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idApp\"/>
    </mc:Choice>
  </mc:AlternateContent>
  <bookViews>
    <workbookView xWindow="0" yWindow="0" windowWidth="28800" windowHeight="13020" activeTab="1"/>
  </bookViews>
  <sheets>
    <sheet name="Opp ID" sheetId="4" r:id="rId1"/>
    <sheet name="Template" sheetId="1" r:id="rId2"/>
    <sheet name="Sheet1" sheetId="5" r:id="rId3"/>
    <sheet name="Metros" sheetId="3" r:id="rId4"/>
  </sheets>
  <definedNames>
    <definedName name="_xlnm._FilterDatabase" localSheetId="1" hidden="1">Template!$A$4:$EX$353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5" i="1"/>
  <c r="BP6" i="1"/>
  <c r="BQ6" i="1" s="1"/>
  <c r="BS6" i="1"/>
  <c r="BP7" i="1"/>
  <c r="BQ7" i="1" s="1"/>
  <c r="BS7" i="1"/>
  <c r="BP8" i="1"/>
  <c r="BQ8" i="1" s="1"/>
  <c r="BS8" i="1"/>
  <c r="BP9" i="1"/>
  <c r="BQ9" i="1" s="1"/>
  <c r="BS9" i="1"/>
  <c r="BP10" i="1"/>
  <c r="BQ10" i="1" s="1"/>
  <c r="BS10" i="1"/>
  <c r="BP11" i="1"/>
  <c r="BQ11" i="1" s="1"/>
  <c r="BS11" i="1"/>
  <c r="BP12" i="1"/>
  <c r="BQ12" i="1" s="1"/>
  <c r="BS12" i="1"/>
  <c r="BP13" i="1"/>
  <c r="BQ13" i="1" s="1"/>
  <c r="BS13" i="1"/>
  <c r="BP14" i="1"/>
  <c r="BQ14" i="1" s="1"/>
  <c r="BS14" i="1"/>
  <c r="BP15" i="1"/>
  <c r="BQ15" i="1" s="1"/>
  <c r="BS15" i="1"/>
  <c r="BP16" i="1"/>
  <c r="BQ16" i="1"/>
  <c r="BS16" i="1"/>
  <c r="BP17" i="1"/>
  <c r="BQ17" i="1" s="1"/>
  <c r="BS17" i="1"/>
  <c r="BP18" i="1"/>
  <c r="BQ18" i="1" s="1"/>
  <c r="BS18" i="1"/>
  <c r="BP19" i="1"/>
  <c r="BQ19" i="1" s="1"/>
  <c r="BS19" i="1"/>
  <c r="BP20" i="1"/>
  <c r="BQ20" i="1" s="1"/>
  <c r="BS20" i="1"/>
  <c r="BP21" i="1"/>
  <c r="BQ21" i="1" s="1"/>
  <c r="BS21" i="1"/>
  <c r="BP22" i="1"/>
  <c r="BQ22" i="1" s="1"/>
  <c r="BS22" i="1"/>
  <c r="BP23" i="1"/>
  <c r="BQ23" i="1" s="1"/>
  <c r="BS23" i="1"/>
  <c r="BP24" i="1"/>
  <c r="BQ24" i="1"/>
  <c r="BS24" i="1"/>
  <c r="BP25" i="1"/>
  <c r="BQ25" i="1" s="1"/>
  <c r="BS25" i="1"/>
  <c r="BP26" i="1"/>
  <c r="BQ26" i="1" s="1"/>
  <c r="BS26" i="1"/>
  <c r="BP27" i="1"/>
  <c r="BQ27" i="1" s="1"/>
  <c r="BS27" i="1"/>
  <c r="BP28" i="1"/>
  <c r="BQ28" i="1" s="1"/>
  <c r="BS28" i="1"/>
  <c r="BP29" i="1"/>
  <c r="BQ29" i="1" s="1"/>
  <c r="BS29" i="1"/>
  <c r="BP30" i="1"/>
  <c r="BQ30" i="1" s="1"/>
  <c r="BS30" i="1"/>
  <c r="BP31" i="1"/>
  <c r="BQ31" i="1" s="1"/>
  <c r="BS31" i="1"/>
  <c r="BP32" i="1"/>
  <c r="BQ32" i="1" s="1"/>
  <c r="BS32" i="1"/>
  <c r="BP33" i="1"/>
  <c r="BQ33" i="1"/>
  <c r="BS33" i="1"/>
  <c r="BP34" i="1"/>
  <c r="BQ34" i="1" s="1"/>
  <c r="BS34" i="1"/>
  <c r="BP35" i="1"/>
  <c r="BQ35" i="1" s="1"/>
  <c r="BS35" i="1"/>
  <c r="BP36" i="1"/>
  <c r="BQ36" i="1" s="1"/>
  <c r="BS36" i="1"/>
  <c r="BP37" i="1"/>
  <c r="BQ37" i="1" s="1"/>
  <c r="BS37" i="1"/>
  <c r="BP38" i="1"/>
  <c r="BQ38" i="1" s="1"/>
  <c r="BS38" i="1"/>
  <c r="BP39" i="1"/>
  <c r="BQ39" i="1" s="1"/>
  <c r="BS39" i="1"/>
  <c r="BP40" i="1"/>
  <c r="BQ40" i="1"/>
  <c r="BS40" i="1"/>
  <c r="BP41" i="1"/>
  <c r="BQ41" i="1" s="1"/>
  <c r="BS41" i="1"/>
  <c r="BP42" i="1"/>
  <c r="BQ42" i="1" s="1"/>
  <c r="BS42" i="1"/>
  <c r="BP43" i="1"/>
  <c r="BQ43" i="1" s="1"/>
  <c r="BS43" i="1"/>
  <c r="BP44" i="1"/>
  <c r="BQ44" i="1" s="1"/>
  <c r="BS44" i="1"/>
  <c r="BP45" i="1"/>
  <c r="BQ45" i="1" s="1"/>
  <c r="BS45" i="1"/>
  <c r="BP46" i="1"/>
  <c r="BQ46" i="1" s="1"/>
  <c r="BS46" i="1"/>
  <c r="BP47" i="1"/>
  <c r="BQ47" i="1" s="1"/>
  <c r="BS47" i="1"/>
  <c r="BP48" i="1"/>
  <c r="BQ48" i="1" s="1"/>
  <c r="BS48" i="1"/>
  <c r="BP49" i="1"/>
  <c r="BQ49" i="1"/>
  <c r="BS49" i="1"/>
  <c r="BP50" i="1"/>
  <c r="BQ50" i="1" s="1"/>
  <c r="BS50" i="1"/>
  <c r="BP51" i="1"/>
  <c r="BQ51" i="1" s="1"/>
  <c r="BS51" i="1"/>
  <c r="BP52" i="1"/>
  <c r="BQ52" i="1" s="1"/>
  <c r="BS52" i="1"/>
  <c r="BP53" i="1"/>
  <c r="BQ53" i="1" s="1"/>
  <c r="BS53" i="1"/>
  <c r="BP54" i="1"/>
  <c r="BQ54" i="1" s="1"/>
  <c r="BS54" i="1"/>
  <c r="BP55" i="1"/>
  <c r="BQ55" i="1" s="1"/>
  <c r="BS55" i="1"/>
  <c r="BP56" i="1"/>
  <c r="BQ56" i="1"/>
  <c r="BS56" i="1"/>
  <c r="BP57" i="1"/>
  <c r="BQ57" i="1" s="1"/>
  <c r="BS57" i="1"/>
  <c r="BP58" i="1"/>
  <c r="BQ58" i="1" s="1"/>
  <c r="BS58" i="1"/>
  <c r="BP59" i="1"/>
  <c r="BQ59" i="1" s="1"/>
  <c r="BS59" i="1"/>
  <c r="BP60" i="1"/>
  <c r="BQ60" i="1" s="1"/>
  <c r="BS60" i="1"/>
  <c r="BP61" i="1"/>
  <c r="BQ61" i="1" s="1"/>
  <c r="BS61" i="1"/>
  <c r="BP62" i="1"/>
  <c r="BQ62" i="1" s="1"/>
  <c r="BS62" i="1"/>
  <c r="BP63" i="1"/>
  <c r="BQ63" i="1" s="1"/>
  <c r="BS63" i="1"/>
  <c r="BP64" i="1"/>
  <c r="BQ64" i="1" s="1"/>
  <c r="BS64" i="1"/>
  <c r="BP65" i="1"/>
  <c r="BQ65" i="1"/>
  <c r="BS65" i="1"/>
  <c r="BP66" i="1"/>
  <c r="BQ66" i="1" s="1"/>
  <c r="BS66" i="1"/>
  <c r="BP67" i="1"/>
  <c r="BQ67" i="1" s="1"/>
  <c r="BS67" i="1"/>
  <c r="BP68" i="1"/>
  <c r="BQ68" i="1" s="1"/>
  <c r="BS68" i="1"/>
  <c r="BP69" i="1"/>
  <c r="BQ69" i="1" s="1"/>
  <c r="BS69" i="1"/>
  <c r="BP70" i="1"/>
  <c r="BQ70" i="1" s="1"/>
  <c r="BS70" i="1"/>
  <c r="BP71" i="1"/>
  <c r="BQ71" i="1" s="1"/>
  <c r="BS71" i="1"/>
  <c r="BP72" i="1"/>
  <c r="BQ72" i="1"/>
  <c r="BS72" i="1"/>
  <c r="BP73" i="1"/>
  <c r="BQ73" i="1" s="1"/>
  <c r="BS73" i="1"/>
  <c r="BP74" i="1"/>
  <c r="BQ74" i="1" s="1"/>
  <c r="BS74" i="1"/>
  <c r="BP75" i="1"/>
  <c r="BQ75" i="1" s="1"/>
  <c r="BS75" i="1"/>
  <c r="BP76" i="1"/>
  <c r="BQ76" i="1" s="1"/>
  <c r="BS76" i="1"/>
  <c r="BP77" i="1"/>
  <c r="BQ77" i="1" s="1"/>
  <c r="BS77" i="1"/>
  <c r="BP78" i="1"/>
  <c r="BQ78" i="1" s="1"/>
  <c r="BS78" i="1"/>
  <c r="BP79" i="1"/>
  <c r="BQ79" i="1" s="1"/>
  <c r="BS79" i="1"/>
  <c r="BP80" i="1"/>
  <c r="BQ80" i="1" s="1"/>
  <c r="BS80" i="1"/>
  <c r="BP81" i="1"/>
  <c r="BQ81" i="1"/>
  <c r="BS81" i="1"/>
  <c r="BP82" i="1"/>
  <c r="BQ82" i="1" s="1"/>
  <c r="BS82" i="1"/>
  <c r="BP83" i="1"/>
  <c r="BQ83" i="1" s="1"/>
  <c r="BS83" i="1"/>
  <c r="BP84" i="1"/>
  <c r="BQ84" i="1" s="1"/>
  <c r="BS84" i="1"/>
  <c r="BP85" i="1"/>
  <c r="BQ85" i="1" s="1"/>
  <c r="BS85" i="1"/>
  <c r="BP86" i="1"/>
  <c r="BQ86" i="1" s="1"/>
  <c r="BS86" i="1"/>
  <c r="BP87" i="1"/>
  <c r="BQ87" i="1" s="1"/>
  <c r="BS87" i="1"/>
  <c r="BP88" i="1"/>
  <c r="BQ88" i="1"/>
  <c r="BS88" i="1"/>
  <c r="BP89" i="1"/>
  <c r="BQ89" i="1" s="1"/>
  <c r="BS89" i="1"/>
  <c r="BP90" i="1"/>
  <c r="BQ90" i="1" s="1"/>
  <c r="BS90" i="1"/>
  <c r="BP91" i="1"/>
  <c r="BQ91" i="1" s="1"/>
  <c r="BS91" i="1"/>
  <c r="BP92" i="1"/>
  <c r="BQ92" i="1" s="1"/>
  <c r="BS92" i="1"/>
  <c r="BP93" i="1"/>
  <c r="BQ93" i="1" s="1"/>
  <c r="BS93" i="1"/>
  <c r="BP94" i="1"/>
  <c r="BQ94" i="1" s="1"/>
  <c r="BS94" i="1"/>
  <c r="BP95" i="1"/>
  <c r="BQ95" i="1" s="1"/>
  <c r="BS95" i="1"/>
  <c r="BP96" i="1"/>
  <c r="BQ96" i="1" s="1"/>
  <c r="BS96" i="1"/>
  <c r="BP97" i="1"/>
  <c r="BQ97" i="1"/>
  <c r="BS97" i="1"/>
  <c r="BP98" i="1"/>
  <c r="BQ98" i="1" s="1"/>
  <c r="BS98" i="1"/>
  <c r="BP99" i="1"/>
  <c r="BQ99" i="1" s="1"/>
  <c r="BS99" i="1"/>
  <c r="BP100" i="1"/>
  <c r="BQ100" i="1" s="1"/>
  <c r="BS100" i="1"/>
  <c r="BP101" i="1"/>
  <c r="BQ101" i="1" s="1"/>
  <c r="BS101" i="1"/>
  <c r="BP102" i="1"/>
  <c r="BQ102" i="1" s="1"/>
  <c r="BS102" i="1"/>
  <c r="BP103" i="1"/>
  <c r="BQ103" i="1" s="1"/>
  <c r="BS103" i="1"/>
  <c r="BP104" i="1"/>
  <c r="BQ104" i="1"/>
  <c r="BS104" i="1"/>
  <c r="BP105" i="1"/>
  <c r="BQ105" i="1" s="1"/>
  <c r="BS105" i="1"/>
  <c r="BP106" i="1"/>
  <c r="BQ106" i="1" s="1"/>
  <c r="BS106" i="1"/>
  <c r="BP107" i="1"/>
  <c r="BQ107" i="1" s="1"/>
  <c r="BS107" i="1"/>
  <c r="BP108" i="1"/>
  <c r="BQ108" i="1" s="1"/>
  <c r="BS108" i="1"/>
  <c r="BP109" i="1"/>
  <c r="BQ109" i="1" s="1"/>
  <c r="BS109" i="1"/>
  <c r="BP110" i="1"/>
  <c r="BQ110" i="1" s="1"/>
  <c r="BS110" i="1"/>
  <c r="BP111" i="1"/>
  <c r="BQ111" i="1" s="1"/>
  <c r="BS111" i="1"/>
  <c r="BP112" i="1"/>
  <c r="BQ112" i="1" s="1"/>
  <c r="BS112" i="1"/>
  <c r="BP113" i="1"/>
  <c r="BQ113" i="1"/>
  <c r="BS113" i="1"/>
  <c r="BP114" i="1"/>
  <c r="BQ114" i="1" s="1"/>
  <c r="BS114" i="1"/>
  <c r="BP115" i="1"/>
  <c r="BQ115" i="1" s="1"/>
  <c r="BS115" i="1"/>
  <c r="BP116" i="1"/>
  <c r="BQ116" i="1" s="1"/>
  <c r="BS116" i="1"/>
  <c r="BP117" i="1"/>
  <c r="BQ117" i="1" s="1"/>
  <c r="BS117" i="1"/>
  <c r="BP118" i="1"/>
  <c r="BQ118" i="1"/>
  <c r="BS118" i="1"/>
  <c r="BP119" i="1"/>
  <c r="BQ119" i="1" s="1"/>
  <c r="BS119" i="1"/>
  <c r="BP120" i="1"/>
  <c r="BQ120" i="1" s="1"/>
  <c r="BS120" i="1"/>
  <c r="BP121" i="1"/>
  <c r="BQ121" i="1" s="1"/>
  <c r="BS121" i="1"/>
  <c r="BP122" i="1"/>
  <c r="BQ122" i="1" s="1"/>
  <c r="BS122" i="1"/>
  <c r="BP123" i="1"/>
  <c r="BQ123" i="1" s="1"/>
  <c r="BS123" i="1"/>
  <c r="BP124" i="1"/>
  <c r="BQ124" i="1" s="1"/>
  <c r="BS124" i="1"/>
  <c r="BP125" i="1"/>
  <c r="BQ125" i="1" s="1"/>
  <c r="BS125" i="1"/>
  <c r="BP126" i="1"/>
  <c r="BQ126" i="1" s="1"/>
  <c r="BS126" i="1"/>
  <c r="BP127" i="1"/>
  <c r="BQ127" i="1" s="1"/>
  <c r="BS127" i="1"/>
  <c r="BP128" i="1"/>
  <c r="BQ128" i="1" s="1"/>
  <c r="BS128" i="1"/>
  <c r="BP129" i="1"/>
  <c r="BQ129" i="1"/>
  <c r="BS129" i="1"/>
  <c r="BP130" i="1"/>
  <c r="BQ130" i="1" s="1"/>
  <c r="BS130" i="1"/>
  <c r="BP131" i="1"/>
  <c r="BQ131" i="1" s="1"/>
  <c r="BS131" i="1"/>
  <c r="BP132" i="1"/>
  <c r="BQ132" i="1" s="1"/>
  <c r="BS132" i="1"/>
  <c r="BP133" i="1"/>
  <c r="BQ133" i="1" s="1"/>
  <c r="BS133" i="1"/>
  <c r="BP134" i="1"/>
  <c r="BQ134" i="1" s="1"/>
  <c r="BS134" i="1"/>
  <c r="BP135" i="1"/>
  <c r="BQ135" i="1" s="1"/>
  <c r="BS135" i="1"/>
  <c r="BP136" i="1"/>
  <c r="BQ136" i="1"/>
  <c r="BS136" i="1"/>
  <c r="BP137" i="1"/>
  <c r="BQ137" i="1" s="1"/>
  <c r="BS137" i="1"/>
  <c r="BP138" i="1"/>
  <c r="BQ138" i="1" s="1"/>
  <c r="BS138" i="1"/>
  <c r="BP139" i="1"/>
  <c r="BQ139" i="1" s="1"/>
  <c r="BS139" i="1"/>
  <c r="BP140" i="1"/>
  <c r="BQ140" i="1" s="1"/>
  <c r="BS140" i="1"/>
  <c r="BP141" i="1"/>
  <c r="BQ141" i="1" s="1"/>
  <c r="BS141" i="1"/>
  <c r="BP142" i="1"/>
  <c r="BQ142" i="1" s="1"/>
  <c r="BS142" i="1"/>
  <c r="BP143" i="1"/>
  <c r="BQ143" i="1" s="1"/>
  <c r="BS143" i="1"/>
  <c r="BP144" i="1"/>
  <c r="BQ144" i="1" s="1"/>
  <c r="BS144" i="1"/>
  <c r="BP145" i="1"/>
  <c r="BQ145" i="1"/>
  <c r="BS145" i="1"/>
  <c r="BP146" i="1"/>
  <c r="BQ146" i="1" s="1"/>
  <c r="BS146" i="1"/>
  <c r="BP147" i="1"/>
  <c r="BQ147" i="1" s="1"/>
  <c r="BS147" i="1"/>
  <c r="BP148" i="1"/>
  <c r="BQ148" i="1" s="1"/>
  <c r="BS148" i="1"/>
  <c r="BP149" i="1"/>
  <c r="BQ149" i="1" s="1"/>
  <c r="BS149" i="1"/>
  <c r="BP150" i="1"/>
  <c r="BQ150" i="1" s="1"/>
  <c r="BS150" i="1"/>
  <c r="BP151" i="1"/>
  <c r="BQ151" i="1" s="1"/>
  <c r="BS151" i="1"/>
  <c r="BP152" i="1"/>
  <c r="BQ152" i="1"/>
  <c r="BS152" i="1"/>
  <c r="BP153" i="1"/>
  <c r="BQ153" i="1" s="1"/>
  <c r="BS153" i="1"/>
  <c r="BP154" i="1"/>
  <c r="BQ154" i="1" s="1"/>
  <c r="BS154" i="1"/>
  <c r="BP155" i="1"/>
  <c r="BQ155" i="1" s="1"/>
  <c r="BS155" i="1"/>
  <c r="BP156" i="1"/>
  <c r="BQ156" i="1" s="1"/>
  <c r="BS156" i="1"/>
  <c r="BP157" i="1"/>
  <c r="BQ157" i="1" s="1"/>
  <c r="BS157" i="1"/>
  <c r="BP158" i="1"/>
  <c r="BQ158" i="1" s="1"/>
  <c r="BS158" i="1"/>
  <c r="BP159" i="1"/>
  <c r="BQ159" i="1" s="1"/>
  <c r="BS159" i="1"/>
  <c r="BP160" i="1"/>
  <c r="BQ160" i="1" s="1"/>
  <c r="BS160" i="1"/>
  <c r="BP161" i="1"/>
  <c r="BQ161" i="1"/>
  <c r="BS161" i="1"/>
  <c r="BP162" i="1"/>
  <c r="BQ162" i="1" s="1"/>
  <c r="BS162" i="1"/>
  <c r="BP163" i="1"/>
  <c r="BQ163" i="1" s="1"/>
  <c r="BS163" i="1"/>
  <c r="BP164" i="1"/>
  <c r="BQ164" i="1" s="1"/>
  <c r="BS164" i="1"/>
  <c r="BP165" i="1"/>
  <c r="BQ165" i="1" s="1"/>
  <c r="BS165" i="1"/>
  <c r="BP166" i="1"/>
  <c r="BQ166" i="1" s="1"/>
  <c r="BS166" i="1"/>
  <c r="BP167" i="1"/>
  <c r="BQ167" i="1" s="1"/>
  <c r="BS167" i="1"/>
  <c r="BP168" i="1"/>
  <c r="BQ168" i="1"/>
  <c r="BS168" i="1"/>
  <c r="BP169" i="1"/>
  <c r="BQ169" i="1" s="1"/>
  <c r="BS169" i="1"/>
  <c r="BP170" i="1"/>
  <c r="BQ170" i="1" s="1"/>
  <c r="BS170" i="1"/>
  <c r="BP171" i="1"/>
  <c r="BQ171" i="1" s="1"/>
  <c r="BS171" i="1"/>
  <c r="BP172" i="1"/>
  <c r="BQ172" i="1" s="1"/>
  <c r="BS172" i="1"/>
  <c r="BP173" i="1"/>
  <c r="BQ173" i="1" s="1"/>
  <c r="BS173" i="1"/>
  <c r="BP174" i="1"/>
  <c r="BQ174" i="1" s="1"/>
  <c r="BS174" i="1"/>
  <c r="BP175" i="1"/>
  <c r="BQ175" i="1" s="1"/>
  <c r="BS175" i="1"/>
  <c r="BP176" i="1"/>
  <c r="BQ176" i="1" s="1"/>
  <c r="BS176" i="1"/>
  <c r="BP177" i="1"/>
  <c r="BQ177" i="1"/>
  <c r="BS177" i="1"/>
  <c r="BP178" i="1"/>
  <c r="BQ178" i="1" s="1"/>
  <c r="BS178" i="1"/>
  <c r="BP179" i="1"/>
  <c r="BQ179" i="1" s="1"/>
  <c r="BS179" i="1"/>
  <c r="BP180" i="1"/>
  <c r="BQ180" i="1"/>
  <c r="BS180" i="1"/>
  <c r="BP181" i="1"/>
  <c r="BQ181" i="1" s="1"/>
  <c r="BS181" i="1"/>
  <c r="BP182" i="1"/>
  <c r="BQ182" i="1" s="1"/>
  <c r="BS182" i="1"/>
  <c r="BP183" i="1"/>
  <c r="BQ183" i="1" s="1"/>
  <c r="BS183" i="1"/>
  <c r="BP184" i="1"/>
  <c r="BQ184" i="1"/>
  <c r="BS184" i="1"/>
  <c r="BP185" i="1"/>
  <c r="BQ185" i="1" s="1"/>
  <c r="BS185" i="1"/>
  <c r="BP186" i="1"/>
  <c r="BQ186" i="1" s="1"/>
  <c r="BS186" i="1"/>
  <c r="BP187" i="1"/>
  <c r="BQ187" i="1" s="1"/>
  <c r="BS187" i="1"/>
  <c r="BP188" i="1"/>
  <c r="BQ188" i="1" s="1"/>
  <c r="BS188" i="1"/>
  <c r="BP189" i="1"/>
  <c r="BQ189" i="1"/>
  <c r="BS189" i="1"/>
  <c r="BP190" i="1"/>
  <c r="BQ190" i="1" s="1"/>
  <c r="BS190" i="1"/>
  <c r="BP191" i="1"/>
  <c r="BQ191" i="1" s="1"/>
  <c r="BS191" i="1"/>
  <c r="BP192" i="1"/>
  <c r="BQ192" i="1" s="1"/>
  <c r="BS192" i="1"/>
  <c r="BP193" i="1"/>
  <c r="BQ193" i="1"/>
  <c r="BS193" i="1"/>
  <c r="BP194" i="1"/>
  <c r="BQ194" i="1" s="1"/>
  <c r="BS194" i="1"/>
  <c r="BP195" i="1"/>
  <c r="BQ195" i="1" s="1"/>
  <c r="BS195" i="1"/>
  <c r="BP196" i="1"/>
  <c r="BQ196" i="1" s="1"/>
  <c r="BS196" i="1"/>
  <c r="BP197" i="1"/>
  <c r="BQ197" i="1" s="1"/>
  <c r="BS197" i="1"/>
  <c r="BP198" i="1"/>
  <c r="BQ198" i="1" s="1"/>
  <c r="BS198" i="1"/>
  <c r="BP199" i="1"/>
  <c r="BQ199" i="1" s="1"/>
  <c r="BS199" i="1"/>
  <c r="BP200" i="1"/>
  <c r="BQ200" i="1"/>
  <c r="BS200" i="1"/>
  <c r="BP201" i="1"/>
  <c r="BQ201" i="1" s="1"/>
  <c r="BS201" i="1"/>
  <c r="BP202" i="1"/>
  <c r="BQ202" i="1" s="1"/>
  <c r="BS202" i="1"/>
  <c r="BP203" i="1"/>
  <c r="BQ203" i="1" s="1"/>
  <c r="BS203" i="1"/>
  <c r="BP204" i="1"/>
  <c r="BQ204" i="1" s="1"/>
  <c r="BS204" i="1"/>
  <c r="BP205" i="1"/>
  <c r="BQ205" i="1"/>
  <c r="BS205" i="1"/>
  <c r="BP206" i="1"/>
  <c r="BQ206" i="1" s="1"/>
  <c r="BS206" i="1"/>
  <c r="BP207" i="1"/>
  <c r="BQ207" i="1" s="1"/>
  <c r="BS207" i="1"/>
  <c r="BP208" i="1"/>
  <c r="BQ208" i="1" s="1"/>
  <c r="BS208" i="1"/>
  <c r="BP209" i="1"/>
  <c r="BQ209" i="1"/>
  <c r="BS209" i="1"/>
  <c r="BP210" i="1"/>
  <c r="BQ210" i="1" s="1"/>
  <c r="BS210" i="1"/>
  <c r="BP211" i="1"/>
  <c r="BQ211" i="1" s="1"/>
  <c r="BS211" i="1"/>
  <c r="BP212" i="1"/>
  <c r="BQ212" i="1"/>
  <c r="BS212" i="1"/>
  <c r="BP213" i="1"/>
  <c r="BQ213" i="1" s="1"/>
  <c r="BS213" i="1"/>
  <c r="BP214" i="1"/>
  <c r="BQ214" i="1" s="1"/>
  <c r="BS214" i="1"/>
  <c r="BP215" i="1"/>
  <c r="BQ215" i="1" s="1"/>
  <c r="BS215" i="1"/>
  <c r="BP216" i="1"/>
  <c r="BQ216" i="1"/>
  <c r="BS216" i="1"/>
  <c r="BP217" i="1"/>
  <c r="BQ217" i="1" s="1"/>
  <c r="BS217" i="1"/>
  <c r="BP218" i="1"/>
  <c r="BQ218" i="1" s="1"/>
  <c r="BS218" i="1"/>
  <c r="BP219" i="1"/>
  <c r="BQ219" i="1" s="1"/>
  <c r="BS219" i="1"/>
  <c r="BP220" i="1"/>
  <c r="BQ220" i="1" s="1"/>
  <c r="BS220" i="1"/>
  <c r="BP221" i="1"/>
  <c r="BQ221" i="1"/>
  <c r="BS221" i="1"/>
  <c r="BP222" i="1"/>
  <c r="BQ222" i="1" s="1"/>
  <c r="BS222" i="1"/>
  <c r="BP223" i="1"/>
  <c r="BQ223" i="1" s="1"/>
  <c r="BS223" i="1"/>
  <c r="BP224" i="1"/>
  <c r="BQ224" i="1" s="1"/>
  <c r="BS224" i="1"/>
  <c r="BP225" i="1"/>
  <c r="BQ225" i="1"/>
  <c r="BS225" i="1"/>
  <c r="BP226" i="1"/>
  <c r="BQ226" i="1" s="1"/>
  <c r="BS226" i="1"/>
  <c r="BP227" i="1"/>
  <c r="BQ227" i="1" s="1"/>
  <c r="BS227" i="1"/>
  <c r="BP228" i="1"/>
  <c r="BQ228" i="1"/>
  <c r="BS228" i="1"/>
  <c r="BP229" i="1"/>
  <c r="BQ229" i="1" s="1"/>
  <c r="BS229" i="1"/>
  <c r="BP230" i="1"/>
  <c r="BQ230" i="1" s="1"/>
  <c r="BS230" i="1"/>
  <c r="BP231" i="1"/>
  <c r="BQ231" i="1" s="1"/>
  <c r="BS231" i="1"/>
  <c r="BP232" i="1"/>
  <c r="BQ232" i="1"/>
  <c r="BS232" i="1"/>
  <c r="BP233" i="1"/>
  <c r="BQ233" i="1" s="1"/>
  <c r="BS233" i="1"/>
  <c r="BP234" i="1"/>
  <c r="BQ234" i="1" s="1"/>
  <c r="BS234" i="1"/>
  <c r="BP235" i="1"/>
  <c r="BQ235" i="1" s="1"/>
  <c r="BS235" i="1"/>
  <c r="BP236" i="1"/>
  <c r="BQ236" i="1" s="1"/>
  <c r="BS236" i="1"/>
  <c r="BP237" i="1"/>
  <c r="BQ237" i="1"/>
  <c r="BS237" i="1"/>
  <c r="BP238" i="1"/>
  <c r="BQ238" i="1" s="1"/>
  <c r="BS238" i="1"/>
  <c r="BP239" i="1"/>
  <c r="BQ239" i="1" s="1"/>
  <c r="BS239" i="1"/>
  <c r="BP240" i="1"/>
  <c r="BQ240" i="1" s="1"/>
  <c r="BS240" i="1"/>
  <c r="BP241" i="1"/>
  <c r="BQ241" i="1"/>
  <c r="BS241" i="1"/>
  <c r="BP242" i="1"/>
  <c r="BQ242" i="1" s="1"/>
  <c r="BS242" i="1"/>
  <c r="BP243" i="1"/>
  <c r="BQ243" i="1" s="1"/>
  <c r="BS243" i="1"/>
  <c r="BP244" i="1"/>
  <c r="BQ244" i="1"/>
  <c r="BS244" i="1"/>
  <c r="BP245" i="1"/>
  <c r="BQ245" i="1" s="1"/>
  <c r="BS245" i="1"/>
  <c r="BP246" i="1"/>
  <c r="BQ246" i="1" s="1"/>
  <c r="BS246" i="1"/>
  <c r="BP247" i="1"/>
  <c r="BQ247" i="1" s="1"/>
  <c r="BS247" i="1"/>
  <c r="BP248" i="1"/>
  <c r="BQ248" i="1"/>
  <c r="BS248" i="1"/>
  <c r="BP249" i="1"/>
  <c r="BQ249" i="1" s="1"/>
  <c r="BS249" i="1"/>
  <c r="BP250" i="1"/>
  <c r="BQ250" i="1" s="1"/>
  <c r="BS250" i="1"/>
  <c r="BP251" i="1"/>
  <c r="BQ251" i="1" s="1"/>
  <c r="BS251" i="1"/>
  <c r="BP252" i="1"/>
  <c r="BQ252" i="1" s="1"/>
  <c r="BS252" i="1"/>
  <c r="BP253" i="1"/>
  <c r="BQ253" i="1"/>
  <c r="BS253" i="1"/>
  <c r="BP254" i="1"/>
  <c r="BQ254" i="1" s="1"/>
  <c r="BS254" i="1"/>
  <c r="BP255" i="1"/>
  <c r="BQ255" i="1" s="1"/>
  <c r="BS255" i="1"/>
  <c r="BP256" i="1"/>
  <c r="BQ256" i="1" s="1"/>
  <c r="BS256" i="1"/>
  <c r="BP257" i="1"/>
  <c r="BQ257" i="1"/>
  <c r="BS257" i="1"/>
  <c r="BP258" i="1"/>
  <c r="BQ258" i="1" s="1"/>
  <c r="BS258" i="1"/>
  <c r="BP259" i="1"/>
  <c r="BQ259" i="1" s="1"/>
  <c r="BS259" i="1"/>
  <c r="BP260" i="1"/>
  <c r="BQ260" i="1"/>
  <c r="BS260" i="1"/>
  <c r="BP261" i="1"/>
  <c r="BQ261" i="1" s="1"/>
  <c r="BS261" i="1"/>
  <c r="BP262" i="1"/>
  <c r="BQ262" i="1" s="1"/>
  <c r="BS262" i="1"/>
  <c r="BP263" i="1"/>
  <c r="BQ263" i="1" s="1"/>
  <c r="BS263" i="1"/>
  <c r="BP264" i="1"/>
  <c r="BQ264" i="1"/>
  <c r="BS264" i="1"/>
  <c r="BP265" i="1"/>
  <c r="BQ265" i="1" s="1"/>
  <c r="BS265" i="1"/>
  <c r="BP266" i="1"/>
  <c r="BQ266" i="1" s="1"/>
  <c r="BS266" i="1"/>
  <c r="BP267" i="1"/>
  <c r="BQ267" i="1" s="1"/>
  <c r="BS267" i="1"/>
  <c r="BP268" i="1"/>
  <c r="BQ268" i="1" s="1"/>
  <c r="BS268" i="1"/>
  <c r="BP269" i="1"/>
  <c r="BQ269" i="1"/>
  <c r="BS269" i="1"/>
  <c r="BP270" i="1"/>
  <c r="BQ270" i="1" s="1"/>
  <c r="BS270" i="1"/>
  <c r="BP271" i="1"/>
  <c r="BQ271" i="1" s="1"/>
  <c r="BS271" i="1"/>
  <c r="BP272" i="1"/>
  <c r="BQ272" i="1" s="1"/>
  <c r="BS272" i="1"/>
  <c r="BP273" i="1"/>
  <c r="BQ273" i="1"/>
  <c r="BS273" i="1"/>
  <c r="BP274" i="1"/>
  <c r="BQ274" i="1" s="1"/>
  <c r="BS274" i="1"/>
  <c r="BP275" i="1"/>
  <c r="BQ275" i="1" s="1"/>
  <c r="BS275" i="1"/>
  <c r="BP276" i="1"/>
  <c r="BQ276" i="1"/>
  <c r="BS276" i="1"/>
  <c r="BP277" i="1"/>
  <c r="BQ277" i="1" s="1"/>
  <c r="BS277" i="1"/>
  <c r="BP278" i="1"/>
  <c r="BQ278" i="1" s="1"/>
  <c r="BS278" i="1"/>
  <c r="BP279" i="1"/>
  <c r="BQ279" i="1" s="1"/>
  <c r="BS279" i="1"/>
  <c r="BP280" i="1"/>
  <c r="BQ280" i="1"/>
  <c r="BS280" i="1"/>
  <c r="BP281" i="1"/>
  <c r="BQ281" i="1" s="1"/>
  <c r="BS281" i="1"/>
  <c r="BP282" i="1"/>
  <c r="BQ282" i="1" s="1"/>
  <c r="BS282" i="1"/>
  <c r="BP283" i="1"/>
  <c r="BQ283" i="1" s="1"/>
  <c r="BS283" i="1"/>
  <c r="BP284" i="1"/>
  <c r="BQ284" i="1" s="1"/>
  <c r="BS284" i="1"/>
  <c r="BP285" i="1"/>
  <c r="BQ285" i="1"/>
  <c r="BS285" i="1"/>
  <c r="BP286" i="1"/>
  <c r="BQ286" i="1" s="1"/>
  <c r="BS286" i="1"/>
  <c r="BP287" i="1"/>
  <c r="BQ287" i="1" s="1"/>
  <c r="BS287" i="1"/>
  <c r="BP288" i="1"/>
  <c r="BQ288" i="1" s="1"/>
  <c r="BS288" i="1"/>
  <c r="BP289" i="1"/>
  <c r="BQ289" i="1" s="1"/>
  <c r="BS289" i="1"/>
  <c r="BP290" i="1"/>
  <c r="BQ290" i="1" s="1"/>
  <c r="BS290" i="1"/>
  <c r="BP291" i="1"/>
  <c r="BQ291" i="1" s="1"/>
  <c r="BS291" i="1"/>
  <c r="BP292" i="1"/>
  <c r="BQ292" i="1" s="1"/>
  <c r="BS292" i="1"/>
  <c r="BP293" i="1"/>
  <c r="BQ293" i="1" s="1"/>
  <c r="BS293" i="1"/>
  <c r="BP294" i="1"/>
  <c r="BQ294" i="1" s="1"/>
  <c r="BS294" i="1"/>
  <c r="BP295" i="1"/>
  <c r="BQ295" i="1" s="1"/>
  <c r="BS295" i="1"/>
  <c r="BP296" i="1"/>
  <c r="BQ296" i="1" s="1"/>
  <c r="BS296" i="1"/>
  <c r="BP297" i="1"/>
  <c r="BQ297" i="1" s="1"/>
  <c r="BS297" i="1"/>
  <c r="BP298" i="1"/>
  <c r="BQ298" i="1" s="1"/>
  <c r="BS298" i="1"/>
  <c r="BP299" i="1"/>
  <c r="BQ299" i="1" s="1"/>
  <c r="BS299" i="1"/>
  <c r="BP300" i="1"/>
  <c r="BQ300" i="1"/>
  <c r="BS300" i="1"/>
  <c r="BP301" i="1"/>
  <c r="BQ301" i="1" s="1"/>
  <c r="BS301" i="1"/>
  <c r="BP302" i="1"/>
  <c r="BQ302" i="1" s="1"/>
  <c r="BS302" i="1"/>
  <c r="BP303" i="1"/>
  <c r="BQ303" i="1" s="1"/>
  <c r="BS303" i="1"/>
  <c r="BP304" i="1"/>
  <c r="BQ304" i="1" s="1"/>
  <c r="BS304" i="1"/>
  <c r="BP305" i="1"/>
  <c r="BQ305" i="1" s="1"/>
  <c r="BS305" i="1"/>
  <c r="BP306" i="1"/>
  <c r="BQ306" i="1" s="1"/>
  <c r="BS306" i="1"/>
  <c r="BP307" i="1"/>
  <c r="BQ307" i="1" s="1"/>
  <c r="BS307" i="1"/>
  <c r="BP308" i="1"/>
  <c r="BQ308" i="1" s="1"/>
  <c r="BS308" i="1"/>
  <c r="BP309" i="1"/>
  <c r="BQ309" i="1" s="1"/>
  <c r="BS309" i="1"/>
  <c r="BP310" i="1"/>
  <c r="BQ310" i="1" s="1"/>
  <c r="BS310" i="1"/>
  <c r="BP311" i="1"/>
  <c r="BQ311" i="1" s="1"/>
  <c r="BS311" i="1"/>
  <c r="BP312" i="1"/>
  <c r="BQ312" i="1" s="1"/>
  <c r="BS312" i="1"/>
  <c r="BP313" i="1"/>
  <c r="BQ313" i="1" s="1"/>
  <c r="BS313" i="1"/>
  <c r="BP314" i="1"/>
  <c r="BQ314" i="1" s="1"/>
  <c r="BS314" i="1"/>
  <c r="BP315" i="1"/>
  <c r="BQ315" i="1" s="1"/>
  <c r="BS315" i="1"/>
  <c r="BP316" i="1"/>
  <c r="BQ316" i="1" s="1"/>
  <c r="BS316" i="1"/>
  <c r="BP317" i="1"/>
  <c r="BQ317" i="1" s="1"/>
  <c r="BS317" i="1"/>
  <c r="BP318" i="1"/>
  <c r="BQ318" i="1" s="1"/>
  <c r="BS318" i="1"/>
  <c r="BP319" i="1"/>
  <c r="BQ319" i="1" s="1"/>
  <c r="BS319" i="1"/>
  <c r="BP320" i="1"/>
  <c r="BQ320" i="1"/>
  <c r="BS320" i="1"/>
  <c r="BP321" i="1"/>
  <c r="BQ321" i="1" s="1"/>
  <c r="BS321" i="1"/>
  <c r="BP322" i="1"/>
  <c r="BQ322" i="1" s="1"/>
  <c r="BS322" i="1"/>
  <c r="BP323" i="1"/>
  <c r="BQ323" i="1" s="1"/>
  <c r="BS323" i="1"/>
  <c r="BP324" i="1"/>
  <c r="BQ324" i="1" s="1"/>
  <c r="BS324" i="1"/>
  <c r="BP325" i="1"/>
  <c r="BQ325" i="1" s="1"/>
  <c r="BS325" i="1"/>
  <c r="BP326" i="1"/>
  <c r="BQ326" i="1" s="1"/>
  <c r="BS326" i="1"/>
  <c r="BP327" i="1"/>
  <c r="BQ327" i="1" s="1"/>
  <c r="BS327" i="1"/>
  <c r="BP328" i="1"/>
  <c r="BQ328" i="1" s="1"/>
  <c r="BS328" i="1"/>
  <c r="BP329" i="1"/>
  <c r="BQ329" i="1" s="1"/>
  <c r="BS329" i="1"/>
  <c r="BP330" i="1"/>
  <c r="BQ330" i="1" s="1"/>
  <c r="BS330" i="1"/>
  <c r="BP331" i="1"/>
  <c r="BQ331" i="1" s="1"/>
  <c r="BS331" i="1"/>
  <c r="BP332" i="1"/>
  <c r="BQ332" i="1" s="1"/>
  <c r="BS332" i="1"/>
  <c r="BP333" i="1"/>
  <c r="BQ333" i="1" s="1"/>
  <c r="BS333" i="1"/>
  <c r="BP334" i="1"/>
  <c r="BQ334" i="1" s="1"/>
  <c r="BS334" i="1"/>
  <c r="BP335" i="1"/>
  <c r="BQ335" i="1" s="1"/>
  <c r="BS335" i="1"/>
  <c r="BP336" i="1"/>
  <c r="BQ336" i="1" s="1"/>
  <c r="BS336" i="1"/>
  <c r="BP337" i="1"/>
  <c r="BQ337" i="1" s="1"/>
  <c r="BS337" i="1"/>
  <c r="BP338" i="1"/>
  <c r="BQ338" i="1" s="1"/>
  <c r="BS338" i="1"/>
  <c r="BP339" i="1"/>
  <c r="BQ339" i="1" s="1"/>
  <c r="BS339" i="1"/>
  <c r="BP340" i="1"/>
  <c r="BQ340" i="1" s="1"/>
  <c r="BS340" i="1"/>
  <c r="BP341" i="1"/>
  <c r="BQ341" i="1" s="1"/>
  <c r="BS341" i="1"/>
  <c r="BP342" i="1"/>
  <c r="BQ342" i="1" s="1"/>
  <c r="BS342" i="1"/>
  <c r="BP343" i="1"/>
  <c r="BQ343" i="1" s="1"/>
  <c r="BS343" i="1"/>
  <c r="BP344" i="1"/>
  <c r="BQ344" i="1" s="1"/>
  <c r="BS344" i="1"/>
  <c r="BP345" i="1"/>
  <c r="BQ345" i="1" s="1"/>
  <c r="BS345" i="1"/>
  <c r="BP346" i="1"/>
  <c r="BQ346" i="1" s="1"/>
  <c r="BS346" i="1"/>
  <c r="BP347" i="1"/>
  <c r="BQ347" i="1" s="1"/>
  <c r="BS347" i="1"/>
  <c r="BP348" i="1"/>
  <c r="BQ348" i="1" s="1"/>
  <c r="BS348" i="1"/>
  <c r="BP349" i="1"/>
  <c r="BQ349" i="1" s="1"/>
  <c r="BS349" i="1"/>
  <c r="BP350" i="1"/>
  <c r="BQ350" i="1"/>
  <c r="BS350" i="1"/>
  <c r="BP351" i="1"/>
  <c r="BQ351" i="1" s="1"/>
  <c r="BS351" i="1"/>
  <c r="BP352" i="1"/>
  <c r="BQ352" i="1" s="1"/>
  <c r="BS352" i="1"/>
  <c r="BP353" i="1"/>
  <c r="BQ353" i="1" s="1"/>
  <c r="BS353" i="1"/>
  <c r="BS5" i="1"/>
  <c r="BP5" i="1"/>
  <c r="BQ5" i="1" s="1"/>
  <c r="BM3" i="1" l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5" i="1"/>
  <c r="BY3" i="1" l="1"/>
  <c r="BW3" i="1" s="1"/>
  <c r="U5" i="1"/>
  <c r="U6" i="1"/>
  <c r="U7" i="1"/>
  <c r="U11" i="1"/>
  <c r="U13" i="1"/>
  <c r="U15" i="1"/>
  <c r="U17" i="1"/>
  <c r="U19" i="1"/>
  <c r="U23" i="1"/>
  <c r="U27" i="1"/>
  <c r="U29" i="1"/>
  <c r="U31" i="1"/>
  <c r="U33" i="1"/>
  <c r="U35" i="1"/>
  <c r="U39" i="1"/>
  <c r="U43" i="1"/>
  <c r="U45" i="1"/>
  <c r="U47" i="1"/>
  <c r="U49" i="1"/>
  <c r="U51" i="1"/>
  <c r="U54" i="1"/>
  <c r="U55" i="1"/>
  <c r="U59" i="1"/>
  <c r="U60" i="1"/>
  <c r="U61" i="1"/>
  <c r="U63" i="1"/>
  <c r="U65" i="1"/>
  <c r="U67" i="1"/>
  <c r="U70" i="1"/>
  <c r="U71" i="1"/>
  <c r="U75" i="1"/>
  <c r="U76" i="1"/>
  <c r="U77" i="1"/>
  <c r="U79" i="1"/>
  <c r="U81" i="1"/>
  <c r="U83" i="1"/>
  <c r="U86" i="1"/>
  <c r="U87" i="1"/>
  <c r="U91" i="1"/>
  <c r="U92" i="1"/>
  <c r="U93" i="1"/>
  <c r="U95" i="1"/>
  <c r="U97" i="1"/>
  <c r="U99" i="1"/>
  <c r="U102" i="1"/>
  <c r="U103" i="1"/>
  <c r="U107" i="1"/>
  <c r="U108" i="1"/>
  <c r="U109" i="1"/>
  <c r="U111" i="1"/>
  <c r="U113" i="1"/>
  <c r="U115" i="1"/>
  <c r="U118" i="1"/>
  <c r="U119" i="1"/>
  <c r="U123" i="1"/>
  <c r="U124" i="1"/>
  <c r="U125" i="1"/>
  <c r="U127" i="1"/>
  <c r="U129" i="1"/>
  <c r="U131" i="1"/>
  <c r="U134" i="1"/>
  <c r="U135" i="1"/>
  <c r="U139" i="1"/>
  <c r="U140" i="1"/>
  <c r="U141" i="1"/>
  <c r="U143" i="1"/>
  <c r="U145" i="1"/>
  <c r="U147" i="1"/>
  <c r="U150" i="1"/>
  <c r="U151" i="1"/>
  <c r="U155" i="1"/>
  <c r="U156" i="1"/>
  <c r="U157" i="1"/>
  <c r="U159" i="1"/>
  <c r="U161" i="1"/>
  <c r="U163" i="1"/>
  <c r="U166" i="1"/>
  <c r="U167" i="1"/>
  <c r="U169" i="1"/>
  <c r="U172" i="1"/>
  <c r="U173" i="1"/>
  <c r="U177" i="1"/>
  <c r="U182" i="1"/>
  <c r="U185" i="1"/>
  <c r="U188" i="1"/>
  <c r="U189" i="1"/>
  <c r="U193" i="1"/>
  <c r="U198" i="1"/>
  <c r="U201" i="1"/>
  <c r="U204" i="1"/>
  <c r="U205" i="1"/>
  <c r="U209" i="1"/>
  <c r="U214" i="1"/>
  <c r="U217" i="1"/>
  <c r="U220" i="1"/>
  <c r="U221" i="1"/>
  <c r="U225" i="1"/>
  <c r="U230" i="1"/>
  <c r="U233" i="1"/>
  <c r="U236" i="1"/>
  <c r="U237" i="1"/>
  <c r="U241" i="1"/>
  <c r="U246" i="1"/>
  <c r="U249" i="1"/>
  <c r="U252" i="1"/>
  <c r="U253" i="1"/>
  <c r="U257" i="1"/>
  <c r="U262" i="1"/>
  <c r="U265" i="1"/>
  <c r="U268" i="1"/>
  <c r="U269" i="1"/>
  <c r="U273" i="1"/>
  <c r="U278" i="1"/>
  <c r="U281" i="1"/>
  <c r="U284" i="1"/>
  <c r="U285" i="1"/>
  <c r="U289" i="1"/>
  <c r="U294" i="1"/>
  <c r="U297" i="1"/>
  <c r="U300" i="1"/>
  <c r="U301" i="1"/>
  <c r="U305" i="1"/>
  <c r="U310" i="1"/>
  <c r="U313" i="1"/>
  <c r="U316" i="1"/>
  <c r="U317" i="1"/>
  <c r="U321" i="1"/>
  <c r="U326" i="1"/>
  <c r="U329" i="1"/>
  <c r="U332" i="1"/>
  <c r="U333" i="1"/>
  <c r="U337" i="1"/>
  <c r="U342" i="1"/>
  <c r="U345" i="1"/>
  <c r="U348" i="1"/>
  <c r="U349" i="1"/>
  <c r="U352" i="1"/>
  <c r="U353" i="1"/>
  <c r="U9" i="1"/>
  <c r="U10" i="1"/>
  <c r="U12" i="1"/>
  <c r="U14" i="1"/>
  <c r="U16" i="1"/>
  <c r="U18" i="1"/>
  <c r="U20" i="1"/>
  <c r="U21" i="1"/>
  <c r="U22" i="1"/>
  <c r="U24" i="1"/>
  <c r="U25" i="1"/>
  <c r="U26" i="1"/>
  <c r="U28" i="1"/>
  <c r="U30" i="1"/>
  <c r="U32" i="1"/>
  <c r="U34" i="1"/>
  <c r="U36" i="1"/>
  <c r="U37" i="1"/>
  <c r="U38" i="1"/>
  <c r="U40" i="1"/>
  <c r="U41" i="1"/>
  <c r="U42" i="1"/>
  <c r="U44" i="1"/>
  <c r="U46" i="1"/>
  <c r="U48" i="1"/>
  <c r="U50" i="1"/>
  <c r="U52" i="1"/>
  <c r="U53" i="1"/>
  <c r="U56" i="1"/>
  <c r="U57" i="1"/>
  <c r="U58" i="1"/>
  <c r="U62" i="1"/>
  <c r="U64" i="1"/>
  <c r="U66" i="1"/>
  <c r="U68" i="1"/>
  <c r="U69" i="1"/>
  <c r="U72" i="1"/>
  <c r="U73" i="1"/>
  <c r="U74" i="1"/>
  <c r="U78" i="1"/>
  <c r="U80" i="1"/>
  <c r="U82" i="1"/>
  <c r="U84" i="1"/>
  <c r="U85" i="1"/>
  <c r="U88" i="1"/>
  <c r="U89" i="1"/>
  <c r="U90" i="1"/>
  <c r="U94" i="1"/>
  <c r="U96" i="1"/>
  <c r="U98" i="1"/>
  <c r="U100" i="1"/>
  <c r="U101" i="1"/>
  <c r="U104" i="1"/>
  <c r="U105" i="1"/>
  <c r="U106" i="1"/>
  <c r="U110" i="1"/>
  <c r="U112" i="1"/>
  <c r="U114" i="1"/>
  <c r="U116" i="1"/>
  <c r="U117" i="1"/>
  <c r="U120" i="1"/>
  <c r="U121" i="1"/>
  <c r="U122" i="1"/>
  <c r="U126" i="1"/>
  <c r="U128" i="1"/>
  <c r="U130" i="1"/>
  <c r="U132" i="1"/>
  <c r="U133" i="1"/>
  <c r="U136" i="1"/>
  <c r="U137" i="1"/>
  <c r="U138" i="1"/>
  <c r="U142" i="1"/>
  <c r="U144" i="1"/>
  <c r="U146" i="1"/>
  <c r="U148" i="1"/>
  <c r="U149" i="1"/>
  <c r="U152" i="1"/>
  <c r="U153" i="1"/>
  <c r="U154" i="1"/>
  <c r="U158" i="1"/>
  <c r="U160" i="1"/>
  <c r="U162" i="1"/>
  <c r="U164" i="1"/>
  <c r="U165" i="1"/>
  <c r="U168" i="1"/>
  <c r="U170" i="1"/>
  <c r="U174" i="1"/>
  <c r="U176" i="1"/>
  <c r="U178" i="1"/>
  <c r="U180" i="1"/>
  <c r="U181" i="1"/>
  <c r="U184" i="1"/>
  <c r="U186" i="1"/>
  <c r="U190" i="1"/>
  <c r="U192" i="1"/>
  <c r="U194" i="1"/>
  <c r="U196" i="1"/>
  <c r="U197" i="1"/>
  <c r="U200" i="1"/>
  <c r="U202" i="1"/>
  <c r="U206" i="1"/>
  <c r="U208" i="1"/>
  <c r="U210" i="1"/>
  <c r="U212" i="1"/>
  <c r="U213" i="1"/>
  <c r="U216" i="1"/>
  <c r="U218" i="1"/>
  <c r="U222" i="1"/>
  <c r="U224" i="1"/>
  <c r="U226" i="1"/>
  <c r="U228" i="1"/>
  <c r="U229" i="1"/>
  <c r="U232" i="1"/>
  <c r="U234" i="1"/>
  <c r="U238" i="1"/>
  <c r="U240" i="1"/>
  <c r="U242" i="1"/>
  <c r="U244" i="1"/>
  <c r="U245" i="1"/>
  <c r="U248" i="1"/>
  <c r="U250" i="1"/>
  <c r="U254" i="1"/>
  <c r="U256" i="1"/>
  <c r="U258" i="1"/>
  <c r="U260" i="1"/>
  <c r="U261" i="1"/>
  <c r="U264" i="1"/>
  <c r="U266" i="1"/>
  <c r="U270" i="1"/>
  <c r="U272" i="1"/>
  <c r="U274" i="1"/>
  <c r="U276" i="1"/>
  <c r="U277" i="1"/>
  <c r="U280" i="1"/>
  <c r="U282" i="1"/>
  <c r="U286" i="1"/>
  <c r="U288" i="1"/>
  <c r="U290" i="1"/>
  <c r="U292" i="1"/>
  <c r="U293" i="1"/>
  <c r="U296" i="1"/>
  <c r="U298" i="1"/>
  <c r="U302" i="1"/>
  <c r="U304" i="1"/>
  <c r="U306" i="1"/>
  <c r="U308" i="1"/>
  <c r="U309" i="1"/>
  <c r="U312" i="1"/>
  <c r="U314" i="1"/>
  <c r="U318" i="1"/>
  <c r="U320" i="1"/>
  <c r="U322" i="1"/>
  <c r="U324" i="1"/>
  <c r="U325" i="1"/>
  <c r="U328" i="1"/>
  <c r="U330" i="1"/>
  <c r="U334" i="1"/>
  <c r="U336" i="1"/>
  <c r="U338" i="1"/>
  <c r="U340" i="1"/>
  <c r="U341" i="1"/>
  <c r="U344" i="1"/>
  <c r="U346" i="1"/>
  <c r="U350" i="1"/>
  <c r="U351" i="1"/>
  <c r="U8" i="1"/>
  <c r="U347" i="1" l="1"/>
  <c r="U335" i="1"/>
  <c r="U331" i="1"/>
  <c r="U327" i="1"/>
  <c r="U323" i="1"/>
  <c r="U319" i="1"/>
  <c r="U307" i="1"/>
  <c r="U303" i="1"/>
  <c r="U291" i="1"/>
  <c r="U279" i="1"/>
  <c r="U263" i="1"/>
  <c r="U259" i="1"/>
  <c r="U239" i="1"/>
  <c r="U235" i="1"/>
  <c r="U227" i="1"/>
  <c r="U223" i="1"/>
  <c r="U211" i="1"/>
  <c r="U207" i="1"/>
  <c r="U195" i="1"/>
  <c r="U191" i="1"/>
  <c r="U187" i="1"/>
  <c r="U183" i="1"/>
  <c r="U171" i="1"/>
  <c r="U343" i="1"/>
  <c r="U339" i="1"/>
  <c r="U315" i="1"/>
  <c r="U311" i="1"/>
  <c r="U299" i="1"/>
  <c r="U295" i="1"/>
  <c r="U287" i="1"/>
  <c r="U283" i="1"/>
  <c r="U275" i="1"/>
  <c r="U271" i="1"/>
  <c r="U267" i="1"/>
  <c r="U255" i="1"/>
  <c r="U251" i="1"/>
  <c r="U247" i="1"/>
  <c r="U243" i="1"/>
  <c r="U231" i="1"/>
  <c r="U219" i="1"/>
  <c r="U215" i="1"/>
  <c r="U203" i="1"/>
  <c r="U199" i="1"/>
  <c r="U179" i="1"/>
  <c r="U175" i="1"/>
  <c r="BE6" i="1"/>
  <c r="BG6" i="1" s="1"/>
  <c r="BE7" i="1"/>
  <c r="BG7" i="1" s="1"/>
  <c r="BE8" i="1"/>
  <c r="BG8" i="1" s="1"/>
  <c r="BE9" i="1"/>
  <c r="BG9" i="1" s="1"/>
  <c r="BE10" i="1"/>
  <c r="BG10" i="1" s="1"/>
  <c r="BE11" i="1"/>
  <c r="BG11" i="1" s="1"/>
  <c r="BE12" i="1"/>
  <c r="BG12" i="1" s="1"/>
  <c r="BE13" i="1"/>
  <c r="BG13" i="1" s="1"/>
  <c r="BE14" i="1"/>
  <c r="BG14" i="1" s="1"/>
  <c r="BE15" i="1"/>
  <c r="BG15" i="1" s="1"/>
  <c r="BE16" i="1"/>
  <c r="BG16" i="1" s="1"/>
  <c r="BE17" i="1"/>
  <c r="BG17" i="1" s="1"/>
  <c r="BE18" i="1"/>
  <c r="BG18" i="1" s="1"/>
  <c r="BE19" i="1"/>
  <c r="BG19" i="1" s="1"/>
  <c r="BE20" i="1"/>
  <c r="BG20" i="1" s="1"/>
  <c r="BE21" i="1"/>
  <c r="BG21" i="1" s="1"/>
  <c r="BE22" i="1"/>
  <c r="BG22" i="1" s="1"/>
  <c r="BE23" i="1"/>
  <c r="BG23" i="1" s="1"/>
  <c r="BE24" i="1"/>
  <c r="BG24" i="1" s="1"/>
  <c r="BE25" i="1"/>
  <c r="BG25" i="1" s="1"/>
  <c r="BE26" i="1"/>
  <c r="BG26" i="1" s="1"/>
  <c r="BE27" i="1"/>
  <c r="BG27" i="1" s="1"/>
  <c r="BE28" i="1"/>
  <c r="BG28" i="1" s="1"/>
  <c r="BE29" i="1"/>
  <c r="BG29" i="1" s="1"/>
  <c r="BE30" i="1"/>
  <c r="BG30" i="1" s="1"/>
  <c r="BE31" i="1"/>
  <c r="BG31" i="1" s="1"/>
  <c r="BE32" i="1"/>
  <c r="BG32" i="1" s="1"/>
  <c r="BE33" i="1"/>
  <c r="BG33" i="1" s="1"/>
  <c r="BE34" i="1"/>
  <c r="BG34" i="1" s="1"/>
  <c r="BE35" i="1"/>
  <c r="BG35" i="1" s="1"/>
  <c r="BE36" i="1"/>
  <c r="BG36" i="1" s="1"/>
  <c r="BE37" i="1"/>
  <c r="BG37" i="1" s="1"/>
  <c r="BE38" i="1"/>
  <c r="BG38" i="1" s="1"/>
  <c r="BE39" i="1"/>
  <c r="BG39" i="1" s="1"/>
  <c r="BE40" i="1"/>
  <c r="BG40" i="1" s="1"/>
  <c r="BE41" i="1"/>
  <c r="BG41" i="1" s="1"/>
  <c r="BE42" i="1"/>
  <c r="BG42" i="1" s="1"/>
  <c r="BE43" i="1"/>
  <c r="BG43" i="1" s="1"/>
  <c r="BE44" i="1"/>
  <c r="BG44" i="1" s="1"/>
  <c r="BE45" i="1"/>
  <c r="BG45" i="1" s="1"/>
  <c r="BE46" i="1"/>
  <c r="BG46" i="1" s="1"/>
  <c r="BE47" i="1"/>
  <c r="BG47" i="1" s="1"/>
  <c r="BE48" i="1"/>
  <c r="BG48" i="1" s="1"/>
  <c r="BE49" i="1"/>
  <c r="BG49" i="1" s="1"/>
  <c r="BE50" i="1"/>
  <c r="BG50" i="1" s="1"/>
  <c r="BE51" i="1"/>
  <c r="BG51" i="1" s="1"/>
  <c r="BE52" i="1"/>
  <c r="BG52" i="1" s="1"/>
  <c r="BE53" i="1"/>
  <c r="BG53" i="1" s="1"/>
  <c r="BE54" i="1"/>
  <c r="BG54" i="1" s="1"/>
  <c r="BE55" i="1"/>
  <c r="BG55" i="1" s="1"/>
  <c r="BE56" i="1"/>
  <c r="BG56" i="1" s="1"/>
  <c r="BE57" i="1"/>
  <c r="BG57" i="1" s="1"/>
  <c r="BE58" i="1"/>
  <c r="BG58" i="1" s="1"/>
  <c r="BE59" i="1"/>
  <c r="BG59" i="1" s="1"/>
  <c r="BE60" i="1"/>
  <c r="BG60" i="1" s="1"/>
  <c r="BE61" i="1"/>
  <c r="BG61" i="1" s="1"/>
  <c r="BE62" i="1"/>
  <c r="BG62" i="1" s="1"/>
  <c r="BE63" i="1"/>
  <c r="BG63" i="1" s="1"/>
  <c r="BE64" i="1"/>
  <c r="BG64" i="1" s="1"/>
  <c r="BE65" i="1"/>
  <c r="BG65" i="1" s="1"/>
  <c r="BE66" i="1"/>
  <c r="BG66" i="1" s="1"/>
  <c r="BE67" i="1"/>
  <c r="BG67" i="1" s="1"/>
  <c r="BE68" i="1"/>
  <c r="BG68" i="1" s="1"/>
  <c r="BE69" i="1"/>
  <c r="BG69" i="1" s="1"/>
  <c r="BE70" i="1"/>
  <c r="BG70" i="1" s="1"/>
  <c r="BE71" i="1"/>
  <c r="BG71" i="1" s="1"/>
  <c r="BE72" i="1"/>
  <c r="BG72" i="1" s="1"/>
  <c r="BE73" i="1"/>
  <c r="BG73" i="1" s="1"/>
  <c r="BE74" i="1"/>
  <c r="BG74" i="1" s="1"/>
  <c r="BE75" i="1"/>
  <c r="BG75" i="1" s="1"/>
  <c r="BE76" i="1"/>
  <c r="BG76" i="1" s="1"/>
  <c r="BE77" i="1"/>
  <c r="BG77" i="1" s="1"/>
  <c r="BE78" i="1"/>
  <c r="BG78" i="1" s="1"/>
  <c r="BE79" i="1"/>
  <c r="BG79" i="1" s="1"/>
  <c r="BE80" i="1"/>
  <c r="BG80" i="1" s="1"/>
  <c r="BE81" i="1"/>
  <c r="BG81" i="1" s="1"/>
  <c r="BE82" i="1"/>
  <c r="BG82" i="1" s="1"/>
  <c r="BE83" i="1"/>
  <c r="BG83" i="1" s="1"/>
  <c r="BE84" i="1"/>
  <c r="BG84" i="1" s="1"/>
  <c r="BE85" i="1"/>
  <c r="BG85" i="1" s="1"/>
  <c r="BE86" i="1"/>
  <c r="BG86" i="1" s="1"/>
  <c r="BE87" i="1"/>
  <c r="BG87" i="1" s="1"/>
  <c r="BE88" i="1"/>
  <c r="BG88" i="1" s="1"/>
  <c r="BE89" i="1"/>
  <c r="BG89" i="1" s="1"/>
  <c r="BE90" i="1"/>
  <c r="BG90" i="1" s="1"/>
  <c r="BE91" i="1"/>
  <c r="BG91" i="1" s="1"/>
  <c r="BE92" i="1"/>
  <c r="BG92" i="1" s="1"/>
  <c r="BE93" i="1"/>
  <c r="BG93" i="1" s="1"/>
  <c r="BE94" i="1"/>
  <c r="BG94" i="1" s="1"/>
  <c r="BE95" i="1"/>
  <c r="BG95" i="1" s="1"/>
  <c r="BE96" i="1"/>
  <c r="BG96" i="1" s="1"/>
  <c r="BE97" i="1"/>
  <c r="BG97" i="1" s="1"/>
  <c r="BE98" i="1"/>
  <c r="BG98" i="1" s="1"/>
  <c r="BE99" i="1"/>
  <c r="BG99" i="1" s="1"/>
  <c r="BE100" i="1"/>
  <c r="BG100" i="1" s="1"/>
  <c r="BE101" i="1"/>
  <c r="BG101" i="1" s="1"/>
  <c r="BE102" i="1"/>
  <c r="BG102" i="1" s="1"/>
  <c r="BE103" i="1"/>
  <c r="BG103" i="1" s="1"/>
  <c r="BE104" i="1"/>
  <c r="BG104" i="1" s="1"/>
  <c r="BE105" i="1"/>
  <c r="BG105" i="1" s="1"/>
  <c r="BE106" i="1"/>
  <c r="BG106" i="1" s="1"/>
  <c r="BE107" i="1"/>
  <c r="BG107" i="1" s="1"/>
  <c r="BE108" i="1"/>
  <c r="BG108" i="1" s="1"/>
  <c r="BE109" i="1"/>
  <c r="BG109" i="1" s="1"/>
  <c r="BE110" i="1"/>
  <c r="BG110" i="1" s="1"/>
  <c r="BE111" i="1"/>
  <c r="BG111" i="1" s="1"/>
  <c r="BE112" i="1"/>
  <c r="BG112" i="1" s="1"/>
  <c r="BE113" i="1"/>
  <c r="BG113" i="1" s="1"/>
  <c r="BE114" i="1"/>
  <c r="BG114" i="1" s="1"/>
  <c r="BE115" i="1"/>
  <c r="BG115" i="1" s="1"/>
  <c r="BE116" i="1"/>
  <c r="BG116" i="1" s="1"/>
  <c r="BE117" i="1"/>
  <c r="BG117" i="1" s="1"/>
  <c r="BE118" i="1"/>
  <c r="BG118" i="1" s="1"/>
  <c r="BE119" i="1"/>
  <c r="BG119" i="1" s="1"/>
  <c r="BE120" i="1"/>
  <c r="BG120" i="1" s="1"/>
  <c r="BE121" i="1"/>
  <c r="BG121" i="1" s="1"/>
  <c r="BE122" i="1"/>
  <c r="BG122" i="1" s="1"/>
  <c r="BE123" i="1"/>
  <c r="BG123" i="1" s="1"/>
  <c r="BE124" i="1"/>
  <c r="BG124" i="1" s="1"/>
  <c r="BE125" i="1"/>
  <c r="BG125" i="1" s="1"/>
  <c r="BE126" i="1"/>
  <c r="BG126" i="1" s="1"/>
  <c r="BE127" i="1"/>
  <c r="BG127" i="1" s="1"/>
  <c r="BE128" i="1"/>
  <c r="BG128" i="1" s="1"/>
  <c r="BE129" i="1"/>
  <c r="BG129" i="1" s="1"/>
  <c r="BE130" i="1"/>
  <c r="BG130" i="1" s="1"/>
  <c r="BE131" i="1"/>
  <c r="BG131" i="1" s="1"/>
  <c r="BE132" i="1"/>
  <c r="BG132" i="1" s="1"/>
  <c r="BE133" i="1"/>
  <c r="BG133" i="1" s="1"/>
  <c r="BE134" i="1"/>
  <c r="BG134" i="1" s="1"/>
  <c r="BE135" i="1"/>
  <c r="BG135" i="1" s="1"/>
  <c r="BE136" i="1"/>
  <c r="BG136" i="1" s="1"/>
  <c r="BE137" i="1"/>
  <c r="BG137" i="1" s="1"/>
  <c r="BE138" i="1"/>
  <c r="BG138" i="1" s="1"/>
  <c r="BE139" i="1"/>
  <c r="BG139" i="1" s="1"/>
  <c r="BE140" i="1"/>
  <c r="BG140" i="1" s="1"/>
  <c r="BE141" i="1"/>
  <c r="BG141" i="1" s="1"/>
  <c r="BE142" i="1"/>
  <c r="BG142" i="1" s="1"/>
  <c r="BE143" i="1"/>
  <c r="BG143" i="1" s="1"/>
  <c r="BE144" i="1"/>
  <c r="BG144" i="1" s="1"/>
  <c r="BE145" i="1"/>
  <c r="BG145" i="1" s="1"/>
  <c r="BE146" i="1"/>
  <c r="BG146" i="1" s="1"/>
  <c r="BE147" i="1"/>
  <c r="BG147" i="1" s="1"/>
  <c r="BE148" i="1"/>
  <c r="BG148" i="1" s="1"/>
  <c r="BE149" i="1"/>
  <c r="BG149" i="1" s="1"/>
  <c r="BE150" i="1"/>
  <c r="BG150" i="1" s="1"/>
  <c r="BE151" i="1"/>
  <c r="BG151" i="1" s="1"/>
  <c r="BE152" i="1"/>
  <c r="BG152" i="1" s="1"/>
  <c r="BE153" i="1"/>
  <c r="BG153" i="1" s="1"/>
  <c r="BE154" i="1"/>
  <c r="BG154" i="1" s="1"/>
  <c r="BE155" i="1"/>
  <c r="BG155" i="1" s="1"/>
  <c r="BE156" i="1"/>
  <c r="BG156" i="1" s="1"/>
  <c r="BE157" i="1"/>
  <c r="BG157" i="1" s="1"/>
  <c r="BE158" i="1"/>
  <c r="BG158" i="1" s="1"/>
  <c r="BE159" i="1"/>
  <c r="BG159" i="1" s="1"/>
  <c r="BE160" i="1"/>
  <c r="BG160" i="1" s="1"/>
  <c r="BE161" i="1"/>
  <c r="BG161" i="1" s="1"/>
  <c r="BE162" i="1"/>
  <c r="BG162" i="1" s="1"/>
  <c r="BE163" i="1"/>
  <c r="BG163" i="1" s="1"/>
  <c r="BE164" i="1"/>
  <c r="BG164" i="1" s="1"/>
  <c r="BE165" i="1"/>
  <c r="BG165" i="1" s="1"/>
  <c r="BE166" i="1"/>
  <c r="BG166" i="1" s="1"/>
  <c r="BE167" i="1"/>
  <c r="BG167" i="1" s="1"/>
  <c r="BE168" i="1"/>
  <c r="BG168" i="1" s="1"/>
  <c r="BE169" i="1"/>
  <c r="BG169" i="1" s="1"/>
  <c r="BE170" i="1"/>
  <c r="BG170" i="1" s="1"/>
  <c r="BE171" i="1"/>
  <c r="BG171" i="1" s="1"/>
  <c r="BE172" i="1"/>
  <c r="BG172" i="1" s="1"/>
  <c r="BE173" i="1"/>
  <c r="BG173" i="1" s="1"/>
  <c r="BE174" i="1"/>
  <c r="BG174" i="1" s="1"/>
  <c r="BE175" i="1"/>
  <c r="BG175" i="1" s="1"/>
  <c r="BE176" i="1"/>
  <c r="BG176" i="1" s="1"/>
  <c r="BE177" i="1"/>
  <c r="BG177" i="1" s="1"/>
  <c r="BE178" i="1"/>
  <c r="BG178" i="1" s="1"/>
  <c r="BE179" i="1"/>
  <c r="BG179" i="1" s="1"/>
  <c r="BE180" i="1"/>
  <c r="BG180" i="1" s="1"/>
  <c r="BE181" i="1"/>
  <c r="BG181" i="1" s="1"/>
  <c r="BE182" i="1"/>
  <c r="BG182" i="1" s="1"/>
  <c r="BE183" i="1"/>
  <c r="BG183" i="1" s="1"/>
  <c r="BE184" i="1"/>
  <c r="BG184" i="1" s="1"/>
  <c r="BE185" i="1"/>
  <c r="BG185" i="1" s="1"/>
  <c r="BE186" i="1"/>
  <c r="BG186" i="1" s="1"/>
  <c r="BE187" i="1"/>
  <c r="BG187" i="1" s="1"/>
  <c r="BE188" i="1"/>
  <c r="BG188" i="1" s="1"/>
  <c r="BE189" i="1"/>
  <c r="BG189" i="1" s="1"/>
  <c r="BE190" i="1"/>
  <c r="BG190" i="1" s="1"/>
  <c r="BE191" i="1"/>
  <c r="BG191" i="1" s="1"/>
  <c r="BE192" i="1"/>
  <c r="BG192" i="1" s="1"/>
  <c r="BE193" i="1"/>
  <c r="BG193" i="1" s="1"/>
  <c r="BE194" i="1"/>
  <c r="BG194" i="1" s="1"/>
  <c r="BE195" i="1"/>
  <c r="BG195" i="1" s="1"/>
  <c r="BE196" i="1"/>
  <c r="BG196" i="1" s="1"/>
  <c r="BE197" i="1"/>
  <c r="BG197" i="1" s="1"/>
  <c r="BE198" i="1"/>
  <c r="BG198" i="1" s="1"/>
  <c r="BE199" i="1"/>
  <c r="BG199" i="1" s="1"/>
  <c r="BE200" i="1"/>
  <c r="BG200" i="1" s="1"/>
  <c r="BE201" i="1"/>
  <c r="BG201" i="1" s="1"/>
  <c r="BE202" i="1"/>
  <c r="BG202" i="1" s="1"/>
  <c r="BE203" i="1"/>
  <c r="BG203" i="1" s="1"/>
  <c r="BE204" i="1"/>
  <c r="BG204" i="1" s="1"/>
  <c r="BE205" i="1"/>
  <c r="BG205" i="1" s="1"/>
  <c r="BE206" i="1"/>
  <c r="BG206" i="1" s="1"/>
  <c r="BE207" i="1"/>
  <c r="BG207" i="1" s="1"/>
  <c r="BE208" i="1"/>
  <c r="BG208" i="1" s="1"/>
  <c r="BE209" i="1"/>
  <c r="BG209" i="1" s="1"/>
  <c r="BE210" i="1"/>
  <c r="BG210" i="1" s="1"/>
  <c r="BE211" i="1"/>
  <c r="BG211" i="1" s="1"/>
  <c r="BE212" i="1"/>
  <c r="BG212" i="1" s="1"/>
  <c r="BE213" i="1"/>
  <c r="BG213" i="1" s="1"/>
  <c r="BE214" i="1"/>
  <c r="BG214" i="1" s="1"/>
  <c r="BE215" i="1"/>
  <c r="BG215" i="1" s="1"/>
  <c r="BE216" i="1"/>
  <c r="BG216" i="1" s="1"/>
  <c r="BE217" i="1"/>
  <c r="BG217" i="1" s="1"/>
  <c r="BE218" i="1"/>
  <c r="BG218" i="1" s="1"/>
  <c r="BE219" i="1"/>
  <c r="BG219" i="1" s="1"/>
  <c r="BE220" i="1"/>
  <c r="BG220" i="1" s="1"/>
  <c r="BE221" i="1"/>
  <c r="BG221" i="1" s="1"/>
  <c r="BE222" i="1"/>
  <c r="BG222" i="1" s="1"/>
  <c r="BE223" i="1"/>
  <c r="BG223" i="1" s="1"/>
  <c r="BE224" i="1"/>
  <c r="BG224" i="1" s="1"/>
  <c r="BE225" i="1"/>
  <c r="BG225" i="1" s="1"/>
  <c r="BE226" i="1"/>
  <c r="BG226" i="1" s="1"/>
  <c r="BE227" i="1"/>
  <c r="BG227" i="1" s="1"/>
  <c r="BE228" i="1"/>
  <c r="BG228" i="1" s="1"/>
  <c r="BE229" i="1"/>
  <c r="BG229" i="1" s="1"/>
  <c r="BE230" i="1"/>
  <c r="BG230" i="1" s="1"/>
  <c r="BE231" i="1"/>
  <c r="BG231" i="1" s="1"/>
  <c r="BE232" i="1"/>
  <c r="BG232" i="1" s="1"/>
  <c r="BE233" i="1"/>
  <c r="BG233" i="1" s="1"/>
  <c r="BE234" i="1"/>
  <c r="BG234" i="1" s="1"/>
  <c r="BE235" i="1"/>
  <c r="BG235" i="1" s="1"/>
  <c r="BE236" i="1"/>
  <c r="BG236" i="1" s="1"/>
  <c r="BE237" i="1"/>
  <c r="BG237" i="1" s="1"/>
  <c r="BE238" i="1"/>
  <c r="BG238" i="1" s="1"/>
  <c r="BE239" i="1"/>
  <c r="BG239" i="1" s="1"/>
  <c r="BE240" i="1"/>
  <c r="BG240" i="1" s="1"/>
  <c r="BE241" i="1"/>
  <c r="BG241" i="1" s="1"/>
  <c r="BE242" i="1"/>
  <c r="BG242" i="1" s="1"/>
  <c r="BE243" i="1"/>
  <c r="BG243" i="1" s="1"/>
  <c r="BE244" i="1"/>
  <c r="BG244" i="1" s="1"/>
  <c r="BE245" i="1"/>
  <c r="BG245" i="1" s="1"/>
  <c r="BE246" i="1"/>
  <c r="BG246" i="1" s="1"/>
  <c r="BE247" i="1"/>
  <c r="BG247" i="1" s="1"/>
  <c r="BE248" i="1"/>
  <c r="BG248" i="1" s="1"/>
  <c r="BE249" i="1"/>
  <c r="BG249" i="1" s="1"/>
  <c r="BE250" i="1"/>
  <c r="BG250" i="1" s="1"/>
  <c r="BE251" i="1"/>
  <c r="BG251" i="1" s="1"/>
  <c r="BE252" i="1"/>
  <c r="BG252" i="1" s="1"/>
  <c r="BE253" i="1"/>
  <c r="BG253" i="1" s="1"/>
  <c r="BE254" i="1"/>
  <c r="BG254" i="1" s="1"/>
  <c r="BE255" i="1"/>
  <c r="BG255" i="1" s="1"/>
  <c r="BE256" i="1"/>
  <c r="BG256" i="1" s="1"/>
  <c r="BE257" i="1"/>
  <c r="BG257" i="1" s="1"/>
  <c r="BE258" i="1"/>
  <c r="BG258" i="1" s="1"/>
  <c r="BE259" i="1"/>
  <c r="BG259" i="1" s="1"/>
  <c r="BE260" i="1"/>
  <c r="BG260" i="1" s="1"/>
  <c r="BE261" i="1"/>
  <c r="BG261" i="1" s="1"/>
  <c r="BE262" i="1"/>
  <c r="BG262" i="1" s="1"/>
  <c r="BE263" i="1"/>
  <c r="BG263" i="1" s="1"/>
  <c r="BE264" i="1"/>
  <c r="BG264" i="1" s="1"/>
  <c r="BE265" i="1"/>
  <c r="BG265" i="1" s="1"/>
  <c r="BE266" i="1"/>
  <c r="BG266" i="1" s="1"/>
  <c r="BE267" i="1"/>
  <c r="BG267" i="1" s="1"/>
  <c r="BE268" i="1"/>
  <c r="BG268" i="1" s="1"/>
  <c r="BE269" i="1"/>
  <c r="BG269" i="1" s="1"/>
  <c r="BE270" i="1"/>
  <c r="BG270" i="1" s="1"/>
  <c r="BE271" i="1"/>
  <c r="BG271" i="1" s="1"/>
  <c r="BE272" i="1"/>
  <c r="BG272" i="1" s="1"/>
  <c r="BE273" i="1"/>
  <c r="BG273" i="1" s="1"/>
  <c r="BE274" i="1"/>
  <c r="BG274" i="1" s="1"/>
  <c r="BE275" i="1"/>
  <c r="BG275" i="1" s="1"/>
  <c r="BE276" i="1"/>
  <c r="BG276" i="1" s="1"/>
  <c r="BE277" i="1"/>
  <c r="BG277" i="1" s="1"/>
  <c r="BE278" i="1"/>
  <c r="BG278" i="1" s="1"/>
  <c r="BE279" i="1"/>
  <c r="BG279" i="1" s="1"/>
  <c r="BE280" i="1"/>
  <c r="BG280" i="1" s="1"/>
  <c r="BE281" i="1"/>
  <c r="BG281" i="1" s="1"/>
  <c r="BE282" i="1"/>
  <c r="BG282" i="1" s="1"/>
  <c r="BE283" i="1"/>
  <c r="BG283" i="1" s="1"/>
  <c r="BE284" i="1"/>
  <c r="BG284" i="1" s="1"/>
  <c r="BE285" i="1"/>
  <c r="BG285" i="1" s="1"/>
  <c r="BE286" i="1"/>
  <c r="BG286" i="1" s="1"/>
  <c r="BE287" i="1"/>
  <c r="BG287" i="1" s="1"/>
  <c r="BE288" i="1"/>
  <c r="BG288" i="1" s="1"/>
  <c r="BE289" i="1"/>
  <c r="BG289" i="1" s="1"/>
  <c r="BE290" i="1"/>
  <c r="BG290" i="1" s="1"/>
  <c r="BE291" i="1"/>
  <c r="BG291" i="1" s="1"/>
  <c r="BE292" i="1"/>
  <c r="BG292" i="1" s="1"/>
  <c r="BE293" i="1"/>
  <c r="BG293" i="1" s="1"/>
  <c r="BE294" i="1"/>
  <c r="BG294" i="1" s="1"/>
  <c r="BE295" i="1"/>
  <c r="BG295" i="1" s="1"/>
  <c r="BE296" i="1"/>
  <c r="BG296" i="1" s="1"/>
  <c r="BE297" i="1"/>
  <c r="BG297" i="1" s="1"/>
  <c r="BE298" i="1"/>
  <c r="BG298" i="1" s="1"/>
  <c r="BE299" i="1"/>
  <c r="BG299" i="1" s="1"/>
  <c r="BE300" i="1"/>
  <c r="BG300" i="1" s="1"/>
  <c r="BE301" i="1"/>
  <c r="BG301" i="1" s="1"/>
  <c r="BE302" i="1"/>
  <c r="BG302" i="1" s="1"/>
  <c r="BE303" i="1"/>
  <c r="BG303" i="1" s="1"/>
  <c r="BE304" i="1"/>
  <c r="BG304" i="1" s="1"/>
  <c r="BE305" i="1"/>
  <c r="BG305" i="1" s="1"/>
  <c r="BE306" i="1"/>
  <c r="BG306" i="1" s="1"/>
  <c r="BE307" i="1"/>
  <c r="BG307" i="1" s="1"/>
  <c r="BE308" i="1"/>
  <c r="BG308" i="1" s="1"/>
  <c r="BE309" i="1"/>
  <c r="BG309" i="1" s="1"/>
  <c r="BE310" i="1"/>
  <c r="BG310" i="1" s="1"/>
  <c r="BE311" i="1"/>
  <c r="BG311" i="1" s="1"/>
  <c r="BE312" i="1"/>
  <c r="BG312" i="1" s="1"/>
  <c r="BE313" i="1"/>
  <c r="BG313" i="1" s="1"/>
  <c r="BE314" i="1"/>
  <c r="BG314" i="1" s="1"/>
  <c r="BE315" i="1"/>
  <c r="BG315" i="1" s="1"/>
  <c r="BE316" i="1"/>
  <c r="BG316" i="1" s="1"/>
  <c r="BE317" i="1"/>
  <c r="BG317" i="1" s="1"/>
  <c r="BE318" i="1"/>
  <c r="BG318" i="1" s="1"/>
  <c r="BE319" i="1"/>
  <c r="BG319" i="1" s="1"/>
  <c r="BE320" i="1"/>
  <c r="BG320" i="1" s="1"/>
  <c r="BE321" i="1"/>
  <c r="BG321" i="1" s="1"/>
  <c r="BE322" i="1"/>
  <c r="BG322" i="1" s="1"/>
  <c r="BE323" i="1"/>
  <c r="BG323" i="1" s="1"/>
  <c r="BE324" i="1"/>
  <c r="BG324" i="1" s="1"/>
  <c r="BE325" i="1"/>
  <c r="BG325" i="1" s="1"/>
  <c r="BE326" i="1"/>
  <c r="BG326" i="1" s="1"/>
  <c r="BE327" i="1"/>
  <c r="BG327" i="1" s="1"/>
  <c r="BE328" i="1"/>
  <c r="BG328" i="1" s="1"/>
  <c r="BE329" i="1"/>
  <c r="BG329" i="1" s="1"/>
  <c r="BE330" i="1"/>
  <c r="BG330" i="1" s="1"/>
  <c r="BE331" i="1"/>
  <c r="BG331" i="1" s="1"/>
  <c r="BE332" i="1"/>
  <c r="BG332" i="1" s="1"/>
  <c r="BE333" i="1"/>
  <c r="BG333" i="1" s="1"/>
  <c r="BE334" i="1"/>
  <c r="BG334" i="1" s="1"/>
  <c r="BE335" i="1"/>
  <c r="BG335" i="1" s="1"/>
  <c r="BE336" i="1"/>
  <c r="BG336" i="1" s="1"/>
  <c r="BE337" i="1"/>
  <c r="BG337" i="1" s="1"/>
  <c r="BE338" i="1"/>
  <c r="BG338" i="1" s="1"/>
  <c r="BE339" i="1"/>
  <c r="BG339" i="1" s="1"/>
  <c r="BE340" i="1"/>
  <c r="BG340" i="1" s="1"/>
  <c r="BE341" i="1"/>
  <c r="BG341" i="1" s="1"/>
  <c r="BE342" i="1"/>
  <c r="BG342" i="1" s="1"/>
  <c r="BE343" i="1"/>
  <c r="BG343" i="1" s="1"/>
  <c r="BE344" i="1"/>
  <c r="BG344" i="1" s="1"/>
  <c r="BE345" i="1"/>
  <c r="BG345" i="1" s="1"/>
  <c r="BE346" i="1"/>
  <c r="BG346" i="1" s="1"/>
  <c r="BE347" i="1"/>
  <c r="BG347" i="1" s="1"/>
  <c r="BE348" i="1"/>
  <c r="BG348" i="1" s="1"/>
  <c r="BE349" i="1"/>
  <c r="BG349" i="1" s="1"/>
  <c r="BE350" i="1"/>
  <c r="BG350" i="1" s="1"/>
  <c r="BE351" i="1"/>
  <c r="BG351" i="1" s="1"/>
  <c r="BE352" i="1"/>
  <c r="BG352" i="1" s="1"/>
  <c r="BE353" i="1"/>
  <c r="BG353" i="1" s="1"/>
  <c r="BE5" i="1"/>
  <c r="BG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5" i="1"/>
  <c r="B5" i="4" l="1"/>
  <c r="D6" i="1"/>
  <c r="E6" i="1"/>
  <c r="AF6" i="1" s="1"/>
  <c r="D7" i="1"/>
  <c r="E7" i="1"/>
  <c r="AF7" i="1" s="1"/>
  <c r="D8" i="1"/>
  <c r="E8" i="1"/>
  <c r="AF8" i="1" s="1"/>
  <c r="D9" i="1"/>
  <c r="E9" i="1"/>
  <c r="AF9" i="1" s="1"/>
  <c r="D10" i="1"/>
  <c r="E10" i="1"/>
  <c r="AF10" i="1" s="1"/>
  <c r="D11" i="1"/>
  <c r="E11" i="1"/>
  <c r="AF11" i="1" s="1"/>
  <c r="D12" i="1"/>
  <c r="E12" i="1"/>
  <c r="AF12" i="1" s="1"/>
  <c r="D13" i="1"/>
  <c r="E13" i="1"/>
  <c r="AF13" i="1" s="1"/>
  <c r="D14" i="1"/>
  <c r="E14" i="1"/>
  <c r="AF14" i="1" s="1"/>
  <c r="D15" i="1"/>
  <c r="E15" i="1"/>
  <c r="AF15" i="1" s="1"/>
  <c r="D16" i="1"/>
  <c r="E16" i="1"/>
  <c r="AF16" i="1" s="1"/>
  <c r="D17" i="1"/>
  <c r="E17" i="1"/>
  <c r="AF17" i="1" s="1"/>
  <c r="D18" i="1"/>
  <c r="E18" i="1"/>
  <c r="AF18" i="1" s="1"/>
  <c r="D19" i="1"/>
  <c r="E19" i="1"/>
  <c r="AF19" i="1" s="1"/>
  <c r="D20" i="1"/>
  <c r="E20" i="1"/>
  <c r="AF20" i="1" s="1"/>
  <c r="D21" i="1"/>
  <c r="E21" i="1"/>
  <c r="AF21" i="1" s="1"/>
  <c r="D22" i="1"/>
  <c r="E22" i="1"/>
  <c r="AF22" i="1" s="1"/>
  <c r="D23" i="1"/>
  <c r="E23" i="1"/>
  <c r="AF23" i="1" s="1"/>
  <c r="D24" i="1"/>
  <c r="AE24" i="1" s="1"/>
  <c r="E24" i="1"/>
  <c r="AF24" i="1" s="1"/>
  <c r="D25" i="1"/>
  <c r="E25" i="1"/>
  <c r="AF25" i="1" s="1"/>
  <c r="D26" i="1"/>
  <c r="E26" i="1"/>
  <c r="AF26" i="1" s="1"/>
  <c r="D27" i="1"/>
  <c r="E27" i="1"/>
  <c r="AF27" i="1" s="1"/>
  <c r="D28" i="1"/>
  <c r="E28" i="1"/>
  <c r="AF28" i="1" s="1"/>
  <c r="D29" i="1"/>
  <c r="E29" i="1"/>
  <c r="AF29" i="1" s="1"/>
  <c r="D30" i="1"/>
  <c r="E30" i="1"/>
  <c r="AF30" i="1" s="1"/>
  <c r="D31" i="1"/>
  <c r="E31" i="1"/>
  <c r="AF31" i="1" s="1"/>
  <c r="D32" i="1"/>
  <c r="E32" i="1"/>
  <c r="AF32" i="1" s="1"/>
  <c r="D33" i="1"/>
  <c r="E33" i="1"/>
  <c r="AF33" i="1" s="1"/>
  <c r="D34" i="1"/>
  <c r="E34" i="1"/>
  <c r="AF34" i="1" s="1"/>
  <c r="D35" i="1"/>
  <c r="E35" i="1"/>
  <c r="AF35" i="1" s="1"/>
  <c r="D36" i="1"/>
  <c r="E36" i="1"/>
  <c r="AF36" i="1" s="1"/>
  <c r="D37" i="1"/>
  <c r="E37" i="1"/>
  <c r="AF37" i="1" s="1"/>
  <c r="D38" i="1"/>
  <c r="E38" i="1"/>
  <c r="AF38" i="1" s="1"/>
  <c r="D39" i="1"/>
  <c r="E39" i="1"/>
  <c r="AF39" i="1" s="1"/>
  <c r="D40" i="1"/>
  <c r="E40" i="1"/>
  <c r="AF40" i="1" s="1"/>
  <c r="D41" i="1"/>
  <c r="E41" i="1"/>
  <c r="AF41" i="1" s="1"/>
  <c r="D42" i="1"/>
  <c r="E42" i="1"/>
  <c r="AF42" i="1" s="1"/>
  <c r="D43" i="1"/>
  <c r="E43" i="1"/>
  <c r="AF43" i="1" s="1"/>
  <c r="D44" i="1"/>
  <c r="E44" i="1"/>
  <c r="AF44" i="1" s="1"/>
  <c r="D45" i="1"/>
  <c r="E45" i="1"/>
  <c r="AF45" i="1" s="1"/>
  <c r="D46" i="1"/>
  <c r="E46" i="1"/>
  <c r="AF46" i="1" s="1"/>
  <c r="D47" i="1"/>
  <c r="E47" i="1"/>
  <c r="AF47" i="1" s="1"/>
  <c r="D48" i="1"/>
  <c r="E48" i="1"/>
  <c r="AF48" i="1" s="1"/>
  <c r="D49" i="1"/>
  <c r="E49" i="1"/>
  <c r="AF49" i="1" s="1"/>
  <c r="D50" i="1"/>
  <c r="E50" i="1"/>
  <c r="AF50" i="1" s="1"/>
  <c r="D51" i="1"/>
  <c r="E51" i="1"/>
  <c r="AF51" i="1" s="1"/>
  <c r="D52" i="1"/>
  <c r="E52" i="1"/>
  <c r="AF52" i="1" s="1"/>
  <c r="D53" i="1"/>
  <c r="E53" i="1"/>
  <c r="AF53" i="1" s="1"/>
  <c r="D54" i="1"/>
  <c r="E54" i="1"/>
  <c r="AF54" i="1" s="1"/>
  <c r="D55" i="1"/>
  <c r="E55" i="1"/>
  <c r="AF55" i="1" s="1"/>
  <c r="D56" i="1"/>
  <c r="E56" i="1"/>
  <c r="AF56" i="1" s="1"/>
  <c r="D57" i="1"/>
  <c r="E57" i="1"/>
  <c r="AF57" i="1" s="1"/>
  <c r="D58" i="1"/>
  <c r="E58" i="1"/>
  <c r="AF58" i="1" s="1"/>
  <c r="D59" i="1"/>
  <c r="E59" i="1"/>
  <c r="AF59" i="1" s="1"/>
  <c r="D60" i="1"/>
  <c r="E60" i="1"/>
  <c r="AF60" i="1" s="1"/>
  <c r="D61" i="1"/>
  <c r="E61" i="1"/>
  <c r="AF61" i="1" s="1"/>
  <c r="D62" i="1"/>
  <c r="E62" i="1"/>
  <c r="AF62" i="1" s="1"/>
  <c r="D63" i="1"/>
  <c r="E63" i="1"/>
  <c r="AF63" i="1" s="1"/>
  <c r="D64" i="1"/>
  <c r="E64" i="1"/>
  <c r="AF64" i="1" s="1"/>
  <c r="D65" i="1"/>
  <c r="E65" i="1"/>
  <c r="AF65" i="1" s="1"/>
  <c r="D66" i="1"/>
  <c r="E66" i="1"/>
  <c r="AF66" i="1" s="1"/>
  <c r="D67" i="1"/>
  <c r="E67" i="1"/>
  <c r="AF67" i="1" s="1"/>
  <c r="D68" i="1"/>
  <c r="E68" i="1"/>
  <c r="AF68" i="1" s="1"/>
  <c r="D69" i="1"/>
  <c r="E69" i="1"/>
  <c r="AF69" i="1" s="1"/>
  <c r="D70" i="1"/>
  <c r="E70" i="1"/>
  <c r="AF70" i="1" s="1"/>
  <c r="D71" i="1"/>
  <c r="E71" i="1"/>
  <c r="AF71" i="1" s="1"/>
  <c r="D72" i="1"/>
  <c r="E72" i="1"/>
  <c r="AF72" i="1" s="1"/>
  <c r="D73" i="1"/>
  <c r="E73" i="1"/>
  <c r="AF73" i="1" s="1"/>
  <c r="D74" i="1"/>
  <c r="E74" i="1"/>
  <c r="AF74" i="1" s="1"/>
  <c r="D75" i="1"/>
  <c r="E75" i="1"/>
  <c r="AF75" i="1" s="1"/>
  <c r="D76" i="1"/>
  <c r="E76" i="1"/>
  <c r="AF76" i="1" s="1"/>
  <c r="D77" i="1"/>
  <c r="E77" i="1"/>
  <c r="AF77" i="1" s="1"/>
  <c r="D78" i="1"/>
  <c r="E78" i="1"/>
  <c r="AF78" i="1" s="1"/>
  <c r="D79" i="1"/>
  <c r="E79" i="1"/>
  <c r="AF79" i="1" s="1"/>
  <c r="D80" i="1"/>
  <c r="E80" i="1"/>
  <c r="AF80" i="1" s="1"/>
  <c r="D81" i="1"/>
  <c r="E81" i="1"/>
  <c r="AF81" i="1" s="1"/>
  <c r="D82" i="1"/>
  <c r="E82" i="1"/>
  <c r="AF82" i="1" s="1"/>
  <c r="D83" i="1"/>
  <c r="E83" i="1"/>
  <c r="AF83" i="1" s="1"/>
  <c r="D84" i="1"/>
  <c r="E84" i="1"/>
  <c r="AF84" i="1" s="1"/>
  <c r="D85" i="1"/>
  <c r="E85" i="1"/>
  <c r="AF85" i="1" s="1"/>
  <c r="D86" i="1"/>
  <c r="E86" i="1"/>
  <c r="AF86" i="1" s="1"/>
  <c r="D87" i="1"/>
  <c r="E87" i="1"/>
  <c r="AF87" i="1" s="1"/>
  <c r="D88" i="1"/>
  <c r="E88" i="1"/>
  <c r="AF88" i="1" s="1"/>
  <c r="D89" i="1"/>
  <c r="E89" i="1"/>
  <c r="AF89" i="1" s="1"/>
  <c r="D90" i="1"/>
  <c r="E90" i="1"/>
  <c r="AF90" i="1" s="1"/>
  <c r="D91" i="1"/>
  <c r="E91" i="1"/>
  <c r="AF91" i="1" s="1"/>
  <c r="D92" i="1"/>
  <c r="E92" i="1"/>
  <c r="AF92" i="1" s="1"/>
  <c r="D93" i="1"/>
  <c r="E93" i="1"/>
  <c r="AF93" i="1" s="1"/>
  <c r="D94" i="1"/>
  <c r="E94" i="1"/>
  <c r="AF94" i="1" s="1"/>
  <c r="D95" i="1"/>
  <c r="E95" i="1"/>
  <c r="AF95" i="1" s="1"/>
  <c r="D96" i="1"/>
  <c r="E96" i="1"/>
  <c r="AF96" i="1" s="1"/>
  <c r="D97" i="1"/>
  <c r="E97" i="1"/>
  <c r="AF97" i="1" s="1"/>
  <c r="D98" i="1"/>
  <c r="E98" i="1"/>
  <c r="AF98" i="1" s="1"/>
  <c r="D99" i="1"/>
  <c r="E99" i="1"/>
  <c r="AF99" i="1" s="1"/>
  <c r="D100" i="1"/>
  <c r="E100" i="1"/>
  <c r="AF100" i="1" s="1"/>
  <c r="D101" i="1"/>
  <c r="E101" i="1"/>
  <c r="AF101" i="1" s="1"/>
  <c r="D102" i="1"/>
  <c r="E102" i="1"/>
  <c r="AF102" i="1" s="1"/>
  <c r="D103" i="1"/>
  <c r="E103" i="1"/>
  <c r="AF103" i="1" s="1"/>
  <c r="D104" i="1"/>
  <c r="E104" i="1"/>
  <c r="AF104" i="1" s="1"/>
  <c r="D105" i="1"/>
  <c r="E105" i="1"/>
  <c r="AF105" i="1" s="1"/>
  <c r="D106" i="1"/>
  <c r="E106" i="1"/>
  <c r="AF106" i="1" s="1"/>
  <c r="D107" i="1"/>
  <c r="E107" i="1"/>
  <c r="AF107" i="1" s="1"/>
  <c r="D108" i="1"/>
  <c r="E108" i="1"/>
  <c r="AF108" i="1" s="1"/>
  <c r="D109" i="1"/>
  <c r="E109" i="1"/>
  <c r="AF109" i="1" s="1"/>
  <c r="D110" i="1"/>
  <c r="E110" i="1"/>
  <c r="AF110" i="1" s="1"/>
  <c r="D111" i="1"/>
  <c r="E111" i="1"/>
  <c r="AF111" i="1" s="1"/>
  <c r="D112" i="1"/>
  <c r="E112" i="1"/>
  <c r="AF112" i="1" s="1"/>
  <c r="D113" i="1"/>
  <c r="E113" i="1"/>
  <c r="AF113" i="1" s="1"/>
  <c r="D114" i="1"/>
  <c r="E114" i="1"/>
  <c r="AF114" i="1" s="1"/>
  <c r="D115" i="1"/>
  <c r="E115" i="1"/>
  <c r="AF115" i="1" s="1"/>
  <c r="D116" i="1"/>
  <c r="E116" i="1"/>
  <c r="AF116" i="1" s="1"/>
  <c r="D117" i="1"/>
  <c r="E117" i="1"/>
  <c r="AF117" i="1" s="1"/>
  <c r="D118" i="1"/>
  <c r="E118" i="1"/>
  <c r="AF118" i="1" s="1"/>
  <c r="D119" i="1"/>
  <c r="E119" i="1"/>
  <c r="AF119" i="1" s="1"/>
  <c r="D120" i="1"/>
  <c r="E120" i="1"/>
  <c r="AF120" i="1" s="1"/>
  <c r="D121" i="1"/>
  <c r="E121" i="1"/>
  <c r="AF121" i="1" s="1"/>
  <c r="D122" i="1"/>
  <c r="E122" i="1"/>
  <c r="AF122" i="1" s="1"/>
  <c r="D123" i="1"/>
  <c r="E123" i="1"/>
  <c r="AF123" i="1" s="1"/>
  <c r="D124" i="1"/>
  <c r="E124" i="1"/>
  <c r="AF124" i="1" s="1"/>
  <c r="D125" i="1"/>
  <c r="E125" i="1"/>
  <c r="AF125" i="1" s="1"/>
  <c r="D126" i="1"/>
  <c r="E126" i="1"/>
  <c r="AF126" i="1" s="1"/>
  <c r="D127" i="1"/>
  <c r="E127" i="1"/>
  <c r="AF127" i="1" s="1"/>
  <c r="D128" i="1"/>
  <c r="E128" i="1"/>
  <c r="AF128" i="1" s="1"/>
  <c r="D129" i="1"/>
  <c r="E129" i="1"/>
  <c r="AF129" i="1" s="1"/>
  <c r="D130" i="1"/>
  <c r="E130" i="1"/>
  <c r="AF130" i="1" s="1"/>
  <c r="D131" i="1"/>
  <c r="E131" i="1"/>
  <c r="AF131" i="1" s="1"/>
  <c r="D132" i="1"/>
  <c r="E132" i="1"/>
  <c r="AF132" i="1" s="1"/>
  <c r="D133" i="1"/>
  <c r="E133" i="1"/>
  <c r="AF133" i="1" s="1"/>
  <c r="D134" i="1"/>
  <c r="E134" i="1"/>
  <c r="AF134" i="1" s="1"/>
  <c r="D135" i="1"/>
  <c r="E135" i="1"/>
  <c r="AF135" i="1" s="1"/>
  <c r="D136" i="1"/>
  <c r="E136" i="1"/>
  <c r="AF136" i="1" s="1"/>
  <c r="D137" i="1"/>
  <c r="E137" i="1"/>
  <c r="AF137" i="1" s="1"/>
  <c r="D138" i="1"/>
  <c r="E138" i="1"/>
  <c r="AF138" i="1" s="1"/>
  <c r="D139" i="1"/>
  <c r="E139" i="1"/>
  <c r="AF139" i="1" s="1"/>
  <c r="D140" i="1"/>
  <c r="E140" i="1"/>
  <c r="AF140" i="1" s="1"/>
  <c r="D141" i="1"/>
  <c r="E141" i="1"/>
  <c r="AF141" i="1" s="1"/>
  <c r="D142" i="1"/>
  <c r="E142" i="1"/>
  <c r="AF142" i="1" s="1"/>
  <c r="D143" i="1"/>
  <c r="E143" i="1"/>
  <c r="AF143" i="1" s="1"/>
  <c r="D144" i="1"/>
  <c r="E144" i="1"/>
  <c r="AF144" i="1" s="1"/>
  <c r="D145" i="1"/>
  <c r="E145" i="1"/>
  <c r="AF145" i="1" s="1"/>
  <c r="D146" i="1"/>
  <c r="E146" i="1"/>
  <c r="AF146" i="1" s="1"/>
  <c r="D147" i="1"/>
  <c r="E147" i="1"/>
  <c r="AF147" i="1" s="1"/>
  <c r="D148" i="1"/>
  <c r="E148" i="1"/>
  <c r="AF148" i="1" s="1"/>
  <c r="D149" i="1"/>
  <c r="E149" i="1"/>
  <c r="AF149" i="1" s="1"/>
  <c r="D150" i="1"/>
  <c r="E150" i="1"/>
  <c r="AF150" i="1" s="1"/>
  <c r="D151" i="1"/>
  <c r="E151" i="1"/>
  <c r="AF151" i="1" s="1"/>
  <c r="D152" i="1"/>
  <c r="E152" i="1"/>
  <c r="AF152" i="1" s="1"/>
  <c r="D153" i="1"/>
  <c r="E153" i="1"/>
  <c r="AF153" i="1" s="1"/>
  <c r="D154" i="1"/>
  <c r="E154" i="1"/>
  <c r="AF154" i="1" s="1"/>
  <c r="D155" i="1"/>
  <c r="E155" i="1"/>
  <c r="AF155" i="1" s="1"/>
  <c r="D156" i="1"/>
  <c r="E156" i="1"/>
  <c r="AF156" i="1" s="1"/>
  <c r="D157" i="1"/>
  <c r="E157" i="1"/>
  <c r="AF157" i="1" s="1"/>
  <c r="D158" i="1"/>
  <c r="E158" i="1"/>
  <c r="AF158" i="1" s="1"/>
  <c r="D159" i="1"/>
  <c r="E159" i="1"/>
  <c r="AF159" i="1" s="1"/>
  <c r="D160" i="1"/>
  <c r="E160" i="1"/>
  <c r="AF160" i="1" s="1"/>
  <c r="D161" i="1"/>
  <c r="E161" i="1"/>
  <c r="AF161" i="1" s="1"/>
  <c r="D162" i="1"/>
  <c r="E162" i="1"/>
  <c r="AF162" i="1" s="1"/>
  <c r="D163" i="1"/>
  <c r="E163" i="1"/>
  <c r="AF163" i="1" s="1"/>
  <c r="D164" i="1"/>
  <c r="E164" i="1"/>
  <c r="AF164" i="1" s="1"/>
  <c r="D165" i="1"/>
  <c r="E165" i="1"/>
  <c r="AF165" i="1" s="1"/>
  <c r="D166" i="1"/>
  <c r="E166" i="1"/>
  <c r="AF166" i="1" s="1"/>
  <c r="D167" i="1"/>
  <c r="AE167" i="1" s="1"/>
  <c r="E167" i="1"/>
  <c r="AF167" i="1" s="1"/>
  <c r="D168" i="1"/>
  <c r="E168" i="1"/>
  <c r="AF168" i="1" s="1"/>
  <c r="D169" i="1"/>
  <c r="E169" i="1"/>
  <c r="AF169" i="1" s="1"/>
  <c r="D170" i="1"/>
  <c r="E170" i="1"/>
  <c r="AF170" i="1" s="1"/>
  <c r="D171" i="1"/>
  <c r="E171" i="1"/>
  <c r="AF171" i="1" s="1"/>
  <c r="D172" i="1"/>
  <c r="E172" i="1"/>
  <c r="AF172" i="1" s="1"/>
  <c r="D173" i="1"/>
  <c r="E173" i="1"/>
  <c r="AF173" i="1" s="1"/>
  <c r="D174" i="1"/>
  <c r="E174" i="1"/>
  <c r="AF174" i="1" s="1"/>
  <c r="D175" i="1"/>
  <c r="E175" i="1"/>
  <c r="AF175" i="1" s="1"/>
  <c r="D176" i="1"/>
  <c r="E176" i="1"/>
  <c r="AF176" i="1" s="1"/>
  <c r="D177" i="1"/>
  <c r="E177" i="1"/>
  <c r="AF177" i="1" s="1"/>
  <c r="D178" i="1"/>
  <c r="E178" i="1"/>
  <c r="AF178" i="1" s="1"/>
  <c r="D179" i="1"/>
  <c r="E179" i="1"/>
  <c r="AF179" i="1" s="1"/>
  <c r="D180" i="1"/>
  <c r="E180" i="1"/>
  <c r="AF180" i="1" s="1"/>
  <c r="D181" i="1"/>
  <c r="E181" i="1"/>
  <c r="AF181" i="1" s="1"/>
  <c r="D182" i="1"/>
  <c r="E182" i="1"/>
  <c r="AF182" i="1" s="1"/>
  <c r="D183" i="1"/>
  <c r="E183" i="1"/>
  <c r="AF183" i="1" s="1"/>
  <c r="D184" i="1"/>
  <c r="E184" i="1"/>
  <c r="AF184" i="1" s="1"/>
  <c r="D185" i="1"/>
  <c r="E185" i="1"/>
  <c r="AF185" i="1" s="1"/>
  <c r="D186" i="1"/>
  <c r="E186" i="1"/>
  <c r="AF186" i="1" s="1"/>
  <c r="D187" i="1"/>
  <c r="E187" i="1"/>
  <c r="AF187" i="1" s="1"/>
  <c r="D188" i="1"/>
  <c r="E188" i="1"/>
  <c r="AF188" i="1" s="1"/>
  <c r="D189" i="1"/>
  <c r="E189" i="1"/>
  <c r="AF189" i="1" s="1"/>
  <c r="D190" i="1"/>
  <c r="E190" i="1"/>
  <c r="AF190" i="1" s="1"/>
  <c r="D191" i="1"/>
  <c r="AE191" i="1" s="1"/>
  <c r="E191" i="1"/>
  <c r="AF191" i="1" s="1"/>
  <c r="D192" i="1"/>
  <c r="AE192" i="1" s="1"/>
  <c r="E192" i="1"/>
  <c r="AF192" i="1" s="1"/>
  <c r="D193" i="1"/>
  <c r="E193" i="1"/>
  <c r="AF193" i="1" s="1"/>
  <c r="D194" i="1"/>
  <c r="E194" i="1"/>
  <c r="AF194" i="1" s="1"/>
  <c r="D195" i="1"/>
  <c r="E195" i="1"/>
  <c r="AF195" i="1" s="1"/>
  <c r="D196" i="1"/>
  <c r="E196" i="1"/>
  <c r="AF196" i="1" s="1"/>
  <c r="D197" i="1"/>
  <c r="E197" i="1"/>
  <c r="AF197" i="1" s="1"/>
  <c r="D198" i="1"/>
  <c r="E198" i="1"/>
  <c r="AF198" i="1" s="1"/>
  <c r="D199" i="1"/>
  <c r="E199" i="1"/>
  <c r="AF199" i="1" s="1"/>
  <c r="D200" i="1"/>
  <c r="E200" i="1"/>
  <c r="AF200" i="1" s="1"/>
  <c r="D201" i="1"/>
  <c r="E201" i="1"/>
  <c r="AF201" i="1" s="1"/>
  <c r="D202" i="1"/>
  <c r="E202" i="1"/>
  <c r="AF202" i="1" s="1"/>
  <c r="D203" i="1"/>
  <c r="E203" i="1"/>
  <c r="AF203" i="1" s="1"/>
  <c r="D204" i="1"/>
  <c r="AE204" i="1" s="1"/>
  <c r="E204" i="1"/>
  <c r="AF204" i="1" s="1"/>
  <c r="D205" i="1"/>
  <c r="E205" i="1"/>
  <c r="AF205" i="1" s="1"/>
  <c r="D206" i="1"/>
  <c r="AE206" i="1" s="1"/>
  <c r="E206" i="1"/>
  <c r="AF206" i="1" s="1"/>
  <c r="D207" i="1"/>
  <c r="AE207" i="1" s="1"/>
  <c r="E207" i="1"/>
  <c r="AF207" i="1" s="1"/>
  <c r="D208" i="1"/>
  <c r="E208" i="1"/>
  <c r="AF208" i="1" s="1"/>
  <c r="D209" i="1"/>
  <c r="AE209" i="1" s="1"/>
  <c r="E209" i="1"/>
  <c r="AF209" i="1" s="1"/>
  <c r="D210" i="1"/>
  <c r="E210" i="1"/>
  <c r="AF210" i="1" s="1"/>
  <c r="D211" i="1"/>
  <c r="E211" i="1"/>
  <c r="AF211" i="1" s="1"/>
  <c r="D212" i="1"/>
  <c r="E212" i="1"/>
  <c r="AF212" i="1" s="1"/>
  <c r="D213" i="1"/>
  <c r="E213" i="1"/>
  <c r="AF213" i="1" s="1"/>
  <c r="D214" i="1"/>
  <c r="E214" i="1"/>
  <c r="AF214" i="1" s="1"/>
  <c r="D215" i="1"/>
  <c r="E215" i="1"/>
  <c r="AF215" i="1" s="1"/>
  <c r="D216" i="1"/>
  <c r="E216" i="1"/>
  <c r="AF216" i="1" s="1"/>
  <c r="D217" i="1"/>
  <c r="E217" i="1"/>
  <c r="AF217" i="1" s="1"/>
  <c r="D218" i="1"/>
  <c r="E218" i="1"/>
  <c r="AF218" i="1" s="1"/>
  <c r="D219" i="1"/>
  <c r="E219" i="1"/>
  <c r="AF219" i="1" s="1"/>
  <c r="D220" i="1"/>
  <c r="E220" i="1"/>
  <c r="AF220" i="1" s="1"/>
  <c r="D221" i="1"/>
  <c r="E221" i="1"/>
  <c r="AF221" i="1" s="1"/>
  <c r="D222" i="1"/>
  <c r="E222" i="1"/>
  <c r="AF222" i="1" s="1"/>
  <c r="D223" i="1"/>
  <c r="E223" i="1"/>
  <c r="AF223" i="1" s="1"/>
  <c r="D224" i="1"/>
  <c r="E224" i="1"/>
  <c r="AF224" i="1" s="1"/>
  <c r="D225" i="1"/>
  <c r="E225" i="1"/>
  <c r="AF225" i="1" s="1"/>
  <c r="D226" i="1"/>
  <c r="E226" i="1"/>
  <c r="AF226" i="1" s="1"/>
  <c r="D227" i="1"/>
  <c r="E227" i="1"/>
  <c r="AF227" i="1" s="1"/>
  <c r="D228" i="1"/>
  <c r="E228" i="1"/>
  <c r="AF228" i="1" s="1"/>
  <c r="D229" i="1"/>
  <c r="E229" i="1"/>
  <c r="AF229" i="1" s="1"/>
  <c r="D230" i="1"/>
  <c r="E230" i="1"/>
  <c r="AF230" i="1" s="1"/>
  <c r="D231" i="1"/>
  <c r="E231" i="1"/>
  <c r="AF231" i="1" s="1"/>
  <c r="D232" i="1"/>
  <c r="E232" i="1"/>
  <c r="AF232" i="1" s="1"/>
  <c r="D233" i="1"/>
  <c r="E233" i="1"/>
  <c r="AF233" i="1" s="1"/>
  <c r="D234" i="1"/>
  <c r="E234" i="1"/>
  <c r="AF234" i="1" s="1"/>
  <c r="D235" i="1"/>
  <c r="E235" i="1"/>
  <c r="AF235" i="1" s="1"/>
  <c r="D236" i="1"/>
  <c r="E236" i="1"/>
  <c r="AF236" i="1" s="1"/>
  <c r="D237" i="1"/>
  <c r="E237" i="1"/>
  <c r="AF237" i="1" s="1"/>
  <c r="D238" i="1"/>
  <c r="E238" i="1"/>
  <c r="AF238" i="1" s="1"/>
  <c r="D239" i="1"/>
  <c r="E239" i="1"/>
  <c r="AF239" i="1" s="1"/>
  <c r="D240" i="1"/>
  <c r="E240" i="1"/>
  <c r="AF240" i="1" s="1"/>
  <c r="D241" i="1"/>
  <c r="E241" i="1"/>
  <c r="AF241" i="1" s="1"/>
  <c r="D242" i="1"/>
  <c r="E242" i="1"/>
  <c r="AF242" i="1" s="1"/>
  <c r="D243" i="1"/>
  <c r="E243" i="1"/>
  <c r="AF243" i="1" s="1"/>
  <c r="D244" i="1"/>
  <c r="E244" i="1"/>
  <c r="AF244" i="1" s="1"/>
  <c r="D245" i="1"/>
  <c r="E245" i="1"/>
  <c r="AF245" i="1" s="1"/>
  <c r="D246" i="1"/>
  <c r="E246" i="1"/>
  <c r="AF246" i="1" s="1"/>
  <c r="D247" i="1"/>
  <c r="E247" i="1"/>
  <c r="AF247" i="1" s="1"/>
  <c r="D248" i="1"/>
  <c r="E248" i="1"/>
  <c r="AF248" i="1" s="1"/>
  <c r="D249" i="1"/>
  <c r="E249" i="1"/>
  <c r="AF249" i="1" s="1"/>
  <c r="D250" i="1"/>
  <c r="E250" i="1"/>
  <c r="AF250" i="1" s="1"/>
  <c r="D251" i="1"/>
  <c r="E251" i="1"/>
  <c r="AF251" i="1" s="1"/>
  <c r="D252" i="1"/>
  <c r="E252" i="1"/>
  <c r="AF252" i="1" s="1"/>
  <c r="D253" i="1"/>
  <c r="E253" i="1"/>
  <c r="AF253" i="1" s="1"/>
  <c r="D254" i="1"/>
  <c r="E254" i="1"/>
  <c r="AF254" i="1" s="1"/>
  <c r="D255" i="1"/>
  <c r="E255" i="1"/>
  <c r="AF255" i="1" s="1"/>
  <c r="D256" i="1"/>
  <c r="E256" i="1"/>
  <c r="AF256" i="1" s="1"/>
  <c r="D257" i="1"/>
  <c r="E257" i="1"/>
  <c r="AF257" i="1" s="1"/>
  <c r="D258" i="1"/>
  <c r="E258" i="1"/>
  <c r="AF258" i="1" s="1"/>
  <c r="D259" i="1"/>
  <c r="E259" i="1"/>
  <c r="AF259" i="1" s="1"/>
  <c r="D260" i="1"/>
  <c r="E260" i="1"/>
  <c r="AF260" i="1" s="1"/>
  <c r="D261" i="1"/>
  <c r="E261" i="1"/>
  <c r="AF261" i="1" s="1"/>
  <c r="D262" i="1"/>
  <c r="E262" i="1"/>
  <c r="AF262" i="1" s="1"/>
  <c r="D263" i="1"/>
  <c r="E263" i="1"/>
  <c r="AF263" i="1" s="1"/>
  <c r="D264" i="1"/>
  <c r="E264" i="1"/>
  <c r="AF264" i="1" s="1"/>
  <c r="D265" i="1"/>
  <c r="E265" i="1"/>
  <c r="AF265" i="1" s="1"/>
  <c r="D266" i="1"/>
  <c r="E266" i="1"/>
  <c r="AF266" i="1" s="1"/>
  <c r="D267" i="1"/>
  <c r="E267" i="1"/>
  <c r="AF267" i="1" s="1"/>
  <c r="D268" i="1"/>
  <c r="E268" i="1"/>
  <c r="AF268" i="1" s="1"/>
  <c r="D269" i="1"/>
  <c r="E269" i="1"/>
  <c r="AF269" i="1" s="1"/>
  <c r="D270" i="1"/>
  <c r="E270" i="1"/>
  <c r="AF270" i="1" s="1"/>
  <c r="D271" i="1"/>
  <c r="E271" i="1"/>
  <c r="AF271" i="1" s="1"/>
  <c r="D272" i="1"/>
  <c r="E272" i="1"/>
  <c r="AF272" i="1" s="1"/>
  <c r="D273" i="1"/>
  <c r="E273" i="1"/>
  <c r="AF273" i="1" s="1"/>
  <c r="D274" i="1"/>
  <c r="E274" i="1"/>
  <c r="AF274" i="1" s="1"/>
  <c r="D275" i="1"/>
  <c r="E275" i="1"/>
  <c r="AF275" i="1" s="1"/>
  <c r="D276" i="1"/>
  <c r="E276" i="1"/>
  <c r="AF276" i="1" s="1"/>
  <c r="D277" i="1"/>
  <c r="E277" i="1"/>
  <c r="AF277" i="1" s="1"/>
  <c r="D278" i="1"/>
  <c r="E278" i="1"/>
  <c r="AF278" i="1" s="1"/>
  <c r="D279" i="1"/>
  <c r="E279" i="1"/>
  <c r="AF279" i="1" s="1"/>
  <c r="D280" i="1"/>
  <c r="E280" i="1"/>
  <c r="AF280" i="1" s="1"/>
  <c r="D281" i="1"/>
  <c r="E281" i="1"/>
  <c r="AF281" i="1" s="1"/>
  <c r="D282" i="1"/>
  <c r="E282" i="1"/>
  <c r="AF282" i="1" s="1"/>
  <c r="D283" i="1"/>
  <c r="E283" i="1"/>
  <c r="AF283" i="1" s="1"/>
  <c r="D284" i="1"/>
  <c r="E284" i="1"/>
  <c r="AF284" i="1" s="1"/>
  <c r="D285" i="1"/>
  <c r="E285" i="1"/>
  <c r="AF285" i="1" s="1"/>
  <c r="D286" i="1"/>
  <c r="E286" i="1"/>
  <c r="AF286" i="1" s="1"/>
  <c r="D287" i="1"/>
  <c r="E287" i="1"/>
  <c r="AF287" i="1" s="1"/>
  <c r="D288" i="1"/>
  <c r="E288" i="1"/>
  <c r="AF288" i="1" s="1"/>
  <c r="D289" i="1"/>
  <c r="E289" i="1"/>
  <c r="AF289" i="1" s="1"/>
  <c r="D290" i="1"/>
  <c r="E290" i="1"/>
  <c r="AF290" i="1" s="1"/>
  <c r="D291" i="1"/>
  <c r="E291" i="1"/>
  <c r="AF291" i="1" s="1"/>
  <c r="D292" i="1"/>
  <c r="E292" i="1"/>
  <c r="AF292" i="1" s="1"/>
  <c r="D293" i="1"/>
  <c r="E293" i="1"/>
  <c r="AF293" i="1" s="1"/>
  <c r="D294" i="1"/>
  <c r="E294" i="1"/>
  <c r="AF294" i="1" s="1"/>
  <c r="D295" i="1"/>
  <c r="E295" i="1"/>
  <c r="AF295" i="1" s="1"/>
  <c r="D296" i="1"/>
  <c r="E296" i="1"/>
  <c r="AF296" i="1" s="1"/>
  <c r="D297" i="1"/>
  <c r="E297" i="1"/>
  <c r="AF297" i="1" s="1"/>
  <c r="D298" i="1"/>
  <c r="E298" i="1"/>
  <c r="AF298" i="1" s="1"/>
  <c r="D299" i="1"/>
  <c r="E299" i="1"/>
  <c r="AF299" i="1" s="1"/>
  <c r="D300" i="1"/>
  <c r="E300" i="1"/>
  <c r="AF300" i="1" s="1"/>
  <c r="D301" i="1"/>
  <c r="E301" i="1"/>
  <c r="AF301" i="1" s="1"/>
  <c r="D302" i="1"/>
  <c r="E302" i="1"/>
  <c r="AF302" i="1" s="1"/>
  <c r="D303" i="1"/>
  <c r="E303" i="1"/>
  <c r="AF303" i="1" s="1"/>
  <c r="D304" i="1"/>
  <c r="E304" i="1"/>
  <c r="AF304" i="1" s="1"/>
  <c r="D305" i="1"/>
  <c r="E305" i="1"/>
  <c r="AF305" i="1" s="1"/>
  <c r="D306" i="1"/>
  <c r="E306" i="1"/>
  <c r="AF306" i="1" s="1"/>
  <c r="D307" i="1"/>
  <c r="E307" i="1"/>
  <c r="AF307" i="1" s="1"/>
  <c r="D308" i="1"/>
  <c r="E308" i="1"/>
  <c r="AF308" i="1" s="1"/>
  <c r="D309" i="1"/>
  <c r="E309" i="1"/>
  <c r="AF309" i="1" s="1"/>
  <c r="D310" i="1"/>
  <c r="E310" i="1"/>
  <c r="AF310" i="1" s="1"/>
  <c r="D311" i="1"/>
  <c r="E311" i="1"/>
  <c r="AF311" i="1" s="1"/>
  <c r="D312" i="1"/>
  <c r="E312" i="1"/>
  <c r="AF312" i="1" s="1"/>
  <c r="D313" i="1"/>
  <c r="E313" i="1"/>
  <c r="AF313" i="1" s="1"/>
  <c r="D314" i="1"/>
  <c r="E314" i="1"/>
  <c r="AF314" i="1" s="1"/>
  <c r="D315" i="1"/>
  <c r="E315" i="1"/>
  <c r="AF315" i="1" s="1"/>
  <c r="D316" i="1"/>
  <c r="E316" i="1"/>
  <c r="AF316" i="1" s="1"/>
  <c r="D317" i="1"/>
  <c r="E317" i="1"/>
  <c r="AF317" i="1" s="1"/>
  <c r="D318" i="1"/>
  <c r="E318" i="1"/>
  <c r="AF318" i="1" s="1"/>
  <c r="D319" i="1"/>
  <c r="E319" i="1"/>
  <c r="AF319" i="1" s="1"/>
  <c r="D320" i="1"/>
  <c r="E320" i="1"/>
  <c r="AF320" i="1" s="1"/>
  <c r="D321" i="1"/>
  <c r="E321" i="1"/>
  <c r="AF321" i="1" s="1"/>
  <c r="D322" i="1"/>
  <c r="E322" i="1"/>
  <c r="AF322" i="1" s="1"/>
  <c r="D323" i="1"/>
  <c r="E323" i="1"/>
  <c r="AF323" i="1" s="1"/>
  <c r="D324" i="1"/>
  <c r="E324" i="1"/>
  <c r="AF324" i="1" s="1"/>
  <c r="D325" i="1"/>
  <c r="E325" i="1"/>
  <c r="AF325" i="1" s="1"/>
  <c r="D326" i="1"/>
  <c r="E326" i="1"/>
  <c r="AF326" i="1" s="1"/>
  <c r="D327" i="1"/>
  <c r="E327" i="1"/>
  <c r="AF327" i="1" s="1"/>
  <c r="D328" i="1"/>
  <c r="E328" i="1"/>
  <c r="AF328" i="1" s="1"/>
  <c r="D329" i="1"/>
  <c r="E329" i="1"/>
  <c r="AF329" i="1" s="1"/>
  <c r="D330" i="1"/>
  <c r="E330" i="1"/>
  <c r="AF330" i="1" s="1"/>
  <c r="D331" i="1"/>
  <c r="E331" i="1"/>
  <c r="AF331" i="1" s="1"/>
  <c r="D332" i="1"/>
  <c r="E332" i="1"/>
  <c r="AF332" i="1" s="1"/>
  <c r="D333" i="1"/>
  <c r="E333" i="1"/>
  <c r="AF333" i="1" s="1"/>
  <c r="D334" i="1"/>
  <c r="E334" i="1"/>
  <c r="AF334" i="1" s="1"/>
  <c r="D335" i="1"/>
  <c r="E335" i="1"/>
  <c r="AF335" i="1" s="1"/>
  <c r="D336" i="1"/>
  <c r="E336" i="1"/>
  <c r="AF336" i="1" s="1"/>
  <c r="D337" i="1"/>
  <c r="E337" i="1"/>
  <c r="AF337" i="1" s="1"/>
  <c r="D338" i="1"/>
  <c r="E338" i="1"/>
  <c r="AF338" i="1" s="1"/>
  <c r="D339" i="1"/>
  <c r="E339" i="1"/>
  <c r="AF339" i="1" s="1"/>
  <c r="D340" i="1"/>
  <c r="E340" i="1"/>
  <c r="AF340" i="1" s="1"/>
  <c r="D341" i="1"/>
  <c r="E341" i="1"/>
  <c r="AF341" i="1" s="1"/>
  <c r="D342" i="1"/>
  <c r="E342" i="1"/>
  <c r="AF342" i="1" s="1"/>
  <c r="D343" i="1"/>
  <c r="E343" i="1"/>
  <c r="AF343" i="1" s="1"/>
  <c r="D344" i="1"/>
  <c r="E344" i="1"/>
  <c r="AF344" i="1" s="1"/>
  <c r="D345" i="1"/>
  <c r="E345" i="1"/>
  <c r="AF345" i="1" s="1"/>
  <c r="D346" i="1"/>
  <c r="E346" i="1"/>
  <c r="AF346" i="1" s="1"/>
  <c r="D347" i="1"/>
  <c r="E347" i="1"/>
  <c r="AF347" i="1" s="1"/>
  <c r="D348" i="1"/>
  <c r="E348" i="1"/>
  <c r="AF348" i="1" s="1"/>
  <c r="D349" i="1"/>
  <c r="E349" i="1"/>
  <c r="AF349" i="1" s="1"/>
  <c r="D350" i="1"/>
  <c r="E350" i="1"/>
  <c r="AF350" i="1" s="1"/>
  <c r="D351" i="1"/>
  <c r="E351" i="1"/>
  <c r="AF351" i="1" s="1"/>
  <c r="D352" i="1"/>
  <c r="E352" i="1"/>
  <c r="AF352" i="1" s="1"/>
  <c r="D353" i="1"/>
  <c r="E353" i="1"/>
  <c r="AF353" i="1" s="1"/>
  <c r="AE352" i="1" l="1"/>
  <c r="AE350" i="1"/>
  <c r="AE348" i="1"/>
  <c r="AE346" i="1"/>
  <c r="AE344" i="1"/>
  <c r="AE342" i="1"/>
  <c r="AE340" i="1"/>
  <c r="AE338" i="1"/>
  <c r="AE336" i="1"/>
  <c r="AE334" i="1"/>
  <c r="AE332" i="1"/>
  <c r="AE330" i="1"/>
  <c r="AE328" i="1"/>
  <c r="AE326" i="1"/>
  <c r="AE324" i="1"/>
  <c r="AE322" i="1"/>
  <c r="AE320" i="1"/>
  <c r="AE318" i="1"/>
  <c r="AE316" i="1"/>
  <c r="AE314" i="1"/>
  <c r="AE312" i="1"/>
  <c r="AE310" i="1"/>
  <c r="AE308" i="1"/>
  <c r="AE306" i="1"/>
  <c r="AE304" i="1"/>
  <c r="AE302" i="1"/>
  <c r="AE300" i="1"/>
  <c r="AE298" i="1"/>
  <c r="AE296" i="1"/>
  <c r="AE294" i="1"/>
  <c r="AE292" i="1"/>
  <c r="AE290" i="1"/>
  <c r="AE288" i="1"/>
  <c r="AE286" i="1"/>
  <c r="AE284" i="1"/>
  <c r="AE282" i="1"/>
  <c r="AE280" i="1"/>
  <c r="AE278" i="1"/>
  <c r="AE276" i="1"/>
  <c r="AE274" i="1"/>
  <c r="AE272" i="1"/>
  <c r="AE270" i="1"/>
  <c r="AE268" i="1"/>
  <c r="AE266" i="1"/>
  <c r="AE264" i="1"/>
  <c r="AE262" i="1"/>
  <c r="AE260" i="1"/>
  <c r="AE258" i="1"/>
  <c r="AE256" i="1"/>
  <c r="AE254" i="1"/>
  <c r="AE252" i="1"/>
  <c r="AE250" i="1"/>
  <c r="AE248" i="1"/>
  <c r="AE246" i="1"/>
  <c r="AE244" i="1"/>
  <c r="AE242" i="1"/>
  <c r="AE240" i="1"/>
  <c r="AE238" i="1"/>
  <c r="AE236" i="1"/>
  <c r="AE234" i="1"/>
  <c r="AE232" i="1"/>
  <c r="AE230" i="1"/>
  <c r="AE228" i="1"/>
  <c r="AE226" i="1"/>
  <c r="AE224" i="1"/>
  <c r="AE222" i="1"/>
  <c r="AE220" i="1"/>
  <c r="AE218" i="1"/>
  <c r="AE216" i="1"/>
  <c r="AE214" i="1"/>
  <c r="AE212" i="1"/>
  <c r="AE210" i="1"/>
  <c r="AE208" i="1"/>
  <c r="AE202" i="1"/>
  <c r="AE200" i="1"/>
  <c r="AE198" i="1"/>
  <c r="AE196" i="1"/>
  <c r="AE194" i="1"/>
  <c r="AE190" i="1"/>
  <c r="AE188" i="1"/>
  <c r="AE186" i="1"/>
  <c r="AE184" i="1"/>
  <c r="AE182" i="1"/>
  <c r="AE180" i="1"/>
  <c r="AE178" i="1"/>
  <c r="AE176" i="1"/>
  <c r="AE174" i="1"/>
  <c r="AE172" i="1"/>
  <c r="AE170" i="1"/>
  <c r="AE168" i="1"/>
  <c r="AE166" i="1"/>
  <c r="AE164" i="1"/>
  <c r="AE162" i="1"/>
  <c r="AE160" i="1"/>
  <c r="AE158" i="1"/>
  <c r="AE156" i="1"/>
  <c r="AE154" i="1"/>
  <c r="AE152" i="1"/>
  <c r="AE150" i="1"/>
  <c r="AE148" i="1"/>
  <c r="AE146" i="1"/>
  <c r="AE144" i="1"/>
  <c r="AE142" i="1"/>
  <c r="AE140" i="1"/>
  <c r="AE138" i="1"/>
  <c r="AE136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92" i="1"/>
  <c r="AE90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2" i="1"/>
  <c r="AE20" i="1"/>
  <c r="AE18" i="1"/>
  <c r="AE16" i="1"/>
  <c r="AE14" i="1"/>
  <c r="AE12" i="1"/>
  <c r="AE10" i="1"/>
  <c r="AE8" i="1"/>
  <c r="AE6" i="1"/>
  <c r="AE353" i="1"/>
  <c r="AE351" i="1"/>
  <c r="AE349" i="1"/>
  <c r="AE347" i="1"/>
  <c r="AE345" i="1"/>
  <c r="AE343" i="1"/>
  <c r="AE341" i="1"/>
  <c r="AE339" i="1"/>
  <c r="AE337" i="1"/>
  <c r="AE335" i="1"/>
  <c r="AE333" i="1"/>
  <c r="AE331" i="1"/>
  <c r="AE329" i="1"/>
  <c r="AE327" i="1"/>
  <c r="AE325" i="1"/>
  <c r="AE323" i="1"/>
  <c r="AE321" i="1"/>
  <c r="AE319" i="1"/>
  <c r="AE317" i="1"/>
  <c r="AE315" i="1"/>
  <c r="AE313" i="1"/>
  <c r="AE311" i="1"/>
  <c r="AE309" i="1"/>
  <c r="AE307" i="1"/>
  <c r="AE305" i="1"/>
  <c r="AE303" i="1"/>
  <c r="AE301" i="1"/>
  <c r="AE299" i="1"/>
  <c r="AE297" i="1"/>
  <c r="AE295" i="1"/>
  <c r="AE293" i="1"/>
  <c r="AE291" i="1"/>
  <c r="AE289" i="1"/>
  <c r="AE287" i="1"/>
  <c r="AE285" i="1"/>
  <c r="AE283" i="1"/>
  <c r="AE281" i="1"/>
  <c r="AE279" i="1"/>
  <c r="AE277" i="1"/>
  <c r="AE275" i="1"/>
  <c r="AE273" i="1"/>
  <c r="AE271" i="1"/>
  <c r="AE269" i="1"/>
  <c r="AE267" i="1"/>
  <c r="AE265" i="1"/>
  <c r="AE263" i="1"/>
  <c r="AE261" i="1"/>
  <c r="AE259" i="1"/>
  <c r="AE257" i="1"/>
  <c r="AE255" i="1"/>
  <c r="AE253" i="1"/>
  <c r="AE251" i="1"/>
  <c r="AE249" i="1"/>
  <c r="AE247" i="1"/>
  <c r="AE245" i="1"/>
  <c r="AE243" i="1"/>
  <c r="AE241" i="1"/>
  <c r="AE239" i="1"/>
  <c r="AE237" i="1"/>
  <c r="AE235" i="1"/>
  <c r="AE233" i="1"/>
  <c r="AE231" i="1"/>
  <c r="AE229" i="1"/>
  <c r="AE227" i="1"/>
  <c r="AE225" i="1"/>
  <c r="AE223" i="1"/>
  <c r="AE221" i="1"/>
  <c r="AE219" i="1"/>
  <c r="AE217" i="1"/>
  <c r="AE215" i="1"/>
  <c r="AE213" i="1"/>
  <c r="AE211" i="1"/>
  <c r="AE205" i="1"/>
  <c r="AE203" i="1"/>
  <c r="AE201" i="1"/>
  <c r="AE199" i="1"/>
  <c r="AE197" i="1"/>
  <c r="AE195" i="1"/>
  <c r="AE193" i="1"/>
  <c r="AE189" i="1"/>
  <c r="AE187" i="1"/>
  <c r="AE185" i="1"/>
  <c r="AE183" i="1"/>
  <c r="AE181" i="1"/>
  <c r="AE179" i="1"/>
  <c r="AE177" i="1"/>
  <c r="AE175" i="1"/>
  <c r="AE173" i="1"/>
  <c r="AE171" i="1"/>
  <c r="AE169" i="1"/>
  <c r="AE165" i="1"/>
  <c r="AE163" i="1"/>
  <c r="AE161" i="1"/>
  <c r="AE159" i="1"/>
  <c r="AE157" i="1"/>
  <c r="AE155" i="1"/>
  <c r="AE153" i="1"/>
  <c r="AE151" i="1"/>
  <c r="AE149" i="1"/>
  <c r="AE147" i="1"/>
  <c r="AE145" i="1"/>
  <c r="AE143" i="1"/>
  <c r="AE141" i="1"/>
  <c r="AE139" i="1"/>
  <c r="AE137" i="1"/>
  <c r="AE135" i="1"/>
  <c r="AE133" i="1"/>
  <c r="AE131" i="1"/>
  <c r="AE129" i="1"/>
  <c r="AE127" i="1"/>
  <c r="AE125" i="1"/>
  <c r="AE123" i="1"/>
  <c r="AE121" i="1"/>
  <c r="AE119" i="1"/>
  <c r="AE117" i="1"/>
  <c r="AE115" i="1"/>
  <c r="AE113" i="1"/>
  <c r="AE111" i="1"/>
  <c r="AE109" i="1"/>
  <c r="AE107" i="1"/>
  <c r="AE105" i="1"/>
  <c r="AE103" i="1"/>
  <c r="AE101" i="1"/>
  <c r="AE99" i="1"/>
  <c r="AE97" i="1"/>
  <c r="AE95" i="1"/>
  <c r="AE93" i="1"/>
  <c r="AE91" i="1"/>
  <c r="AE89" i="1"/>
  <c r="AE87" i="1"/>
  <c r="AE85" i="1"/>
  <c r="AE83" i="1"/>
  <c r="AE81" i="1"/>
  <c r="AE79" i="1"/>
  <c r="AE77" i="1"/>
  <c r="AE75" i="1"/>
  <c r="AE73" i="1"/>
  <c r="AE71" i="1"/>
  <c r="AE69" i="1"/>
  <c r="AE67" i="1"/>
  <c r="AE65" i="1"/>
  <c r="AE63" i="1"/>
  <c r="AE61" i="1"/>
  <c r="AE59" i="1"/>
  <c r="AE57" i="1"/>
  <c r="AE55" i="1"/>
  <c r="AE53" i="1"/>
  <c r="AE51" i="1"/>
  <c r="AE49" i="1"/>
  <c r="AE47" i="1"/>
  <c r="AE45" i="1"/>
  <c r="AE43" i="1"/>
  <c r="AE41" i="1"/>
  <c r="AE39" i="1"/>
  <c r="AE37" i="1"/>
  <c r="AE35" i="1"/>
  <c r="AE33" i="1"/>
  <c r="AE31" i="1"/>
  <c r="AE29" i="1"/>
  <c r="AE27" i="1"/>
  <c r="AE25" i="1"/>
  <c r="AE23" i="1"/>
  <c r="AE21" i="1"/>
  <c r="AE19" i="1"/>
  <c r="AE17" i="1"/>
  <c r="AE15" i="1"/>
  <c r="AE13" i="1"/>
  <c r="AE11" i="1"/>
  <c r="AE9" i="1"/>
  <c r="AE7" i="1"/>
  <c r="BJ335" i="1"/>
  <c r="BK335" i="1" s="1"/>
  <c r="BL335" i="1" s="1"/>
  <c r="BM335" i="1" s="1"/>
  <c r="BR335" i="1" s="1"/>
  <c r="BJ323" i="1"/>
  <c r="BK323" i="1" s="1"/>
  <c r="BL323" i="1" s="1"/>
  <c r="BM323" i="1" s="1"/>
  <c r="BR323" i="1" s="1"/>
  <c r="BJ311" i="1"/>
  <c r="BK311" i="1" s="1"/>
  <c r="BL311" i="1" s="1"/>
  <c r="BM311" i="1" s="1"/>
  <c r="BR311" i="1" s="1"/>
  <c r="BJ299" i="1"/>
  <c r="BK299" i="1" s="1"/>
  <c r="BL299" i="1" s="1"/>
  <c r="BM299" i="1" s="1"/>
  <c r="BR299" i="1" s="1"/>
  <c r="BJ287" i="1"/>
  <c r="BK287" i="1" s="1"/>
  <c r="BL287" i="1" s="1"/>
  <c r="BM287" i="1" s="1"/>
  <c r="BR287" i="1" s="1"/>
  <c r="BJ275" i="1"/>
  <c r="BK275" i="1" s="1"/>
  <c r="BL275" i="1" s="1"/>
  <c r="BM275" i="1" s="1"/>
  <c r="BR275" i="1" s="1"/>
  <c r="BJ263" i="1"/>
  <c r="BK263" i="1" s="1"/>
  <c r="BL263" i="1" s="1"/>
  <c r="BM263" i="1" s="1"/>
  <c r="BR263" i="1" s="1"/>
  <c r="BJ251" i="1"/>
  <c r="BK251" i="1" s="1"/>
  <c r="BL251" i="1" s="1"/>
  <c r="BM251" i="1" s="1"/>
  <c r="BR251" i="1" s="1"/>
  <c r="BJ235" i="1"/>
  <c r="BK235" i="1" s="1"/>
  <c r="BL235" i="1" s="1"/>
  <c r="BM235" i="1" s="1"/>
  <c r="BR235" i="1" s="1"/>
  <c r="BJ219" i="1"/>
  <c r="BK219" i="1" s="1"/>
  <c r="BL219" i="1" s="1"/>
  <c r="BM219" i="1" s="1"/>
  <c r="BR219" i="1" s="1"/>
  <c r="BJ207" i="1"/>
  <c r="BK207" i="1" s="1"/>
  <c r="BL207" i="1" s="1"/>
  <c r="BM207" i="1" s="1"/>
  <c r="BR207" i="1" s="1"/>
  <c r="BJ199" i="1"/>
  <c r="BK199" i="1" s="1"/>
  <c r="BL199" i="1" s="1"/>
  <c r="BM199" i="1" s="1"/>
  <c r="BR199" i="1" s="1"/>
  <c r="BJ187" i="1"/>
  <c r="BK187" i="1" s="1"/>
  <c r="BL187" i="1" s="1"/>
  <c r="BM187" i="1" s="1"/>
  <c r="BR187" i="1" s="1"/>
  <c r="BJ171" i="1"/>
  <c r="BK171" i="1" s="1"/>
  <c r="BJ163" i="1"/>
  <c r="BK163" i="1" s="1"/>
  <c r="BL163" i="1" s="1"/>
  <c r="BM163" i="1" s="1"/>
  <c r="BR163" i="1" s="1"/>
  <c r="BJ151" i="1"/>
  <c r="BK151" i="1" s="1"/>
  <c r="BL151" i="1" s="1"/>
  <c r="BM151" i="1" s="1"/>
  <c r="BR151" i="1" s="1"/>
  <c r="BJ139" i="1"/>
  <c r="BK139" i="1" s="1"/>
  <c r="BL139" i="1" s="1"/>
  <c r="BM139" i="1" s="1"/>
  <c r="BR139" i="1" s="1"/>
  <c r="BJ127" i="1"/>
  <c r="BK127" i="1" s="1"/>
  <c r="BL127" i="1" s="1"/>
  <c r="BM127" i="1" s="1"/>
  <c r="BR127" i="1" s="1"/>
  <c r="BJ111" i="1"/>
  <c r="BK111" i="1" s="1"/>
  <c r="BL111" i="1" s="1"/>
  <c r="BM111" i="1" s="1"/>
  <c r="BR111" i="1" s="1"/>
  <c r="BJ103" i="1"/>
  <c r="BK103" i="1" s="1"/>
  <c r="BL103" i="1" s="1"/>
  <c r="BM103" i="1" s="1"/>
  <c r="BR103" i="1" s="1"/>
  <c r="BJ87" i="1"/>
  <c r="BK87" i="1" s="1"/>
  <c r="BL87" i="1" s="1"/>
  <c r="BM87" i="1" s="1"/>
  <c r="BR87" i="1" s="1"/>
  <c r="BJ75" i="1"/>
  <c r="BK75" i="1" s="1"/>
  <c r="BL75" i="1" s="1"/>
  <c r="BM75" i="1" s="1"/>
  <c r="BR75" i="1" s="1"/>
  <c r="BJ63" i="1"/>
  <c r="BK63" i="1" s="1"/>
  <c r="BL63" i="1" s="1"/>
  <c r="BM63" i="1" s="1"/>
  <c r="BR63" i="1" s="1"/>
  <c r="BJ51" i="1"/>
  <c r="BK51" i="1" s="1"/>
  <c r="BJ39" i="1"/>
  <c r="BK39" i="1" s="1"/>
  <c r="BL39" i="1" s="1"/>
  <c r="BM39" i="1" s="1"/>
  <c r="BR39" i="1" s="1"/>
  <c r="BJ27" i="1"/>
  <c r="BK27" i="1" s="1"/>
  <c r="BJ7" i="1"/>
  <c r="BK7" i="1" s="1"/>
  <c r="BL7" i="1" s="1"/>
  <c r="BM7" i="1" s="1"/>
  <c r="BR7" i="1" s="1"/>
  <c r="BJ353" i="1"/>
  <c r="BK353" i="1" s="1"/>
  <c r="BL353" i="1" s="1"/>
  <c r="BM353" i="1" s="1"/>
  <c r="BR353" i="1" s="1"/>
  <c r="BJ349" i="1"/>
  <c r="BK349" i="1" s="1"/>
  <c r="BJ345" i="1"/>
  <c r="BK345" i="1" s="1"/>
  <c r="BJ341" i="1"/>
  <c r="BK341" i="1" s="1"/>
  <c r="BJ337" i="1"/>
  <c r="BK337" i="1" s="1"/>
  <c r="BL337" i="1" s="1"/>
  <c r="BM337" i="1" s="1"/>
  <c r="BR337" i="1" s="1"/>
  <c r="BJ333" i="1"/>
  <c r="BK333" i="1" s="1"/>
  <c r="BL333" i="1" s="1"/>
  <c r="BM333" i="1" s="1"/>
  <c r="BR333" i="1" s="1"/>
  <c r="BJ329" i="1"/>
  <c r="BK329" i="1" s="1"/>
  <c r="BL329" i="1" s="1"/>
  <c r="BM329" i="1" s="1"/>
  <c r="BR329" i="1" s="1"/>
  <c r="BJ325" i="1"/>
  <c r="BK325" i="1" s="1"/>
  <c r="BJ321" i="1"/>
  <c r="BK321" i="1" s="1"/>
  <c r="BL321" i="1" s="1"/>
  <c r="BM321" i="1" s="1"/>
  <c r="BR321" i="1" s="1"/>
  <c r="BJ317" i="1"/>
  <c r="BK317" i="1" s="1"/>
  <c r="BL317" i="1" s="1"/>
  <c r="BM317" i="1" s="1"/>
  <c r="BR317" i="1" s="1"/>
  <c r="BJ313" i="1"/>
  <c r="BK313" i="1" s="1"/>
  <c r="BL313" i="1" s="1"/>
  <c r="BM313" i="1" s="1"/>
  <c r="BR313" i="1" s="1"/>
  <c r="BJ309" i="1"/>
  <c r="BK309" i="1" s="1"/>
  <c r="BL309" i="1" s="1"/>
  <c r="BM309" i="1" s="1"/>
  <c r="BR309" i="1" s="1"/>
  <c r="BJ305" i="1"/>
  <c r="BK305" i="1" s="1"/>
  <c r="BL305" i="1" s="1"/>
  <c r="BM305" i="1" s="1"/>
  <c r="BR305" i="1" s="1"/>
  <c r="BJ301" i="1"/>
  <c r="BK301" i="1" s="1"/>
  <c r="BL301" i="1" s="1"/>
  <c r="BM301" i="1" s="1"/>
  <c r="BR301" i="1" s="1"/>
  <c r="BJ297" i="1"/>
  <c r="BK297" i="1" s="1"/>
  <c r="BL297" i="1" s="1"/>
  <c r="BM297" i="1" s="1"/>
  <c r="BR297" i="1" s="1"/>
  <c r="BJ293" i="1"/>
  <c r="BK293" i="1" s="1"/>
  <c r="BL293" i="1" s="1"/>
  <c r="BM293" i="1" s="1"/>
  <c r="BR293" i="1" s="1"/>
  <c r="BJ289" i="1"/>
  <c r="BK289" i="1" s="1"/>
  <c r="BJ285" i="1"/>
  <c r="BK285" i="1" s="1"/>
  <c r="BL285" i="1" s="1"/>
  <c r="BM285" i="1" s="1"/>
  <c r="BR285" i="1" s="1"/>
  <c r="BJ281" i="1"/>
  <c r="BK281" i="1" s="1"/>
  <c r="BL281" i="1" s="1"/>
  <c r="BM281" i="1" s="1"/>
  <c r="BR281" i="1" s="1"/>
  <c r="BJ277" i="1"/>
  <c r="BK277" i="1" s="1"/>
  <c r="BL277" i="1" s="1"/>
  <c r="BM277" i="1" s="1"/>
  <c r="BR277" i="1" s="1"/>
  <c r="BJ273" i="1"/>
  <c r="BK273" i="1" s="1"/>
  <c r="BJ269" i="1"/>
  <c r="BK269" i="1" s="1"/>
  <c r="BL269" i="1" s="1"/>
  <c r="BM269" i="1" s="1"/>
  <c r="BR269" i="1" s="1"/>
  <c r="BJ265" i="1"/>
  <c r="BK265" i="1" s="1"/>
  <c r="BJ261" i="1"/>
  <c r="BK261" i="1" s="1"/>
  <c r="BL261" i="1" s="1"/>
  <c r="BM261" i="1" s="1"/>
  <c r="BR261" i="1" s="1"/>
  <c r="BJ257" i="1"/>
  <c r="BK257" i="1" s="1"/>
  <c r="BL257" i="1" s="1"/>
  <c r="BM257" i="1" s="1"/>
  <c r="BR257" i="1" s="1"/>
  <c r="BJ253" i="1"/>
  <c r="BK253" i="1" s="1"/>
  <c r="BL253" i="1" s="1"/>
  <c r="BM253" i="1" s="1"/>
  <c r="BR253" i="1" s="1"/>
  <c r="BJ249" i="1"/>
  <c r="BK249" i="1" s="1"/>
  <c r="BL249" i="1" s="1"/>
  <c r="BM249" i="1" s="1"/>
  <c r="BR249" i="1" s="1"/>
  <c r="BJ245" i="1"/>
  <c r="BK245" i="1" s="1"/>
  <c r="BL245" i="1" s="1"/>
  <c r="BM245" i="1" s="1"/>
  <c r="BR245" i="1" s="1"/>
  <c r="BJ241" i="1"/>
  <c r="BK241" i="1" s="1"/>
  <c r="BL241" i="1" s="1"/>
  <c r="BM241" i="1" s="1"/>
  <c r="BR241" i="1" s="1"/>
  <c r="BJ237" i="1"/>
  <c r="BK237" i="1" s="1"/>
  <c r="BL237" i="1" s="1"/>
  <c r="BM237" i="1" s="1"/>
  <c r="BR237" i="1" s="1"/>
  <c r="BJ233" i="1"/>
  <c r="BK233" i="1" s="1"/>
  <c r="BL233" i="1" s="1"/>
  <c r="BM233" i="1" s="1"/>
  <c r="BR233" i="1" s="1"/>
  <c r="BJ229" i="1"/>
  <c r="BK229" i="1" s="1"/>
  <c r="BL229" i="1" s="1"/>
  <c r="BM229" i="1" s="1"/>
  <c r="BR229" i="1" s="1"/>
  <c r="BJ225" i="1"/>
  <c r="BK225" i="1" s="1"/>
  <c r="BL225" i="1" s="1"/>
  <c r="BM225" i="1" s="1"/>
  <c r="BR225" i="1" s="1"/>
  <c r="BJ221" i="1"/>
  <c r="BK221" i="1" s="1"/>
  <c r="BL221" i="1" s="1"/>
  <c r="BM221" i="1" s="1"/>
  <c r="BR221" i="1" s="1"/>
  <c r="BJ217" i="1"/>
  <c r="BK217" i="1" s="1"/>
  <c r="BL217" i="1" s="1"/>
  <c r="BM217" i="1" s="1"/>
  <c r="BR217" i="1" s="1"/>
  <c r="BJ213" i="1"/>
  <c r="BK213" i="1" s="1"/>
  <c r="BL213" i="1" s="1"/>
  <c r="BM213" i="1" s="1"/>
  <c r="BR213" i="1" s="1"/>
  <c r="BJ209" i="1"/>
  <c r="BK209" i="1" s="1"/>
  <c r="BJ205" i="1"/>
  <c r="BK205" i="1" s="1"/>
  <c r="BL205" i="1" s="1"/>
  <c r="BM205" i="1" s="1"/>
  <c r="BR205" i="1" s="1"/>
  <c r="BJ201" i="1"/>
  <c r="BK201" i="1" s="1"/>
  <c r="BL201" i="1" s="1"/>
  <c r="BM201" i="1" s="1"/>
  <c r="BR201" i="1" s="1"/>
  <c r="BJ197" i="1"/>
  <c r="BK197" i="1" s="1"/>
  <c r="BL197" i="1" s="1"/>
  <c r="BM197" i="1" s="1"/>
  <c r="BR197" i="1" s="1"/>
  <c r="BJ193" i="1"/>
  <c r="BK193" i="1" s="1"/>
  <c r="BL193" i="1" s="1"/>
  <c r="BM193" i="1" s="1"/>
  <c r="BR193" i="1" s="1"/>
  <c r="BJ189" i="1"/>
  <c r="BK189" i="1" s="1"/>
  <c r="BJ185" i="1"/>
  <c r="BK185" i="1" s="1"/>
  <c r="BJ181" i="1"/>
  <c r="BK181" i="1" s="1"/>
  <c r="BL181" i="1" s="1"/>
  <c r="BM181" i="1" s="1"/>
  <c r="BR181" i="1" s="1"/>
  <c r="BJ177" i="1"/>
  <c r="BK177" i="1" s="1"/>
  <c r="BJ173" i="1"/>
  <c r="BK173" i="1" s="1"/>
  <c r="BL173" i="1" s="1"/>
  <c r="BM173" i="1" s="1"/>
  <c r="BR173" i="1" s="1"/>
  <c r="BJ169" i="1"/>
  <c r="BK169" i="1" s="1"/>
  <c r="BJ165" i="1"/>
  <c r="BK165" i="1" s="1"/>
  <c r="BL165" i="1" s="1"/>
  <c r="BM165" i="1" s="1"/>
  <c r="BR165" i="1" s="1"/>
  <c r="BJ161" i="1"/>
  <c r="BK161" i="1" s="1"/>
  <c r="BL161" i="1" s="1"/>
  <c r="BM161" i="1" s="1"/>
  <c r="BR161" i="1" s="1"/>
  <c r="BJ157" i="1"/>
  <c r="BK157" i="1" s="1"/>
  <c r="BL157" i="1" s="1"/>
  <c r="BM157" i="1" s="1"/>
  <c r="BR157" i="1" s="1"/>
  <c r="BJ153" i="1"/>
  <c r="BK153" i="1" s="1"/>
  <c r="BL153" i="1" s="1"/>
  <c r="BM153" i="1" s="1"/>
  <c r="BR153" i="1" s="1"/>
  <c r="BJ149" i="1"/>
  <c r="BK149" i="1" s="1"/>
  <c r="BL149" i="1" s="1"/>
  <c r="BM149" i="1" s="1"/>
  <c r="BR149" i="1" s="1"/>
  <c r="BJ145" i="1"/>
  <c r="BK145" i="1" s="1"/>
  <c r="BL145" i="1" s="1"/>
  <c r="BM145" i="1" s="1"/>
  <c r="BR145" i="1" s="1"/>
  <c r="BJ141" i="1"/>
  <c r="BK141" i="1" s="1"/>
  <c r="BL141" i="1" s="1"/>
  <c r="BM141" i="1" s="1"/>
  <c r="BR141" i="1" s="1"/>
  <c r="BJ137" i="1"/>
  <c r="BK137" i="1" s="1"/>
  <c r="BL137" i="1" s="1"/>
  <c r="BM137" i="1" s="1"/>
  <c r="BR137" i="1" s="1"/>
  <c r="BJ133" i="1"/>
  <c r="BK133" i="1" s="1"/>
  <c r="BL133" i="1" s="1"/>
  <c r="BM133" i="1" s="1"/>
  <c r="BR133" i="1" s="1"/>
  <c r="BJ129" i="1"/>
  <c r="BK129" i="1" s="1"/>
  <c r="BL129" i="1" s="1"/>
  <c r="BM129" i="1" s="1"/>
  <c r="BR129" i="1" s="1"/>
  <c r="BJ125" i="1"/>
  <c r="BK125" i="1" s="1"/>
  <c r="BL125" i="1" s="1"/>
  <c r="BM125" i="1" s="1"/>
  <c r="BR125" i="1" s="1"/>
  <c r="BJ121" i="1"/>
  <c r="BK121" i="1" s="1"/>
  <c r="BL121" i="1" s="1"/>
  <c r="BM121" i="1" s="1"/>
  <c r="BR121" i="1" s="1"/>
  <c r="BJ117" i="1"/>
  <c r="BK117" i="1" s="1"/>
  <c r="BL117" i="1" s="1"/>
  <c r="BM117" i="1" s="1"/>
  <c r="BR117" i="1" s="1"/>
  <c r="BJ113" i="1"/>
  <c r="BK113" i="1" s="1"/>
  <c r="BL113" i="1" s="1"/>
  <c r="BM113" i="1" s="1"/>
  <c r="BR113" i="1" s="1"/>
  <c r="BJ109" i="1"/>
  <c r="BK109" i="1" s="1"/>
  <c r="BJ105" i="1"/>
  <c r="BK105" i="1" s="1"/>
  <c r="BL105" i="1" s="1"/>
  <c r="BM105" i="1" s="1"/>
  <c r="BR105" i="1" s="1"/>
  <c r="BJ101" i="1"/>
  <c r="BK101" i="1" s="1"/>
  <c r="BL101" i="1" s="1"/>
  <c r="BM101" i="1" s="1"/>
  <c r="BR101" i="1" s="1"/>
  <c r="BJ97" i="1"/>
  <c r="BK97" i="1" s="1"/>
  <c r="BL97" i="1" s="1"/>
  <c r="BM97" i="1" s="1"/>
  <c r="BR97" i="1" s="1"/>
  <c r="BJ93" i="1"/>
  <c r="BK93" i="1" s="1"/>
  <c r="BL93" i="1" s="1"/>
  <c r="BM93" i="1" s="1"/>
  <c r="BR93" i="1" s="1"/>
  <c r="BJ89" i="1"/>
  <c r="BK89" i="1" s="1"/>
  <c r="BL89" i="1" s="1"/>
  <c r="BM89" i="1" s="1"/>
  <c r="BR89" i="1" s="1"/>
  <c r="BJ85" i="1"/>
  <c r="BK85" i="1" s="1"/>
  <c r="BJ81" i="1"/>
  <c r="BK81" i="1" s="1"/>
  <c r="BJ77" i="1"/>
  <c r="BK77" i="1" s="1"/>
  <c r="BL77" i="1" s="1"/>
  <c r="BM77" i="1" s="1"/>
  <c r="BR77" i="1" s="1"/>
  <c r="BJ73" i="1"/>
  <c r="BK73" i="1" s="1"/>
  <c r="BL73" i="1" s="1"/>
  <c r="BM73" i="1" s="1"/>
  <c r="BR73" i="1" s="1"/>
  <c r="BJ69" i="1"/>
  <c r="BK69" i="1" s="1"/>
  <c r="BL69" i="1" s="1"/>
  <c r="BM69" i="1" s="1"/>
  <c r="BR69" i="1" s="1"/>
  <c r="BJ65" i="1"/>
  <c r="BK65" i="1" s="1"/>
  <c r="BL65" i="1" s="1"/>
  <c r="BM65" i="1" s="1"/>
  <c r="BR65" i="1" s="1"/>
  <c r="BJ61" i="1"/>
  <c r="BK61" i="1" s="1"/>
  <c r="BL61" i="1" s="1"/>
  <c r="BM61" i="1" s="1"/>
  <c r="BR61" i="1" s="1"/>
  <c r="BJ57" i="1"/>
  <c r="BK57" i="1" s="1"/>
  <c r="BL57" i="1" s="1"/>
  <c r="BM57" i="1" s="1"/>
  <c r="BR57" i="1" s="1"/>
  <c r="BJ53" i="1"/>
  <c r="BK53" i="1" s="1"/>
  <c r="BL53" i="1" s="1"/>
  <c r="BM53" i="1" s="1"/>
  <c r="BR53" i="1" s="1"/>
  <c r="BJ49" i="1"/>
  <c r="BK49" i="1" s="1"/>
  <c r="BL49" i="1" s="1"/>
  <c r="BM49" i="1" s="1"/>
  <c r="BR49" i="1" s="1"/>
  <c r="BJ45" i="1"/>
  <c r="BK45" i="1" s="1"/>
  <c r="BL45" i="1" s="1"/>
  <c r="BM45" i="1" s="1"/>
  <c r="BR45" i="1" s="1"/>
  <c r="BJ41" i="1"/>
  <c r="BK41" i="1" s="1"/>
  <c r="BL41" i="1" s="1"/>
  <c r="BM41" i="1" s="1"/>
  <c r="BR41" i="1" s="1"/>
  <c r="BJ37" i="1"/>
  <c r="BK37" i="1" s="1"/>
  <c r="BL37" i="1" s="1"/>
  <c r="BM37" i="1" s="1"/>
  <c r="BR37" i="1" s="1"/>
  <c r="BJ33" i="1"/>
  <c r="BK33" i="1" s="1"/>
  <c r="BL33" i="1" s="1"/>
  <c r="BM33" i="1" s="1"/>
  <c r="BR33" i="1" s="1"/>
  <c r="BJ29" i="1"/>
  <c r="BK29" i="1" s="1"/>
  <c r="BJ25" i="1"/>
  <c r="BK25" i="1" s="1"/>
  <c r="BL25" i="1" s="1"/>
  <c r="BM25" i="1" s="1"/>
  <c r="BR25" i="1" s="1"/>
  <c r="BJ21" i="1"/>
  <c r="BK21" i="1" s="1"/>
  <c r="BL21" i="1" s="1"/>
  <c r="BM21" i="1" s="1"/>
  <c r="BR21" i="1" s="1"/>
  <c r="BJ17" i="1"/>
  <c r="BK17" i="1" s="1"/>
  <c r="BL17" i="1" s="1"/>
  <c r="BM17" i="1" s="1"/>
  <c r="BR17" i="1" s="1"/>
  <c r="BJ13" i="1"/>
  <c r="BK13" i="1" s="1"/>
  <c r="BL13" i="1" s="1"/>
  <c r="BM13" i="1" s="1"/>
  <c r="BR13" i="1" s="1"/>
  <c r="BJ9" i="1"/>
  <c r="BK9" i="1" s="1"/>
  <c r="BL9" i="1" s="1"/>
  <c r="BM9" i="1" s="1"/>
  <c r="BR9" i="1" s="1"/>
  <c r="BJ351" i="1"/>
  <c r="BK351" i="1" s="1"/>
  <c r="BJ343" i="1"/>
  <c r="BK343" i="1" s="1"/>
  <c r="BJ331" i="1"/>
  <c r="BK331" i="1" s="1"/>
  <c r="BL331" i="1" s="1"/>
  <c r="BM331" i="1" s="1"/>
  <c r="BR331" i="1" s="1"/>
  <c r="BJ319" i="1"/>
  <c r="BK319" i="1" s="1"/>
  <c r="BL319" i="1" s="1"/>
  <c r="BM319" i="1" s="1"/>
  <c r="BR319" i="1" s="1"/>
  <c r="BJ307" i="1"/>
  <c r="BK307" i="1" s="1"/>
  <c r="BL307" i="1" s="1"/>
  <c r="BM307" i="1" s="1"/>
  <c r="BR307" i="1" s="1"/>
  <c r="BJ295" i="1"/>
  <c r="BK295" i="1" s="1"/>
  <c r="BL295" i="1" s="1"/>
  <c r="BM295" i="1" s="1"/>
  <c r="BR295" i="1" s="1"/>
  <c r="BJ283" i="1"/>
  <c r="BK283" i="1" s="1"/>
  <c r="BL283" i="1" s="1"/>
  <c r="BM283" i="1" s="1"/>
  <c r="BR283" i="1" s="1"/>
  <c r="BJ271" i="1"/>
  <c r="BK271" i="1" s="1"/>
  <c r="BL271" i="1" s="1"/>
  <c r="BM271" i="1" s="1"/>
  <c r="BR271" i="1" s="1"/>
  <c r="BJ259" i="1"/>
  <c r="BK259" i="1" s="1"/>
  <c r="BL259" i="1" s="1"/>
  <c r="BM259" i="1" s="1"/>
  <c r="BR259" i="1" s="1"/>
  <c r="BJ247" i="1"/>
  <c r="BK247" i="1" s="1"/>
  <c r="BL247" i="1" s="1"/>
  <c r="BM247" i="1" s="1"/>
  <c r="BR247" i="1" s="1"/>
  <c r="BJ239" i="1"/>
  <c r="BK239" i="1" s="1"/>
  <c r="BL239" i="1" s="1"/>
  <c r="BM239" i="1" s="1"/>
  <c r="BR239" i="1" s="1"/>
  <c r="BJ227" i="1"/>
  <c r="BK227" i="1" s="1"/>
  <c r="BL227" i="1" s="1"/>
  <c r="BM227" i="1" s="1"/>
  <c r="BR227" i="1" s="1"/>
  <c r="BJ211" i="1"/>
  <c r="BK211" i="1" s="1"/>
  <c r="BL211" i="1" s="1"/>
  <c r="BM211" i="1" s="1"/>
  <c r="BR211" i="1" s="1"/>
  <c r="BJ195" i="1"/>
  <c r="BK195" i="1" s="1"/>
  <c r="BL195" i="1" s="1"/>
  <c r="BM195" i="1" s="1"/>
  <c r="BR195" i="1" s="1"/>
  <c r="BJ183" i="1"/>
  <c r="BK183" i="1" s="1"/>
  <c r="BL183" i="1" s="1"/>
  <c r="BM183" i="1" s="1"/>
  <c r="BR183" i="1" s="1"/>
  <c r="BJ175" i="1"/>
  <c r="BK175" i="1" s="1"/>
  <c r="BL175" i="1" s="1"/>
  <c r="BM175" i="1" s="1"/>
  <c r="BR175" i="1" s="1"/>
  <c r="BJ159" i="1"/>
  <c r="BK159" i="1" s="1"/>
  <c r="BL159" i="1" s="1"/>
  <c r="BM159" i="1" s="1"/>
  <c r="BR159" i="1" s="1"/>
  <c r="BJ147" i="1"/>
  <c r="BK147" i="1" s="1"/>
  <c r="BL147" i="1" s="1"/>
  <c r="BM147" i="1" s="1"/>
  <c r="BR147" i="1" s="1"/>
  <c r="BJ135" i="1"/>
  <c r="BK135" i="1" s="1"/>
  <c r="BL135" i="1" s="1"/>
  <c r="BM135" i="1" s="1"/>
  <c r="BR135" i="1" s="1"/>
  <c r="BJ119" i="1"/>
  <c r="BK119" i="1" s="1"/>
  <c r="BL119" i="1" s="1"/>
  <c r="BM119" i="1" s="1"/>
  <c r="BR119" i="1" s="1"/>
  <c r="BJ107" i="1"/>
  <c r="BK107" i="1" s="1"/>
  <c r="BL107" i="1" s="1"/>
  <c r="BM107" i="1" s="1"/>
  <c r="BR107" i="1" s="1"/>
  <c r="BJ95" i="1"/>
  <c r="BK95" i="1" s="1"/>
  <c r="BL95" i="1" s="1"/>
  <c r="BM95" i="1" s="1"/>
  <c r="BR95" i="1" s="1"/>
  <c r="BJ83" i="1"/>
  <c r="BK83" i="1" s="1"/>
  <c r="BL83" i="1" s="1"/>
  <c r="BM83" i="1" s="1"/>
  <c r="BR83" i="1" s="1"/>
  <c r="BJ71" i="1"/>
  <c r="BK71" i="1" s="1"/>
  <c r="BJ59" i="1"/>
  <c r="BK59" i="1" s="1"/>
  <c r="BL59" i="1" s="1"/>
  <c r="BM59" i="1" s="1"/>
  <c r="BR59" i="1" s="1"/>
  <c r="BJ47" i="1"/>
  <c r="BK47" i="1" s="1"/>
  <c r="BL47" i="1" s="1"/>
  <c r="BM47" i="1" s="1"/>
  <c r="BR47" i="1" s="1"/>
  <c r="BJ35" i="1"/>
  <c r="BK35" i="1" s="1"/>
  <c r="BL35" i="1" s="1"/>
  <c r="BM35" i="1" s="1"/>
  <c r="BR35" i="1" s="1"/>
  <c r="BJ23" i="1"/>
  <c r="BK23" i="1" s="1"/>
  <c r="BL23" i="1" s="1"/>
  <c r="BM23" i="1" s="1"/>
  <c r="BR23" i="1" s="1"/>
  <c r="BJ15" i="1"/>
  <c r="BK15" i="1" s="1"/>
  <c r="BL15" i="1" s="1"/>
  <c r="BM15" i="1" s="1"/>
  <c r="BR15" i="1" s="1"/>
  <c r="BJ352" i="1"/>
  <c r="BK352" i="1" s="1"/>
  <c r="BL352" i="1" s="1"/>
  <c r="BM352" i="1" s="1"/>
  <c r="BR352" i="1" s="1"/>
  <c r="BJ348" i="1"/>
  <c r="BK348" i="1" s="1"/>
  <c r="BJ344" i="1"/>
  <c r="BK344" i="1" s="1"/>
  <c r="BJ340" i="1"/>
  <c r="BK340" i="1" s="1"/>
  <c r="BJ336" i="1"/>
  <c r="BK336" i="1" s="1"/>
  <c r="BL336" i="1" s="1"/>
  <c r="BM336" i="1" s="1"/>
  <c r="BR336" i="1" s="1"/>
  <c r="BJ332" i="1"/>
  <c r="BK332" i="1" s="1"/>
  <c r="BL332" i="1" s="1"/>
  <c r="BM332" i="1" s="1"/>
  <c r="BR332" i="1" s="1"/>
  <c r="BJ328" i="1"/>
  <c r="BK328" i="1" s="1"/>
  <c r="BL328" i="1" s="1"/>
  <c r="BM328" i="1" s="1"/>
  <c r="BR328" i="1" s="1"/>
  <c r="BJ324" i="1"/>
  <c r="BK324" i="1" s="1"/>
  <c r="BJ320" i="1"/>
  <c r="BK320" i="1" s="1"/>
  <c r="BL320" i="1" s="1"/>
  <c r="BM320" i="1" s="1"/>
  <c r="BR320" i="1" s="1"/>
  <c r="BJ316" i="1"/>
  <c r="BK316" i="1" s="1"/>
  <c r="BJ312" i="1"/>
  <c r="BK312" i="1" s="1"/>
  <c r="BL312" i="1" s="1"/>
  <c r="BM312" i="1" s="1"/>
  <c r="BR312" i="1" s="1"/>
  <c r="BJ308" i="1"/>
  <c r="BK308" i="1" s="1"/>
  <c r="BL308" i="1" s="1"/>
  <c r="BM308" i="1" s="1"/>
  <c r="BR308" i="1" s="1"/>
  <c r="BJ304" i="1"/>
  <c r="BK304" i="1" s="1"/>
  <c r="BL304" i="1" s="1"/>
  <c r="BM304" i="1" s="1"/>
  <c r="BR304" i="1" s="1"/>
  <c r="BJ300" i="1"/>
  <c r="BK300" i="1" s="1"/>
  <c r="BL300" i="1" s="1"/>
  <c r="BM300" i="1" s="1"/>
  <c r="BR300" i="1" s="1"/>
  <c r="BJ296" i="1"/>
  <c r="BK296" i="1" s="1"/>
  <c r="BL296" i="1" s="1"/>
  <c r="BM296" i="1" s="1"/>
  <c r="BR296" i="1" s="1"/>
  <c r="BJ292" i="1"/>
  <c r="BK292" i="1" s="1"/>
  <c r="BJ288" i="1"/>
  <c r="BK288" i="1" s="1"/>
  <c r="BJ284" i="1"/>
  <c r="BK284" i="1" s="1"/>
  <c r="BL284" i="1" s="1"/>
  <c r="BM284" i="1" s="1"/>
  <c r="BR284" i="1" s="1"/>
  <c r="BJ280" i="1"/>
  <c r="BK280" i="1" s="1"/>
  <c r="BL280" i="1" s="1"/>
  <c r="BM280" i="1" s="1"/>
  <c r="BR280" i="1" s="1"/>
  <c r="BJ276" i="1"/>
  <c r="BK276" i="1" s="1"/>
  <c r="BJ272" i="1"/>
  <c r="BK272" i="1" s="1"/>
  <c r="BJ268" i="1"/>
  <c r="BK268" i="1" s="1"/>
  <c r="BL268" i="1" s="1"/>
  <c r="BM268" i="1" s="1"/>
  <c r="BR268" i="1" s="1"/>
  <c r="BJ264" i="1"/>
  <c r="BK264" i="1" s="1"/>
  <c r="BL264" i="1" s="1"/>
  <c r="BM264" i="1" s="1"/>
  <c r="BR264" i="1" s="1"/>
  <c r="BJ260" i="1"/>
  <c r="BK260" i="1" s="1"/>
  <c r="BL260" i="1" s="1"/>
  <c r="BM260" i="1" s="1"/>
  <c r="BR260" i="1" s="1"/>
  <c r="BJ256" i="1"/>
  <c r="BK256" i="1" s="1"/>
  <c r="BL256" i="1" s="1"/>
  <c r="BM256" i="1" s="1"/>
  <c r="BR256" i="1" s="1"/>
  <c r="BJ252" i="1"/>
  <c r="BK252" i="1" s="1"/>
  <c r="BL252" i="1" s="1"/>
  <c r="BM252" i="1" s="1"/>
  <c r="BR252" i="1" s="1"/>
  <c r="BJ248" i="1"/>
  <c r="BK248" i="1" s="1"/>
  <c r="BL248" i="1" s="1"/>
  <c r="BM248" i="1" s="1"/>
  <c r="BR248" i="1" s="1"/>
  <c r="BJ244" i="1"/>
  <c r="BK244" i="1" s="1"/>
  <c r="BL244" i="1" s="1"/>
  <c r="BM244" i="1" s="1"/>
  <c r="BR244" i="1" s="1"/>
  <c r="BJ240" i="1"/>
  <c r="BK240" i="1" s="1"/>
  <c r="BL240" i="1" s="1"/>
  <c r="BM240" i="1" s="1"/>
  <c r="BR240" i="1" s="1"/>
  <c r="BJ236" i="1"/>
  <c r="BK236" i="1" s="1"/>
  <c r="BL236" i="1" s="1"/>
  <c r="BM236" i="1" s="1"/>
  <c r="BR236" i="1" s="1"/>
  <c r="BJ232" i="1"/>
  <c r="BK232" i="1" s="1"/>
  <c r="BL232" i="1" s="1"/>
  <c r="BM232" i="1" s="1"/>
  <c r="BR232" i="1" s="1"/>
  <c r="BJ228" i="1"/>
  <c r="BK228" i="1" s="1"/>
  <c r="BL228" i="1" s="1"/>
  <c r="BM228" i="1" s="1"/>
  <c r="BR228" i="1" s="1"/>
  <c r="BJ224" i="1"/>
  <c r="BK224" i="1" s="1"/>
  <c r="BL224" i="1" s="1"/>
  <c r="BM224" i="1" s="1"/>
  <c r="BR224" i="1" s="1"/>
  <c r="BJ220" i="1"/>
  <c r="BK220" i="1" s="1"/>
  <c r="BJ216" i="1"/>
  <c r="BK216" i="1" s="1"/>
  <c r="BL216" i="1" s="1"/>
  <c r="BM216" i="1" s="1"/>
  <c r="BR216" i="1" s="1"/>
  <c r="BJ212" i="1"/>
  <c r="BK212" i="1" s="1"/>
  <c r="BJ208" i="1"/>
  <c r="BK208" i="1" s="1"/>
  <c r="BL208" i="1" s="1"/>
  <c r="BM208" i="1" s="1"/>
  <c r="BR208" i="1" s="1"/>
  <c r="BJ204" i="1"/>
  <c r="BK204" i="1" s="1"/>
  <c r="BJ200" i="1"/>
  <c r="BK200" i="1" s="1"/>
  <c r="BL200" i="1" s="1"/>
  <c r="BM200" i="1" s="1"/>
  <c r="BR200" i="1" s="1"/>
  <c r="BJ196" i="1"/>
  <c r="BK196" i="1" s="1"/>
  <c r="BL196" i="1" s="1"/>
  <c r="BM196" i="1" s="1"/>
  <c r="BR196" i="1" s="1"/>
  <c r="BJ192" i="1"/>
  <c r="BK192" i="1" s="1"/>
  <c r="BJ188" i="1"/>
  <c r="BK188" i="1" s="1"/>
  <c r="BL188" i="1" s="1"/>
  <c r="BM188" i="1" s="1"/>
  <c r="BR188" i="1" s="1"/>
  <c r="BJ184" i="1"/>
  <c r="BK184" i="1" s="1"/>
  <c r="BJ180" i="1"/>
  <c r="BK180" i="1" s="1"/>
  <c r="BL180" i="1" s="1"/>
  <c r="BM180" i="1" s="1"/>
  <c r="BR180" i="1" s="1"/>
  <c r="BJ176" i="1"/>
  <c r="BK176" i="1" s="1"/>
  <c r="BL176" i="1" s="1"/>
  <c r="BM176" i="1" s="1"/>
  <c r="BR176" i="1" s="1"/>
  <c r="BJ172" i="1"/>
  <c r="BK172" i="1" s="1"/>
  <c r="BL172" i="1" s="1"/>
  <c r="BM172" i="1" s="1"/>
  <c r="BR172" i="1" s="1"/>
  <c r="BJ168" i="1"/>
  <c r="BK168" i="1" s="1"/>
  <c r="BL168" i="1" s="1"/>
  <c r="BM168" i="1" s="1"/>
  <c r="BR168" i="1" s="1"/>
  <c r="BJ164" i="1"/>
  <c r="BK164" i="1" s="1"/>
  <c r="BL164" i="1" s="1"/>
  <c r="BM164" i="1" s="1"/>
  <c r="BR164" i="1" s="1"/>
  <c r="BJ160" i="1"/>
  <c r="BK160" i="1" s="1"/>
  <c r="BL160" i="1" s="1"/>
  <c r="BM160" i="1" s="1"/>
  <c r="BR160" i="1" s="1"/>
  <c r="BJ156" i="1"/>
  <c r="BK156" i="1" s="1"/>
  <c r="BL156" i="1" s="1"/>
  <c r="BM156" i="1" s="1"/>
  <c r="BR156" i="1" s="1"/>
  <c r="BJ152" i="1"/>
  <c r="BK152" i="1" s="1"/>
  <c r="BL152" i="1" s="1"/>
  <c r="BM152" i="1" s="1"/>
  <c r="BR152" i="1" s="1"/>
  <c r="BJ148" i="1"/>
  <c r="BK148" i="1" s="1"/>
  <c r="BL148" i="1" s="1"/>
  <c r="BM148" i="1" s="1"/>
  <c r="BR148" i="1" s="1"/>
  <c r="BJ144" i="1"/>
  <c r="BK144" i="1" s="1"/>
  <c r="BL144" i="1" s="1"/>
  <c r="BM144" i="1" s="1"/>
  <c r="BR144" i="1" s="1"/>
  <c r="BJ140" i="1"/>
  <c r="BK140" i="1" s="1"/>
  <c r="BL140" i="1" s="1"/>
  <c r="BM140" i="1" s="1"/>
  <c r="BR140" i="1" s="1"/>
  <c r="BJ136" i="1"/>
  <c r="BK136" i="1" s="1"/>
  <c r="BL136" i="1" s="1"/>
  <c r="BM136" i="1" s="1"/>
  <c r="BR136" i="1" s="1"/>
  <c r="BJ132" i="1"/>
  <c r="BK132" i="1" s="1"/>
  <c r="BL132" i="1" s="1"/>
  <c r="BM132" i="1" s="1"/>
  <c r="BR132" i="1" s="1"/>
  <c r="BJ128" i="1"/>
  <c r="BK128" i="1" s="1"/>
  <c r="BL128" i="1" s="1"/>
  <c r="BM128" i="1" s="1"/>
  <c r="BR128" i="1" s="1"/>
  <c r="BJ124" i="1"/>
  <c r="BK124" i="1" s="1"/>
  <c r="BL124" i="1" s="1"/>
  <c r="BM124" i="1" s="1"/>
  <c r="BR124" i="1" s="1"/>
  <c r="BJ120" i="1"/>
  <c r="BK120" i="1" s="1"/>
  <c r="BL120" i="1" s="1"/>
  <c r="BM120" i="1" s="1"/>
  <c r="BR120" i="1" s="1"/>
  <c r="BJ116" i="1"/>
  <c r="BK116" i="1" s="1"/>
  <c r="BL116" i="1" s="1"/>
  <c r="BM116" i="1" s="1"/>
  <c r="BR116" i="1" s="1"/>
  <c r="BJ112" i="1"/>
  <c r="BK112" i="1" s="1"/>
  <c r="BL112" i="1" s="1"/>
  <c r="BM112" i="1" s="1"/>
  <c r="BR112" i="1" s="1"/>
  <c r="BJ108" i="1"/>
  <c r="BK108" i="1" s="1"/>
  <c r="BL108" i="1" s="1"/>
  <c r="BM108" i="1" s="1"/>
  <c r="BR108" i="1" s="1"/>
  <c r="BJ104" i="1"/>
  <c r="BK104" i="1" s="1"/>
  <c r="BL104" i="1" s="1"/>
  <c r="BM104" i="1" s="1"/>
  <c r="BR104" i="1" s="1"/>
  <c r="BJ100" i="1"/>
  <c r="BK100" i="1" s="1"/>
  <c r="BL100" i="1" s="1"/>
  <c r="BM100" i="1" s="1"/>
  <c r="BR100" i="1" s="1"/>
  <c r="BJ96" i="1"/>
  <c r="BK96" i="1" s="1"/>
  <c r="BL96" i="1" s="1"/>
  <c r="BM96" i="1" s="1"/>
  <c r="BR96" i="1" s="1"/>
  <c r="BJ92" i="1"/>
  <c r="BK92" i="1" s="1"/>
  <c r="BL92" i="1" s="1"/>
  <c r="BM92" i="1" s="1"/>
  <c r="BR92" i="1" s="1"/>
  <c r="BJ88" i="1"/>
  <c r="BK88" i="1" s="1"/>
  <c r="BL88" i="1" s="1"/>
  <c r="BM88" i="1" s="1"/>
  <c r="BR88" i="1" s="1"/>
  <c r="BJ84" i="1"/>
  <c r="BK84" i="1" s="1"/>
  <c r="BL84" i="1" s="1"/>
  <c r="BM84" i="1" s="1"/>
  <c r="BR84" i="1" s="1"/>
  <c r="BJ80" i="1"/>
  <c r="BK80" i="1" s="1"/>
  <c r="BL80" i="1" s="1"/>
  <c r="BM80" i="1" s="1"/>
  <c r="BR80" i="1" s="1"/>
  <c r="BJ76" i="1"/>
  <c r="BK76" i="1" s="1"/>
  <c r="BL76" i="1" s="1"/>
  <c r="BM76" i="1" s="1"/>
  <c r="BR76" i="1" s="1"/>
  <c r="BJ72" i="1"/>
  <c r="BK72" i="1" s="1"/>
  <c r="BL72" i="1" s="1"/>
  <c r="BM72" i="1" s="1"/>
  <c r="BR72" i="1" s="1"/>
  <c r="BJ68" i="1"/>
  <c r="BK68" i="1" s="1"/>
  <c r="BL68" i="1" s="1"/>
  <c r="BM68" i="1" s="1"/>
  <c r="BR68" i="1" s="1"/>
  <c r="BJ64" i="1"/>
  <c r="BK64" i="1" s="1"/>
  <c r="BL64" i="1" s="1"/>
  <c r="BM64" i="1" s="1"/>
  <c r="BR64" i="1" s="1"/>
  <c r="BJ60" i="1"/>
  <c r="BK60" i="1" s="1"/>
  <c r="BL60" i="1" s="1"/>
  <c r="BM60" i="1" s="1"/>
  <c r="BR60" i="1" s="1"/>
  <c r="BJ56" i="1"/>
  <c r="BK56" i="1" s="1"/>
  <c r="BL56" i="1" s="1"/>
  <c r="BM56" i="1" s="1"/>
  <c r="BR56" i="1" s="1"/>
  <c r="BJ52" i="1"/>
  <c r="BK52" i="1" s="1"/>
  <c r="BL52" i="1" s="1"/>
  <c r="BM52" i="1" s="1"/>
  <c r="BR52" i="1" s="1"/>
  <c r="BJ48" i="1"/>
  <c r="BK48" i="1" s="1"/>
  <c r="BL48" i="1" s="1"/>
  <c r="BM48" i="1" s="1"/>
  <c r="BR48" i="1" s="1"/>
  <c r="BJ44" i="1"/>
  <c r="BK44" i="1" s="1"/>
  <c r="BL44" i="1" s="1"/>
  <c r="BM44" i="1" s="1"/>
  <c r="BR44" i="1" s="1"/>
  <c r="BJ40" i="1"/>
  <c r="BK40" i="1" s="1"/>
  <c r="BL40" i="1" s="1"/>
  <c r="BM40" i="1" s="1"/>
  <c r="BR40" i="1" s="1"/>
  <c r="BJ36" i="1"/>
  <c r="BK36" i="1" s="1"/>
  <c r="BL36" i="1" s="1"/>
  <c r="BM36" i="1" s="1"/>
  <c r="BR36" i="1" s="1"/>
  <c r="BJ32" i="1"/>
  <c r="BK32" i="1" s="1"/>
  <c r="BL32" i="1" s="1"/>
  <c r="BM32" i="1" s="1"/>
  <c r="BR32" i="1" s="1"/>
  <c r="BJ28" i="1"/>
  <c r="BK28" i="1" s="1"/>
  <c r="BJ24" i="1"/>
  <c r="BK24" i="1" s="1"/>
  <c r="BL24" i="1" s="1"/>
  <c r="BM24" i="1" s="1"/>
  <c r="BR24" i="1" s="1"/>
  <c r="BJ20" i="1"/>
  <c r="BK20" i="1" s="1"/>
  <c r="BL20" i="1" s="1"/>
  <c r="BM20" i="1" s="1"/>
  <c r="BR20" i="1" s="1"/>
  <c r="BJ16" i="1"/>
  <c r="BK16" i="1" s="1"/>
  <c r="BL16" i="1" s="1"/>
  <c r="BM16" i="1" s="1"/>
  <c r="BR16" i="1" s="1"/>
  <c r="BJ12" i="1"/>
  <c r="BK12" i="1" s="1"/>
  <c r="BL12" i="1" s="1"/>
  <c r="BM12" i="1" s="1"/>
  <c r="BR12" i="1" s="1"/>
  <c r="BJ8" i="1"/>
  <c r="BK8" i="1" s="1"/>
  <c r="BL8" i="1" s="1"/>
  <c r="BM8" i="1" s="1"/>
  <c r="BR8" i="1" s="1"/>
  <c r="BJ347" i="1"/>
  <c r="BK347" i="1" s="1"/>
  <c r="BJ339" i="1"/>
  <c r="BK339" i="1" s="1"/>
  <c r="BJ327" i="1"/>
  <c r="BK327" i="1" s="1"/>
  <c r="BL327" i="1" s="1"/>
  <c r="BM327" i="1" s="1"/>
  <c r="BR327" i="1" s="1"/>
  <c r="BJ315" i="1"/>
  <c r="BK315" i="1" s="1"/>
  <c r="BL315" i="1" s="1"/>
  <c r="BM315" i="1" s="1"/>
  <c r="BR315" i="1" s="1"/>
  <c r="BJ303" i="1"/>
  <c r="BK303" i="1" s="1"/>
  <c r="BL303" i="1" s="1"/>
  <c r="BM303" i="1" s="1"/>
  <c r="BR303" i="1" s="1"/>
  <c r="BJ291" i="1"/>
  <c r="BK291" i="1" s="1"/>
  <c r="BJ279" i="1"/>
  <c r="BK279" i="1" s="1"/>
  <c r="BL279" i="1" s="1"/>
  <c r="BM279" i="1" s="1"/>
  <c r="BR279" i="1" s="1"/>
  <c r="BJ267" i="1"/>
  <c r="BK267" i="1" s="1"/>
  <c r="BJ255" i="1"/>
  <c r="BK255" i="1" s="1"/>
  <c r="BL255" i="1" s="1"/>
  <c r="BM255" i="1" s="1"/>
  <c r="BR255" i="1" s="1"/>
  <c r="BJ243" i="1"/>
  <c r="BK243" i="1" s="1"/>
  <c r="BL243" i="1" s="1"/>
  <c r="BM243" i="1" s="1"/>
  <c r="BR243" i="1" s="1"/>
  <c r="BJ231" i="1"/>
  <c r="BK231" i="1" s="1"/>
  <c r="BL231" i="1" s="1"/>
  <c r="BM231" i="1" s="1"/>
  <c r="BR231" i="1" s="1"/>
  <c r="BJ223" i="1"/>
  <c r="BK223" i="1" s="1"/>
  <c r="BL223" i="1" s="1"/>
  <c r="BM223" i="1" s="1"/>
  <c r="BR223" i="1" s="1"/>
  <c r="BJ215" i="1"/>
  <c r="BK215" i="1" s="1"/>
  <c r="BL215" i="1" s="1"/>
  <c r="BM215" i="1" s="1"/>
  <c r="BR215" i="1" s="1"/>
  <c r="BJ203" i="1"/>
  <c r="BK203" i="1" s="1"/>
  <c r="BL203" i="1" s="1"/>
  <c r="BM203" i="1" s="1"/>
  <c r="BR203" i="1" s="1"/>
  <c r="BJ191" i="1"/>
  <c r="BK191" i="1" s="1"/>
  <c r="BJ179" i="1"/>
  <c r="BK179" i="1" s="1"/>
  <c r="BJ167" i="1"/>
  <c r="BK167" i="1" s="1"/>
  <c r="BL167" i="1" s="1"/>
  <c r="BM167" i="1" s="1"/>
  <c r="BR167" i="1" s="1"/>
  <c r="BJ155" i="1"/>
  <c r="BK155" i="1" s="1"/>
  <c r="BJ143" i="1"/>
  <c r="BK143" i="1" s="1"/>
  <c r="BL143" i="1" s="1"/>
  <c r="BM143" i="1" s="1"/>
  <c r="BR143" i="1" s="1"/>
  <c r="BJ131" i="1"/>
  <c r="BK131" i="1" s="1"/>
  <c r="BL131" i="1" s="1"/>
  <c r="BM131" i="1" s="1"/>
  <c r="BR131" i="1" s="1"/>
  <c r="BJ123" i="1"/>
  <c r="BK123" i="1" s="1"/>
  <c r="BL123" i="1" s="1"/>
  <c r="BM123" i="1" s="1"/>
  <c r="BR123" i="1" s="1"/>
  <c r="BJ115" i="1"/>
  <c r="BK115" i="1" s="1"/>
  <c r="BJ99" i="1"/>
  <c r="BK99" i="1" s="1"/>
  <c r="BL99" i="1" s="1"/>
  <c r="BM99" i="1" s="1"/>
  <c r="BR99" i="1" s="1"/>
  <c r="BJ91" i="1"/>
  <c r="BK91" i="1" s="1"/>
  <c r="BL91" i="1" s="1"/>
  <c r="BM91" i="1" s="1"/>
  <c r="BR91" i="1" s="1"/>
  <c r="BJ79" i="1"/>
  <c r="BK79" i="1" s="1"/>
  <c r="BL79" i="1" s="1"/>
  <c r="BM79" i="1" s="1"/>
  <c r="BR79" i="1" s="1"/>
  <c r="BJ67" i="1"/>
  <c r="BK67" i="1" s="1"/>
  <c r="BL67" i="1" s="1"/>
  <c r="BM67" i="1" s="1"/>
  <c r="BR67" i="1" s="1"/>
  <c r="BJ55" i="1"/>
  <c r="BK55" i="1" s="1"/>
  <c r="BL55" i="1" s="1"/>
  <c r="BM55" i="1" s="1"/>
  <c r="BR55" i="1" s="1"/>
  <c r="BJ43" i="1"/>
  <c r="BK43" i="1" s="1"/>
  <c r="BL43" i="1" s="1"/>
  <c r="BM43" i="1" s="1"/>
  <c r="BR43" i="1" s="1"/>
  <c r="BJ31" i="1"/>
  <c r="BK31" i="1" s="1"/>
  <c r="BL31" i="1" s="1"/>
  <c r="BM31" i="1" s="1"/>
  <c r="BR31" i="1" s="1"/>
  <c r="BJ19" i="1"/>
  <c r="BK19" i="1" s="1"/>
  <c r="BL19" i="1" s="1"/>
  <c r="BM19" i="1" s="1"/>
  <c r="BR19" i="1" s="1"/>
  <c r="BJ11" i="1"/>
  <c r="BK11" i="1" s="1"/>
  <c r="BL11" i="1" s="1"/>
  <c r="BM11" i="1" s="1"/>
  <c r="BR11" i="1" s="1"/>
  <c r="BJ350" i="1"/>
  <c r="BK350" i="1" s="1"/>
  <c r="BJ346" i="1"/>
  <c r="BK346" i="1" s="1"/>
  <c r="BL346" i="1" s="1"/>
  <c r="BM346" i="1" s="1"/>
  <c r="BR346" i="1" s="1"/>
  <c r="BJ342" i="1"/>
  <c r="BK342" i="1" s="1"/>
  <c r="BJ338" i="1"/>
  <c r="BK338" i="1" s="1"/>
  <c r="BJ334" i="1"/>
  <c r="BK334" i="1" s="1"/>
  <c r="BL334" i="1" s="1"/>
  <c r="BM334" i="1" s="1"/>
  <c r="BR334" i="1" s="1"/>
  <c r="BJ330" i="1"/>
  <c r="BK330" i="1" s="1"/>
  <c r="BL330" i="1" s="1"/>
  <c r="BM330" i="1" s="1"/>
  <c r="BR330" i="1" s="1"/>
  <c r="BJ326" i="1"/>
  <c r="BK326" i="1" s="1"/>
  <c r="BJ322" i="1"/>
  <c r="BK322" i="1" s="1"/>
  <c r="BL322" i="1" s="1"/>
  <c r="BM322" i="1" s="1"/>
  <c r="BR322" i="1" s="1"/>
  <c r="BJ318" i="1"/>
  <c r="BK318" i="1" s="1"/>
  <c r="BL318" i="1" s="1"/>
  <c r="BM318" i="1" s="1"/>
  <c r="BR318" i="1" s="1"/>
  <c r="BJ314" i="1"/>
  <c r="BK314" i="1" s="1"/>
  <c r="BL314" i="1" s="1"/>
  <c r="BM314" i="1" s="1"/>
  <c r="BR314" i="1" s="1"/>
  <c r="BJ310" i="1"/>
  <c r="BK310" i="1" s="1"/>
  <c r="BL310" i="1" s="1"/>
  <c r="BM310" i="1" s="1"/>
  <c r="BR310" i="1" s="1"/>
  <c r="BJ306" i="1"/>
  <c r="BK306" i="1" s="1"/>
  <c r="BL306" i="1" s="1"/>
  <c r="BM306" i="1" s="1"/>
  <c r="BR306" i="1" s="1"/>
  <c r="BJ302" i="1"/>
  <c r="BK302" i="1" s="1"/>
  <c r="BL302" i="1" s="1"/>
  <c r="BM302" i="1" s="1"/>
  <c r="BR302" i="1" s="1"/>
  <c r="BJ298" i="1"/>
  <c r="BK298" i="1" s="1"/>
  <c r="BL298" i="1" s="1"/>
  <c r="BM298" i="1" s="1"/>
  <c r="BR298" i="1" s="1"/>
  <c r="BJ294" i="1"/>
  <c r="BK294" i="1" s="1"/>
  <c r="BL294" i="1" s="1"/>
  <c r="BM294" i="1" s="1"/>
  <c r="BR294" i="1" s="1"/>
  <c r="BJ290" i="1"/>
  <c r="BK290" i="1" s="1"/>
  <c r="BJ286" i="1"/>
  <c r="BK286" i="1" s="1"/>
  <c r="BJ282" i="1"/>
  <c r="BK282" i="1" s="1"/>
  <c r="BL282" i="1" s="1"/>
  <c r="BM282" i="1" s="1"/>
  <c r="BR282" i="1" s="1"/>
  <c r="BJ278" i="1"/>
  <c r="BK278" i="1" s="1"/>
  <c r="BL278" i="1" s="1"/>
  <c r="BM278" i="1" s="1"/>
  <c r="BR278" i="1" s="1"/>
  <c r="BJ274" i="1"/>
  <c r="BK274" i="1" s="1"/>
  <c r="BL274" i="1" s="1"/>
  <c r="BM274" i="1" s="1"/>
  <c r="BR274" i="1" s="1"/>
  <c r="BJ270" i="1"/>
  <c r="BK270" i="1" s="1"/>
  <c r="BL270" i="1" s="1"/>
  <c r="BM270" i="1" s="1"/>
  <c r="BR270" i="1" s="1"/>
  <c r="BJ266" i="1"/>
  <c r="BK266" i="1" s="1"/>
  <c r="BL266" i="1" s="1"/>
  <c r="BM266" i="1" s="1"/>
  <c r="BR266" i="1" s="1"/>
  <c r="BJ262" i="1"/>
  <c r="BK262" i="1" s="1"/>
  <c r="BL262" i="1" s="1"/>
  <c r="BM262" i="1" s="1"/>
  <c r="BR262" i="1" s="1"/>
  <c r="BJ258" i="1"/>
  <c r="BK258" i="1" s="1"/>
  <c r="BL258" i="1" s="1"/>
  <c r="BM258" i="1" s="1"/>
  <c r="BR258" i="1" s="1"/>
  <c r="BJ254" i="1"/>
  <c r="BK254" i="1" s="1"/>
  <c r="BL254" i="1" s="1"/>
  <c r="BM254" i="1" s="1"/>
  <c r="BR254" i="1" s="1"/>
  <c r="BJ250" i="1"/>
  <c r="BK250" i="1" s="1"/>
  <c r="BL250" i="1" s="1"/>
  <c r="BM250" i="1" s="1"/>
  <c r="BR250" i="1" s="1"/>
  <c r="BJ246" i="1"/>
  <c r="BK246" i="1" s="1"/>
  <c r="BL246" i="1" s="1"/>
  <c r="BM246" i="1" s="1"/>
  <c r="BR246" i="1" s="1"/>
  <c r="BJ242" i="1"/>
  <c r="BK242" i="1" s="1"/>
  <c r="BL242" i="1" s="1"/>
  <c r="BM242" i="1" s="1"/>
  <c r="BR242" i="1" s="1"/>
  <c r="BJ238" i="1"/>
  <c r="BK238" i="1" s="1"/>
  <c r="BL238" i="1" s="1"/>
  <c r="BM238" i="1" s="1"/>
  <c r="BR238" i="1" s="1"/>
  <c r="BJ234" i="1"/>
  <c r="BK234" i="1" s="1"/>
  <c r="BL234" i="1" s="1"/>
  <c r="BM234" i="1" s="1"/>
  <c r="BR234" i="1" s="1"/>
  <c r="BJ230" i="1"/>
  <c r="BK230" i="1" s="1"/>
  <c r="BL230" i="1" s="1"/>
  <c r="BM230" i="1" s="1"/>
  <c r="BR230" i="1" s="1"/>
  <c r="BJ226" i="1"/>
  <c r="BK226" i="1" s="1"/>
  <c r="BL226" i="1" s="1"/>
  <c r="BM226" i="1" s="1"/>
  <c r="BR226" i="1" s="1"/>
  <c r="BJ222" i="1"/>
  <c r="BK222" i="1" s="1"/>
  <c r="BL222" i="1" s="1"/>
  <c r="BM222" i="1" s="1"/>
  <c r="BR222" i="1" s="1"/>
  <c r="BJ218" i="1"/>
  <c r="BK218" i="1" s="1"/>
  <c r="BL218" i="1" s="1"/>
  <c r="BM218" i="1" s="1"/>
  <c r="BR218" i="1" s="1"/>
  <c r="BJ214" i="1"/>
  <c r="BK214" i="1" s="1"/>
  <c r="BL214" i="1" s="1"/>
  <c r="BM214" i="1" s="1"/>
  <c r="BR214" i="1" s="1"/>
  <c r="BJ210" i="1"/>
  <c r="BK210" i="1" s="1"/>
  <c r="BJ206" i="1"/>
  <c r="BK206" i="1" s="1"/>
  <c r="BJ202" i="1"/>
  <c r="BK202" i="1" s="1"/>
  <c r="BL202" i="1" s="1"/>
  <c r="BM202" i="1" s="1"/>
  <c r="BR202" i="1" s="1"/>
  <c r="BJ198" i="1"/>
  <c r="BK198" i="1" s="1"/>
  <c r="BL198" i="1" s="1"/>
  <c r="BM198" i="1" s="1"/>
  <c r="BR198" i="1" s="1"/>
  <c r="BJ194" i="1"/>
  <c r="BK194" i="1" s="1"/>
  <c r="BL194" i="1" s="1"/>
  <c r="BM194" i="1" s="1"/>
  <c r="BR194" i="1" s="1"/>
  <c r="BJ190" i="1"/>
  <c r="BK190" i="1" s="1"/>
  <c r="BL190" i="1" s="1"/>
  <c r="BM190" i="1" s="1"/>
  <c r="BR190" i="1" s="1"/>
  <c r="BJ186" i="1"/>
  <c r="BK186" i="1" s="1"/>
  <c r="BL186" i="1" s="1"/>
  <c r="BM186" i="1" s="1"/>
  <c r="BR186" i="1" s="1"/>
  <c r="BJ182" i="1"/>
  <c r="BK182" i="1" s="1"/>
  <c r="BL182" i="1" s="1"/>
  <c r="BM182" i="1" s="1"/>
  <c r="BR182" i="1" s="1"/>
  <c r="BJ178" i="1"/>
  <c r="BK178" i="1" s="1"/>
  <c r="BJ174" i="1"/>
  <c r="BK174" i="1" s="1"/>
  <c r="BL174" i="1" s="1"/>
  <c r="BM174" i="1" s="1"/>
  <c r="BR174" i="1" s="1"/>
  <c r="BJ170" i="1"/>
  <c r="BK170" i="1" s="1"/>
  <c r="BJ166" i="1"/>
  <c r="BK166" i="1" s="1"/>
  <c r="BL166" i="1" s="1"/>
  <c r="BM166" i="1" s="1"/>
  <c r="BR166" i="1" s="1"/>
  <c r="BJ162" i="1"/>
  <c r="BK162" i="1" s="1"/>
  <c r="BL162" i="1" s="1"/>
  <c r="BM162" i="1" s="1"/>
  <c r="BR162" i="1" s="1"/>
  <c r="BJ158" i="1"/>
  <c r="BK158" i="1" s="1"/>
  <c r="BL158" i="1" s="1"/>
  <c r="BM158" i="1" s="1"/>
  <c r="BR158" i="1" s="1"/>
  <c r="BJ154" i="1"/>
  <c r="BK154" i="1" s="1"/>
  <c r="BL154" i="1" s="1"/>
  <c r="BM154" i="1" s="1"/>
  <c r="BR154" i="1" s="1"/>
  <c r="BJ150" i="1"/>
  <c r="BK150" i="1" s="1"/>
  <c r="BL150" i="1" s="1"/>
  <c r="BM150" i="1" s="1"/>
  <c r="BR150" i="1" s="1"/>
  <c r="BJ146" i="1"/>
  <c r="BK146" i="1" s="1"/>
  <c r="BL146" i="1" s="1"/>
  <c r="BM146" i="1" s="1"/>
  <c r="BR146" i="1" s="1"/>
  <c r="BJ142" i="1"/>
  <c r="BK142" i="1" s="1"/>
  <c r="BL142" i="1" s="1"/>
  <c r="BM142" i="1" s="1"/>
  <c r="BR142" i="1" s="1"/>
  <c r="BJ138" i="1"/>
  <c r="BK138" i="1" s="1"/>
  <c r="BL138" i="1" s="1"/>
  <c r="BM138" i="1" s="1"/>
  <c r="BR138" i="1" s="1"/>
  <c r="BJ134" i="1"/>
  <c r="BK134" i="1" s="1"/>
  <c r="BL134" i="1" s="1"/>
  <c r="BM134" i="1" s="1"/>
  <c r="BR134" i="1" s="1"/>
  <c r="BJ130" i="1"/>
  <c r="BK130" i="1" s="1"/>
  <c r="BL130" i="1" s="1"/>
  <c r="BM130" i="1" s="1"/>
  <c r="BR130" i="1" s="1"/>
  <c r="BJ126" i="1"/>
  <c r="BK126" i="1" s="1"/>
  <c r="BL126" i="1" s="1"/>
  <c r="BM126" i="1" s="1"/>
  <c r="BR126" i="1" s="1"/>
  <c r="BJ122" i="1"/>
  <c r="BK122" i="1" s="1"/>
  <c r="BJ118" i="1"/>
  <c r="BK118" i="1" s="1"/>
  <c r="BL118" i="1" s="1"/>
  <c r="BM118" i="1" s="1"/>
  <c r="BR118" i="1" s="1"/>
  <c r="BJ114" i="1"/>
  <c r="BK114" i="1" s="1"/>
  <c r="BL114" i="1" s="1"/>
  <c r="BM114" i="1" s="1"/>
  <c r="BR114" i="1" s="1"/>
  <c r="BJ110" i="1"/>
  <c r="BK110" i="1" s="1"/>
  <c r="BL110" i="1" s="1"/>
  <c r="BM110" i="1" s="1"/>
  <c r="BR110" i="1" s="1"/>
  <c r="BJ106" i="1"/>
  <c r="BK106" i="1" s="1"/>
  <c r="BL106" i="1" s="1"/>
  <c r="BM106" i="1" s="1"/>
  <c r="BR106" i="1" s="1"/>
  <c r="BJ102" i="1"/>
  <c r="BK102" i="1" s="1"/>
  <c r="BL102" i="1" s="1"/>
  <c r="BM102" i="1" s="1"/>
  <c r="BR102" i="1" s="1"/>
  <c r="BJ98" i="1"/>
  <c r="BK98" i="1" s="1"/>
  <c r="BL98" i="1" s="1"/>
  <c r="BM98" i="1" s="1"/>
  <c r="BR98" i="1" s="1"/>
  <c r="BJ94" i="1"/>
  <c r="BK94" i="1" s="1"/>
  <c r="BJ90" i="1"/>
  <c r="BK90" i="1" s="1"/>
  <c r="BL90" i="1" s="1"/>
  <c r="BM90" i="1" s="1"/>
  <c r="BR90" i="1" s="1"/>
  <c r="BJ86" i="1"/>
  <c r="BK86" i="1" s="1"/>
  <c r="BL86" i="1" s="1"/>
  <c r="BM86" i="1" s="1"/>
  <c r="BR86" i="1" s="1"/>
  <c r="BJ82" i="1"/>
  <c r="BK82" i="1" s="1"/>
  <c r="BL82" i="1" s="1"/>
  <c r="BM82" i="1" s="1"/>
  <c r="BR82" i="1" s="1"/>
  <c r="BJ78" i="1"/>
  <c r="BK78" i="1" s="1"/>
  <c r="BL78" i="1" s="1"/>
  <c r="BM78" i="1" s="1"/>
  <c r="BR78" i="1" s="1"/>
  <c r="BJ74" i="1"/>
  <c r="BK74" i="1" s="1"/>
  <c r="BL74" i="1" s="1"/>
  <c r="BM74" i="1" s="1"/>
  <c r="BR74" i="1" s="1"/>
  <c r="BJ70" i="1"/>
  <c r="BK70" i="1" s="1"/>
  <c r="BL70" i="1" s="1"/>
  <c r="BM70" i="1" s="1"/>
  <c r="BR70" i="1" s="1"/>
  <c r="BJ66" i="1"/>
  <c r="BK66" i="1" s="1"/>
  <c r="BL66" i="1" s="1"/>
  <c r="BM66" i="1" s="1"/>
  <c r="BR66" i="1" s="1"/>
  <c r="BJ62" i="1"/>
  <c r="BK62" i="1" s="1"/>
  <c r="BL62" i="1" s="1"/>
  <c r="BM62" i="1" s="1"/>
  <c r="BR62" i="1" s="1"/>
  <c r="BJ58" i="1"/>
  <c r="BK58" i="1" s="1"/>
  <c r="BL58" i="1" s="1"/>
  <c r="BM58" i="1" s="1"/>
  <c r="BR58" i="1" s="1"/>
  <c r="BJ54" i="1"/>
  <c r="BK54" i="1" s="1"/>
  <c r="BL54" i="1" s="1"/>
  <c r="BM54" i="1" s="1"/>
  <c r="BR54" i="1" s="1"/>
  <c r="BJ50" i="1"/>
  <c r="BK50" i="1" s="1"/>
  <c r="BL50" i="1" s="1"/>
  <c r="BM50" i="1" s="1"/>
  <c r="BR50" i="1" s="1"/>
  <c r="BJ46" i="1"/>
  <c r="BK46" i="1" s="1"/>
  <c r="BL46" i="1" s="1"/>
  <c r="BM46" i="1" s="1"/>
  <c r="BR46" i="1" s="1"/>
  <c r="BJ42" i="1"/>
  <c r="BK42" i="1" s="1"/>
  <c r="BL42" i="1" s="1"/>
  <c r="BM42" i="1" s="1"/>
  <c r="BR42" i="1" s="1"/>
  <c r="BJ38" i="1"/>
  <c r="BK38" i="1" s="1"/>
  <c r="BL38" i="1" s="1"/>
  <c r="BM38" i="1" s="1"/>
  <c r="BR38" i="1" s="1"/>
  <c r="BJ34" i="1"/>
  <c r="BK34" i="1" s="1"/>
  <c r="BL34" i="1" s="1"/>
  <c r="BM34" i="1" s="1"/>
  <c r="BR34" i="1" s="1"/>
  <c r="BJ30" i="1"/>
  <c r="BK30" i="1" s="1"/>
  <c r="BJ26" i="1"/>
  <c r="BK26" i="1" s="1"/>
  <c r="BL26" i="1" s="1"/>
  <c r="BM26" i="1" s="1"/>
  <c r="BR26" i="1" s="1"/>
  <c r="BJ22" i="1"/>
  <c r="BK22" i="1" s="1"/>
  <c r="BL22" i="1" s="1"/>
  <c r="BM22" i="1" s="1"/>
  <c r="BR22" i="1" s="1"/>
  <c r="BJ18" i="1"/>
  <c r="BK18" i="1" s="1"/>
  <c r="BL18" i="1" s="1"/>
  <c r="BM18" i="1" s="1"/>
  <c r="BR18" i="1" s="1"/>
  <c r="BJ14" i="1"/>
  <c r="BK14" i="1" s="1"/>
  <c r="BL14" i="1" s="1"/>
  <c r="BM14" i="1" s="1"/>
  <c r="BR14" i="1" s="1"/>
  <c r="BJ10" i="1"/>
  <c r="BK10" i="1" s="1"/>
  <c r="BL10" i="1" s="1"/>
  <c r="BM10" i="1" s="1"/>
  <c r="BR10" i="1" s="1"/>
  <c r="BJ6" i="1"/>
  <c r="BK6" i="1" s="1"/>
  <c r="D5" i="1"/>
  <c r="E5" i="1"/>
  <c r="AF5" i="1" s="1"/>
  <c r="BW50" i="1" l="1"/>
  <c r="BW114" i="1"/>
  <c r="BW194" i="1"/>
  <c r="BW258" i="1"/>
  <c r="BW55" i="1"/>
  <c r="BW231" i="1"/>
  <c r="BW44" i="1"/>
  <c r="BW108" i="1"/>
  <c r="BW172" i="1"/>
  <c r="BW252" i="1"/>
  <c r="BW332" i="1"/>
  <c r="BW38" i="1"/>
  <c r="BW86" i="1"/>
  <c r="BW134" i="1"/>
  <c r="BW182" i="1"/>
  <c r="BW214" i="1"/>
  <c r="BW230" i="1"/>
  <c r="BW246" i="1"/>
  <c r="BW262" i="1"/>
  <c r="BW278" i="1"/>
  <c r="BW294" i="1"/>
  <c r="BW310" i="1"/>
  <c r="BW19" i="1"/>
  <c r="BW67" i="1"/>
  <c r="BW203" i="1"/>
  <c r="BW243" i="1"/>
  <c r="BW16" i="1"/>
  <c r="BW32" i="1"/>
  <c r="BW48" i="1"/>
  <c r="BW64" i="1"/>
  <c r="BW80" i="1"/>
  <c r="BW96" i="1"/>
  <c r="BW112" i="1"/>
  <c r="BW128" i="1"/>
  <c r="BW144" i="1"/>
  <c r="BW160" i="1"/>
  <c r="BW176" i="1"/>
  <c r="BW208" i="1"/>
  <c r="BW224" i="1"/>
  <c r="BW240" i="1"/>
  <c r="BW256" i="1"/>
  <c r="BW304" i="1"/>
  <c r="BW320" i="1"/>
  <c r="BW336" i="1"/>
  <c r="BW352" i="1"/>
  <c r="BW47" i="1"/>
  <c r="BW95" i="1"/>
  <c r="BW147" i="1"/>
  <c r="BW195" i="1"/>
  <c r="BW247" i="1"/>
  <c r="BW295" i="1"/>
  <c r="BW17" i="1"/>
  <c r="BW33" i="1"/>
  <c r="BW49" i="1"/>
  <c r="BW65" i="1"/>
  <c r="BW97" i="1"/>
  <c r="BW113" i="1"/>
  <c r="BW129" i="1"/>
  <c r="BW145" i="1"/>
  <c r="BW161" i="1"/>
  <c r="BW193" i="1"/>
  <c r="BW225" i="1"/>
  <c r="BW241" i="1"/>
  <c r="BW257" i="1"/>
  <c r="BW305" i="1"/>
  <c r="BW321" i="1"/>
  <c r="BW337" i="1"/>
  <c r="BW353" i="1"/>
  <c r="BW103" i="1"/>
  <c r="BW151" i="1"/>
  <c r="BW199" i="1"/>
  <c r="BW251" i="1"/>
  <c r="BW299" i="1"/>
  <c r="BW66" i="1"/>
  <c r="BW130" i="1"/>
  <c r="BW242" i="1"/>
  <c r="BW322" i="1"/>
  <c r="BW99" i="1"/>
  <c r="BW279" i="1"/>
  <c r="BW60" i="1"/>
  <c r="BW124" i="1"/>
  <c r="BW188" i="1"/>
  <c r="BW284" i="1"/>
  <c r="BW54" i="1"/>
  <c r="BW102" i="1"/>
  <c r="BW150" i="1"/>
  <c r="BW198" i="1"/>
  <c r="BW26" i="1"/>
  <c r="BW74" i="1"/>
  <c r="BW106" i="1"/>
  <c r="BW138" i="1"/>
  <c r="BW202" i="1"/>
  <c r="BW234" i="1"/>
  <c r="BW250" i="1"/>
  <c r="BW282" i="1"/>
  <c r="BW298" i="1"/>
  <c r="BW314" i="1"/>
  <c r="BW330" i="1"/>
  <c r="BW346" i="1"/>
  <c r="BW31" i="1"/>
  <c r="BW79" i="1"/>
  <c r="BW123" i="1"/>
  <c r="BW167" i="1"/>
  <c r="BW215" i="1"/>
  <c r="BW255" i="1"/>
  <c r="BW303" i="1"/>
  <c r="BW20" i="1"/>
  <c r="BW36" i="1"/>
  <c r="BW52" i="1"/>
  <c r="BW68" i="1"/>
  <c r="BW84" i="1"/>
  <c r="BW100" i="1"/>
  <c r="BW116" i="1"/>
  <c r="BW132" i="1"/>
  <c r="BW148" i="1"/>
  <c r="BW164" i="1"/>
  <c r="BW180" i="1"/>
  <c r="BW196" i="1"/>
  <c r="BW228" i="1"/>
  <c r="BW244" i="1"/>
  <c r="BW260" i="1"/>
  <c r="BW308" i="1"/>
  <c r="BW15" i="1"/>
  <c r="BW59" i="1"/>
  <c r="BW107" i="1"/>
  <c r="BW159" i="1"/>
  <c r="BW211" i="1"/>
  <c r="BW259" i="1"/>
  <c r="BW307" i="1"/>
  <c r="BW21" i="1"/>
  <c r="BW37" i="1"/>
  <c r="BW53" i="1"/>
  <c r="BW69" i="1"/>
  <c r="BW101" i="1"/>
  <c r="BW117" i="1"/>
  <c r="BW133" i="1"/>
  <c r="BW149" i="1"/>
  <c r="BW165" i="1"/>
  <c r="BW181" i="1"/>
  <c r="BW197" i="1"/>
  <c r="BW213" i="1"/>
  <c r="BW229" i="1"/>
  <c r="BW245" i="1"/>
  <c r="BW261" i="1"/>
  <c r="BW277" i="1"/>
  <c r="BW293" i="1"/>
  <c r="BW309" i="1"/>
  <c r="BW7" i="1"/>
  <c r="BW63" i="1"/>
  <c r="BW111" i="1"/>
  <c r="BW163" i="1"/>
  <c r="BW207" i="1"/>
  <c r="BW263" i="1"/>
  <c r="BW311" i="1"/>
  <c r="BW18" i="1"/>
  <c r="BW82" i="1"/>
  <c r="BW146" i="1"/>
  <c r="BW226" i="1"/>
  <c r="BW306" i="1"/>
  <c r="BW143" i="1"/>
  <c r="BW327" i="1"/>
  <c r="BW92" i="1"/>
  <c r="BW156" i="1"/>
  <c r="BW236" i="1"/>
  <c r="BW35" i="1"/>
  <c r="BW22" i="1"/>
  <c r="BW70" i="1"/>
  <c r="BW118" i="1"/>
  <c r="BW166" i="1"/>
  <c r="BW10" i="1"/>
  <c r="BW42" i="1"/>
  <c r="BW58" i="1"/>
  <c r="BW90" i="1"/>
  <c r="BW154" i="1"/>
  <c r="BW186" i="1"/>
  <c r="BW218" i="1"/>
  <c r="BW266" i="1"/>
  <c r="BW14" i="1"/>
  <c r="BW46" i="1"/>
  <c r="BW62" i="1"/>
  <c r="BW78" i="1"/>
  <c r="BW110" i="1"/>
  <c r="BW126" i="1"/>
  <c r="BW142" i="1"/>
  <c r="BW158" i="1"/>
  <c r="BW174" i="1"/>
  <c r="BW190" i="1"/>
  <c r="BW222" i="1"/>
  <c r="BW238" i="1"/>
  <c r="BW254" i="1"/>
  <c r="BW270" i="1"/>
  <c r="BW302" i="1"/>
  <c r="BW318" i="1"/>
  <c r="BW334" i="1"/>
  <c r="BW43" i="1"/>
  <c r="BW91" i="1"/>
  <c r="BW131" i="1"/>
  <c r="BW223" i="1"/>
  <c r="BW315" i="1"/>
  <c r="BW8" i="1"/>
  <c r="BW24" i="1"/>
  <c r="BW40" i="1"/>
  <c r="BW56" i="1"/>
  <c r="BW72" i="1"/>
  <c r="BW88" i="1"/>
  <c r="BW104" i="1"/>
  <c r="BW120" i="1"/>
  <c r="BW136" i="1"/>
  <c r="BW152" i="1"/>
  <c r="BW168" i="1"/>
  <c r="BW200" i="1"/>
  <c r="BW216" i="1"/>
  <c r="BW232" i="1"/>
  <c r="BW248" i="1"/>
  <c r="BW264" i="1"/>
  <c r="BW280" i="1"/>
  <c r="BW296" i="1"/>
  <c r="BW312" i="1"/>
  <c r="BT312" i="1" s="1"/>
  <c r="BW328" i="1"/>
  <c r="BW23" i="1"/>
  <c r="BW119" i="1"/>
  <c r="BW175" i="1"/>
  <c r="BW227" i="1"/>
  <c r="BW271" i="1"/>
  <c r="BW319" i="1"/>
  <c r="BW9" i="1"/>
  <c r="BW25" i="1"/>
  <c r="BW41" i="1"/>
  <c r="BW57" i="1"/>
  <c r="BW73" i="1"/>
  <c r="BW89" i="1"/>
  <c r="BW105" i="1"/>
  <c r="BW121" i="1"/>
  <c r="BW137" i="1"/>
  <c r="BW153" i="1"/>
  <c r="BW201" i="1"/>
  <c r="BW217" i="1"/>
  <c r="BW233" i="1"/>
  <c r="BW249" i="1"/>
  <c r="BW281" i="1"/>
  <c r="BW297" i="1"/>
  <c r="BW313" i="1"/>
  <c r="BW329" i="1"/>
  <c r="BW75" i="1"/>
  <c r="BW127" i="1"/>
  <c r="BW219" i="1"/>
  <c r="BW275" i="1"/>
  <c r="BW323" i="1"/>
  <c r="BW34" i="1"/>
  <c r="BW98" i="1"/>
  <c r="BW162" i="1"/>
  <c r="BW274" i="1"/>
  <c r="BW11" i="1"/>
  <c r="BW12" i="1"/>
  <c r="BW76" i="1"/>
  <c r="BW140" i="1"/>
  <c r="BW268" i="1"/>
  <c r="BW300" i="1"/>
  <c r="BW83" i="1"/>
  <c r="BW135" i="1"/>
  <c r="BW183" i="1"/>
  <c r="BW239" i="1"/>
  <c r="BW283" i="1"/>
  <c r="BW331" i="1"/>
  <c r="BW13" i="1"/>
  <c r="BW45" i="1"/>
  <c r="BW61" i="1"/>
  <c r="BW77" i="1"/>
  <c r="BW93" i="1"/>
  <c r="BW125" i="1"/>
  <c r="BW141" i="1"/>
  <c r="BW157" i="1"/>
  <c r="BW173" i="1"/>
  <c r="BW205" i="1"/>
  <c r="BW221" i="1"/>
  <c r="BW237" i="1"/>
  <c r="BW253" i="1"/>
  <c r="BW269" i="1"/>
  <c r="BW285" i="1"/>
  <c r="BW301" i="1"/>
  <c r="BW317" i="1"/>
  <c r="BW333" i="1"/>
  <c r="BW39" i="1"/>
  <c r="BW87" i="1"/>
  <c r="BW139" i="1"/>
  <c r="BW187" i="1"/>
  <c r="BW235" i="1"/>
  <c r="BW287" i="1"/>
  <c r="BW335" i="1"/>
  <c r="BL326" i="1"/>
  <c r="BM326" i="1" s="1"/>
  <c r="BR326" i="1" s="1"/>
  <c r="BL342" i="1"/>
  <c r="BM342" i="1" s="1"/>
  <c r="BR342" i="1" s="1"/>
  <c r="BL115" i="1"/>
  <c r="BM115" i="1" s="1"/>
  <c r="BR115" i="1" s="1"/>
  <c r="BL155" i="1"/>
  <c r="BM155" i="1" s="1"/>
  <c r="BR155" i="1" s="1"/>
  <c r="BL291" i="1"/>
  <c r="BM291" i="1" s="1"/>
  <c r="BR291" i="1" s="1"/>
  <c r="BL339" i="1"/>
  <c r="BM339" i="1" s="1"/>
  <c r="BR339" i="1" s="1"/>
  <c r="BL192" i="1"/>
  <c r="BM192" i="1" s="1"/>
  <c r="BR192" i="1" s="1"/>
  <c r="BL272" i="1"/>
  <c r="BM272" i="1" s="1"/>
  <c r="BR272" i="1" s="1"/>
  <c r="BL288" i="1"/>
  <c r="BM288" i="1" s="1"/>
  <c r="BR288" i="1" s="1"/>
  <c r="BL343" i="1"/>
  <c r="BM343" i="1" s="1"/>
  <c r="BR343" i="1" s="1"/>
  <c r="BL81" i="1"/>
  <c r="BM81" i="1" s="1"/>
  <c r="BR81" i="1" s="1"/>
  <c r="BL177" i="1"/>
  <c r="BM177" i="1" s="1"/>
  <c r="BR177" i="1" s="1"/>
  <c r="BL209" i="1"/>
  <c r="BM209" i="1" s="1"/>
  <c r="BR209" i="1" s="1"/>
  <c r="BL273" i="1"/>
  <c r="BM273" i="1" s="1"/>
  <c r="BR273" i="1" s="1"/>
  <c r="BL289" i="1"/>
  <c r="BM289" i="1" s="1"/>
  <c r="BR289" i="1" s="1"/>
  <c r="BL51" i="1"/>
  <c r="BM51" i="1" s="1"/>
  <c r="BR51" i="1" s="1"/>
  <c r="BL347" i="1"/>
  <c r="BM347" i="1" s="1"/>
  <c r="BR347" i="1" s="1"/>
  <c r="BL212" i="1"/>
  <c r="BM212" i="1" s="1"/>
  <c r="BR212" i="1" s="1"/>
  <c r="BL292" i="1"/>
  <c r="BM292" i="1" s="1"/>
  <c r="BR292" i="1" s="1"/>
  <c r="BL324" i="1"/>
  <c r="BM324" i="1" s="1"/>
  <c r="BR324" i="1" s="1"/>
  <c r="BL85" i="1"/>
  <c r="BM85" i="1" s="1"/>
  <c r="BR85" i="1" s="1"/>
  <c r="BL122" i="1"/>
  <c r="BM122" i="1" s="1"/>
  <c r="BR122" i="1" s="1"/>
  <c r="BL340" i="1"/>
  <c r="BM340" i="1" s="1"/>
  <c r="BR340" i="1" s="1"/>
  <c r="BL325" i="1"/>
  <c r="BM325" i="1" s="1"/>
  <c r="BR325" i="1" s="1"/>
  <c r="BL341" i="1"/>
  <c r="BM341" i="1" s="1"/>
  <c r="BR341" i="1" s="1"/>
  <c r="BL30" i="1"/>
  <c r="BM30" i="1" s="1"/>
  <c r="BR30" i="1" s="1"/>
  <c r="BL94" i="1"/>
  <c r="BM94" i="1" s="1"/>
  <c r="BR94" i="1" s="1"/>
  <c r="BL206" i="1"/>
  <c r="BM206" i="1" s="1"/>
  <c r="BR206" i="1" s="1"/>
  <c r="BL286" i="1"/>
  <c r="BM286" i="1" s="1"/>
  <c r="BR286" i="1" s="1"/>
  <c r="BL350" i="1"/>
  <c r="BM350" i="1" s="1"/>
  <c r="BR350" i="1" s="1"/>
  <c r="BL179" i="1"/>
  <c r="BM179" i="1" s="1"/>
  <c r="BR179" i="1" s="1"/>
  <c r="BL267" i="1"/>
  <c r="BM267" i="1" s="1"/>
  <c r="BR267" i="1" s="1"/>
  <c r="BL184" i="1"/>
  <c r="BM184" i="1" s="1"/>
  <c r="BR184" i="1" s="1"/>
  <c r="BL344" i="1"/>
  <c r="BM344" i="1" s="1"/>
  <c r="BR344" i="1" s="1"/>
  <c r="BL71" i="1"/>
  <c r="BM71" i="1" s="1"/>
  <c r="BR71" i="1" s="1"/>
  <c r="BL169" i="1"/>
  <c r="BM169" i="1" s="1"/>
  <c r="BR169" i="1" s="1"/>
  <c r="BL185" i="1"/>
  <c r="BM185" i="1" s="1"/>
  <c r="BR185" i="1" s="1"/>
  <c r="BL265" i="1"/>
  <c r="BM265" i="1" s="1"/>
  <c r="BR265" i="1" s="1"/>
  <c r="BL345" i="1"/>
  <c r="BM345" i="1" s="1"/>
  <c r="BR345" i="1" s="1"/>
  <c r="BL27" i="1"/>
  <c r="BM27" i="1" s="1"/>
  <c r="BR27" i="1" s="1"/>
  <c r="BL171" i="1"/>
  <c r="BM171" i="1" s="1"/>
  <c r="BR171" i="1" s="1"/>
  <c r="BL6" i="1"/>
  <c r="BM6" i="1" s="1"/>
  <c r="BR6" i="1" s="1"/>
  <c r="BL170" i="1"/>
  <c r="BM170" i="1" s="1"/>
  <c r="BR170" i="1" s="1"/>
  <c r="BL276" i="1"/>
  <c r="BM276" i="1" s="1"/>
  <c r="BR276" i="1" s="1"/>
  <c r="BL351" i="1"/>
  <c r="BM351" i="1" s="1"/>
  <c r="BR351" i="1" s="1"/>
  <c r="BL178" i="1"/>
  <c r="BM178" i="1" s="1"/>
  <c r="BR178" i="1" s="1"/>
  <c r="BL210" i="1"/>
  <c r="BM210" i="1" s="1"/>
  <c r="BR210" i="1" s="1"/>
  <c r="BL290" i="1"/>
  <c r="BM290" i="1" s="1"/>
  <c r="BR290" i="1" s="1"/>
  <c r="BL338" i="1"/>
  <c r="BM338" i="1" s="1"/>
  <c r="BR338" i="1" s="1"/>
  <c r="BL191" i="1"/>
  <c r="BM191" i="1" s="1"/>
  <c r="BR191" i="1" s="1"/>
  <c r="BL28" i="1"/>
  <c r="BM28" i="1" s="1"/>
  <c r="BR28" i="1" s="1"/>
  <c r="BL204" i="1"/>
  <c r="BM204" i="1" s="1"/>
  <c r="BR204" i="1" s="1"/>
  <c r="BL220" i="1"/>
  <c r="BM220" i="1" s="1"/>
  <c r="BR220" i="1" s="1"/>
  <c r="BL316" i="1"/>
  <c r="BM316" i="1" s="1"/>
  <c r="BR316" i="1" s="1"/>
  <c r="BL348" i="1"/>
  <c r="BM348" i="1" s="1"/>
  <c r="BR348" i="1" s="1"/>
  <c r="BL29" i="1"/>
  <c r="BM29" i="1" s="1"/>
  <c r="BR29" i="1" s="1"/>
  <c r="BL109" i="1"/>
  <c r="BM109" i="1" s="1"/>
  <c r="BR109" i="1" s="1"/>
  <c r="BL189" i="1"/>
  <c r="BM189" i="1" s="1"/>
  <c r="BR189" i="1" s="1"/>
  <c r="BL349" i="1"/>
  <c r="BM349" i="1" s="1"/>
  <c r="BR349" i="1" s="1"/>
  <c r="AE5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2" i="3"/>
  <c r="BX87" i="1" l="1"/>
  <c r="BT87" i="1"/>
  <c r="BX301" i="1"/>
  <c r="BT301" i="1"/>
  <c r="BX157" i="1"/>
  <c r="BT157" i="1"/>
  <c r="BX331" i="1"/>
  <c r="BT331" i="1"/>
  <c r="BX140" i="1"/>
  <c r="BT140" i="1"/>
  <c r="BX274" i="1"/>
  <c r="BT274" i="1"/>
  <c r="BX75" i="1"/>
  <c r="BT75" i="1"/>
  <c r="BX201" i="1"/>
  <c r="BT201" i="1"/>
  <c r="BX41" i="1"/>
  <c r="BT41" i="1"/>
  <c r="BX23" i="1"/>
  <c r="BT23" i="1"/>
  <c r="BX232" i="1"/>
  <c r="BT232" i="1"/>
  <c r="BX166" i="1"/>
  <c r="BT166" i="1"/>
  <c r="BX235" i="1"/>
  <c r="BT235" i="1"/>
  <c r="BX39" i="1"/>
  <c r="BT39" i="1"/>
  <c r="BX285" i="1"/>
  <c r="BT285" i="1"/>
  <c r="BX221" i="1"/>
  <c r="BT221" i="1"/>
  <c r="BX141" i="1"/>
  <c r="BT141" i="1"/>
  <c r="BX61" i="1"/>
  <c r="BT61" i="1"/>
  <c r="BX283" i="1"/>
  <c r="BT283" i="1"/>
  <c r="BX83" i="1"/>
  <c r="BT83" i="1"/>
  <c r="BX76" i="1"/>
  <c r="BT76" i="1"/>
  <c r="BX162" i="1"/>
  <c r="BT162" i="1"/>
  <c r="BX275" i="1"/>
  <c r="BT275" i="1"/>
  <c r="BX329" i="1"/>
  <c r="BT329" i="1"/>
  <c r="BX249" i="1"/>
  <c r="BT249" i="1"/>
  <c r="BX153" i="1"/>
  <c r="BT153" i="1"/>
  <c r="BX89" i="1"/>
  <c r="BT89" i="1"/>
  <c r="BX25" i="1"/>
  <c r="BT25" i="1"/>
  <c r="BX227" i="1"/>
  <c r="BT227" i="1"/>
  <c r="BX328" i="1"/>
  <c r="BT328" i="1"/>
  <c r="BX280" i="1"/>
  <c r="BT280" i="1"/>
  <c r="BX216" i="1"/>
  <c r="BT216" i="1"/>
  <c r="BX136" i="1"/>
  <c r="BT136" i="1"/>
  <c r="BX72" i="1"/>
  <c r="BT72" i="1"/>
  <c r="BX8" i="1"/>
  <c r="BT8" i="1"/>
  <c r="BX91" i="1"/>
  <c r="BT91" i="1"/>
  <c r="BX302" i="1"/>
  <c r="BT302" i="1"/>
  <c r="BX222" i="1"/>
  <c r="BT222" i="1"/>
  <c r="BX142" i="1"/>
  <c r="BT142" i="1"/>
  <c r="BX62" i="1"/>
  <c r="BT62" i="1"/>
  <c r="BX218" i="1"/>
  <c r="BT218" i="1"/>
  <c r="BX58" i="1"/>
  <c r="BT58" i="1"/>
  <c r="BX118" i="1"/>
  <c r="BT118" i="1"/>
  <c r="BX236" i="1"/>
  <c r="BT236" i="1"/>
  <c r="BX143" i="1"/>
  <c r="BT143" i="1"/>
  <c r="BX82" i="1"/>
  <c r="BT82" i="1"/>
  <c r="BX207" i="1"/>
  <c r="BT207" i="1"/>
  <c r="BX7" i="1"/>
  <c r="BT7" i="1"/>
  <c r="BX261" i="1"/>
  <c r="BT261" i="1"/>
  <c r="BX197" i="1"/>
  <c r="BT197" i="1"/>
  <c r="BX133" i="1"/>
  <c r="BT133" i="1"/>
  <c r="BX53" i="1"/>
  <c r="BT53" i="1"/>
  <c r="BX259" i="1"/>
  <c r="BT259" i="1"/>
  <c r="BX59" i="1"/>
  <c r="BT59" i="1"/>
  <c r="BX244" i="1"/>
  <c r="BT244" i="1"/>
  <c r="BX164" i="1"/>
  <c r="BT164" i="1"/>
  <c r="BX100" i="1"/>
  <c r="BT100" i="1"/>
  <c r="BX36" i="1"/>
  <c r="BT36" i="1"/>
  <c r="BX215" i="1"/>
  <c r="BT215" i="1"/>
  <c r="BX31" i="1"/>
  <c r="BT31" i="1"/>
  <c r="BX298" i="1"/>
  <c r="BT298" i="1"/>
  <c r="BX202" i="1"/>
  <c r="BT202" i="1"/>
  <c r="BX26" i="1"/>
  <c r="BT26" i="1"/>
  <c r="BX54" i="1"/>
  <c r="BT54" i="1"/>
  <c r="BX60" i="1"/>
  <c r="BT60" i="1"/>
  <c r="BX242" i="1"/>
  <c r="BT242" i="1"/>
  <c r="BX251" i="1"/>
  <c r="BT251" i="1"/>
  <c r="BX353" i="1"/>
  <c r="BT353" i="1"/>
  <c r="BX257" i="1"/>
  <c r="BT257" i="1"/>
  <c r="BX161" i="1"/>
  <c r="BT161" i="1"/>
  <c r="BX97" i="1"/>
  <c r="BT97" i="1"/>
  <c r="BX17" i="1"/>
  <c r="BT17" i="1"/>
  <c r="BX147" i="1"/>
  <c r="BT147" i="1"/>
  <c r="BX336" i="1"/>
  <c r="BT336" i="1"/>
  <c r="BX240" i="1"/>
  <c r="BT240" i="1"/>
  <c r="BX160" i="1"/>
  <c r="BT160" i="1"/>
  <c r="BX96" i="1"/>
  <c r="BT96" i="1"/>
  <c r="BX32" i="1"/>
  <c r="BT32" i="1"/>
  <c r="BX67" i="1"/>
  <c r="BT67" i="1"/>
  <c r="BX278" i="1"/>
  <c r="BT278" i="1"/>
  <c r="BX214" i="1"/>
  <c r="BT214" i="1"/>
  <c r="BX38" i="1"/>
  <c r="BT38" i="1"/>
  <c r="BX108" i="1"/>
  <c r="BT108" i="1"/>
  <c r="BX258" i="1"/>
  <c r="BT258" i="1"/>
  <c r="BX187" i="1"/>
  <c r="BT187" i="1"/>
  <c r="BX333" i="1"/>
  <c r="BT333" i="1"/>
  <c r="BX269" i="1"/>
  <c r="BT269" i="1"/>
  <c r="BX205" i="1"/>
  <c r="BT205" i="1"/>
  <c r="BX125" i="1"/>
  <c r="BT125" i="1"/>
  <c r="BX45" i="1"/>
  <c r="BT45" i="1"/>
  <c r="BX239" i="1"/>
  <c r="BT239" i="1"/>
  <c r="BX300" i="1"/>
  <c r="BT300" i="1"/>
  <c r="BX12" i="1"/>
  <c r="BT12" i="1"/>
  <c r="BX98" i="1"/>
  <c r="BT98" i="1"/>
  <c r="BX219" i="1"/>
  <c r="BT219" i="1"/>
  <c r="BX313" i="1"/>
  <c r="BT313" i="1"/>
  <c r="BX233" i="1"/>
  <c r="BT233" i="1"/>
  <c r="BX137" i="1"/>
  <c r="BT137" i="1"/>
  <c r="BX73" i="1"/>
  <c r="BT73" i="1"/>
  <c r="BX9" i="1"/>
  <c r="BT9" i="1"/>
  <c r="BX175" i="1"/>
  <c r="BT175" i="1"/>
  <c r="BX264" i="1"/>
  <c r="BT264" i="1"/>
  <c r="BX200" i="1"/>
  <c r="BT200" i="1"/>
  <c r="BX120" i="1"/>
  <c r="BT120" i="1"/>
  <c r="BX56" i="1"/>
  <c r="BT56" i="1"/>
  <c r="BX315" i="1"/>
  <c r="BT315" i="1"/>
  <c r="BX43" i="1"/>
  <c r="BT43" i="1"/>
  <c r="BX270" i="1"/>
  <c r="BT270" i="1"/>
  <c r="BX190" i="1"/>
  <c r="BT190" i="1"/>
  <c r="BX126" i="1"/>
  <c r="BT126" i="1"/>
  <c r="BX46" i="1"/>
  <c r="BT46" i="1"/>
  <c r="BX186" i="1"/>
  <c r="BT186" i="1"/>
  <c r="BX42" i="1"/>
  <c r="BT42" i="1"/>
  <c r="BX70" i="1"/>
  <c r="BT70" i="1"/>
  <c r="BX156" i="1"/>
  <c r="BT156" i="1"/>
  <c r="BX306" i="1"/>
  <c r="BT306" i="1"/>
  <c r="BX18" i="1"/>
  <c r="BT18" i="1"/>
  <c r="BX163" i="1"/>
  <c r="BT163" i="1"/>
  <c r="BX309" i="1"/>
  <c r="BT309" i="1"/>
  <c r="BX245" i="1"/>
  <c r="BT245" i="1"/>
  <c r="BX181" i="1"/>
  <c r="BT181" i="1"/>
  <c r="BX117" i="1"/>
  <c r="BT117" i="1"/>
  <c r="BX37" i="1"/>
  <c r="BT37" i="1"/>
  <c r="BX211" i="1"/>
  <c r="BT211" i="1"/>
  <c r="BX15" i="1"/>
  <c r="BT15" i="1"/>
  <c r="BX228" i="1"/>
  <c r="BT228" i="1"/>
  <c r="BX148" i="1"/>
  <c r="BT148" i="1"/>
  <c r="BX84" i="1"/>
  <c r="BT84" i="1"/>
  <c r="BX20" i="1"/>
  <c r="BT20" i="1"/>
  <c r="BX167" i="1"/>
  <c r="BT167" i="1"/>
  <c r="BX346" i="1"/>
  <c r="BT346" i="1"/>
  <c r="BX282" i="1"/>
  <c r="BT282" i="1"/>
  <c r="BX138" i="1"/>
  <c r="BT138" i="1"/>
  <c r="BX198" i="1"/>
  <c r="BT198" i="1"/>
  <c r="BX284" i="1"/>
  <c r="BT284" i="1"/>
  <c r="BX279" i="1"/>
  <c r="BT279" i="1"/>
  <c r="BX130" i="1"/>
  <c r="BT130" i="1"/>
  <c r="BX199" i="1"/>
  <c r="BT199" i="1"/>
  <c r="BX337" i="1"/>
  <c r="BT337" i="1"/>
  <c r="BX241" i="1"/>
  <c r="BT241" i="1"/>
  <c r="BX145" i="1"/>
  <c r="BT145" i="1"/>
  <c r="BX65" i="1"/>
  <c r="BT65" i="1"/>
  <c r="BX295" i="1"/>
  <c r="BT295" i="1"/>
  <c r="BX95" i="1"/>
  <c r="BT95" i="1"/>
  <c r="BX320" i="1"/>
  <c r="BT320" i="1"/>
  <c r="BX224" i="1"/>
  <c r="BT224" i="1"/>
  <c r="BX144" i="1"/>
  <c r="BT144" i="1"/>
  <c r="BX80" i="1"/>
  <c r="BT80" i="1"/>
  <c r="BX16" i="1"/>
  <c r="BT16" i="1"/>
  <c r="BX19" i="1"/>
  <c r="BT19" i="1"/>
  <c r="BX262" i="1"/>
  <c r="BT262" i="1"/>
  <c r="BX182" i="1"/>
  <c r="BT182" i="1"/>
  <c r="BX332" i="1"/>
  <c r="BT332" i="1"/>
  <c r="BX44" i="1"/>
  <c r="BT44" i="1"/>
  <c r="BX194" i="1"/>
  <c r="BT194" i="1"/>
  <c r="BX335" i="1"/>
  <c r="BT335" i="1"/>
  <c r="BX139" i="1"/>
  <c r="BT139" i="1"/>
  <c r="BX317" i="1"/>
  <c r="BT317" i="1"/>
  <c r="BX253" i="1"/>
  <c r="BT253" i="1"/>
  <c r="BX173" i="1"/>
  <c r="BT173" i="1"/>
  <c r="BX93" i="1"/>
  <c r="BT93" i="1"/>
  <c r="BX13" i="1"/>
  <c r="BT13" i="1"/>
  <c r="BX183" i="1"/>
  <c r="BT183" i="1"/>
  <c r="BX268" i="1"/>
  <c r="BT268" i="1"/>
  <c r="BX11" i="1"/>
  <c r="BT11" i="1"/>
  <c r="BX34" i="1"/>
  <c r="BT34" i="1"/>
  <c r="BX127" i="1"/>
  <c r="BT127" i="1"/>
  <c r="BX297" i="1"/>
  <c r="BT297" i="1"/>
  <c r="BX217" i="1"/>
  <c r="BT217" i="1"/>
  <c r="BX121" i="1"/>
  <c r="BT121" i="1"/>
  <c r="BX57" i="1"/>
  <c r="BT57" i="1"/>
  <c r="BX319" i="1"/>
  <c r="BT319" i="1"/>
  <c r="BX119" i="1"/>
  <c r="BT119" i="1"/>
  <c r="BX312" i="1"/>
  <c r="BX248" i="1"/>
  <c r="BT248" i="1"/>
  <c r="BX168" i="1"/>
  <c r="BT168" i="1"/>
  <c r="BX104" i="1"/>
  <c r="BT104" i="1"/>
  <c r="BX40" i="1"/>
  <c r="BT40" i="1"/>
  <c r="BX223" i="1"/>
  <c r="BT223" i="1"/>
  <c r="BX334" i="1"/>
  <c r="BT334" i="1"/>
  <c r="BX254" i="1"/>
  <c r="BT254" i="1"/>
  <c r="BX174" i="1"/>
  <c r="BT174" i="1"/>
  <c r="BX110" i="1"/>
  <c r="BT110" i="1"/>
  <c r="BX14" i="1"/>
  <c r="BT14" i="1"/>
  <c r="BX154" i="1"/>
  <c r="BT154" i="1"/>
  <c r="BX10" i="1"/>
  <c r="BT10" i="1"/>
  <c r="BX22" i="1"/>
  <c r="BT22" i="1"/>
  <c r="BX92" i="1"/>
  <c r="BT92" i="1"/>
  <c r="BX226" i="1"/>
  <c r="BT226" i="1"/>
  <c r="BX311" i="1"/>
  <c r="BT311" i="1"/>
  <c r="BX111" i="1"/>
  <c r="BT111" i="1"/>
  <c r="BX293" i="1"/>
  <c r="BT293" i="1"/>
  <c r="BX229" i="1"/>
  <c r="BT229" i="1"/>
  <c r="BX165" i="1"/>
  <c r="BT165" i="1"/>
  <c r="BX101" i="1"/>
  <c r="BT101" i="1"/>
  <c r="BX21" i="1"/>
  <c r="BT21" i="1"/>
  <c r="BX159" i="1"/>
  <c r="BT159" i="1"/>
  <c r="BX308" i="1"/>
  <c r="BT308" i="1"/>
  <c r="BX196" i="1"/>
  <c r="BT196" i="1"/>
  <c r="BX132" i="1"/>
  <c r="BT132" i="1"/>
  <c r="BX68" i="1"/>
  <c r="BT68" i="1"/>
  <c r="BX303" i="1"/>
  <c r="BT303" i="1"/>
  <c r="BX123" i="1"/>
  <c r="BT123" i="1"/>
  <c r="BX330" i="1"/>
  <c r="BT330" i="1"/>
  <c r="BX250" i="1"/>
  <c r="BT250" i="1"/>
  <c r="BX106" i="1"/>
  <c r="BT106" i="1"/>
  <c r="BX150" i="1"/>
  <c r="BT150" i="1"/>
  <c r="BX188" i="1"/>
  <c r="BT188" i="1"/>
  <c r="BX99" i="1"/>
  <c r="BT99" i="1"/>
  <c r="BX66" i="1"/>
  <c r="BT66" i="1"/>
  <c r="BX151" i="1"/>
  <c r="BT151" i="1"/>
  <c r="BX321" i="1"/>
  <c r="BT321" i="1"/>
  <c r="BX225" i="1"/>
  <c r="BT225" i="1"/>
  <c r="BX129" i="1"/>
  <c r="BT129" i="1"/>
  <c r="BX49" i="1"/>
  <c r="BT49" i="1"/>
  <c r="BX247" i="1"/>
  <c r="BT247" i="1"/>
  <c r="BX47" i="1"/>
  <c r="BT47" i="1"/>
  <c r="BX304" i="1"/>
  <c r="BT304" i="1"/>
  <c r="BX208" i="1"/>
  <c r="BT208" i="1"/>
  <c r="BX128" i="1"/>
  <c r="BT128" i="1"/>
  <c r="BX64" i="1"/>
  <c r="BT64" i="1"/>
  <c r="BX243" i="1"/>
  <c r="BT243" i="1"/>
  <c r="BX310" i="1"/>
  <c r="BT310" i="1"/>
  <c r="BX246" i="1"/>
  <c r="BT246" i="1"/>
  <c r="BX134" i="1"/>
  <c r="BT134" i="1"/>
  <c r="BX252" i="1"/>
  <c r="BT252" i="1"/>
  <c r="BX231" i="1"/>
  <c r="BT231" i="1"/>
  <c r="BX114" i="1"/>
  <c r="BT114" i="1"/>
  <c r="BX287" i="1"/>
  <c r="BT287" i="1"/>
  <c r="BX237" i="1"/>
  <c r="BT237" i="1"/>
  <c r="BX77" i="1"/>
  <c r="BT77" i="1"/>
  <c r="BX135" i="1"/>
  <c r="BT135" i="1"/>
  <c r="BX323" i="1"/>
  <c r="BT323" i="1"/>
  <c r="BX281" i="1"/>
  <c r="BT281" i="1"/>
  <c r="BX105" i="1"/>
  <c r="BT105" i="1"/>
  <c r="BX271" i="1"/>
  <c r="BT271" i="1"/>
  <c r="BX296" i="1"/>
  <c r="BT296" i="1"/>
  <c r="BX152" i="1"/>
  <c r="BT152" i="1"/>
  <c r="BX88" i="1"/>
  <c r="BT88" i="1"/>
  <c r="BX24" i="1"/>
  <c r="BT24" i="1"/>
  <c r="BX131" i="1"/>
  <c r="BT131" i="1"/>
  <c r="BX318" i="1"/>
  <c r="BT318" i="1"/>
  <c r="BX238" i="1"/>
  <c r="BT238" i="1"/>
  <c r="BX158" i="1"/>
  <c r="BT158" i="1"/>
  <c r="BX78" i="1"/>
  <c r="BT78" i="1"/>
  <c r="BX266" i="1"/>
  <c r="BT266" i="1"/>
  <c r="BX90" i="1"/>
  <c r="BT90" i="1"/>
  <c r="BX35" i="1"/>
  <c r="BT35" i="1"/>
  <c r="BX327" i="1"/>
  <c r="BT327" i="1"/>
  <c r="BX146" i="1"/>
  <c r="BT146" i="1"/>
  <c r="BX263" i="1"/>
  <c r="BT263" i="1"/>
  <c r="BX63" i="1"/>
  <c r="BT63" i="1"/>
  <c r="BX277" i="1"/>
  <c r="BT277" i="1"/>
  <c r="BX213" i="1"/>
  <c r="BT213" i="1"/>
  <c r="BX149" i="1"/>
  <c r="BT149" i="1"/>
  <c r="BX69" i="1"/>
  <c r="BT69" i="1"/>
  <c r="BX307" i="1"/>
  <c r="BT307" i="1"/>
  <c r="BX107" i="1"/>
  <c r="BT107" i="1"/>
  <c r="BX260" i="1"/>
  <c r="BT260" i="1"/>
  <c r="BX180" i="1"/>
  <c r="BT180" i="1"/>
  <c r="BX116" i="1"/>
  <c r="BT116" i="1"/>
  <c r="BX52" i="1"/>
  <c r="BT52" i="1"/>
  <c r="BX255" i="1"/>
  <c r="BT255" i="1"/>
  <c r="BX79" i="1"/>
  <c r="BT79" i="1"/>
  <c r="BX314" i="1"/>
  <c r="BT314" i="1"/>
  <c r="BX234" i="1"/>
  <c r="BT234" i="1"/>
  <c r="BX74" i="1"/>
  <c r="BT74" i="1"/>
  <c r="BX102" i="1"/>
  <c r="BT102" i="1"/>
  <c r="BX124" i="1"/>
  <c r="BT124" i="1"/>
  <c r="BX322" i="1"/>
  <c r="BT322" i="1"/>
  <c r="BX299" i="1"/>
  <c r="BT299" i="1"/>
  <c r="BX103" i="1"/>
  <c r="BT103" i="1"/>
  <c r="BX305" i="1"/>
  <c r="BT305" i="1"/>
  <c r="BX193" i="1"/>
  <c r="BT193" i="1"/>
  <c r="BX113" i="1"/>
  <c r="BT113" i="1"/>
  <c r="BX33" i="1"/>
  <c r="BT33" i="1"/>
  <c r="BX195" i="1"/>
  <c r="BT195" i="1"/>
  <c r="BX352" i="1"/>
  <c r="BT352" i="1"/>
  <c r="BX256" i="1"/>
  <c r="BT256" i="1"/>
  <c r="BX176" i="1"/>
  <c r="BT176" i="1"/>
  <c r="BX112" i="1"/>
  <c r="BT112" i="1"/>
  <c r="BX48" i="1"/>
  <c r="BT48" i="1"/>
  <c r="BX203" i="1"/>
  <c r="BT203" i="1"/>
  <c r="BX294" i="1"/>
  <c r="BT294" i="1"/>
  <c r="BX230" i="1"/>
  <c r="BT230" i="1"/>
  <c r="BX86" i="1"/>
  <c r="BT86" i="1"/>
  <c r="BX172" i="1"/>
  <c r="BT172" i="1"/>
  <c r="BX55" i="1"/>
  <c r="BT55" i="1"/>
  <c r="BX50" i="1"/>
  <c r="BT50" i="1"/>
  <c r="BW204" i="1"/>
  <c r="BW169" i="1"/>
  <c r="BW325" i="1"/>
  <c r="BW272" i="1"/>
  <c r="BW349" i="1"/>
  <c r="BW189" i="1"/>
  <c r="BW316" i="1"/>
  <c r="BW191" i="1"/>
  <c r="BW178" i="1"/>
  <c r="BW6" i="1"/>
  <c r="BW265" i="1"/>
  <c r="BW344" i="1"/>
  <c r="BW350" i="1"/>
  <c r="BW30" i="1"/>
  <c r="BW122" i="1"/>
  <c r="BW212" i="1"/>
  <c r="BW273" i="1"/>
  <c r="BW343" i="1"/>
  <c r="BW339" i="1"/>
  <c r="BW342" i="1"/>
  <c r="BW276" i="1"/>
  <c r="BW206" i="1"/>
  <c r="BW51" i="1"/>
  <c r="BW109" i="1"/>
  <c r="BW220" i="1"/>
  <c r="BW338" i="1"/>
  <c r="BW351" i="1"/>
  <c r="BW171" i="1"/>
  <c r="BW185" i="1"/>
  <c r="BW184" i="1"/>
  <c r="BW286" i="1"/>
  <c r="BW341" i="1"/>
  <c r="BW85" i="1"/>
  <c r="BW347" i="1"/>
  <c r="BW209" i="1"/>
  <c r="BW288" i="1"/>
  <c r="BW291" i="1"/>
  <c r="BW326" i="1"/>
  <c r="BW27" i="1"/>
  <c r="BW177" i="1"/>
  <c r="BW29" i="1"/>
  <c r="BW290" i="1"/>
  <c r="BW267" i="1"/>
  <c r="BW324" i="1"/>
  <c r="BW155" i="1"/>
  <c r="BW348" i="1"/>
  <c r="BW28" i="1"/>
  <c r="BW210" i="1"/>
  <c r="BW170" i="1"/>
  <c r="BW345" i="1"/>
  <c r="BW71" i="1"/>
  <c r="BW179" i="1"/>
  <c r="BW94" i="1"/>
  <c r="BW340" i="1"/>
  <c r="BW292" i="1"/>
  <c r="BW289" i="1"/>
  <c r="BW81" i="1"/>
  <c r="BW192" i="1"/>
  <c r="BW115" i="1"/>
  <c r="BJ5" i="1"/>
  <c r="BK5" i="1" s="1"/>
  <c r="BL5" i="1" s="1"/>
  <c r="BM5" i="1" s="1"/>
  <c r="BR5" i="1" s="1"/>
  <c r="BX345" i="1" l="1"/>
  <c r="BT345" i="1"/>
  <c r="BX347" i="1"/>
  <c r="BT347" i="1"/>
  <c r="BX206" i="1"/>
  <c r="BT206" i="1"/>
  <c r="BX6" i="1"/>
  <c r="BT6" i="1"/>
  <c r="BX94" i="1"/>
  <c r="BT94" i="1"/>
  <c r="BX29" i="1"/>
  <c r="BT29" i="1"/>
  <c r="BX85" i="1"/>
  <c r="BT85" i="1"/>
  <c r="BX276" i="1"/>
  <c r="BT276" i="1"/>
  <c r="BX350" i="1"/>
  <c r="BT350" i="1"/>
  <c r="BX349" i="1"/>
  <c r="BT349" i="1"/>
  <c r="BX179" i="1"/>
  <c r="BT179" i="1"/>
  <c r="BX324" i="1"/>
  <c r="BT324" i="1"/>
  <c r="BX177" i="1"/>
  <c r="BT177" i="1"/>
  <c r="BX341" i="1"/>
  <c r="BT341" i="1"/>
  <c r="BX171" i="1"/>
  <c r="BT171" i="1"/>
  <c r="BX342" i="1"/>
  <c r="BT342" i="1"/>
  <c r="BX212" i="1"/>
  <c r="BT212" i="1"/>
  <c r="BX344" i="1"/>
  <c r="BT344" i="1"/>
  <c r="BX272" i="1"/>
  <c r="BT272" i="1"/>
  <c r="BX115" i="1"/>
  <c r="BT115" i="1"/>
  <c r="BX292" i="1"/>
  <c r="BT292" i="1"/>
  <c r="BX71" i="1"/>
  <c r="BT71" i="1"/>
  <c r="BX28" i="1"/>
  <c r="BT28" i="1"/>
  <c r="BX267" i="1"/>
  <c r="BT267" i="1"/>
  <c r="BX27" i="1"/>
  <c r="BT27" i="1"/>
  <c r="BX209" i="1"/>
  <c r="BT209" i="1"/>
  <c r="BX286" i="1"/>
  <c r="BT286" i="1"/>
  <c r="BX351" i="1"/>
  <c r="BT351" i="1"/>
  <c r="BX51" i="1"/>
  <c r="BT51" i="1"/>
  <c r="BX339" i="1"/>
  <c r="BT339" i="1"/>
  <c r="BX122" i="1"/>
  <c r="BT122" i="1"/>
  <c r="BX265" i="1"/>
  <c r="BT265" i="1"/>
  <c r="BX316" i="1"/>
  <c r="BT316" i="1"/>
  <c r="BX325" i="1"/>
  <c r="BT325" i="1"/>
  <c r="BX326" i="1"/>
  <c r="BT326" i="1"/>
  <c r="BX169" i="1"/>
  <c r="BT169" i="1"/>
  <c r="BX192" i="1"/>
  <c r="BT192" i="1"/>
  <c r="BX348" i="1"/>
  <c r="BT348" i="1"/>
  <c r="BX184" i="1"/>
  <c r="BT184" i="1"/>
  <c r="BX343" i="1"/>
  <c r="BT343" i="1"/>
  <c r="BX189" i="1"/>
  <c r="BT189" i="1"/>
  <c r="BX170" i="1"/>
  <c r="BT170" i="1"/>
  <c r="BX185" i="1"/>
  <c r="BT185" i="1"/>
  <c r="BX204" i="1"/>
  <c r="BT204" i="1"/>
  <c r="BX340" i="1"/>
  <c r="BT340" i="1"/>
  <c r="BX290" i="1"/>
  <c r="BT290" i="1"/>
  <c r="BX338" i="1"/>
  <c r="BT338" i="1"/>
  <c r="BX30" i="1"/>
  <c r="BT30" i="1"/>
  <c r="BX81" i="1"/>
  <c r="BT81" i="1"/>
  <c r="BX155" i="1"/>
  <c r="BT155" i="1"/>
  <c r="BX291" i="1"/>
  <c r="BT291" i="1"/>
  <c r="BX220" i="1"/>
  <c r="BT220" i="1"/>
  <c r="BX273" i="1"/>
  <c r="BT273" i="1"/>
  <c r="BX178" i="1"/>
  <c r="BT178" i="1"/>
  <c r="BX289" i="1"/>
  <c r="BT289" i="1"/>
  <c r="BX210" i="1"/>
  <c r="BT210" i="1"/>
  <c r="BX288" i="1"/>
  <c r="BT288" i="1"/>
  <c r="BX109" i="1"/>
  <c r="BT109" i="1"/>
  <c r="BX191" i="1"/>
  <c r="BT191" i="1"/>
  <c r="BW5" i="1"/>
  <c r="BX5" i="1" l="1"/>
  <c r="BX3" i="1" s="1"/>
  <c r="BZ3" i="1" s="1"/>
  <c r="BT5" i="1"/>
</calcChain>
</file>

<file path=xl/sharedStrings.xml><?xml version="1.0" encoding="utf-8"?>
<sst xmlns="http://schemas.openxmlformats.org/spreadsheetml/2006/main" count="9083" uniqueCount="1759">
  <si>
    <t xml:space="preserve">PCM </t>
  </si>
  <si>
    <t>Cust. Miles</t>
  </si>
  <si>
    <t>Dest Zip</t>
  </si>
  <si>
    <t>Dest State</t>
  </si>
  <si>
    <t>Dest City</t>
  </si>
  <si>
    <t>Orig Zip</t>
  </si>
  <si>
    <t>Orig State</t>
  </si>
  <si>
    <t>Orig City</t>
  </si>
  <si>
    <t>Lipsey Lane ID</t>
  </si>
  <si>
    <t>Cust Lane ID</t>
  </si>
  <si>
    <t>RPM Input</t>
  </si>
  <si>
    <t>MIN</t>
  </si>
  <si>
    <t>RPM to Submit</t>
  </si>
  <si>
    <t>Origin Metro</t>
  </si>
  <si>
    <t>Dest Metro</t>
  </si>
  <si>
    <t>Publ. RPM</t>
  </si>
  <si>
    <t>Publ. MIN/Flat</t>
  </si>
  <si>
    <t>Award Type</t>
  </si>
  <si>
    <t>Avg. Cost Output</t>
  </si>
  <si>
    <t>3-3 MKT Cnt (6 Mo.)</t>
  </si>
  <si>
    <t>3-3 MKT LH RPM (6 Mo.)</t>
  </si>
  <si>
    <t xml:space="preserve">M-M MKT Cnt (6 Mo.) </t>
  </si>
  <si>
    <t>M-M MKT LH RPM (6 Mo.)</t>
  </si>
  <si>
    <t>Customer FSC</t>
  </si>
  <si>
    <t>Lipsey FSC</t>
  </si>
  <si>
    <t>Desired All In</t>
  </si>
  <si>
    <t>Desired Flat Rate</t>
  </si>
  <si>
    <t>Flat to Submit</t>
  </si>
  <si>
    <t>Avg. 3-3 LH Avg.</t>
  </si>
  <si>
    <t>Avg. M-M LH Avg.</t>
  </si>
  <si>
    <t>Load Type</t>
  </si>
  <si>
    <t>Unload Type</t>
  </si>
  <si>
    <t>Eqp. Type #1</t>
  </si>
  <si>
    <t>O3</t>
  </si>
  <si>
    <t>D3</t>
  </si>
  <si>
    <t>TX-DFW</t>
  </si>
  <si>
    <t>TX-HOU</t>
  </si>
  <si>
    <t>MO-JOP</t>
  </si>
  <si>
    <t>TX-WFS</t>
  </si>
  <si>
    <t>TX-ANT</t>
  </si>
  <si>
    <t>OK-OKC</t>
  </si>
  <si>
    <t>TX-AUS</t>
  </si>
  <si>
    <t>AR-LTL</t>
  </si>
  <si>
    <t>SC-GRE</t>
  </si>
  <si>
    <t>NJ-TRE</t>
  </si>
  <si>
    <t>PA-REA</t>
  </si>
  <si>
    <t>GA-ATL</t>
  </si>
  <si>
    <t>FL-GAI</t>
  </si>
  <si>
    <t>FL-PSL</t>
  </si>
  <si>
    <t>FL-JAC</t>
  </si>
  <si>
    <t>FL-TMP</t>
  </si>
  <si>
    <t>MS-BAT</t>
  </si>
  <si>
    <t>GA-SAV</t>
  </si>
  <si>
    <t>NC-GRE</t>
  </si>
  <si>
    <t>OH-CAM</t>
  </si>
  <si>
    <t>IN-FTW</t>
  </si>
  <si>
    <t>IL-CHI</t>
  </si>
  <si>
    <t>WI-MIL</t>
  </si>
  <si>
    <t>PA-SCR</t>
  </si>
  <si>
    <t>CA-LOS</t>
  </si>
  <si>
    <t>CA-RED</t>
  </si>
  <si>
    <t>CA-SAC</t>
  </si>
  <si>
    <t>MA-BOS</t>
  </si>
  <si>
    <t>MPU</t>
  </si>
  <si>
    <t>M%</t>
  </si>
  <si>
    <t>Avg. DAT 7 Day</t>
  </si>
  <si>
    <t>High DAT 7 Day</t>
  </si>
  <si>
    <t>Avg. DAT 30 Day</t>
  </si>
  <si>
    <t>High DAT 30 Day</t>
  </si>
  <si>
    <t>Avg. DAT 60 Day</t>
  </si>
  <si>
    <t>High DAT 60 Day</t>
  </si>
  <si>
    <t>Average of Distance</t>
  </si>
  <si>
    <t>Average of Total Pay</t>
  </si>
  <si>
    <t>Average of Total Revenue</t>
  </si>
  <si>
    <t>Metro = Metro Order ID</t>
  </si>
  <si>
    <t xml:space="preserve">Sort </t>
  </si>
  <si>
    <t>3 Digit</t>
  </si>
  <si>
    <t>3 Dig</t>
  </si>
  <si>
    <t>3 Digit w. State</t>
  </si>
  <si>
    <t>Manually Adjusted</t>
  </si>
  <si>
    <t>Metro</t>
  </si>
  <si>
    <t>010</t>
  </si>
  <si>
    <t>010, MA</t>
  </si>
  <si>
    <t>MA-SPR</t>
  </si>
  <si>
    <t>011</t>
  </si>
  <si>
    <t>011, MA</t>
  </si>
  <si>
    <t>012</t>
  </si>
  <si>
    <t>012, MA</t>
  </si>
  <si>
    <t>013</t>
  </si>
  <si>
    <t>013, MA</t>
  </si>
  <si>
    <t>VT-BRA</t>
  </si>
  <si>
    <t>014</t>
  </si>
  <si>
    <t>014, MA</t>
  </si>
  <si>
    <t>015</t>
  </si>
  <si>
    <t>015, MA</t>
  </si>
  <si>
    <t>016</t>
  </si>
  <si>
    <t>016, MA</t>
  </si>
  <si>
    <t>017</t>
  </si>
  <si>
    <t>017, MA</t>
  </si>
  <si>
    <t>018</t>
  </si>
  <si>
    <t>018, MA</t>
  </si>
  <si>
    <t>019</t>
  </si>
  <si>
    <t>019, MA</t>
  </si>
  <si>
    <t>020</t>
  </si>
  <si>
    <t>020, MA</t>
  </si>
  <si>
    <t>021</t>
  </si>
  <si>
    <t>021, MA</t>
  </si>
  <si>
    <t>022</t>
  </si>
  <si>
    <t>022, MA</t>
  </si>
  <si>
    <t>023</t>
  </si>
  <si>
    <t>023, MA</t>
  </si>
  <si>
    <t>024</t>
  </si>
  <si>
    <t>024, MA</t>
  </si>
  <si>
    <t>025</t>
  </si>
  <si>
    <t>025, MA</t>
  </si>
  <si>
    <t>026</t>
  </si>
  <si>
    <t>026, MA</t>
  </si>
  <si>
    <t>027</t>
  </si>
  <si>
    <t>027, MA</t>
  </si>
  <si>
    <t>028</t>
  </si>
  <si>
    <t>028, RI</t>
  </si>
  <si>
    <t>029</t>
  </si>
  <si>
    <t>029, RI</t>
  </si>
  <si>
    <t>030</t>
  </si>
  <si>
    <t>030, NH</t>
  </si>
  <si>
    <t>NH-MAN</t>
  </si>
  <si>
    <t>031</t>
  </si>
  <si>
    <t>031, NH</t>
  </si>
  <si>
    <t>032</t>
  </si>
  <si>
    <t>032, NH</t>
  </si>
  <si>
    <t>033</t>
  </si>
  <si>
    <t>033, NH</t>
  </si>
  <si>
    <t>034</t>
  </si>
  <si>
    <t>034, NH</t>
  </si>
  <si>
    <t>035</t>
  </si>
  <si>
    <t>035, NH</t>
  </si>
  <si>
    <t>NH-BER</t>
  </si>
  <si>
    <t>036</t>
  </si>
  <si>
    <t>036, NH</t>
  </si>
  <si>
    <t>037</t>
  </si>
  <si>
    <t>037, NH</t>
  </si>
  <si>
    <t>VT-RUT</t>
  </si>
  <si>
    <t>038</t>
  </si>
  <si>
    <t>038, NH</t>
  </si>
  <si>
    <t>039</t>
  </si>
  <si>
    <t>039, ME</t>
  </si>
  <si>
    <t>ME-POR</t>
  </si>
  <si>
    <t>040</t>
  </si>
  <si>
    <t>040, ME</t>
  </si>
  <si>
    <t>041</t>
  </si>
  <si>
    <t>041, ME</t>
  </si>
  <si>
    <t>042</t>
  </si>
  <si>
    <t>042, ME</t>
  </si>
  <si>
    <t>043</t>
  </si>
  <si>
    <t>043, ME</t>
  </si>
  <si>
    <t>044</t>
  </si>
  <si>
    <t>044, ME</t>
  </si>
  <si>
    <t>ME-BAN</t>
  </si>
  <si>
    <t>045</t>
  </si>
  <si>
    <t>045, ME</t>
  </si>
  <si>
    <t>046</t>
  </si>
  <si>
    <t>046, ME</t>
  </si>
  <si>
    <t>047</t>
  </si>
  <si>
    <t>047, ME</t>
  </si>
  <si>
    <t>ME-PRE</t>
  </si>
  <si>
    <t>048</t>
  </si>
  <si>
    <t>048, ME</t>
  </si>
  <si>
    <t>049</t>
  </si>
  <si>
    <t>049, ME</t>
  </si>
  <si>
    <t>ME-WST</t>
  </si>
  <si>
    <t>050</t>
  </si>
  <si>
    <t>050, VT</t>
  </si>
  <si>
    <t>051</t>
  </si>
  <si>
    <t>051, VT</t>
  </si>
  <si>
    <t>052</t>
  </si>
  <si>
    <t>052, VT</t>
  </si>
  <si>
    <t>053</t>
  </si>
  <si>
    <t>053, VT</t>
  </si>
  <si>
    <t>054</t>
  </si>
  <si>
    <t>054, VT</t>
  </si>
  <si>
    <t>VT-BUR</t>
  </si>
  <si>
    <t>055</t>
  </si>
  <si>
    <t>Andover, MA</t>
  </si>
  <si>
    <t>056</t>
  </si>
  <si>
    <t>056, VT</t>
  </si>
  <si>
    <t>057</t>
  </si>
  <si>
    <t>057, VT</t>
  </si>
  <si>
    <t>058</t>
  </si>
  <si>
    <t>058, VT</t>
  </si>
  <si>
    <t>059</t>
  </si>
  <si>
    <t>059, VT</t>
  </si>
  <si>
    <t>060</t>
  </si>
  <si>
    <t>060, CT</t>
  </si>
  <si>
    <t>CT-HAR</t>
  </si>
  <si>
    <t>061</t>
  </si>
  <si>
    <t>061, CT</t>
  </si>
  <si>
    <t>062</t>
  </si>
  <si>
    <t>062, CT</t>
  </si>
  <si>
    <t>063</t>
  </si>
  <si>
    <t>063, CT</t>
  </si>
  <si>
    <t>064</t>
  </si>
  <si>
    <t>064, CT</t>
  </si>
  <si>
    <t>065</t>
  </si>
  <si>
    <t>065, CT</t>
  </si>
  <si>
    <t>066</t>
  </si>
  <si>
    <t>066, CT</t>
  </si>
  <si>
    <t>NY-YON</t>
  </si>
  <si>
    <t>067</t>
  </si>
  <si>
    <t>067, CT</t>
  </si>
  <si>
    <t>068</t>
  </si>
  <si>
    <t>068, CT</t>
  </si>
  <si>
    <t>069</t>
  </si>
  <si>
    <t>069, CT</t>
  </si>
  <si>
    <t>070</t>
  </si>
  <si>
    <t>070, NJ</t>
  </si>
  <si>
    <t>NJ-NEW</t>
  </si>
  <si>
    <t>071</t>
  </si>
  <si>
    <t>071, NJ</t>
  </si>
  <si>
    <t>072</t>
  </si>
  <si>
    <t>072, NJ</t>
  </si>
  <si>
    <t>073</t>
  </si>
  <si>
    <t>073, NJ</t>
  </si>
  <si>
    <t>074</t>
  </si>
  <si>
    <t>074, NJ</t>
  </si>
  <si>
    <t>075</t>
  </si>
  <si>
    <t>075, NJ</t>
  </si>
  <si>
    <t>076</t>
  </si>
  <si>
    <t>076, NJ</t>
  </si>
  <si>
    <t>077</t>
  </si>
  <si>
    <t>077, NJ</t>
  </si>
  <si>
    <t>078</t>
  </si>
  <si>
    <t>078, NJ</t>
  </si>
  <si>
    <t>079</t>
  </si>
  <si>
    <t>079, NJ</t>
  </si>
  <si>
    <t>080</t>
  </si>
  <si>
    <t>080, NJ</t>
  </si>
  <si>
    <t>PA-PHI</t>
  </si>
  <si>
    <t>081</t>
  </si>
  <si>
    <t>081, NJ</t>
  </si>
  <si>
    <t>082</t>
  </si>
  <si>
    <t>082, NJ</t>
  </si>
  <si>
    <t>NJ-ATL</t>
  </si>
  <si>
    <t>083</t>
  </si>
  <si>
    <t>083, NJ</t>
  </si>
  <si>
    <t>084</t>
  </si>
  <si>
    <t>084, NJ</t>
  </si>
  <si>
    <t>085</t>
  </si>
  <si>
    <t>085, NJ</t>
  </si>
  <si>
    <t>086</t>
  </si>
  <si>
    <t>086, NJ</t>
  </si>
  <si>
    <t>087</t>
  </si>
  <si>
    <t>087, NJ</t>
  </si>
  <si>
    <t>088</t>
  </si>
  <si>
    <t>088, NJ</t>
  </si>
  <si>
    <t>089</t>
  </si>
  <si>
    <t>089, NJ</t>
  </si>
  <si>
    <t>100</t>
  </si>
  <si>
    <t>100, NY</t>
  </si>
  <si>
    <t>NY-NYC</t>
  </si>
  <si>
    <t>101</t>
  </si>
  <si>
    <t>101, NY</t>
  </si>
  <si>
    <t>102, NY</t>
  </si>
  <si>
    <t>103, NY</t>
  </si>
  <si>
    <t>104, NY</t>
  </si>
  <si>
    <t>105, NY</t>
  </si>
  <si>
    <t>106, NY</t>
  </si>
  <si>
    <t>107, NY</t>
  </si>
  <si>
    <t>108, NY</t>
  </si>
  <si>
    <t>109, NY</t>
  </si>
  <si>
    <t>110, NY</t>
  </si>
  <si>
    <t>111, NY</t>
  </si>
  <si>
    <t>112, NY</t>
  </si>
  <si>
    <t>113, NY</t>
  </si>
  <si>
    <t>114, NY</t>
  </si>
  <si>
    <t>115, NY</t>
  </si>
  <si>
    <t>116, NY</t>
  </si>
  <si>
    <t>117, NY</t>
  </si>
  <si>
    <t>118, NY</t>
  </si>
  <si>
    <t>119, NY</t>
  </si>
  <si>
    <t>120, NY</t>
  </si>
  <si>
    <t>NY-ALB</t>
  </si>
  <si>
    <t>121, NY</t>
  </si>
  <si>
    <t>122, NY</t>
  </si>
  <si>
    <t>123, NY</t>
  </si>
  <si>
    <t>124, NY</t>
  </si>
  <si>
    <t>125, NY</t>
  </si>
  <si>
    <t>126, NY</t>
  </si>
  <si>
    <t>127, NY</t>
  </si>
  <si>
    <t>128, NY</t>
  </si>
  <si>
    <t>129, NY</t>
  </si>
  <si>
    <t>NY-POT</t>
  </si>
  <si>
    <t>130, NY</t>
  </si>
  <si>
    <t>NY-SYR</t>
  </si>
  <si>
    <t>131, NY</t>
  </si>
  <si>
    <t>132, NY</t>
  </si>
  <si>
    <t>133, NY</t>
  </si>
  <si>
    <t>134, NY</t>
  </si>
  <si>
    <t>135, NY</t>
  </si>
  <si>
    <t>136, NY</t>
  </si>
  <si>
    <t>137, NY</t>
  </si>
  <si>
    <t>NY-BIN</t>
  </si>
  <si>
    <t>138, NY</t>
  </si>
  <si>
    <t>139, NY</t>
  </si>
  <si>
    <t>140, NY</t>
  </si>
  <si>
    <t>NY-BUF</t>
  </si>
  <si>
    <t>141, NY</t>
  </si>
  <si>
    <t>142, NY</t>
  </si>
  <si>
    <t>143, NY</t>
  </si>
  <si>
    <t>144, NY</t>
  </si>
  <si>
    <t>NY-ROC</t>
  </si>
  <si>
    <t>145, NY</t>
  </si>
  <si>
    <t>146, NY</t>
  </si>
  <si>
    <t>147, NY</t>
  </si>
  <si>
    <t>NY-ALL</t>
  </si>
  <si>
    <t>148, NY</t>
  </si>
  <si>
    <t>PA-LIB</t>
  </si>
  <si>
    <t>149, NY</t>
  </si>
  <si>
    <t>150, PA</t>
  </si>
  <si>
    <t>PA-PIT</t>
  </si>
  <si>
    <t>151, PA</t>
  </si>
  <si>
    <t>152, PA</t>
  </si>
  <si>
    <t>153, PA</t>
  </si>
  <si>
    <t>154, PA</t>
  </si>
  <si>
    <t>WV-MRG</t>
  </si>
  <si>
    <t>155, PA</t>
  </si>
  <si>
    <t>PA-ALT</t>
  </si>
  <si>
    <t>156, PA</t>
  </si>
  <si>
    <t>157, PA</t>
  </si>
  <si>
    <t>158, PA</t>
  </si>
  <si>
    <t>PA-STC</t>
  </si>
  <si>
    <t>159, PA</t>
  </si>
  <si>
    <t>160, PA</t>
  </si>
  <si>
    <t>161, PA</t>
  </si>
  <si>
    <t>OH-YNG</t>
  </si>
  <si>
    <t>162, PA</t>
  </si>
  <si>
    <t>163, PA</t>
  </si>
  <si>
    <t>PA-ERI</t>
  </si>
  <si>
    <t>164, PA</t>
  </si>
  <si>
    <t>165, PA</t>
  </si>
  <si>
    <t>166, PA</t>
  </si>
  <si>
    <t>167, PA</t>
  </si>
  <si>
    <t>168, PA</t>
  </si>
  <si>
    <t>169, PA</t>
  </si>
  <si>
    <t>170, PA</t>
  </si>
  <si>
    <t>PA-HAR</t>
  </si>
  <si>
    <t>171, PA</t>
  </si>
  <si>
    <t>172, PA</t>
  </si>
  <si>
    <t>WV-MRT</t>
  </si>
  <si>
    <t>173, PA</t>
  </si>
  <si>
    <t>174, PA</t>
  </si>
  <si>
    <t>175, PA</t>
  </si>
  <si>
    <t>176, PA</t>
  </si>
  <si>
    <t>177, PA</t>
  </si>
  <si>
    <t>178, PA</t>
  </si>
  <si>
    <t>179, PA</t>
  </si>
  <si>
    <t>180, PA</t>
  </si>
  <si>
    <t>PA-ALL</t>
  </si>
  <si>
    <t>181, PA</t>
  </si>
  <si>
    <t>182, PA</t>
  </si>
  <si>
    <t>183, PA</t>
  </si>
  <si>
    <t>184, PA</t>
  </si>
  <si>
    <t>185, PA</t>
  </si>
  <si>
    <t>186, PA</t>
  </si>
  <si>
    <t>187, PA</t>
  </si>
  <si>
    <t>188, PA</t>
  </si>
  <si>
    <t>189, PA</t>
  </si>
  <si>
    <t>190, PA</t>
  </si>
  <si>
    <t>191, PA</t>
  </si>
  <si>
    <t>192, PA</t>
  </si>
  <si>
    <t>193, PA</t>
  </si>
  <si>
    <t>194, PA</t>
  </si>
  <si>
    <t>195, PA</t>
  </si>
  <si>
    <t>196, PA</t>
  </si>
  <si>
    <t>197, DE</t>
  </si>
  <si>
    <t>198, DE</t>
  </si>
  <si>
    <t>199, DE</t>
  </si>
  <si>
    <t>DE-DOV</t>
  </si>
  <si>
    <t>200, DC</t>
  </si>
  <si>
    <t>VA-ARL</t>
  </si>
  <si>
    <t>201, VA</t>
  </si>
  <si>
    <t>202, DC</t>
  </si>
  <si>
    <t>203, DC</t>
  </si>
  <si>
    <t>204, DC</t>
  </si>
  <si>
    <t>205, DC</t>
  </si>
  <si>
    <t>206, MD</t>
  </si>
  <si>
    <t>207, MD</t>
  </si>
  <si>
    <t>208, MD</t>
  </si>
  <si>
    <t>MD-FRE</t>
  </si>
  <si>
    <t>209, MD</t>
  </si>
  <si>
    <t>210, MD</t>
  </si>
  <si>
    <t>MD-BAL</t>
  </si>
  <si>
    <t>211, MD</t>
  </si>
  <si>
    <t>212, MD</t>
  </si>
  <si>
    <t>214, MD</t>
  </si>
  <si>
    <t>215, MD</t>
  </si>
  <si>
    <t>216, MD</t>
  </si>
  <si>
    <t>MD-SAL</t>
  </si>
  <si>
    <t>217, MD</t>
  </si>
  <si>
    <t>218, MD</t>
  </si>
  <si>
    <t>219, MD</t>
  </si>
  <si>
    <t>220, VA</t>
  </si>
  <si>
    <t>221, VA</t>
  </si>
  <si>
    <t>222, VA</t>
  </si>
  <si>
    <t>223, VA</t>
  </si>
  <si>
    <t>224, VA</t>
  </si>
  <si>
    <t>VA-RIC</t>
  </si>
  <si>
    <t>225, VA</t>
  </si>
  <si>
    <t>226, VA</t>
  </si>
  <si>
    <t>VA-WIN</t>
  </si>
  <si>
    <t>227, VA</t>
  </si>
  <si>
    <t>VA-CHA</t>
  </si>
  <si>
    <t>228, VA</t>
  </si>
  <si>
    <t>229, VA</t>
  </si>
  <si>
    <t>230, VA</t>
  </si>
  <si>
    <t>231, VA</t>
  </si>
  <si>
    <t>232, VA</t>
  </si>
  <si>
    <t>233, VA</t>
  </si>
  <si>
    <t>VA-NOR</t>
  </si>
  <si>
    <t>234, VA</t>
  </si>
  <si>
    <t>235, VA</t>
  </si>
  <si>
    <t>236, VA</t>
  </si>
  <si>
    <t>237, VA</t>
  </si>
  <si>
    <t>238, VA</t>
  </si>
  <si>
    <t>239, VA</t>
  </si>
  <si>
    <t>VA-SHL</t>
  </si>
  <si>
    <t>240, VA</t>
  </si>
  <si>
    <t>VA-RNK</t>
  </si>
  <si>
    <t>241, VA</t>
  </si>
  <si>
    <t>242, VA</t>
  </si>
  <si>
    <t>VA-MAR</t>
  </si>
  <si>
    <t>243, VA</t>
  </si>
  <si>
    <t>244, VA</t>
  </si>
  <si>
    <t>245, VA</t>
  </si>
  <si>
    <t>VA-LYN</t>
  </si>
  <si>
    <t>246, VA</t>
  </si>
  <si>
    <t>247, WV</t>
  </si>
  <si>
    <t>WV-OAK</t>
  </si>
  <si>
    <t>248, WV</t>
  </si>
  <si>
    <t>249, WV</t>
  </si>
  <si>
    <t>250, WV</t>
  </si>
  <si>
    <t>WV-CHA</t>
  </si>
  <si>
    <t>251, WV</t>
  </si>
  <si>
    <t>252, WV</t>
  </si>
  <si>
    <t>253, WV</t>
  </si>
  <si>
    <t>254, WV</t>
  </si>
  <si>
    <t>255, WV</t>
  </si>
  <si>
    <t>256, WV</t>
  </si>
  <si>
    <t>KY-PIK</t>
  </si>
  <si>
    <t>257, WV</t>
  </si>
  <si>
    <t>258, WV</t>
  </si>
  <si>
    <t>259, WV</t>
  </si>
  <si>
    <t>260, WV</t>
  </si>
  <si>
    <t>261, WV</t>
  </si>
  <si>
    <t>WV-PRK</t>
  </si>
  <si>
    <t>262, WV</t>
  </si>
  <si>
    <t>WV-SND</t>
  </si>
  <si>
    <t>263, WV</t>
  </si>
  <si>
    <t>264, WV</t>
  </si>
  <si>
    <t>265, WV</t>
  </si>
  <si>
    <t>266, WV</t>
  </si>
  <si>
    <t>267, WV</t>
  </si>
  <si>
    <t>268, WV</t>
  </si>
  <si>
    <t>270, NC</t>
  </si>
  <si>
    <t>271, NC</t>
  </si>
  <si>
    <t>272, NC</t>
  </si>
  <si>
    <t>273, NC</t>
  </si>
  <si>
    <t>274, NC</t>
  </si>
  <si>
    <t>275, NC</t>
  </si>
  <si>
    <t>NC-RAL</t>
  </si>
  <si>
    <t>276, NC</t>
  </si>
  <si>
    <t>277, NC</t>
  </si>
  <si>
    <t>278, NC</t>
  </si>
  <si>
    <t>279, NC</t>
  </si>
  <si>
    <t>280, NC</t>
  </si>
  <si>
    <t>NC-CHA</t>
  </si>
  <si>
    <t>281, NC</t>
  </si>
  <si>
    <t>282, NC</t>
  </si>
  <si>
    <t>283, NC</t>
  </si>
  <si>
    <t>NC-TRY</t>
  </si>
  <si>
    <t>284, NC</t>
  </si>
  <si>
    <t>NC-WIL</t>
  </si>
  <si>
    <t>285, NC</t>
  </si>
  <si>
    <t>NC-BEL</t>
  </si>
  <si>
    <t>286, NC</t>
  </si>
  <si>
    <t>NC-BOO</t>
  </si>
  <si>
    <t>287, NC</t>
  </si>
  <si>
    <t>NC-ASH</t>
  </si>
  <si>
    <t>288, NC</t>
  </si>
  <si>
    <t>289, NC</t>
  </si>
  <si>
    <t>TN-CHT</t>
  </si>
  <si>
    <t>290, SC</t>
  </si>
  <si>
    <t>SC-COL</t>
  </si>
  <si>
    <t>291, SC</t>
  </si>
  <si>
    <t>292, SC</t>
  </si>
  <si>
    <t>293, SC</t>
  </si>
  <si>
    <t>294, SC</t>
  </si>
  <si>
    <t>SC-CHR</t>
  </si>
  <si>
    <t>295, SC</t>
  </si>
  <si>
    <t>SC-FLO</t>
  </si>
  <si>
    <t>296, SC</t>
  </si>
  <si>
    <t>297, SC</t>
  </si>
  <si>
    <t>298, SC</t>
  </si>
  <si>
    <t>GA-AUG</t>
  </si>
  <si>
    <t>299, SC</t>
  </si>
  <si>
    <t>SC-PRT</t>
  </si>
  <si>
    <t>300, GA</t>
  </si>
  <si>
    <t>301, GA</t>
  </si>
  <si>
    <t>302, GA</t>
  </si>
  <si>
    <t>303, GA</t>
  </si>
  <si>
    <t>304, GA</t>
  </si>
  <si>
    <t>305, GA</t>
  </si>
  <si>
    <t>GA-ATH</t>
  </si>
  <si>
    <t>306, GA</t>
  </si>
  <si>
    <t>307, GA</t>
  </si>
  <si>
    <t>308, GA</t>
  </si>
  <si>
    <t>309, GA</t>
  </si>
  <si>
    <t>310, GA</t>
  </si>
  <si>
    <t>GA-MAC</t>
  </si>
  <si>
    <t>311, GA</t>
  </si>
  <si>
    <t>312, GA</t>
  </si>
  <si>
    <t>313, GA</t>
  </si>
  <si>
    <t>314, GA</t>
  </si>
  <si>
    <t>315, GA</t>
  </si>
  <si>
    <t>316, GA</t>
  </si>
  <si>
    <t>GA-VAL</t>
  </si>
  <si>
    <t>317, GA</t>
  </si>
  <si>
    <t>318, GA</t>
  </si>
  <si>
    <t>GA-COL</t>
  </si>
  <si>
    <t>319, GA</t>
  </si>
  <si>
    <t>320, FL</t>
  </si>
  <si>
    <t>321, FL</t>
  </si>
  <si>
    <t>FL-ORL</t>
  </si>
  <si>
    <t>322, FL</t>
  </si>
  <si>
    <t>323, FL</t>
  </si>
  <si>
    <t>324, FL</t>
  </si>
  <si>
    <t>AL-DOT</t>
  </si>
  <si>
    <t>325, FL</t>
  </si>
  <si>
    <t>FL-PEN</t>
  </si>
  <si>
    <t>326, FL</t>
  </si>
  <si>
    <t>327, FL</t>
  </si>
  <si>
    <t>328, FL</t>
  </si>
  <si>
    <t>329, FL</t>
  </si>
  <si>
    <t>330, FL</t>
  </si>
  <si>
    <t>FL-MIA</t>
  </si>
  <si>
    <t>331, FL</t>
  </si>
  <si>
    <t>332, FL</t>
  </si>
  <si>
    <t>333, FL</t>
  </si>
  <si>
    <t>334, FL</t>
  </si>
  <si>
    <t>335, FL</t>
  </si>
  <si>
    <t>336, FL</t>
  </si>
  <si>
    <t>337, FL</t>
  </si>
  <si>
    <t>338, FL</t>
  </si>
  <si>
    <t>339, FL</t>
  </si>
  <si>
    <t>341, FL</t>
  </si>
  <si>
    <t>342, FL</t>
  </si>
  <si>
    <t>344, FL</t>
  </si>
  <si>
    <t>346, FL</t>
  </si>
  <si>
    <t>347, FL</t>
  </si>
  <si>
    <t>349, FL</t>
  </si>
  <si>
    <t>350, AL</t>
  </si>
  <si>
    <t>AL-BIR</t>
  </si>
  <si>
    <t>351, AL</t>
  </si>
  <si>
    <t>352, AL</t>
  </si>
  <si>
    <t>354, AL</t>
  </si>
  <si>
    <t>AL-TUS</t>
  </si>
  <si>
    <t>355, AL</t>
  </si>
  <si>
    <t>356, AL</t>
  </si>
  <si>
    <t>AL-FLR</t>
  </si>
  <si>
    <t>357, AL</t>
  </si>
  <si>
    <t>AL-HUN</t>
  </si>
  <si>
    <t>358, AL</t>
  </si>
  <si>
    <t>359, AL</t>
  </si>
  <si>
    <t>AL-GAD</t>
  </si>
  <si>
    <t>360, AL</t>
  </si>
  <si>
    <t>AL-MON</t>
  </si>
  <si>
    <t>361, AL</t>
  </si>
  <si>
    <t>362, AL</t>
  </si>
  <si>
    <t>363, AL</t>
  </si>
  <si>
    <t>364, AL</t>
  </si>
  <si>
    <t>365, AL</t>
  </si>
  <si>
    <t>AL-MOB</t>
  </si>
  <si>
    <t>366, AL</t>
  </si>
  <si>
    <t>367, AL</t>
  </si>
  <si>
    <t>368, AL</t>
  </si>
  <si>
    <t>369, AL</t>
  </si>
  <si>
    <t>MS-MER</t>
  </si>
  <si>
    <t>370, TN</t>
  </si>
  <si>
    <t>TN-NAS</t>
  </si>
  <si>
    <t>371, TN</t>
  </si>
  <si>
    <t>372, TN</t>
  </si>
  <si>
    <t>373, TN</t>
  </si>
  <si>
    <t>374, TN</t>
  </si>
  <si>
    <t>375, TN</t>
  </si>
  <si>
    <t>TN-MEM</t>
  </si>
  <si>
    <t>376, TN</t>
  </si>
  <si>
    <t>TN-JCY</t>
  </si>
  <si>
    <t>377, TN</t>
  </si>
  <si>
    <t>TN-KNX</t>
  </si>
  <si>
    <t>378, TN</t>
  </si>
  <si>
    <t>379, TN</t>
  </si>
  <si>
    <t>380, TN</t>
  </si>
  <si>
    <t>TN-JAC</t>
  </si>
  <si>
    <t>381, TN</t>
  </si>
  <si>
    <t>382, TN</t>
  </si>
  <si>
    <t>TN-DYR</t>
  </si>
  <si>
    <t>383, TN</t>
  </si>
  <si>
    <t>384, TN</t>
  </si>
  <si>
    <t>TN-PUL</t>
  </si>
  <si>
    <t>385, TN</t>
  </si>
  <si>
    <t>TN-CRO</t>
  </si>
  <si>
    <t>386, MS</t>
  </si>
  <si>
    <t>387, MS</t>
  </si>
  <si>
    <t>MS-GRE</t>
  </si>
  <si>
    <t>388, MS</t>
  </si>
  <si>
    <t>MS-TUP</t>
  </si>
  <si>
    <t>389, MS</t>
  </si>
  <si>
    <t>390, MS</t>
  </si>
  <si>
    <t>MS-JAC</t>
  </si>
  <si>
    <t>391, MS</t>
  </si>
  <si>
    <t>392, MS</t>
  </si>
  <si>
    <t>393, MS</t>
  </si>
  <si>
    <t>394, MS</t>
  </si>
  <si>
    <t>MS-HAT</t>
  </si>
  <si>
    <t>395, MS</t>
  </si>
  <si>
    <t>MS-GUL</t>
  </si>
  <si>
    <t>396, MS</t>
  </si>
  <si>
    <t>397, MS</t>
  </si>
  <si>
    <t>MS-STA</t>
  </si>
  <si>
    <t>398, GA</t>
  </si>
  <si>
    <t>399, GA</t>
  </si>
  <si>
    <t>400, KY</t>
  </si>
  <si>
    <t>KY-LOU</t>
  </si>
  <si>
    <t>401, KY</t>
  </si>
  <si>
    <t>402, KY</t>
  </si>
  <si>
    <t>403, KY</t>
  </si>
  <si>
    <t>KY-LEX</t>
  </si>
  <si>
    <t>404, KY</t>
  </si>
  <si>
    <t>KY-SOM</t>
  </si>
  <si>
    <t>405, KY</t>
  </si>
  <si>
    <t>406, KY</t>
  </si>
  <si>
    <t>407, KY</t>
  </si>
  <si>
    <t>408, KY</t>
  </si>
  <si>
    <t>409, KY</t>
  </si>
  <si>
    <t>410, KY</t>
  </si>
  <si>
    <t>OH-CIN</t>
  </si>
  <si>
    <t>411, KY</t>
  </si>
  <si>
    <t>412, KY</t>
  </si>
  <si>
    <t>413, KY</t>
  </si>
  <si>
    <t>414, KY</t>
  </si>
  <si>
    <t>415, KY</t>
  </si>
  <si>
    <t>416, KY</t>
  </si>
  <si>
    <t>417, KY</t>
  </si>
  <si>
    <t>418, KY</t>
  </si>
  <si>
    <t>420, KY</t>
  </si>
  <si>
    <t>KY-PAD</t>
  </si>
  <si>
    <t>421, KY</t>
  </si>
  <si>
    <t>KY-BOW</t>
  </si>
  <si>
    <t>422, KY</t>
  </si>
  <si>
    <t>423, KY</t>
  </si>
  <si>
    <t>IN-EVN</t>
  </si>
  <si>
    <t>424, KY</t>
  </si>
  <si>
    <t>425, KY</t>
  </si>
  <si>
    <t>426, KY</t>
  </si>
  <si>
    <t>427, KY</t>
  </si>
  <si>
    <t>430, OH</t>
  </si>
  <si>
    <t>OH-COL</t>
  </si>
  <si>
    <t>431, OH</t>
  </si>
  <si>
    <t>432, OH</t>
  </si>
  <si>
    <t>433, OH</t>
  </si>
  <si>
    <t>OH-LIM</t>
  </si>
  <si>
    <t>434, OH</t>
  </si>
  <si>
    <t>OH-TOL</t>
  </si>
  <si>
    <t>435, OH</t>
  </si>
  <si>
    <t>436, OH</t>
  </si>
  <si>
    <t>437, OH</t>
  </si>
  <si>
    <t>438, OH</t>
  </si>
  <si>
    <t>439, OH</t>
  </si>
  <si>
    <t>440, OH</t>
  </si>
  <si>
    <t>OH-CLV</t>
  </si>
  <si>
    <t>441, OH</t>
  </si>
  <si>
    <t>442, OH</t>
  </si>
  <si>
    <t>OH-CAN</t>
  </si>
  <si>
    <t>443, OH</t>
  </si>
  <si>
    <t>444, OH</t>
  </si>
  <si>
    <t>445, OH</t>
  </si>
  <si>
    <t>446, OH</t>
  </si>
  <si>
    <t>447, OH</t>
  </si>
  <si>
    <t>448, OH</t>
  </si>
  <si>
    <t>449, OH</t>
  </si>
  <si>
    <t>450, OH</t>
  </si>
  <si>
    <t>451, OH</t>
  </si>
  <si>
    <t>452, OH</t>
  </si>
  <si>
    <t>453, OH</t>
  </si>
  <si>
    <t>OH-DAY</t>
  </si>
  <si>
    <t>454, OH</t>
  </si>
  <si>
    <t>455, OH</t>
  </si>
  <si>
    <t>456, OH</t>
  </si>
  <si>
    <t>457, OH</t>
  </si>
  <si>
    <t>458, OH</t>
  </si>
  <si>
    <t>Cincinnati, OH</t>
  </si>
  <si>
    <t>460, IN</t>
  </si>
  <si>
    <t>IN-IND</t>
  </si>
  <si>
    <t>461, IN</t>
  </si>
  <si>
    <t>462, IN</t>
  </si>
  <si>
    <t>463, IN</t>
  </si>
  <si>
    <t>464, IN</t>
  </si>
  <si>
    <t>465, IN</t>
  </si>
  <si>
    <t>IN-SBE</t>
  </si>
  <si>
    <t>466, IN</t>
  </si>
  <si>
    <t>467, IN</t>
  </si>
  <si>
    <t>468, IN</t>
  </si>
  <si>
    <t>469, IN</t>
  </si>
  <si>
    <t>IN-LAF</t>
  </si>
  <si>
    <t>470, IN</t>
  </si>
  <si>
    <t>471, IN</t>
  </si>
  <si>
    <t>472, IN</t>
  </si>
  <si>
    <t>IN-BLO</t>
  </si>
  <si>
    <t>473, IN</t>
  </si>
  <si>
    <t>474, IN</t>
  </si>
  <si>
    <t>475, IN</t>
  </si>
  <si>
    <t>476, IN</t>
  </si>
  <si>
    <t>477, IN</t>
  </si>
  <si>
    <t>478, IN</t>
  </si>
  <si>
    <t>479, IN</t>
  </si>
  <si>
    <t>480, MI</t>
  </si>
  <si>
    <t>MI-DET</t>
  </si>
  <si>
    <t>481, MI</t>
  </si>
  <si>
    <t>482, MI</t>
  </si>
  <si>
    <t>483, MI</t>
  </si>
  <si>
    <t>484, MI</t>
  </si>
  <si>
    <t>MI-SAG</t>
  </si>
  <si>
    <t>485, MI</t>
  </si>
  <si>
    <t>486, MI</t>
  </si>
  <si>
    <t>487, MI</t>
  </si>
  <si>
    <t>488, MI</t>
  </si>
  <si>
    <t>MI-GRD</t>
  </si>
  <si>
    <t>489, MI</t>
  </si>
  <si>
    <t>MI-KAL</t>
  </si>
  <si>
    <t>490, MI</t>
  </si>
  <si>
    <t>491, MI</t>
  </si>
  <si>
    <t>492, MI</t>
  </si>
  <si>
    <t>493, MI</t>
  </si>
  <si>
    <t>494, MI</t>
  </si>
  <si>
    <t>495, MI</t>
  </si>
  <si>
    <t>496, MI</t>
  </si>
  <si>
    <t>MI-CAD</t>
  </si>
  <si>
    <t>497, MI</t>
  </si>
  <si>
    <t>498, MI</t>
  </si>
  <si>
    <t>WI-GRN</t>
  </si>
  <si>
    <t>499, MI</t>
  </si>
  <si>
    <t>WI-WAS</t>
  </si>
  <si>
    <t>500, IA</t>
  </si>
  <si>
    <t>IA-DES</t>
  </si>
  <si>
    <t>501, IA</t>
  </si>
  <si>
    <t>502, IA</t>
  </si>
  <si>
    <t>503, IA</t>
  </si>
  <si>
    <t>504, IA</t>
  </si>
  <si>
    <t>IA-FDG</t>
  </si>
  <si>
    <t>505, IA</t>
  </si>
  <si>
    <t>506, IA</t>
  </si>
  <si>
    <t>IA-CDR</t>
  </si>
  <si>
    <t>507, IA</t>
  </si>
  <si>
    <t>508, IA</t>
  </si>
  <si>
    <t>NE-OMA</t>
  </si>
  <si>
    <t>509, IA</t>
  </si>
  <si>
    <t>510, IA</t>
  </si>
  <si>
    <t>IA-SPT</t>
  </si>
  <si>
    <t>511, IA</t>
  </si>
  <si>
    <t>512, IA</t>
  </si>
  <si>
    <t>513, IA</t>
  </si>
  <si>
    <t>514, IA</t>
  </si>
  <si>
    <t>515, IA</t>
  </si>
  <si>
    <t>516, IA</t>
  </si>
  <si>
    <t>520, IA</t>
  </si>
  <si>
    <t>521, IA</t>
  </si>
  <si>
    <t>WI-LAC</t>
  </si>
  <si>
    <t>522, IA</t>
  </si>
  <si>
    <t>523, IA</t>
  </si>
  <si>
    <t>524, IA</t>
  </si>
  <si>
    <t>525, IA</t>
  </si>
  <si>
    <t>IA-OTT</t>
  </si>
  <si>
    <t>526, IA</t>
  </si>
  <si>
    <t>527, IA</t>
  </si>
  <si>
    <t>528, IA</t>
  </si>
  <si>
    <t>530, WI</t>
  </si>
  <si>
    <t>531, WI</t>
  </si>
  <si>
    <t>532, WI</t>
  </si>
  <si>
    <t>534, WI</t>
  </si>
  <si>
    <t>535, WI</t>
  </si>
  <si>
    <t>WI-MAD</t>
  </si>
  <si>
    <t>537, WI</t>
  </si>
  <si>
    <t>538, WI</t>
  </si>
  <si>
    <t>539, WI</t>
  </si>
  <si>
    <t>540, WI</t>
  </si>
  <si>
    <t>MN-MIN</t>
  </si>
  <si>
    <t>541, WI</t>
  </si>
  <si>
    <t>542, WI</t>
  </si>
  <si>
    <t>543, WI</t>
  </si>
  <si>
    <t>544, WI</t>
  </si>
  <si>
    <t>545, WI</t>
  </si>
  <si>
    <t>546, WI</t>
  </si>
  <si>
    <t>547, WI</t>
  </si>
  <si>
    <t>WI-EAU</t>
  </si>
  <si>
    <t>548, WI</t>
  </si>
  <si>
    <t>WI-HAY</t>
  </si>
  <si>
    <t>549, WI</t>
  </si>
  <si>
    <t>550, MN</t>
  </si>
  <si>
    <t>551, MN</t>
  </si>
  <si>
    <t>553, MN</t>
  </si>
  <si>
    <t>554, MN</t>
  </si>
  <si>
    <t>556, MN</t>
  </si>
  <si>
    <t>MN-DUL</t>
  </si>
  <si>
    <t>557, MN</t>
  </si>
  <si>
    <t>558, MN</t>
  </si>
  <si>
    <t>559, MN</t>
  </si>
  <si>
    <t>MN-ROC</t>
  </si>
  <si>
    <t>560, MN</t>
  </si>
  <si>
    <t>MN-MAN</t>
  </si>
  <si>
    <t>561, MN</t>
  </si>
  <si>
    <t>562, MN</t>
  </si>
  <si>
    <t>563, MN</t>
  </si>
  <si>
    <t>564, MN</t>
  </si>
  <si>
    <t>MN-BEM</t>
  </si>
  <si>
    <t>565, MN</t>
  </si>
  <si>
    <t>566, MN</t>
  </si>
  <si>
    <t>567, MN</t>
  </si>
  <si>
    <t>ND-GDF</t>
  </si>
  <si>
    <t>569, DC</t>
  </si>
  <si>
    <t>570, SD</t>
  </si>
  <si>
    <t>SD-MIT</t>
  </si>
  <si>
    <t>571, SD</t>
  </si>
  <si>
    <t>572, SD</t>
  </si>
  <si>
    <t>SD-ABR</t>
  </si>
  <si>
    <t>573, SD</t>
  </si>
  <si>
    <t>574, SD</t>
  </si>
  <si>
    <t>575, SD</t>
  </si>
  <si>
    <t>SD-FTP</t>
  </si>
  <si>
    <t>576, SD</t>
  </si>
  <si>
    <t>577, SD</t>
  </si>
  <si>
    <t>SD-RPD</t>
  </si>
  <si>
    <t>580, ND</t>
  </si>
  <si>
    <t>581, ND</t>
  </si>
  <si>
    <t>582, ND</t>
  </si>
  <si>
    <t>583, ND</t>
  </si>
  <si>
    <t>ND-MIN</t>
  </si>
  <si>
    <t>584, ND</t>
  </si>
  <si>
    <t>585, ND</t>
  </si>
  <si>
    <t>586, ND</t>
  </si>
  <si>
    <t>587, ND</t>
  </si>
  <si>
    <t>588, ND</t>
  </si>
  <si>
    <t>590, MT</t>
  </si>
  <si>
    <t>MT-BIL</t>
  </si>
  <si>
    <t>591, MT</t>
  </si>
  <si>
    <t>592, MT</t>
  </si>
  <si>
    <t>593, MT</t>
  </si>
  <si>
    <t>594, MT</t>
  </si>
  <si>
    <t>MT-BUT</t>
  </si>
  <si>
    <t>595, MT</t>
  </si>
  <si>
    <t>596, MT</t>
  </si>
  <si>
    <t>597, MT</t>
  </si>
  <si>
    <t>598, MT</t>
  </si>
  <si>
    <t>599, MT</t>
  </si>
  <si>
    <t>ID-COR</t>
  </si>
  <si>
    <t>600, IL</t>
  </si>
  <si>
    <t>601, IL</t>
  </si>
  <si>
    <t>602, IL</t>
  </si>
  <si>
    <t>603, IL</t>
  </si>
  <si>
    <t>604, IL</t>
  </si>
  <si>
    <t>605, IL</t>
  </si>
  <si>
    <t>606, IL</t>
  </si>
  <si>
    <t>607, IL</t>
  </si>
  <si>
    <t>608, IL</t>
  </si>
  <si>
    <t>609, IL</t>
  </si>
  <si>
    <t>IL-CMP</t>
  </si>
  <si>
    <t>610, IL</t>
  </si>
  <si>
    <t>IL-ROC</t>
  </si>
  <si>
    <t>611, IL</t>
  </si>
  <si>
    <t>612, IL</t>
  </si>
  <si>
    <t>IL-PEO</t>
  </si>
  <si>
    <t>613, IL</t>
  </si>
  <si>
    <t>614, IL</t>
  </si>
  <si>
    <t>615, IL</t>
  </si>
  <si>
    <t>616, IL</t>
  </si>
  <si>
    <t>617, IL</t>
  </si>
  <si>
    <t>618, IL</t>
  </si>
  <si>
    <t>619, IL</t>
  </si>
  <si>
    <t>620, IL</t>
  </si>
  <si>
    <t>MO-STL</t>
  </si>
  <si>
    <t>622, IL</t>
  </si>
  <si>
    <t>623, IL</t>
  </si>
  <si>
    <t>624, IL</t>
  </si>
  <si>
    <t>IL-MTV</t>
  </si>
  <si>
    <t>625, IL</t>
  </si>
  <si>
    <t>626, IL</t>
  </si>
  <si>
    <t>627, IL</t>
  </si>
  <si>
    <t>628, IL</t>
  </si>
  <si>
    <t>629, IL</t>
  </si>
  <si>
    <t>630, MO</t>
  </si>
  <si>
    <t>631, MO</t>
  </si>
  <si>
    <t>633, MO</t>
  </si>
  <si>
    <t>634, MO</t>
  </si>
  <si>
    <t>635, MO</t>
  </si>
  <si>
    <t>636, MO</t>
  </si>
  <si>
    <t>637, MO</t>
  </si>
  <si>
    <t>MO-CAP</t>
  </si>
  <si>
    <t>638, MO</t>
  </si>
  <si>
    <t>639, MO</t>
  </si>
  <si>
    <t>640, MO</t>
  </si>
  <si>
    <t>KS-KCY</t>
  </si>
  <si>
    <t>641, MO</t>
  </si>
  <si>
    <t>644, MO</t>
  </si>
  <si>
    <t>645, MO</t>
  </si>
  <si>
    <t>646, MO</t>
  </si>
  <si>
    <t>MO-CHI</t>
  </si>
  <si>
    <t>647, MO</t>
  </si>
  <si>
    <t>648, MO</t>
  </si>
  <si>
    <t>Kansas City, MO</t>
  </si>
  <si>
    <t>650, MO</t>
  </si>
  <si>
    <t>MO-COL</t>
  </si>
  <si>
    <t>651, MO</t>
  </si>
  <si>
    <t>652, MO</t>
  </si>
  <si>
    <t>653, MO</t>
  </si>
  <si>
    <t>654, MO</t>
  </si>
  <si>
    <t>655, MO</t>
  </si>
  <si>
    <t>656, MO</t>
  </si>
  <si>
    <t>MO-SPR</t>
  </si>
  <si>
    <t>657, MO</t>
  </si>
  <si>
    <t>658, MO</t>
  </si>
  <si>
    <t>660, KS</t>
  </si>
  <si>
    <t>661, KS</t>
  </si>
  <si>
    <t>662, KS</t>
  </si>
  <si>
    <t>664, KS</t>
  </si>
  <si>
    <t>KS-MAN</t>
  </si>
  <si>
    <t>665, KS</t>
  </si>
  <si>
    <t>666, KS</t>
  </si>
  <si>
    <t>KS-TOP</t>
  </si>
  <si>
    <t>667, KS</t>
  </si>
  <si>
    <t>668, KS</t>
  </si>
  <si>
    <t>669, KS</t>
  </si>
  <si>
    <t>670, KS</t>
  </si>
  <si>
    <t>KS-WIC</t>
  </si>
  <si>
    <t>671, KS</t>
  </si>
  <si>
    <t>672, KS</t>
  </si>
  <si>
    <t>673, KS</t>
  </si>
  <si>
    <t>OK-TUL</t>
  </si>
  <si>
    <t>674, KS</t>
  </si>
  <si>
    <t>675, KS</t>
  </si>
  <si>
    <t>676, KS</t>
  </si>
  <si>
    <t>KS-OAK</t>
  </si>
  <si>
    <t>677, KS</t>
  </si>
  <si>
    <t>678, KS</t>
  </si>
  <si>
    <t>KS-GCY</t>
  </si>
  <si>
    <t>679, KS</t>
  </si>
  <si>
    <t>OK-HKR</t>
  </si>
  <si>
    <t>680, NE</t>
  </si>
  <si>
    <t>681, NE</t>
  </si>
  <si>
    <t>683, NE</t>
  </si>
  <si>
    <t>684, NE</t>
  </si>
  <si>
    <t>685, NE</t>
  </si>
  <si>
    <t>686, NE</t>
  </si>
  <si>
    <t>NE-GRD</t>
  </si>
  <si>
    <t>687, NE</t>
  </si>
  <si>
    <t>688, NE</t>
  </si>
  <si>
    <t>689, NE</t>
  </si>
  <si>
    <t>690, NE</t>
  </si>
  <si>
    <t>NE-NPL</t>
  </si>
  <si>
    <t>691, NE</t>
  </si>
  <si>
    <t>692, NE</t>
  </si>
  <si>
    <t>NE-AIN</t>
  </si>
  <si>
    <t>693, NE</t>
  </si>
  <si>
    <t>NE-MIT</t>
  </si>
  <si>
    <t>700, LA</t>
  </si>
  <si>
    <t>LA-NEW</t>
  </si>
  <si>
    <t>701, LA</t>
  </si>
  <si>
    <t>703, LA</t>
  </si>
  <si>
    <t>704, LA</t>
  </si>
  <si>
    <t>LA-BAT</t>
  </si>
  <si>
    <t>705, LA</t>
  </si>
  <si>
    <t>LA-LAF</t>
  </si>
  <si>
    <t>706, LA</t>
  </si>
  <si>
    <t>LA-LKA</t>
  </si>
  <si>
    <t>707, LA</t>
  </si>
  <si>
    <t>708, LA</t>
  </si>
  <si>
    <t>710, LA</t>
  </si>
  <si>
    <t>LA-SHR</t>
  </si>
  <si>
    <t>711, LA</t>
  </si>
  <si>
    <t>712, LA</t>
  </si>
  <si>
    <t>LA-MON</t>
  </si>
  <si>
    <t>713, LA</t>
  </si>
  <si>
    <t>LA-ALX</t>
  </si>
  <si>
    <t>714, LA</t>
  </si>
  <si>
    <t>LA-NAT</t>
  </si>
  <si>
    <t>716, AR</t>
  </si>
  <si>
    <t>717, AR</t>
  </si>
  <si>
    <t>AR-TEX</t>
  </si>
  <si>
    <t>718, AR</t>
  </si>
  <si>
    <t>719, AR</t>
  </si>
  <si>
    <t>720, AR</t>
  </si>
  <si>
    <t>721, AR</t>
  </si>
  <si>
    <t>722, AR</t>
  </si>
  <si>
    <t>723, AR</t>
  </si>
  <si>
    <t>724, AR</t>
  </si>
  <si>
    <t>AR-JNS</t>
  </si>
  <si>
    <t>725, AR</t>
  </si>
  <si>
    <t>AR-MTN</t>
  </si>
  <si>
    <t>726, AR</t>
  </si>
  <si>
    <t>727, AR</t>
  </si>
  <si>
    <t>AR-FAY</t>
  </si>
  <si>
    <t>728, AR</t>
  </si>
  <si>
    <t>729, AR</t>
  </si>
  <si>
    <t>730, OK</t>
  </si>
  <si>
    <t>731, OK</t>
  </si>
  <si>
    <t>733, TX</t>
  </si>
  <si>
    <t>734, OK</t>
  </si>
  <si>
    <t>735, OK</t>
  </si>
  <si>
    <t>OK-LAW</t>
  </si>
  <si>
    <t>736, OK</t>
  </si>
  <si>
    <t>737, OK</t>
  </si>
  <si>
    <t>738, OK</t>
  </si>
  <si>
    <t>739, OK</t>
  </si>
  <si>
    <t>740, OK</t>
  </si>
  <si>
    <t>741, OK</t>
  </si>
  <si>
    <t>743, OK</t>
  </si>
  <si>
    <t>744, OK</t>
  </si>
  <si>
    <t>745, OK</t>
  </si>
  <si>
    <t>OK-ANT</t>
  </si>
  <si>
    <t>746, OK</t>
  </si>
  <si>
    <t>747, OK</t>
  </si>
  <si>
    <t>748, OK</t>
  </si>
  <si>
    <t>749, OK</t>
  </si>
  <si>
    <t>750, TX</t>
  </si>
  <si>
    <t>751, TX</t>
  </si>
  <si>
    <t>752, TX</t>
  </si>
  <si>
    <t>753, TX</t>
  </si>
  <si>
    <t>754, TX</t>
  </si>
  <si>
    <t>755, TX</t>
  </si>
  <si>
    <t>756, TX</t>
  </si>
  <si>
    <t>TX-LNG</t>
  </si>
  <si>
    <t>757, TX</t>
  </si>
  <si>
    <t>758, TX</t>
  </si>
  <si>
    <t>TX-LUF</t>
  </si>
  <si>
    <t>759, TX</t>
  </si>
  <si>
    <t>760, TX</t>
  </si>
  <si>
    <t>761, TX</t>
  </si>
  <si>
    <t>762, TX</t>
  </si>
  <si>
    <t>763, TX</t>
  </si>
  <si>
    <t>764, TX</t>
  </si>
  <si>
    <t>TX-ABI</t>
  </si>
  <si>
    <t>765, TX</t>
  </si>
  <si>
    <t>766, TX</t>
  </si>
  <si>
    <t>767, TX</t>
  </si>
  <si>
    <t>768, TX</t>
  </si>
  <si>
    <t>TX-ANG</t>
  </si>
  <si>
    <t>769, TX</t>
  </si>
  <si>
    <t>770, TX</t>
  </si>
  <si>
    <t>772, TX</t>
  </si>
  <si>
    <t>773, TX</t>
  </si>
  <si>
    <t>774, TX</t>
  </si>
  <si>
    <t>775, TX</t>
  </si>
  <si>
    <t>776, TX</t>
  </si>
  <si>
    <t>TX-BEA</t>
  </si>
  <si>
    <t>777, TX</t>
  </si>
  <si>
    <t>778, TX</t>
  </si>
  <si>
    <t>779, TX</t>
  </si>
  <si>
    <t>TX-VIC</t>
  </si>
  <si>
    <t>780, TX</t>
  </si>
  <si>
    <t>781, TX</t>
  </si>
  <si>
    <t>782, TX</t>
  </si>
  <si>
    <t>783, TX</t>
  </si>
  <si>
    <t>TX-COR</t>
  </si>
  <si>
    <t>784, TX</t>
  </si>
  <si>
    <t>785, TX</t>
  </si>
  <si>
    <t>TX-BRO</t>
  </si>
  <si>
    <t>786, TX</t>
  </si>
  <si>
    <t>787, TX</t>
  </si>
  <si>
    <t>788, TX</t>
  </si>
  <si>
    <t>TX-DEL</t>
  </si>
  <si>
    <t>789, TX</t>
  </si>
  <si>
    <t>790, TX</t>
  </si>
  <si>
    <t>TX-AMA</t>
  </si>
  <si>
    <t>791, TX</t>
  </si>
  <si>
    <t>792, TX</t>
  </si>
  <si>
    <t>TX-LUB</t>
  </si>
  <si>
    <t>793, TX</t>
  </si>
  <si>
    <t>794, TX</t>
  </si>
  <si>
    <t>795, TX</t>
  </si>
  <si>
    <t>796, TX</t>
  </si>
  <si>
    <t>797, TX</t>
  </si>
  <si>
    <t>TX-MID</t>
  </si>
  <si>
    <t>798, TX</t>
  </si>
  <si>
    <t>TX-ELP</t>
  </si>
  <si>
    <t>799, TX</t>
  </si>
  <si>
    <t>800, CO</t>
  </si>
  <si>
    <t>CO-DEN</t>
  </si>
  <si>
    <t>801, CO</t>
  </si>
  <si>
    <t>802, CO</t>
  </si>
  <si>
    <t>803, CO</t>
  </si>
  <si>
    <t>804, CO</t>
  </si>
  <si>
    <t>805, CO</t>
  </si>
  <si>
    <t>806, CO</t>
  </si>
  <si>
    <t>807, CO</t>
  </si>
  <si>
    <t>808, CO</t>
  </si>
  <si>
    <t>809, CO</t>
  </si>
  <si>
    <t>CO-PUE</t>
  </si>
  <si>
    <t>810, CO</t>
  </si>
  <si>
    <t>811, CO</t>
  </si>
  <si>
    <t>812, CO</t>
  </si>
  <si>
    <t>813, CO</t>
  </si>
  <si>
    <t>CO-DUR</t>
  </si>
  <si>
    <t>814, CO</t>
  </si>
  <si>
    <t>CO-GRJ</t>
  </si>
  <si>
    <t>815, CO</t>
  </si>
  <si>
    <t>816, CO</t>
  </si>
  <si>
    <t>820, WY</t>
  </si>
  <si>
    <t>WY-CHE</t>
  </si>
  <si>
    <t>821, WY</t>
  </si>
  <si>
    <t>ID-IDF</t>
  </si>
  <si>
    <t>822, WY</t>
  </si>
  <si>
    <t>823, WY</t>
  </si>
  <si>
    <t>WY-CAS</t>
  </si>
  <si>
    <t>824, WY</t>
  </si>
  <si>
    <t>825, WY</t>
  </si>
  <si>
    <t>826, WY</t>
  </si>
  <si>
    <t>827, WY</t>
  </si>
  <si>
    <t>828, WY</t>
  </si>
  <si>
    <t>829, WY</t>
  </si>
  <si>
    <t>UT-SLC</t>
  </si>
  <si>
    <t>830, WY</t>
  </si>
  <si>
    <t>831, WY</t>
  </si>
  <si>
    <t>832, ID</t>
  </si>
  <si>
    <t>833, ID</t>
  </si>
  <si>
    <t>ID-TWN</t>
  </si>
  <si>
    <t>834, ID</t>
  </si>
  <si>
    <t>835, ID</t>
  </si>
  <si>
    <t>ID-LEW</t>
  </si>
  <si>
    <t>836, ID</t>
  </si>
  <si>
    <t>ID-BOI</t>
  </si>
  <si>
    <t>837, ID</t>
  </si>
  <si>
    <t>838, ID</t>
  </si>
  <si>
    <t>840, UT</t>
  </si>
  <si>
    <t>841, UT</t>
  </si>
  <si>
    <t>842, UT</t>
  </si>
  <si>
    <t>843, UT</t>
  </si>
  <si>
    <t>844, UT</t>
  </si>
  <si>
    <t>845, UT</t>
  </si>
  <si>
    <t>UT-RCH</t>
  </si>
  <si>
    <t>846, UT</t>
  </si>
  <si>
    <t>847, UT</t>
  </si>
  <si>
    <t>850, AZ</t>
  </si>
  <si>
    <t>AZ-PHO</t>
  </si>
  <si>
    <t>851, AZ</t>
  </si>
  <si>
    <t>852, AZ</t>
  </si>
  <si>
    <t>853, AZ</t>
  </si>
  <si>
    <t>855, AZ</t>
  </si>
  <si>
    <t>856, AZ</t>
  </si>
  <si>
    <t>AZ-TUC</t>
  </si>
  <si>
    <t>857, AZ</t>
  </si>
  <si>
    <t>859, AZ</t>
  </si>
  <si>
    <t>AZ-STJ</t>
  </si>
  <si>
    <t>860, AZ</t>
  </si>
  <si>
    <t>AZ-FLG</t>
  </si>
  <si>
    <t>863, AZ</t>
  </si>
  <si>
    <t>864, AZ</t>
  </si>
  <si>
    <t>NV-LAS</t>
  </si>
  <si>
    <t>865, AZ</t>
  </si>
  <si>
    <t>870, NM</t>
  </si>
  <si>
    <t>NM-ALB</t>
  </si>
  <si>
    <t>871, NM</t>
  </si>
  <si>
    <t>873, NM</t>
  </si>
  <si>
    <t>874, NM</t>
  </si>
  <si>
    <t>NM-FAR</t>
  </si>
  <si>
    <t>875, NM</t>
  </si>
  <si>
    <t>876, NM</t>
  </si>
  <si>
    <t>NM-TRH</t>
  </si>
  <si>
    <t>877, NM</t>
  </si>
  <si>
    <t>878, NM</t>
  </si>
  <si>
    <t>879, NM</t>
  </si>
  <si>
    <t>880, NM</t>
  </si>
  <si>
    <t>NM-SLV</t>
  </si>
  <si>
    <t>881, NM</t>
  </si>
  <si>
    <t>NM-ROS</t>
  </si>
  <si>
    <t>882, NM</t>
  </si>
  <si>
    <t>883, NM</t>
  </si>
  <si>
    <t>884, NM</t>
  </si>
  <si>
    <t>889, NV</t>
  </si>
  <si>
    <t>890, NV</t>
  </si>
  <si>
    <t>891, NV</t>
  </si>
  <si>
    <t>893, NV</t>
  </si>
  <si>
    <t>NV-ELY</t>
  </si>
  <si>
    <t>894, NV</t>
  </si>
  <si>
    <t>NV-REN</t>
  </si>
  <si>
    <t>895, NV</t>
  </si>
  <si>
    <t>897, NV</t>
  </si>
  <si>
    <t>898, NV</t>
  </si>
  <si>
    <t>NV-CAR</t>
  </si>
  <si>
    <t>955, CA</t>
  </si>
  <si>
    <t>CA-EUR</t>
  </si>
  <si>
    <t>932, CA</t>
  </si>
  <si>
    <t>CA-FRE</t>
  </si>
  <si>
    <t>936, CA</t>
  </si>
  <si>
    <t>937, CA</t>
  </si>
  <si>
    <t>938, CA</t>
  </si>
  <si>
    <t>900, CA</t>
  </si>
  <si>
    <t>Los Angeles, CA</t>
  </si>
  <si>
    <t>902, CA</t>
  </si>
  <si>
    <t>903, CA</t>
  </si>
  <si>
    <t>904, CA</t>
  </si>
  <si>
    <t>905, CA</t>
  </si>
  <si>
    <t>906, CA</t>
  </si>
  <si>
    <t>907, CA</t>
  </si>
  <si>
    <t>908, CA</t>
  </si>
  <si>
    <t>910, CA</t>
  </si>
  <si>
    <t>911, CA</t>
  </si>
  <si>
    <t>912, CA</t>
  </si>
  <si>
    <t>913, CA</t>
  </si>
  <si>
    <t>914, CA</t>
  </si>
  <si>
    <t>915, CA</t>
  </si>
  <si>
    <t>916, CA</t>
  </si>
  <si>
    <t>917, CA</t>
  </si>
  <si>
    <t>918, CA</t>
  </si>
  <si>
    <t>924, CA</t>
  </si>
  <si>
    <t>925, CA</t>
  </si>
  <si>
    <t>926, CA</t>
  </si>
  <si>
    <t>927, CA</t>
  </si>
  <si>
    <t>928, CA</t>
  </si>
  <si>
    <t>930, CA</t>
  </si>
  <si>
    <t>931, CA</t>
  </si>
  <si>
    <t>922, CA</t>
  </si>
  <si>
    <t>CA-MEX</t>
  </si>
  <si>
    <t>923, CA</t>
  </si>
  <si>
    <t>933, CA</t>
  </si>
  <si>
    <t>CA-MOJ</t>
  </si>
  <si>
    <t>935, CA</t>
  </si>
  <si>
    <t>960, CA</t>
  </si>
  <si>
    <t>941, CA</t>
  </si>
  <si>
    <t>942, CA</t>
  </si>
  <si>
    <t>945, CA</t>
  </si>
  <si>
    <t>946, CA</t>
  </si>
  <si>
    <t>947, CA</t>
  </si>
  <si>
    <t>948, CA</t>
  </si>
  <si>
    <t>949, CA</t>
  </si>
  <si>
    <t>952, CA</t>
  </si>
  <si>
    <t>953, CA</t>
  </si>
  <si>
    <t>954, CA</t>
  </si>
  <si>
    <t>956, CA</t>
  </si>
  <si>
    <t>957, CA</t>
  </si>
  <si>
    <t>958, CA</t>
  </si>
  <si>
    <t>959, CA</t>
  </si>
  <si>
    <t>934, CA</t>
  </si>
  <si>
    <t>CA-SAL</t>
  </si>
  <si>
    <t>939, CA</t>
  </si>
  <si>
    <t>940, CA</t>
  </si>
  <si>
    <t>943, CA</t>
  </si>
  <si>
    <t>944, CA</t>
  </si>
  <si>
    <t>950, CA</t>
  </si>
  <si>
    <t>951, CA</t>
  </si>
  <si>
    <t>919, CA</t>
  </si>
  <si>
    <t>CA-SAN</t>
  </si>
  <si>
    <t>920, CA</t>
  </si>
  <si>
    <t>921, CA</t>
  </si>
  <si>
    <t>961, CA</t>
  </si>
  <si>
    <t>967, HI</t>
  </si>
  <si>
    <t>WA-SEA</t>
  </si>
  <si>
    <t>968, HI</t>
  </si>
  <si>
    <t>970, OR</t>
  </si>
  <si>
    <t>OR-POR</t>
  </si>
  <si>
    <t>971, OR</t>
  </si>
  <si>
    <t>972, OR</t>
  </si>
  <si>
    <t>973, OR</t>
  </si>
  <si>
    <t>OR-EUG</t>
  </si>
  <si>
    <t>974, OR</t>
  </si>
  <si>
    <t>975, OR</t>
  </si>
  <si>
    <t>OR-MED</t>
  </si>
  <si>
    <t>976, OR</t>
  </si>
  <si>
    <t>977, OR</t>
  </si>
  <si>
    <t>OR-BEN</t>
  </si>
  <si>
    <t>978, OR</t>
  </si>
  <si>
    <t>979, OR</t>
  </si>
  <si>
    <t>980, WA</t>
  </si>
  <si>
    <t>981, WA</t>
  </si>
  <si>
    <t>982, WA</t>
  </si>
  <si>
    <t>983, WA</t>
  </si>
  <si>
    <t>984, WA</t>
  </si>
  <si>
    <t>WA-CEN</t>
  </si>
  <si>
    <t>985, WA</t>
  </si>
  <si>
    <t>986, WA</t>
  </si>
  <si>
    <t>988, WA</t>
  </si>
  <si>
    <t>WA-SPO</t>
  </si>
  <si>
    <t>989, WA</t>
  </si>
  <si>
    <t>WA-YAK</t>
  </si>
  <si>
    <t>990, WA</t>
  </si>
  <si>
    <t>991, WA</t>
  </si>
  <si>
    <t>992, WA</t>
  </si>
  <si>
    <t>993, WA</t>
  </si>
  <si>
    <t>994, WA</t>
  </si>
  <si>
    <t>995, AK</t>
  </si>
  <si>
    <t>AK-ANC</t>
  </si>
  <si>
    <t>996, AK</t>
  </si>
  <si>
    <t>997, AK</t>
  </si>
  <si>
    <t>998, AK</t>
  </si>
  <si>
    <t>999, AK</t>
  </si>
  <si>
    <t>Customer Specific Order ID</t>
  </si>
  <si>
    <t>Metro-Metro MPU</t>
  </si>
  <si>
    <t>Metro-Metro M%</t>
  </si>
  <si>
    <t>Cust MPU</t>
  </si>
  <si>
    <t>Cust M%</t>
  </si>
  <si>
    <t>Volume</t>
  </si>
  <si>
    <t>Volume Freq.</t>
  </si>
  <si>
    <t>Metro Average of Distance</t>
  </si>
  <si>
    <t>Metro Average of Total Pay</t>
  </si>
  <si>
    <t>Metro Average of Total Revenue</t>
  </si>
  <si>
    <t>Cust Average of Total Revenue</t>
  </si>
  <si>
    <t>Avg. DAT 15 Day</t>
  </si>
  <si>
    <t>High DAT 15 Day</t>
  </si>
  <si>
    <t>Avg. DAT 90 Day</t>
  </si>
  <si>
    <t>High DAT 90 Day</t>
  </si>
  <si>
    <t>Avg. DAT 360 Day</t>
  </si>
  <si>
    <t>High DAT 360 Day</t>
  </si>
  <si>
    <t>DAT Output 7 High</t>
  </si>
  <si>
    <t>DAT Output 15 High</t>
  </si>
  <si>
    <t>DAT Output 360 High</t>
  </si>
  <si>
    <t>DAT Output 90 High</t>
  </si>
  <si>
    <t>DAT Output 60 High</t>
  </si>
  <si>
    <t>DAT Output 30 High</t>
  </si>
  <si>
    <t>Award ?</t>
  </si>
  <si>
    <t xml:space="preserve">Eff. </t>
  </si>
  <si>
    <t>Exp.</t>
  </si>
  <si>
    <t>6 Mo. Customer Specific Order ID</t>
  </si>
  <si>
    <t>Date:</t>
  </si>
  <si>
    <t>Opp:</t>
  </si>
  <si>
    <t>Opp. ID:</t>
  </si>
  <si>
    <t>Cust. Name</t>
  </si>
  <si>
    <t>Captured</t>
  </si>
  <si>
    <t>Volume Award</t>
  </si>
  <si>
    <t>Awarded Rate (RPM)</t>
  </si>
  <si>
    <t>Awarded Rate (MIN/FLAT)</t>
  </si>
  <si>
    <t>Final Adjusted RPM to Submit</t>
  </si>
  <si>
    <t>Lane Comment</t>
  </si>
  <si>
    <t>Opp. Comments:</t>
  </si>
  <si>
    <t>..</t>
  </si>
  <si>
    <t>EV.890.WINTERSTORAGE</t>
  </si>
  <si>
    <t>ORANGEBURG</t>
  </si>
  <si>
    <t>NY</t>
  </si>
  <si>
    <t>10962</t>
  </si>
  <si>
    <t>MANSFIELD</t>
  </si>
  <si>
    <t>OH</t>
  </si>
  <si>
    <t>44902</t>
  </si>
  <si>
    <t>BLOOMINGTON</t>
  </si>
  <si>
    <t>CA</t>
  </si>
  <si>
    <t>92316</t>
  </si>
  <si>
    <t>GARY</t>
  </si>
  <si>
    <t>IN</t>
  </si>
  <si>
    <t>46404</t>
  </si>
  <si>
    <t>CHICAGO</t>
  </si>
  <si>
    <t>IL</t>
  </si>
  <si>
    <t>60609</t>
  </si>
  <si>
    <t>LITTLESTOWN</t>
  </si>
  <si>
    <t>PA</t>
  </si>
  <si>
    <t>17340</t>
  </si>
  <si>
    <t>LOCKBOURNE</t>
  </si>
  <si>
    <t>43137</t>
  </si>
  <si>
    <t>CHAMPLAIN</t>
  </si>
  <si>
    <t>12919</t>
  </si>
  <si>
    <t>WOODLAND</t>
  </si>
  <si>
    <t>WA</t>
  </si>
  <si>
    <t>98674</t>
  </si>
  <si>
    <t>CONTOOCOOK</t>
  </si>
  <si>
    <t>NH</t>
  </si>
  <si>
    <t>03229</t>
  </si>
  <si>
    <t>ALEXANDRIA</t>
  </si>
  <si>
    <t>46001</t>
  </si>
  <si>
    <t>POOLER</t>
  </si>
  <si>
    <t>GA</t>
  </si>
  <si>
    <t>31322</t>
  </si>
  <si>
    <t>MILTON</t>
  </si>
  <si>
    <t>ON</t>
  </si>
  <si>
    <t>L9T4Z7</t>
  </si>
  <si>
    <t>BELEN</t>
  </si>
  <si>
    <t>NM</t>
  </si>
  <si>
    <t>87002</t>
  </si>
  <si>
    <t>ANDERSON</t>
  </si>
  <si>
    <t>46016</t>
  </si>
  <si>
    <t>CHERRYVILLE</t>
  </si>
  <si>
    <t>NC</t>
  </si>
  <si>
    <t>28021</t>
  </si>
  <si>
    <t>LINCOLNTON</t>
  </si>
  <si>
    <t>28092</t>
  </si>
  <si>
    <t>GRAND PRAIRIE</t>
  </si>
  <si>
    <t>TX</t>
  </si>
  <si>
    <t>75051</t>
  </si>
  <si>
    <t>HENDERSON</t>
  </si>
  <si>
    <t>NV</t>
  </si>
  <si>
    <t>89002</t>
  </si>
  <si>
    <t>DALLAS</t>
  </si>
  <si>
    <t>75237</t>
  </si>
  <si>
    <t>DAYTON</t>
  </si>
  <si>
    <t>NJ</t>
  </si>
  <si>
    <t>08810</t>
  </si>
  <si>
    <t>ONTARIO</t>
  </si>
  <si>
    <t>91761</t>
  </si>
  <si>
    <t>45449</t>
  </si>
  <si>
    <t>STOCKTON</t>
  </si>
  <si>
    <t>95215</t>
  </si>
  <si>
    <t>FINDLAY</t>
  </si>
  <si>
    <t>45840</t>
  </si>
  <si>
    <t>KINGMAN</t>
  </si>
  <si>
    <t>AZ</t>
  </si>
  <si>
    <t>86401</t>
  </si>
  <si>
    <t>BRIDGEWATER</t>
  </si>
  <si>
    <t>08807</t>
  </si>
  <si>
    <t>PASADENA</t>
  </si>
  <si>
    <t>77507</t>
  </si>
  <si>
    <t>YOUNGSTOWN</t>
  </si>
  <si>
    <t>44509</t>
  </si>
  <si>
    <t>BIRMINGHAM</t>
  </si>
  <si>
    <t>AL</t>
  </si>
  <si>
    <t>35215</t>
  </si>
  <si>
    <t>CLINTON</t>
  </si>
  <si>
    <t>SC</t>
  </si>
  <si>
    <t>29325</t>
  </si>
  <si>
    <t>ENNIS</t>
  </si>
  <si>
    <t>75119</t>
  </si>
  <si>
    <t>LAKE HAVASU CITY</t>
  </si>
  <si>
    <t>86403</t>
  </si>
  <si>
    <t>MASSILLON</t>
  </si>
  <si>
    <t>44646</t>
  </si>
  <si>
    <t>TOWNSEND</t>
  </si>
  <si>
    <t>MA</t>
  </si>
  <si>
    <t>01469</t>
  </si>
  <si>
    <t>DAVENPORT</t>
  </si>
  <si>
    <t>IA</t>
  </si>
  <si>
    <t>52806</t>
  </si>
  <si>
    <t>LA PALMA</t>
  </si>
  <si>
    <t>90623</t>
  </si>
  <si>
    <t>SAVANNAH</t>
  </si>
  <si>
    <t>31408</t>
  </si>
  <si>
    <t>SAN DIEGO</t>
  </si>
  <si>
    <t>92154</t>
  </si>
  <si>
    <t>BREINIGSVILLE</t>
  </si>
  <si>
    <t>18031</t>
  </si>
  <si>
    <t>PITTSTON TOWNSHIP</t>
  </si>
  <si>
    <t>18640</t>
  </si>
  <si>
    <t>WESTFIELD</t>
  </si>
  <si>
    <t>01085</t>
  </si>
  <si>
    <t>TRACY</t>
  </si>
  <si>
    <t>95304</t>
  </si>
  <si>
    <t>SALEM</t>
  </si>
  <si>
    <t>OR</t>
  </si>
  <si>
    <t>97317</t>
  </si>
  <si>
    <t>91764</t>
  </si>
  <si>
    <t>REDLANDS</t>
  </si>
  <si>
    <t>92374</t>
  </si>
  <si>
    <t>TOLLESON</t>
  </si>
  <si>
    <t>85353</t>
  </si>
  <si>
    <t>HOUSTON</t>
  </si>
  <si>
    <t>77064</t>
  </si>
  <si>
    <t>75232</t>
  </si>
  <si>
    <t>TOPEKA</t>
  </si>
  <si>
    <t>KS</t>
  </si>
  <si>
    <t>66609</t>
  </si>
  <si>
    <t>LAKE PARK</t>
  </si>
  <si>
    <t>31636</t>
  </si>
  <si>
    <t>MC CALLA</t>
  </si>
  <si>
    <t>35111</t>
  </si>
  <si>
    <t>WEST COLUMBIA</t>
  </si>
  <si>
    <t>29172</t>
  </si>
  <si>
    <t>JOLIET</t>
  </si>
  <si>
    <t>60436</t>
  </si>
  <si>
    <t>WINCHESTER</t>
  </si>
  <si>
    <t>VA</t>
  </si>
  <si>
    <t>22603</t>
  </si>
  <si>
    <t>MONROE</t>
  </si>
  <si>
    <t>45050</t>
  </si>
  <si>
    <t>VAN BUREN</t>
  </si>
  <si>
    <t>45889</t>
  </si>
  <si>
    <t>MONROE TOWNSHIP</t>
  </si>
  <si>
    <t>08831</t>
  </si>
  <si>
    <t>DV</t>
  </si>
  <si>
    <t>Yes</t>
  </si>
  <si>
    <t>No</t>
  </si>
  <si>
    <t>5-5</t>
  </si>
  <si>
    <t>3-3</t>
  </si>
  <si>
    <t>Margin Ref</t>
  </si>
  <si>
    <t>Origin ID</t>
  </si>
  <si>
    <t>Origin Name</t>
  </si>
  <si>
    <t>Loading Drop/Live</t>
  </si>
  <si>
    <t>DC</t>
  </si>
  <si>
    <t>DC Name</t>
  </si>
  <si>
    <t>Hours Available</t>
  </si>
  <si>
    <t>Days Available</t>
  </si>
  <si>
    <t>Total Trucks</t>
  </si>
  <si>
    <t>Concat</t>
  </si>
  <si>
    <t>28930NY001</t>
  </si>
  <si>
    <t>Aluf Plastics Vendor Location A</t>
  </si>
  <si>
    <t>Live</t>
  </si>
  <si>
    <t>Breinigscille #5034</t>
  </si>
  <si>
    <t>8am to 5pm</t>
  </si>
  <si>
    <t>Monday-Friday</t>
  </si>
  <si>
    <t>Pittson Township #5089</t>
  </si>
  <si>
    <t>Wetsfield #5221</t>
  </si>
  <si>
    <t>87412OH001</t>
  </si>
  <si>
    <t>EDGE PLASTICS</t>
  </si>
  <si>
    <t>LIVE</t>
  </si>
  <si>
    <t>TRACY, CA</t>
  </si>
  <si>
    <t>SALEM, OR</t>
  </si>
  <si>
    <t>T</t>
  </si>
  <si>
    <t>ONTARIO, CA</t>
  </si>
  <si>
    <t>H</t>
  </si>
  <si>
    <t>REDLANDS, CA</t>
  </si>
  <si>
    <t>A</t>
  </si>
  <si>
    <t>TOLLESON, AZ</t>
  </si>
  <si>
    <t>N</t>
  </si>
  <si>
    <t>HOUSTON, TX</t>
  </si>
  <si>
    <t>S</t>
  </si>
  <si>
    <t>DALLAS, TX</t>
  </si>
  <si>
    <t>G</t>
  </si>
  <si>
    <t>TOPEKA, KS</t>
  </si>
  <si>
    <t>I</t>
  </si>
  <si>
    <t>LAKE PARK, GA</t>
  </si>
  <si>
    <t>V</t>
  </si>
  <si>
    <t>MCCALLA, AL</t>
  </si>
  <si>
    <t>WESTFIELD, MA</t>
  </si>
  <si>
    <t>WEST COLUMBIA, SC</t>
  </si>
  <si>
    <t>BREINIGSVILLE, PA</t>
  </si>
  <si>
    <t>PITTSON, PA</t>
  </si>
  <si>
    <t>JOLIET, IL</t>
  </si>
  <si>
    <t>WINCHESTER, VA</t>
  </si>
  <si>
    <t>MONROE, OH</t>
  </si>
  <si>
    <t>VAN BUREN, OH</t>
  </si>
  <si>
    <t>256560CA005</t>
  </si>
  <si>
    <t>Bloomington, CA</t>
  </si>
  <si>
    <t>256561IN001</t>
  </si>
  <si>
    <t>Gary, IN</t>
  </si>
  <si>
    <t>256560IL001</t>
  </si>
  <si>
    <t>Chicago, IL</t>
  </si>
  <si>
    <t>256560PA001</t>
  </si>
  <si>
    <t>Littlestown, PA</t>
  </si>
  <si>
    <t>497693OH008</t>
  </si>
  <si>
    <t>WHIRLPOOL/GLADIATOR</t>
  </si>
  <si>
    <t>Drop</t>
  </si>
  <si>
    <t>Home Depot RDC #5023</t>
  </si>
  <si>
    <t>24/7 for Drop</t>
  </si>
  <si>
    <t>Home Depot RDC #5024</t>
  </si>
  <si>
    <t>Home Depot RDC #5030</t>
  </si>
  <si>
    <t>Home Depot RDC #5034</t>
  </si>
  <si>
    <t>Home Depot RDC #5084</t>
  </si>
  <si>
    <t>Home Depot RDC #5085</t>
  </si>
  <si>
    <t>Home Depot RDC #5086</t>
  </si>
  <si>
    <t>Home Depot RDC #5087</t>
  </si>
  <si>
    <t>Home Depot RDC #5088</t>
  </si>
  <si>
    <t>Home Depot RDC #5089</t>
  </si>
  <si>
    <t>Home Depot RDC #5120</t>
  </si>
  <si>
    <t>Home Depot RDC #5221</t>
  </si>
  <si>
    <t>Home Depot RDC #5520</t>
  </si>
  <si>
    <t>Home Depot RDC #5639</t>
  </si>
  <si>
    <t>Home Depot RDC #5641</t>
  </si>
  <si>
    <t>Home Depot RDC #5642</t>
  </si>
  <si>
    <t>Home Depot RDC #5643</t>
  </si>
  <si>
    <t>Home Depot RDC #5851</t>
  </si>
  <si>
    <t>72352NY001</t>
  </si>
  <si>
    <t>CHAMPLAIN, NY</t>
  </si>
  <si>
    <t>0800-1500</t>
  </si>
  <si>
    <t>MON- FRI</t>
  </si>
  <si>
    <t>JOLIET,IL</t>
  </si>
  <si>
    <t>872960WA001</t>
  </si>
  <si>
    <t>HOUSEWORKS/SRM WA</t>
  </si>
  <si>
    <t>Either</t>
  </si>
  <si>
    <t>0600-1400</t>
  </si>
  <si>
    <t>M, T, W, TH, F</t>
  </si>
  <si>
    <t>CLOSED</t>
  </si>
  <si>
    <t>`</t>
  </si>
  <si>
    <t>872960NH001</t>
  </si>
  <si>
    <t>HOUSEWORKS/ EXCALIBUR NH</t>
  </si>
  <si>
    <t>0800-1700</t>
  </si>
  <si>
    <t xml:space="preserve">CLOSED </t>
  </si>
  <si>
    <t xml:space="preserve">WEST COLUMBIA </t>
  </si>
  <si>
    <t>BREININGSVILLE</t>
  </si>
  <si>
    <t>1 LTL</t>
  </si>
  <si>
    <t>72232IN001</t>
  </si>
  <si>
    <t>HOME DESIGN PRODUCTS - ALEXANDRIA</t>
  </si>
  <si>
    <t>0700-0330</t>
  </si>
  <si>
    <t>M-F</t>
  </si>
  <si>
    <t>82524GA002</t>
  </si>
  <si>
    <t>KETER NORTH AMERICA</t>
  </si>
  <si>
    <t>0800-1600</t>
  </si>
  <si>
    <t>870983ON002</t>
  </si>
  <si>
    <t>KETER CANADA INC</t>
  </si>
  <si>
    <t>Both</t>
  </si>
  <si>
    <t>764810NM001</t>
  </si>
  <si>
    <t>HOME DESIGN PRODUCTS - BELEN</t>
  </si>
  <si>
    <t>764810IN004</t>
  </si>
  <si>
    <t>HOME DESIGN PRODUCTS - ANDERSON</t>
  </si>
  <si>
    <t>764810NC006</t>
  </si>
  <si>
    <t>HOME DESIGN PRODUCTS - CHERRYVILLE</t>
  </si>
  <si>
    <t>764810NC007</t>
  </si>
  <si>
    <t>HOME DESIGN PRODUCTS - LINCOLNTON</t>
  </si>
  <si>
    <t>587300TX001</t>
  </si>
  <si>
    <t>POLY-AMERICA - GRAND PRAIRIE, TX</t>
  </si>
  <si>
    <t>24 HRS</t>
  </si>
  <si>
    <t>7 DAYS/WK</t>
  </si>
  <si>
    <t>587788NV001</t>
  </si>
  <si>
    <t>POLY WEST - HENDERSON, NV</t>
  </si>
  <si>
    <t>84852TX007</t>
  </si>
  <si>
    <t>DALLAS TX - Pratt</t>
  </si>
  <si>
    <t>Live or Drop</t>
  </si>
  <si>
    <t xml:space="preserve">DALLAS RDC              </t>
  </si>
  <si>
    <t>8:00-10:00</t>
  </si>
  <si>
    <t>TOPEKA RDC</t>
  </si>
  <si>
    <t>84852NJ002</t>
  </si>
  <si>
    <t>DAYTON NJ - Pratt</t>
  </si>
  <si>
    <t xml:space="preserve">WINCHESTER RDC          </t>
  </si>
  <si>
    <t xml:space="preserve">BREINIGSVILLE RDC       </t>
  </si>
  <si>
    <t>84852CA007</t>
  </si>
  <si>
    <t>ONTARIO CA - Pratt</t>
  </si>
  <si>
    <t xml:space="preserve">REDLANDS RDC            </t>
  </si>
  <si>
    <t>84852OH001</t>
  </si>
  <si>
    <t>DAYTON OH - Pratt</t>
  </si>
  <si>
    <t>VAN BUREN RDC</t>
  </si>
  <si>
    <t xml:space="preserve">HOUSTON RDC          </t>
  </si>
  <si>
    <t>84852CA010</t>
  </si>
  <si>
    <t>STOCKTON CA - Pratt</t>
  </si>
  <si>
    <t>SALEM RDC</t>
  </si>
  <si>
    <t xml:space="preserve">TRACY RDC            </t>
  </si>
  <si>
    <t>ONTARIO RDC</t>
  </si>
  <si>
    <t>875351OH004</t>
  </si>
  <si>
    <t>FINDLAY MAIN/Shelves OH</t>
  </si>
  <si>
    <t>Mon-Fri</t>
  </si>
  <si>
    <t>879076AZ002</t>
  </si>
  <si>
    <t>KINGMAN/Shelves AZ</t>
  </si>
  <si>
    <t xml:space="preserve">8am - 5pm </t>
  </si>
  <si>
    <t>MON-FRI</t>
  </si>
  <si>
    <t>877374NJ000</t>
  </si>
  <si>
    <t>BRIDGEWATER/Starplast</t>
  </si>
  <si>
    <t xml:space="preserve"> </t>
  </si>
  <si>
    <t>877374NJ001</t>
  </si>
  <si>
    <t>877374TX001</t>
  </si>
  <si>
    <t>HUMBLE/Starplast</t>
  </si>
  <si>
    <t>877374OH001</t>
  </si>
  <si>
    <t>YOUNGSTOWN/Starplast</t>
  </si>
  <si>
    <t>699062AL0063</t>
  </si>
  <si>
    <t>Sterilite Birmingham Alabama</t>
  </si>
  <si>
    <t>699062SC001</t>
  </si>
  <si>
    <t>Sterilite Clinton South Carolina</t>
  </si>
  <si>
    <t>699062TX001</t>
  </si>
  <si>
    <t>Sterilite Ennis Texas</t>
  </si>
  <si>
    <t>699062AZ002</t>
  </si>
  <si>
    <t>Sterilite Lake Havasu City Arizona</t>
  </si>
  <si>
    <t>699063OH005</t>
  </si>
  <si>
    <t>Sterilite Massillon Ohio</t>
  </si>
  <si>
    <t>699063MA001</t>
  </si>
  <si>
    <t>Sterilite Townsend Massachusetts</t>
  </si>
  <si>
    <t>7am-4pm</t>
  </si>
  <si>
    <t>699062IA001</t>
  </si>
  <si>
    <t>Sterilite Davenport Iowa</t>
  </si>
  <si>
    <t>881391CA001</t>
  </si>
  <si>
    <t>Prompt Warehouse/Vanderbilt</t>
  </si>
  <si>
    <t>9:00 AM-4:00 PM</t>
  </si>
  <si>
    <t>76306GA001</t>
  </si>
  <si>
    <t>AA Heritage - Savannah/Whalen</t>
  </si>
  <si>
    <t>W COLUMBIA, SC</t>
  </si>
  <si>
    <t>PITTSTON, PA</t>
  </si>
  <si>
    <t>76306CA001</t>
  </si>
  <si>
    <t>Whalen LLC - San Diego</t>
  </si>
  <si>
    <t>HOME DEPOT, INC RDC #5023 - DALLAS</t>
  </si>
  <si>
    <t/>
  </si>
  <si>
    <t>HOME DEPOT, INC RDC #5024 - TOPEKA</t>
  </si>
  <si>
    <t>HOME DEPOT, INC RDC #5030 - WINCHESTER</t>
  </si>
  <si>
    <t>HOME DEPOT, INC RDC #5034 - BREININGSVILLE</t>
  </si>
  <si>
    <t>HOME DEPOT, INC RDC #5084 - MONROE</t>
  </si>
  <si>
    <t>HOME DEPOT, INC RDC #5085 - LAKE PARK</t>
  </si>
  <si>
    <t>HOME DEPOT, INC RDC #5086 - MC CALLA</t>
  </si>
  <si>
    <t>HOME DEPOT, INC RDC #5088 - WEST COLUMBIA</t>
  </si>
  <si>
    <t>HOME DEPOT, INC RDC #5089 - PITTSTON TOWNSHIP</t>
  </si>
  <si>
    <t>HOME DEPOT, INC RDC #5120 - VAN BUREN</t>
  </si>
  <si>
    <t>HOME DEPOT, INC RDC #5221 - WESTFIELD</t>
  </si>
  <si>
    <t>HOME DEPOT, INC RDC #5520 - HOUSTON</t>
  </si>
  <si>
    <t>HOME DEPOT, INC RDC #5851 - JOLIET</t>
  </si>
  <si>
    <t>HOME DEPOT #6175 - NEW YORK</t>
  </si>
  <si>
    <t>HOME DEPOT #6177 - NEW YORK</t>
  </si>
  <si>
    <t>Week of Thanksgiving</t>
  </si>
  <si>
    <t>Project 11/3-12/14/18 (Max Weekly Vol)</t>
  </si>
  <si>
    <t xml:space="preserve">Project Vol. </t>
  </si>
  <si>
    <t xml:space="preserve">THXGIV WK </t>
  </si>
  <si>
    <t>% THXGIV</t>
  </si>
  <si>
    <t>Trailer Ref + THX wk</t>
  </si>
  <si>
    <t>Home Depot</t>
  </si>
  <si>
    <t>Single Source</t>
  </si>
  <si>
    <t>Single Source Rev</t>
  </si>
  <si>
    <t>Single Soure Mil</t>
  </si>
  <si>
    <t>HAZ</t>
  </si>
  <si>
    <t>MS</t>
  </si>
  <si>
    <t>2%</t>
  </si>
  <si>
    <t>0.012345679012345678</t>
  </si>
  <si>
    <t>0.0125</t>
  </si>
  <si>
    <t>0.2</t>
  </si>
  <si>
    <t>1</t>
  </si>
  <si>
    <t>0.05555555555555555</t>
  </si>
  <si>
    <t>0.034482758620689655</t>
  </si>
  <si>
    <t>0.03636363636363636</t>
  </si>
  <si>
    <t>0.03278688524590164</t>
  </si>
  <si>
    <t>0.06666666666666667</t>
  </si>
  <si>
    <t>0.058823529411764705</t>
  </si>
  <si>
    <t>0.08</t>
  </si>
  <si>
    <t>0.07692307692307693</t>
  </si>
  <si>
    <t>0.041666666666666664</t>
  </si>
  <si>
    <t>0.02564102564102564</t>
  </si>
  <si>
    <t>0.02857142857142857</t>
  </si>
  <si>
    <t>0.16666666666666666</t>
  </si>
  <si>
    <t>0.01</t>
  </si>
  <si>
    <t>0.01818181818181818</t>
  </si>
  <si>
    <t>0.03773584905660377</t>
  </si>
  <si>
    <t>0.012048192771084338</t>
  </si>
  <si>
    <t>0.015384615384615385</t>
  </si>
  <si>
    <t>0.005050505050505051</t>
  </si>
  <si>
    <t>0.5</t>
  </si>
  <si>
    <t>0.05</t>
  </si>
  <si>
    <t>0.017543859649122806</t>
  </si>
  <si>
    <t>0.03125</t>
  </si>
  <si>
    <t>1.3333333333333333</t>
  </si>
  <si>
    <t>O Region</t>
  </si>
  <si>
    <t>D Re</t>
  </si>
  <si>
    <t>Deep South</t>
  </si>
  <si>
    <t>Mid-South</t>
  </si>
  <si>
    <t>Great Lakes</t>
  </si>
  <si>
    <t>South Central</t>
  </si>
  <si>
    <t>Mid-Atlantic</t>
  </si>
  <si>
    <t>New England</t>
  </si>
  <si>
    <t>Pacific West</t>
  </si>
  <si>
    <t>Southwest</t>
  </si>
  <si>
    <t>Northwest</t>
  </si>
  <si>
    <t>Upper Plains</t>
  </si>
  <si>
    <t>CONCAT</t>
  </si>
  <si>
    <t>Lane Capacity</t>
  </si>
  <si>
    <t>Surge Capacity</t>
  </si>
  <si>
    <t>Flat Charge</t>
  </si>
  <si>
    <t>Transit Time</t>
  </si>
  <si>
    <t>Single Carrier Rate</t>
  </si>
  <si>
    <t>Eqp Type #1</t>
  </si>
  <si>
    <t>Cust Miles</t>
  </si>
  <si>
    <t>Volume Freq</t>
  </si>
  <si>
    <t>3-3 MKT LH RPM (6 Mo)</t>
  </si>
  <si>
    <t>3-3 MKT Cnt (6 Mo)</t>
  </si>
  <si>
    <t>M-M MKT LH RPM (6 Mo)</t>
  </si>
  <si>
    <t xml:space="preserve">M-M MKT Cnt (6 Mo) </t>
  </si>
  <si>
    <t>Avg 3-3 LH Avg</t>
  </si>
  <si>
    <t>Avg M-M LH Avg</t>
  </si>
  <si>
    <t>DAT Output 7 Avg</t>
  </si>
  <si>
    <t>DAT Output 15 Avg</t>
  </si>
  <si>
    <t>DAT Output 30 Avg</t>
  </si>
  <si>
    <t>DAT Output 60 Avg</t>
  </si>
  <si>
    <t>DAT Output 90 Avg</t>
  </si>
  <si>
    <t>DAT Output 360 Avg</t>
  </si>
  <si>
    <t>Avg Cost Output</t>
  </si>
  <si>
    <t>Publ RPM</t>
  </si>
  <si>
    <t>Publ MIN/Flat</t>
  </si>
  <si>
    <t>Cust Average of Distance</t>
  </si>
  <si>
    <t>Cust Average of Total Pay</t>
  </si>
  <si>
    <t xml:space="preserve">Eff 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</si>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</sst>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98FF1"/>
        <bgColor indexed="64"/>
      </patternFill>
    </fill>
    <fill>
      <patternFill patternType="solid">
        <fgColor rgb="FFD4E81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">
    <xf numFmtId="0" fontId="0" fillId="0" borderId="0" xfId="0"/>
    <xf numFmtId="44" fontId="0" fillId="0" borderId="0" xfId="0" applyNumberFormat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44" fontId="6" fillId="0" borderId="0" xfId="1" applyFont="1"/>
    <xf numFmtId="164" fontId="6" fillId="0" borderId="0" xfId="1" applyNumberFormat="1" applyFont="1"/>
    <xf numFmtId="0" fontId="5" fillId="4" borderId="5" xfId="2" applyFont="1" applyFill="1" applyBorder="1" applyAlignment="1">
      <alignment wrapText="1"/>
    </xf>
    <xf numFmtId="0" fontId="0" fillId="0" borderId="4" xfId="0" applyBorder="1"/>
    <xf numFmtId="1" fontId="0" fillId="0" borderId="0" xfId="0" applyNumberFormat="1" applyAlignment="1">
      <alignment horizontal="left"/>
    </xf>
    <xf numFmtId="1" fontId="0" fillId="0" borderId="0" xfId="1" applyNumberFormat="1" applyFont="1"/>
    <xf numFmtId="9" fontId="0" fillId="0" borderId="0" xfId="3" applyFont="1"/>
    <xf numFmtId="0" fontId="4" fillId="5" borderId="3" xfId="0" applyFont="1" applyFill="1" applyBorder="1" applyAlignment="1">
      <alignment wrapText="1"/>
    </xf>
    <xf numFmtId="0" fontId="0" fillId="5" borderId="0" xfId="0" applyFill="1"/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 wrapText="1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left" wrapText="1"/>
    </xf>
    <xf numFmtId="0" fontId="3" fillId="6" borderId="0" xfId="2" applyFont="1" applyFill="1" applyBorder="1" applyAlignment="1">
      <alignment wrapText="1"/>
    </xf>
    <xf numFmtId="9" fontId="0" fillId="6" borderId="0" xfId="3" applyFont="1" applyFill="1" applyAlignment="1">
      <alignment wrapText="1"/>
    </xf>
    <xf numFmtId="165" fontId="0" fillId="6" borderId="0" xfId="4" applyNumberFormat="1" applyFont="1" applyFill="1" applyAlignment="1">
      <alignment wrapText="1"/>
    </xf>
    <xf numFmtId="165" fontId="4" fillId="0" borderId="3" xfId="4" applyNumberFormat="1" applyFont="1" applyBorder="1" applyAlignment="1">
      <alignment wrapText="1"/>
    </xf>
    <xf numFmtId="165" fontId="0" fillId="0" borderId="0" xfId="4" applyNumberFormat="1" applyFont="1"/>
    <xf numFmtId="0" fontId="0" fillId="7" borderId="0" xfId="0" applyFill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14" fontId="8" fillId="3" borderId="0" xfId="0" applyNumberFormat="1" applyFont="1" applyFill="1" applyAlignment="1">
      <alignment horizontal="left" vertical="center"/>
    </xf>
    <xf numFmtId="0" fontId="0" fillId="4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4" borderId="0" xfId="4" applyNumberFormat="1" applyFont="1" applyFill="1"/>
    <xf numFmtId="49" fontId="0" fillId="4" borderId="0" xfId="0" applyNumberFormat="1" applyFill="1"/>
    <xf numFmtId="49" fontId="0" fillId="6" borderId="0" xfId="0" applyNumberFormat="1" applyFill="1" applyAlignment="1">
      <alignment wrapText="1"/>
    </xf>
    <xf numFmtId="49" fontId="4" fillId="0" borderId="3" xfId="0" applyNumberFormat="1" applyFont="1" applyBorder="1" applyAlignment="1">
      <alignment wrapText="1"/>
    </xf>
    <xf numFmtId="49" fontId="0" fillId="0" borderId="0" xfId="0" applyNumberFormat="1"/>
    <xf numFmtId="0" fontId="4" fillId="0" borderId="5" xfId="0" applyFont="1" applyBorder="1" applyAlignment="1">
      <alignment wrapText="1"/>
    </xf>
    <xf numFmtId="0" fontId="7" fillId="3" borderId="4" xfId="0" applyFont="1" applyFill="1" applyBorder="1" applyAlignment="1">
      <alignment horizontal="center"/>
    </xf>
    <xf numFmtId="16" fontId="7" fillId="6" borderId="4" xfId="0" applyNumberFormat="1" applyFont="1" applyFill="1" applyBorder="1"/>
    <xf numFmtId="16" fontId="7" fillId="8" borderId="4" xfId="0" applyNumberFormat="1" applyFont="1" applyFill="1" applyBorder="1"/>
    <xf numFmtId="16" fontId="7" fillId="9" borderId="4" xfId="0" applyNumberFormat="1" applyFont="1" applyFill="1" applyBorder="1"/>
    <xf numFmtId="16" fontId="7" fillId="10" borderId="4" xfId="0" applyNumberFormat="1" applyFont="1" applyFill="1" applyBorder="1"/>
    <xf numFmtId="16" fontId="9" fillId="11" borderId="4" xfId="0" applyNumberFormat="1" applyFont="1" applyFill="1" applyBorder="1"/>
    <xf numFmtId="16" fontId="7" fillId="12" borderId="4" xfId="0" applyNumberFormat="1" applyFont="1" applyFill="1" applyBorder="1"/>
    <xf numFmtId="16" fontId="7" fillId="13" borderId="4" xfId="0" applyNumberFormat="1" applyFont="1" applyFill="1" applyBorder="1" applyAlignment="1">
      <alignment horizontal="center"/>
    </xf>
    <xf numFmtId="165" fontId="4" fillId="0" borderId="6" xfId="4" applyNumberFormat="1" applyFont="1" applyBorder="1" applyAlignment="1">
      <alignment wrapText="1"/>
    </xf>
    <xf numFmtId="1" fontId="0" fillId="0" borderId="0" xfId="0" applyNumberFormat="1"/>
    <xf numFmtId="164" fontId="0" fillId="0" borderId="0" xfId="0" applyNumberFormat="1"/>
    <xf numFmtId="164" fontId="3" fillId="6" borderId="0" xfId="2" applyNumberFormat="1" applyFont="1" applyFill="1" applyBorder="1" applyAlignment="1">
      <alignment wrapText="1"/>
    </xf>
    <xf numFmtId="165" fontId="3" fillId="6" borderId="0" xfId="2" applyNumberFormat="1" applyFont="1" applyFill="1" applyBorder="1" applyAlignment="1">
      <alignment wrapText="1"/>
    </xf>
    <xf numFmtId="43" fontId="3" fillId="6" borderId="0" xfId="2" applyNumberFormat="1" applyFont="1" applyFill="1" applyBorder="1" applyAlignment="1">
      <alignment wrapText="1"/>
    </xf>
    <xf numFmtId="43" fontId="0" fillId="6" borderId="0" xfId="0" applyNumberFormat="1" applyFill="1" applyAlignment="1">
      <alignment wrapText="1"/>
    </xf>
    <xf numFmtId="0" fontId="0" fillId="14" borderId="0" xfId="0" applyFill="1"/>
    <xf numFmtId="0" fontId="0" fillId="14" borderId="0" xfId="0" applyFill="1" applyAlignment="1">
      <alignment horizontal="left"/>
    </xf>
    <xf numFmtId="9" fontId="0" fillId="14" borderId="0" xfId="3" applyFont="1" applyFill="1"/>
    <xf numFmtId="1" fontId="0" fillId="14" borderId="0" xfId="0" applyNumberFormat="1" applyFill="1"/>
    <xf numFmtId="165" fontId="0" fillId="14" borderId="0" xfId="4" applyNumberFormat="1" applyFont="1" applyFill="1"/>
    <xf numFmtId="44" fontId="0" fillId="14" borderId="0" xfId="0" applyNumberFormat="1" applyFill="1"/>
    <xf numFmtId="0" fontId="0" fillId="14" borderId="4" xfId="0" applyFill="1" applyBorder="1"/>
    <xf numFmtId="164" fontId="6" fillId="14" borderId="0" xfId="1" applyNumberFormat="1" applyFont="1" applyFill="1"/>
    <xf numFmtId="44" fontId="6" fillId="14" borderId="0" xfId="1" applyFont="1" applyFill="1"/>
    <xf numFmtId="49" fontId="0" fillId="14" borderId="0" xfId="0" applyNumberFormat="1" applyFill="1"/>
    <xf numFmtId="0" fontId="0" fillId="15" borderId="0" xfId="0" applyFill="1"/>
    <xf numFmtId="0" fontId="0" fillId="15" borderId="4" xfId="0" applyFill="1" applyBorder="1"/>
    <xf numFmtId="43" fontId="6" fillId="0" borderId="0" xfId="4" applyFont="1"/>
    <xf numFmtId="165" fontId="3" fillId="6" borderId="0" xfId="4" applyNumberFormat="1" applyFont="1" applyFill="1" applyBorder="1" applyAlignment="1">
      <alignment wrapText="1"/>
    </xf>
    <xf numFmtId="165" fontId="6" fillId="0" borderId="0" xfId="4" applyNumberFormat="1" applyFont="1"/>
  </cellXfs>
  <cellStyles count="5">
    <cellStyle name="Comma" xfId="4" builtinId="3"/>
    <cellStyle name="Currency" xfId="1" builtinId="4"/>
    <cellStyle name="Input" xfId="2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4.4" x14ac:dyDescent="0.3"/>
  <cols>
    <col min="1" max="1" width="13.5546875" customWidth="1"/>
    <col min="2" max="2" width="23.88671875" customWidth="1"/>
  </cols>
  <sheetData>
    <row r="1" spans="1:2" ht="27" customHeight="1" x14ac:dyDescent="0.3">
      <c r="A1" s="25" t="s">
        <v>1331</v>
      </c>
      <c r="B1" s="24" t="s">
        <v>1685</v>
      </c>
    </row>
    <row r="2" spans="1:2" ht="28.5" customHeight="1" x14ac:dyDescent="0.3">
      <c r="A2" s="25" t="s">
        <v>1329</v>
      </c>
      <c r="B2" s="26" t="s">
        <v>1340</v>
      </c>
    </row>
    <row r="3" spans="1:2" ht="29.25" customHeight="1" x14ac:dyDescent="0.3">
      <c r="A3" s="25" t="s">
        <v>1328</v>
      </c>
      <c r="B3" s="28">
        <v>43375</v>
      </c>
    </row>
    <row r="5" spans="1:2" ht="36" customHeight="1" x14ac:dyDescent="0.3">
      <c r="A5" s="27" t="s">
        <v>1330</v>
      </c>
      <c r="B5" s="27" t="str">
        <f>CONCATENATE(B1&amp;": "&amp;B2&amp;" - "&amp;TEXT(B3,"M.D.Y"))</f>
        <v>Home Depot: EV.890.WINTERSTORAGE - 10.2.18</v>
      </c>
    </row>
    <row r="7" spans="1:2" x14ac:dyDescent="0.3">
      <c r="A7" s="25" t="s">
        <v>1338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53"/>
  <sheetViews>
    <sheetView tabSelected="1" topLeftCell="BY1" workbookViewId="0">
      <pane ySplit="4" topLeftCell="A5" activePane="bottomLeft" state="frozen"/>
      <selection pane="bottomLeft" activeCell="CG6" sqref="CG6"/>
    </sheetView>
  </sheetViews>
  <sheetFormatPr defaultColWidth="9.109375" defaultRowHeight="14.4" x14ac:dyDescent="0.3"/>
  <cols>
    <col min="1" max="1" width="4" customWidth="1"/>
    <col min="2" max="2" width="5.6640625" customWidth="1"/>
    <col min="3" max="3" width="8.44140625" customWidth="1"/>
    <col min="4" max="4" width="5" style="13" customWidth="1"/>
    <col min="5" max="5" width="6" style="13" customWidth="1"/>
    <col min="6" max="6" width="9.33203125" style="13" customWidth="1"/>
    <col min="7" max="7" width="18.109375" style="13" bestFit="1" customWidth="1"/>
    <col min="8" max="8" width="5.109375" style="13" customWidth="1"/>
    <col min="9" max="9" width="4.88671875" style="13" customWidth="1"/>
    <col min="10" max="10" width="15.33203125" customWidth="1"/>
    <col min="11" max="11" width="4.5546875" customWidth="1"/>
    <col min="12" max="12" width="6.88671875" style="14" customWidth="1"/>
    <col min="13" max="13" width="19.44140625" customWidth="1"/>
    <col min="14" max="14" width="4.109375" customWidth="1"/>
    <col min="15" max="15" width="5.6640625" customWidth="1"/>
    <col min="16" max="16" width="5.5546875" customWidth="1"/>
    <col min="17" max="17" width="8" customWidth="1"/>
    <col min="18" max="18" width="7.5546875" customWidth="1"/>
    <col min="19" max="19" width="6.109375" customWidth="1"/>
    <col min="20" max="20" width="6.33203125" customWidth="1"/>
    <col min="21" max="21" width="7.88671875" customWidth="1"/>
    <col min="22" max="23" width="6" customWidth="1"/>
    <col min="24" max="24" width="4" customWidth="1"/>
    <col min="25" max="25" width="9.5546875" customWidth="1"/>
    <col min="26" max="26" width="7" customWidth="1"/>
    <col min="27" max="27" width="4.5546875" customWidth="1"/>
    <col min="28" max="28" width="4.44140625" customWidth="1"/>
    <col min="29" max="30" width="13.109375" hidden="1" customWidth="1"/>
    <col min="31" max="31" width="7.88671875" style="13" customWidth="1"/>
    <col min="32" max="32" width="8" style="13" customWidth="1"/>
    <col min="33" max="33" width="6.5546875" customWidth="1"/>
    <col min="34" max="35" width="5.5546875" customWidth="1"/>
    <col min="36" max="36" width="5.5546875" hidden="1" customWidth="1"/>
    <col min="37" max="37" width="6.88671875" hidden="1" customWidth="1"/>
    <col min="38" max="38" width="7.33203125" hidden="1" customWidth="1"/>
    <col min="39" max="39" width="7.5546875" hidden="1" customWidth="1"/>
    <col min="40" max="40" width="6.6640625" hidden="1" customWidth="1"/>
    <col min="41" max="41" width="7" hidden="1" customWidth="1"/>
    <col min="42" max="42" width="6.109375" hidden="1" customWidth="1"/>
    <col min="43" max="43" width="7" hidden="1" customWidth="1"/>
    <col min="44" max="44" width="8" hidden="1" customWidth="1"/>
    <col min="45" max="45" width="6.6640625" hidden="1" customWidth="1"/>
    <col min="46" max="46" width="6.6640625" customWidth="1"/>
    <col min="47" max="48" width="6.6640625" hidden="1" customWidth="1"/>
    <col min="49" max="50" width="7" hidden="1" customWidth="1"/>
    <col min="51" max="51" width="6.88671875" hidden="1" customWidth="1"/>
    <col min="52" max="52" width="6.88671875" customWidth="1"/>
    <col min="53" max="53" width="6.88671875" hidden="1" customWidth="1"/>
    <col min="54" max="54" width="6.88671875" customWidth="1"/>
    <col min="55" max="56" width="6.88671875" hidden="1" customWidth="1"/>
    <col min="57" max="57" width="7.88671875" hidden="1" customWidth="1"/>
    <col min="58" max="58" width="8.33203125" hidden="1" customWidth="1"/>
    <col min="59" max="59" width="9" hidden="1" customWidth="1"/>
    <col min="60" max="60" width="6.6640625" style="8" customWidth="1"/>
    <col min="61" max="61" width="6.33203125" style="8" customWidth="1"/>
    <col min="62" max="62" width="8.88671875" customWidth="1"/>
    <col min="63" max="63" width="9.33203125" customWidth="1"/>
    <col min="64" max="64" width="9.6640625" customWidth="1"/>
    <col min="65" max="65" width="8.88671875" customWidth="1"/>
    <col min="66" max="67" width="10.44140625" customWidth="1"/>
    <col min="68" max="69" width="10.44140625" style="22" customWidth="1"/>
    <col min="70" max="75" width="10.44140625" customWidth="1"/>
    <col min="76" max="76" width="15.44140625" customWidth="1"/>
    <col min="77" max="77" width="16.33203125" customWidth="1"/>
    <col min="78" max="78" width="10.5546875" customWidth="1"/>
    <col min="79" max="79" width="7.109375" customWidth="1"/>
    <col min="80" max="80" width="4.33203125" style="39" customWidth="1"/>
    <col min="81" max="81" width="4.6640625" customWidth="1"/>
    <col min="82" max="83" width="6.88671875" style="22" customWidth="1"/>
    <col min="84" max="84" width="7.44140625" style="22" customWidth="1"/>
    <col min="85" max="85" width="5.88671875" style="22" customWidth="1"/>
    <col min="86" max="86" width="5.44140625" style="11" customWidth="1"/>
    <col min="87" max="92" width="9.109375" customWidth="1"/>
    <col min="93" max="93" width="7.33203125" customWidth="1"/>
    <col min="94" max="101" width="9.109375" customWidth="1"/>
    <col min="102" max="145" width="9.109375" style="30"/>
    <col min="146" max="153" width="0" style="30" hidden="1" customWidth="1"/>
    <col min="154" max="16384" width="9.109375" style="30"/>
  </cols>
  <sheetData>
    <row r="1" spans="1:154" ht="15.75" customHeight="1" x14ac:dyDescent="0.3">
      <c r="A1" s="29" t="s">
        <v>1332</v>
      </c>
      <c r="B1" s="29" t="s">
        <v>1332</v>
      </c>
      <c r="C1" s="29" t="s">
        <v>1332</v>
      </c>
      <c r="D1" s="29" t="s">
        <v>1332</v>
      </c>
      <c r="E1" s="29" t="s">
        <v>1332</v>
      </c>
      <c r="F1" s="29"/>
      <c r="G1" s="29"/>
      <c r="H1" s="29"/>
      <c r="I1" s="29"/>
      <c r="J1" s="29" t="s">
        <v>1332</v>
      </c>
      <c r="K1" s="29" t="s">
        <v>1332</v>
      </c>
      <c r="L1" s="29" t="s">
        <v>1332</v>
      </c>
      <c r="M1" s="29" t="s">
        <v>1332</v>
      </c>
      <c r="N1" s="29" t="s">
        <v>1332</v>
      </c>
      <c r="O1" s="29" t="s">
        <v>1332</v>
      </c>
      <c r="P1" s="29" t="s">
        <v>1332</v>
      </c>
      <c r="Q1" s="29" t="s">
        <v>1332</v>
      </c>
      <c r="R1" s="29" t="s">
        <v>1332</v>
      </c>
      <c r="S1" s="29" t="s">
        <v>1332</v>
      </c>
      <c r="T1" s="29" t="s">
        <v>1332</v>
      </c>
      <c r="U1" s="29"/>
      <c r="V1" s="29"/>
      <c r="W1" s="29"/>
      <c r="X1" s="29" t="s">
        <v>1332</v>
      </c>
      <c r="Y1" s="29" t="s">
        <v>1332</v>
      </c>
      <c r="Z1" s="29" t="s">
        <v>1332</v>
      </c>
      <c r="AA1" s="29" t="s">
        <v>1332</v>
      </c>
      <c r="AB1" s="29" t="s">
        <v>1332</v>
      </c>
      <c r="AC1" s="29"/>
      <c r="AD1" s="29"/>
      <c r="AE1" s="29" t="s">
        <v>1332</v>
      </c>
      <c r="AF1" s="29" t="s">
        <v>1332</v>
      </c>
      <c r="AG1" s="29" t="s">
        <v>1332</v>
      </c>
      <c r="AH1" s="29" t="s">
        <v>1332</v>
      </c>
      <c r="AI1" s="29" t="s">
        <v>1332</v>
      </c>
      <c r="AJ1" s="29" t="s">
        <v>1332</v>
      </c>
      <c r="AK1" s="29" t="s">
        <v>1332</v>
      </c>
      <c r="AL1" s="29" t="s">
        <v>1332</v>
      </c>
      <c r="AS1" s="29" t="s">
        <v>1332</v>
      </c>
      <c r="AT1" s="29" t="s">
        <v>1332</v>
      </c>
      <c r="AU1" s="29" t="s">
        <v>1332</v>
      </c>
      <c r="AV1" s="29" t="s">
        <v>1332</v>
      </c>
      <c r="AW1" s="29" t="s">
        <v>1332</v>
      </c>
      <c r="AX1" s="29" t="s">
        <v>1332</v>
      </c>
      <c r="AY1" s="29" t="s">
        <v>1332</v>
      </c>
      <c r="AZ1" s="29" t="s">
        <v>1332</v>
      </c>
      <c r="BA1" s="29" t="s">
        <v>1332</v>
      </c>
      <c r="BB1" s="29" t="s">
        <v>1332</v>
      </c>
      <c r="BC1" s="29" t="s">
        <v>1332</v>
      </c>
      <c r="BD1" s="29" t="s">
        <v>1332</v>
      </c>
      <c r="BH1" s="29" t="s">
        <v>1332</v>
      </c>
      <c r="BI1" s="29" t="s">
        <v>1332</v>
      </c>
      <c r="BJ1" s="29" t="s">
        <v>1332</v>
      </c>
      <c r="BK1" s="29" t="s">
        <v>1332</v>
      </c>
      <c r="BL1" s="29" t="s">
        <v>1332</v>
      </c>
      <c r="BM1" s="29" t="s">
        <v>1332</v>
      </c>
      <c r="BN1" s="29" t="s">
        <v>1332</v>
      </c>
      <c r="BO1" s="29" t="s">
        <v>1332</v>
      </c>
      <c r="BP1" s="35"/>
      <c r="BQ1" s="35"/>
      <c r="BR1" s="29"/>
      <c r="BS1" s="29"/>
      <c r="BT1" s="29"/>
      <c r="BU1" s="29"/>
      <c r="BV1" s="29"/>
      <c r="BW1" s="29"/>
      <c r="BX1" s="29"/>
      <c r="BY1" s="29"/>
      <c r="BZ1" s="29" t="s">
        <v>1332</v>
      </c>
      <c r="CA1" s="29" t="s">
        <v>1332</v>
      </c>
      <c r="CB1" s="36" t="s">
        <v>1332</v>
      </c>
      <c r="CC1" s="29" t="s">
        <v>1332</v>
      </c>
      <c r="CD1" s="35" t="s">
        <v>1332</v>
      </c>
      <c r="CE1" s="35" t="s">
        <v>1332</v>
      </c>
      <c r="CF1" s="35" t="s">
        <v>1332</v>
      </c>
      <c r="CG1" s="29" t="s">
        <v>1332</v>
      </c>
      <c r="CH1" s="29" t="s">
        <v>1332</v>
      </c>
      <c r="CI1" s="29" t="s">
        <v>1332</v>
      </c>
      <c r="CJ1" s="29" t="s">
        <v>1332</v>
      </c>
      <c r="CK1" s="29" t="s">
        <v>1332</v>
      </c>
      <c r="CL1" s="29" t="s">
        <v>1332</v>
      </c>
      <c r="CM1" s="29" t="s">
        <v>1332</v>
      </c>
      <c r="CN1" s="29" t="s">
        <v>1332</v>
      </c>
      <c r="CO1" s="29"/>
      <c r="CP1" s="29"/>
      <c r="CQ1" s="29"/>
      <c r="CR1" s="29"/>
      <c r="CS1" s="29"/>
      <c r="CT1" s="29"/>
      <c r="CU1" s="29"/>
      <c r="CV1" s="29"/>
      <c r="CW1" s="29"/>
    </row>
    <row r="2" spans="1:154" s="31" customFormat="1" ht="24" customHeight="1" x14ac:dyDescent="0.3">
      <c r="A2" s="16" t="s">
        <v>8</v>
      </c>
      <c r="B2" s="16" t="s">
        <v>9</v>
      </c>
      <c r="C2" s="16" t="s">
        <v>1337</v>
      </c>
      <c r="D2" s="16" t="s">
        <v>33</v>
      </c>
      <c r="E2" s="16" t="s">
        <v>34</v>
      </c>
      <c r="F2" s="16"/>
      <c r="G2" s="16"/>
      <c r="H2" s="16"/>
      <c r="I2" s="16"/>
      <c r="J2" s="16" t="s">
        <v>7</v>
      </c>
      <c r="K2" s="16" t="s">
        <v>6</v>
      </c>
      <c r="L2" s="17" t="s">
        <v>5</v>
      </c>
      <c r="M2" s="16" t="s">
        <v>4</v>
      </c>
      <c r="N2" s="16" t="s">
        <v>3</v>
      </c>
      <c r="O2" s="16" t="s">
        <v>2</v>
      </c>
      <c r="P2" s="16" t="s">
        <v>1737</v>
      </c>
      <c r="Q2" s="16" t="s">
        <v>1738</v>
      </c>
      <c r="R2" s="16" t="s">
        <v>0</v>
      </c>
      <c r="S2" s="16" t="s">
        <v>23</v>
      </c>
      <c r="T2" s="16" t="s">
        <v>24</v>
      </c>
      <c r="U2" s="16"/>
      <c r="V2" s="16"/>
      <c r="W2" s="16"/>
      <c r="X2" s="16" t="s">
        <v>1306</v>
      </c>
      <c r="Y2" s="16" t="s">
        <v>1739</v>
      </c>
      <c r="Z2" s="16" t="s">
        <v>0</v>
      </c>
      <c r="AA2" s="16" t="s">
        <v>30</v>
      </c>
      <c r="AB2" s="16" t="s">
        <v>31</v>
      </c>
      <c r="AC2" s="16"/>
      <c r="AD2" s="16"/>
      <c r="AE2" s="16" t="s">
        <v>13</v>
      </c>
      <c r="AF2" s="16" t="s">
        <v>14</v>
      </c>
      <c r="AG2" s="16" t="s">
        <v>74</v>
      </c>
      <c r="AH2" s="16" t="s">
        <v>1308</v>
      </c>
      <c r="AI2" s="16" t="s">
        <v>1309</v>
      </c>
      <c r="AJ2" s="16" t="s">
        <v>1310</v>
      </c>
      <c r="AK2" s="16" t="s">
        <v>1302</v>
      </c>
      <c r="AL2" s="16" t="s">
        <v>1303</v>
      </c>
      <c r="AM2" s="16" t="s">
        <v>1740</v>
      </c>
      <c r="AN2" s="16" t="s">
        <v>1741</v>
      </c>
      <c r="AO2" s="16" t="s">
        <v>1742</v>
      </c>
      <c r="AP2" s="16" t="s">
        <v>1743</v>
      </c>
      <c r="AQ2" s="16" t="s">
        <v>1744</v>
      </c>
      <c r="AR2" s="16" t="s">
        <v>1745</v>
      </c>
      <c r="AS2" s="16" t="s">
        <v>1746</v>
      </c>
      <c r="AT2" s="16" t="s">
        <v>1318</v>
      </c>
      <c r="AU2" s="16" t="s">
        <v>1747</v>
      </c>
      <c r="AV2" s="16" t="s">
        <v>1319</v>
      </c>
      <c r="AW2" s="16" t="s">
        <v>1748</v>
      </c>
      <c r="AX2" s="16" t="s">
        <v>1323</v>
      </c>
      <c r="AY2" s="16" t="s">
        <v>1749</v>
      </c>
      <c r="AZ2" s="16" t="s">
        <v>1322</v>
      </c>
      <c r="BA2" s="16" t="s">
        <v>1750</v>
      </c>
      <c r="BB2" s="16" t="s">
        <v>1321</v>
      </c>
      <c r="BC2" s="16" t="s">
        <v>1751</v>
      </c>
      <c r="BD2" s="16" t="s">
        <v>1320</v>
      </c>
      <c r="BE2" s="16" t="s">
        <v>1752</v>
      </c>
      <c r="BF2" s="16"/>
      <c r="BG2" s="16"/>
      <c r="BH2" s="18" t="s">
        <v>10</v>
      </c>
      <c r="BI2" s="18" t="s">
        <v>11</v>
      </c>
      <c r="BJ2" s="18" t="s">
        <v>26</v>
      </c>
      <c r="BK2" s="18" t="s">
        <v>25</v>
      </c>
      <c r="BL2" s="18" t="s">
        <v>12</v>
      </c>
      <c r="BM2" s="18" t="s">
        <v>27</v>
      </c>
      <c r="BN2" s="18" t="s">
        <v>27</v>
      </c>
      <c r="BO2" s="18" t="s">
        <v>27</v>
      </c>
      <c r="BP2" s="69"/>
      <c r="BQ2" s="69"/>
      <c r="BR2" s="18"/>
      <c r="BS2" s="18"/>
      <c r="BT2" s="18"/>
      <c r="BU2" s="18"/>
      <c r="BV2" s="18"/>
      <c r="BW2" s="18"/>
      <c r="BX2" s="18"/>
      <c r="BY2" s="18"/>
      <c r="BZ2" s="16" t="s">
        <v>1753</v>
      </c>
      <c r="CA2" s="16" t="s">
        <v>1754</v>
      </c>
      <c r="CB2" s="37" t="s">
        <v>17</v>
      </c>
      <c r="CC2" s="16" t="s">
        <v>1301</v>
      </c>
      <c r="CD2" s="20" t="s">
        <v>1755</v>
      </c>
      <c r="CE2" s="20" t="s">
        <v>1756</v>
      </c>
      <c r="CF2" s="20" t="s">
        <v>1311</v>
      </c>
      <c r="CG2" s="20" t="s">
        <v>1304</v>
      </c>
      <c r="CH2" s="19" t="s">
        <v>1305</v>
      </c>
      <c r="CI2" s="23" t="s">
        <v>1324</v>
      </c>
      <c r="CJ2" s="23" t="s">
        <v>1333</v>
      </c>
      <c r="CK2" s="23" t="s">
        <v>1334</v>
      </c>
      <c r="CL2" s="23" t="s">
        <v>1335</v>
      </c>
      <c r="CM2" s="23" t="s">
        <v>1757</v>
      </c>
      <c r="CN2" s="23" t="s">
        <v>1758</v>
      </c>
      <c r="CO2" s="23"/>
      <c r="CP2" s="23"/>
      <c r="CQ2" s="23"/>
      <c r="CR2" s="23"/>
      <c r="CS2" s="23"/>
      <c r="CT2" s="23"/>
      <c r="CU2" s="23"/>
      <c r="CV2" s="23"/>
      <c r="CW2" s="23"/>
    </row>
    <row r="3" spans="1:154" s="31" customFormat="1" ht="52.5" customHeight="1" thickBot="1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8"/>
      <c r="BI3" s="18"/>
      <c r="BJ3" s="18"/>
      <c r="BK3" s="18"/>
      <c r="BL3" s="18"/>
      <c r="BM3" s="53">
        <f>SUM(W5:W353)</f>
        <v>2647.4797692307684</v>
      </c>
      <c r="BN3" s="18"/>
      <c r="BO3" s="18"/>
      <c r="BP3" s="69"/>
      <c r="BQ3" s="69"/>
      <c r="BR3" s="18"/>
      <c r="BS3" s="18"/>
      <c r="BT3" s="18"/>
      <c r="BU3" s="18"/>
      <c r="BV3" s="18"/>
      <c r="BW3" s="54">
        <f>(BY3)/(SUM(W5:W353))</f>
        <v>809.25573957026279</v>
      </c>
      <c r="BX3" s="54">
        <f>SUM(BX5:BX353)</f>
        <v>12430139.721769232</v>
      </c>
      <c r="BY3" s="52">
        <f>SUM(BY5:BY353)</f>
        <v>2142488.1986461543</v>
      </c>
      <c r="BZ3" s="55">
        <f>BX3/(SUM(W5:W353))</f>
        <v>4695.0839308512786</v>
      </c>
      <c r="CA3" s="16"/>
      <c r="CB3" s="37"/>
      <c r="CC3" s="16"/>
      <c r="CD3" s="20"/>
      <c r="CE3" s="20"/>
      <c r="CF3" s="20"/>
      <c r="CG3" s="20"/>
      <c r="CH3" s="19"/>
      <c r="CI3" s="23"/>
      <c r="CJ3" s="23"/>
      <c r="CK3" s="23"/>
      <c r="CL3" s="23"/>
      <c r="CM3" s="23"/>
      <c r="CN3" s="23"/>
      <c r="CO3" s="23"/>
      <c r="CP3" s="23"/>
      <c r="CQ3" s="23">
        <v>1</v>
      </c>
      <c r="CR3" s="23">
        <v>2</v>
      </c>
      <c r="CS3" s="23">
        <v>3</v>
      </c>
      <c r="CT3" s="23">
        <v>4</v>
      </c>
      <c r="CU3" s="23">
        <v>5</v>
      </c>
      <c r="CV3" s="23">
        <v>6</v>
      </c>
      <c r="CW3" s="23">
        <v>7</v>
      </c>
      <c r="CX3" s="23">
        <v>8</v>
      </c>
      <c r="CY3" s="23">
        <v>9</v>
      </c>
      <c r="CZ3" s="23">
        <v>10</v>
      </c>
      <c r="DA3" s="23">
        <v>11</v>
      </c>
      <c r="DB3" s="23">
        <v>12</v>
      </c>
      <c r="DC3" s="23">
        <v>13</v>
      </c>
      <c r="DD3" s="23">
        <v>14</v>
      </c>
      <c r="DE3" s="23">
        <v>15</v>
      </c>
      <c r="DF3" s="23">
        <v>16</v>
      </c>
      <c r="DG3" s="23">
        <v>17</v>
      </c>
      <c r="DH3" s="23">
        <v>18</v>
      </c>
      <c r="DI3" s="23">
        <v>19</v>
      </c>
      <c r="DJ3" s="23">
        <v>20</v>
      </c>
      <c r="DK3" s="23">
        <v>21</v>
      </c>
      <c r="DL3" s="23">
        <v>22</v>
      </c>
      <c r="DM3" s="23">
        <v>23</v>
      </c>
      <c r="DN3" s="23">
        <v>24</v>
      </c>
      <c r="DO3" s="23">
        <v>25</v>
      </c>
      <c r="DP3" s="23">
        <v>26</v>
      </c>
      <c r="DQ3" s="23">
        <v>27</v>
      </c>
      <c r="DR3" s="23">
        <v>28</v>
      </c>
      <c r="DS3" s="23">
        <v>29</v>
      </c>
      <c r="DT3" s="23">
        <v>30</v>
      </c>
      <c r="DU3" s="23">
        <v>31</v>
      </c>
      <c r="DV3" s="23">
        <v>32</v>
      </c>
      <c r="DW3" s="23">
        <v>33</v>
      </c>
      <c r="DX3" s="23">
        <v>34</v>
      </c>
      <c r="DY3" s="23">
        <v>35</v>
      </c>
      <c r="DZ3" s="23">
        <v>36</v>
      </c>
      <c r="EA3" s="23">
        <v>37</v>
      </c>
      <c r="EB3" s="23">
        <v>38</v>
      </c>
      <c r="EC3" s="23">
        <v>39</v>
      </c>
      <c r="ED3" s="23">
        <v>40</v>
      </c>
      <c r="EE3" s="23">
        <v>41</v>
      </c>
      <c r="EF3" s="23">
        <v>42</v>
      </c>
      <c r="EG3" s="23">
        <v>43</v>
      </c>
      <c r="EH3" s="23">
        <v>44</v>
      </c>
      <c r="EI3" s="23">
        <v>45</v>
      </c>
      <c r="EJ3" s="23">
        <v>46</v>
      </c>
      <c r="EK3" s="23">
        <v>47</v>
      </c>
      <c r="EL3" s="23">
        <v>48</v>
      </c>
      <c r="EM3" s="23">
        <v>49</v>
      </c>
      <c r="EN3" s="23">
        <v>50</v>
      </c>
      <c r="EO3" s="23">
        <v>51</v>
      </c>
    </row>
    <row r="4" spans="1:154" s="32" customFormat="1" ht="49.5" customHeight="1" thickBot="1" x14ac:dyDescent="0.35">
      <c r="A4" s="2" t="s">
        <v>8</v>
      </c>
      <c r="B4" s="3" t="s">
        <v>9</v>
      </c>
      <c r="C4" s="3" t="s">
        <v>1337</v>
      </c>
      <c r="D4" s="12" t="s">
        <v>33</v>
      </c>
      <c r="E4" s="12" t="s">
        <v>34</v>
      </c>
      <c r="F4" s="12" t="s">
        <v>1491</v>
      </c>
      <c r="G4" s="12" t="s">
        <v>1731</v>
      </c>
      <c r="H4" s="12" t="s">
        <v>1689</v>
      </c>
      <c r="I4" s="12" t="s">
        <v>1690</v>
      </c>
      <c r="J4" s="3" t="s">
        <v>7</v>
      </c>
      <c r="K4" s="3" t="s">
        <v>6</v>
      </c>
      <c r="L4" s="15" t="s">
        <v>5</v>
      </c>
      <c r="M4" s="3" t="s">
        <v>4</v>
      </c>
      <c r="N4" s="3" t="s">
        <v>3</v>
      </c>
      <c r="O4" s="3" t="s">
        <v>2</v>
      </c>
      <c r="P4" s="3" t="s">
        <v>32</v>
      </c>
      <c r="Q4" s="3" t="s">
        <v>1</v>
      </c>
      <c r="R4" s="3" t="s">
        <v>0</v>
      </c>
      <c r="S4" s="3" t="s">
        <v>23</v>
      </c>
      <c r="T4" s="3" t="s">
        <v>24</v>
      </c>
      <c r="U4" s="3" t="s">
        <v>1683</v>
      </c>
      <c r="V4" s="3" t="s">
        <v>1682</v>
      </c>
      <c r="W4" s="3" t="s">
        <v>1681</v>
      </c>
      <c r="X4" s="3" t="s">
        <v>1306</v>
      </c>
      <c r="Y4" s="3" t="s">
        <v>1307</v>
      </c>
      <c r="Z4" s="3" t="s">
        <v>0</v>
      </c>
      <c r="AA4" s="3" t="s">
        <v>30</v>
      </c>
      <c r="AB4" s="3" t="s">
        <v>31</v>
      </c>
      <c r="AC4" s="3" t="s">
        <v>1719</v>
      </c>
      <c r="AD4" s="3" t="s">
        <v>1720</v>
      </c>
      <c r="AE4" s="12" t="s">
        <v>13</v>
      </c>
      <c r="AF4" s="12" t="s">
        <v>14</v>
      </c>
      <c r="AG4" s="3" t="s">
        <v>74</v>
      </c>
      <c r="AH4" s="3" t="s">
        <v>71</v>
      </c>
      <c r="AI4" s="3" t="s">
        <v>72</v>
      </c>
      <c r="AJ4" s="3" t="s">
        <v>73</v>
      </c>
      <c r="AK4" s="3" t="s">
        <v>63</v>
      </c>
      <c r="AL4" s="3" t="s">
        <v>64</v>
      </c>
      <c r="AM4" s="3" t="s">
        <v>20</v>
      </c>
      <c r="AN4" s="3" t="s">
        <v>19</v>
      </c>
      <c r="AO4" s="3" t="s">
        <v>22</v>
      </c>
      <c r="AP4" s="3" t="s">
        <v>21</v>
      </c>
      <c r="AQ4" s="3" t="s">
        <v>28</v>
      </c>
      <c r="AR4" s="3" t="s">
        <v>29</v>
      </c>
      <c r="AS4" s="3" t="s">
        <v>65</v>
      </c>
      <c r="AT4" s="3" t="s">
        <v>66</v>
      </c>
      <c r="AU4" s="3" t="s">
        <v>1312</v>
      </c>
      <c r="AV4" s="3" t="s">
        <v>1313</v>
      </c>
      <c r="AW4" s="3" t="s">
        <v>67</v>
      </c>
      <c r="AX4" s="3" t="s">
        <v>68</v>
      </c>
      <c r="AY4" s="3" t="s">
        <v>69</v>
      </c>
      <c r="AZ4" s="3" t="s">
        <v>70</v>
      </c>
      <c r="BA4" s="3" t="s">
        <v>1314</v>
      </c>
      <c r="BB4" s="3" t="s">
        <v>1315</v>
      </c>
      <c r="BC4" s="3" t="s">
        <v>1316</v>
      </c>
      <c r="BD4" s="3" t="s">
        <v>1317</v>
      </c>
      <c r="BE4" s="3" t="s">
        <v>18</v>
      </c>
      <c r="BF4" s="40" t="s">
        <v>1684</v>
      </c>
      <c r="BG4" s="40" t="s">
        <v>1482</v>
      </c>
      <c r="BH4" s="7" t="s">
        <v>10</v>
      </c>
      <c r="BI4" s="7" t="s">
        <v>11</v>
      </c>
      <c r="BJ4" s="4" t="s">
        <v>26</v>
      </c>
      <c r="BK4" s="4" t="s">
        <v>25</v>
      </c>
      <c r="BL4" s="4" t="s">
        <v>12</v>
      </c>
      <c r="BM4" s="3" t="s">
        <v>27</v>
      </c>
      <c r="BN4" s="3" t="s">
        <v>1336</v>
      </c>
      <c r="BO4" s="3" t="s">
        <v>1336</v>
      </c>
      <c r="BP4" s="21" t="s">
        <v>1732</v>
      </c>
      <c r="BQ4" s="21" t="s">
        <v>1733</v>
      </c>
      <c r="BR4" s="3" t="s">
        <v>1734</v>
      </c>
      <c r="BS4" s="3" t="s">
        <v>1735</v>
      </c>
      <c r="BT4" s="3" t="s">
        <v>1736</v>
      </c>
      <c r="BU4" s="3"/>
      <c r="BV4" s="3"/>
      <c r="BW4" s="3" t="s">
        <v>1686</v>
      </c>
      <c r="BX4" s="3" t="s">
        <v>1687</v>
      </c>
      <c r="BY4" s="3" t="s">
        <v>1688</v>
      </c>
      <c r="BZ4" s="3" t="s">
        <v>15</v>
      </c>
      <c r="CA4" s="3" t="s">
        <v>16</v>
      </c>
      <c r="CB4" s="38" t="s">
        <v>17</v>
      </c>
      <c r="CC4" s="3" t="s">
        <v>1327</v>
      </c>
      <c r="CD4" s="21" t="s">
        <v>71</v>
      </c>
      <c r="CE4" s="21" t="s">
        <v>72</v>
      </c>
      <c r="CF4" s="21" t="s">
        <v>73</v>
      </c>
      <c r="CG4" s="21" t="s">
        <v>63</v>
      </c>
      <c r="CH4" s="21" t="s">
        <v>64</v>
      </c>
      <c r="CI4" s="21" t="s">
        <v>1324</v>
      </c>
      <c r="CJ4" s="21" t="s">
        <v>1306</v>
      </c>
      <c r="CK4" s="21" t="s">
        <v>1334</v>
      </c>
      <c r="CL4" s="21" t="s">
        <v>1335</v>
      </c>
      <c r="CM4" s="21" t="s">
        <v>1325</v>
      </c>
      <c r="CN4" s="21" t="s">
        <v>1326</v>
      </c>
      <c r="CO4" s="49" t="s">
        <v>1679</v>
      </c>
      <c r="CP4" s="41" t="s">
        <v>1483</v>
      </c>
      <c r="CQ4" s="41" t="s">
        <v>1484</v>
      </c>
      <c r="CR4" s="41" t="s">
        <v>1485</v>
      </c>
      <c r="CS4" s="41" t="s">
        <v>1486</v>
      </c>
      <c r="CT4" s="41" t="s">
        <v>1487</v>
      </c>
      <c r="CU4" s="41" t="s">
        <v>1488</v>
      </c>
      <c r="CV4" s="41" t="s">
        <v>1489</v>
      </c>
      <c r="CW4" s="41" t="s">
        <v>1490</v>
      </c>
      <c r="CX4" s="42">
        <v>43405</v>
      </c>
      <c r="CY4" s="42">
        <v>43406</v>
      </c>
      <c r="CZ4" s="42">
        <v>43407</v>
      </c>
      <c r="DA4" s="42">
        <v>43408</v>
      </c>
      <c r="DB4" s="43">
        <v>43409</v>
      </c>
      <c r="DC4" s="43">
        <v>43410</v>
      </c>
      <c r="DD4" s="43">
        <v>43411</v>
      </c>
      <c r="DE4" s="43">
        <v>43412</v>
      </c>
      <c r="DF4" s="43">
        <v>43413</v>
      </c>
      <c r="DG4" s="43">
        <v>43414</v>
      </c>
      <c r="DH4" s="43">
        <v>43415</v>
      </c>
      <c r="DI4" s="44">
        <v>43416</v>
      </c>
      <c r="DJ4" s="44">
        <v>43417</v>
      </c>
      <c r="DK4" s="44">
        <v>43418</v>
      </c>
      <c r="DL4" s="44">
        <v>43419</v>
      </c>
      <c r="DM4" s="44">
        <v>43420</v>
      </c>
      <c r="DN4" s="44">
        <v>43421</v>
      </c>
      <c r="DO4" s="44">
        <v>43422</v>
      </c>
      <c r="DP4" s="45">
        <v>43423</v>
      </c>
      <c r="DQ4" s="45">
        <v>43424</v>
      </c>
      <c r="DR4" s="45">
        <v>43425</v>
      </c>
      <c r="DS4" s="46">
        <v>43426</v>
      </c>
      <c r="DT4" s="45">
        <v>43427</v>
      </c>
      <c r="DU4" s="45">
        <v>43428</v>
      </c>
      <c r="DV4" s="45">
        <v>43429</v>
      </c>
      <c r="DW4" s="47">
        <v>43430</v>
      </c>
      <c r="DX4" s="47">
        <v>43431</v>
      </c>
      <c r="DY4" s="47">
        <v>43432</v>
      </c>
      <c r="DZ4" s="47">
        <v>43433</v>
      </c>
      <c r="EA4" s="47">
        <v>43434</v>
      </c>
      <c r="EB4" s="47">
        <v>43435</v>
      </c>
      <c r="EC4" s="47">
        <v>43436</v>
      </c>
      <c r="ED4" s="48">
        <v>43437</v>
      </c>
      <c r="EE4" s="48">
        <v>43438</v>
      </c>
      <c r="EF4" s="48">
        <v>43439</v>
      </c>
      <c r="EG4" s="48">
        <v>43440</v>
      </c>
      <c r="EH4" s="48">
        <v>43441</v>
      </c>
      <c r="EI4" s="48">
        <v>43442</v>
      </c>
      <c r="EJ4" s="48">
        <v>43443</v>
      </c>
      <c r="EK4" s="48">
        <v>43444</v>
      </c>
      <c r="EL4" s="48">
        <v>43445</v>
      </c>
      <c r="EM4" s="48">
        <v>43446</v>
      </c>
      <c r="EN4" s="48">
        <v>43447</v>
      </c>
      <c r="EO4" s="48">
        <v>43448</v>
      </c>
      <c r="EP4" s="32" t="s">
        <v>1339</v>
      </c>
      <c r="EQ4" s="32" t="s">
        <v>1339</v>
      </c>
      <c r="ER4" s="32" t="s">
        <v>1339</v>
      </c>
      <c r="ES4" s="32" t="s">
        <v>1339</v>
      </c>
      <c r="ET4" s="32" t="s">
        <v>1339</v>
      </c>
      <c r="EU4" s="32" t="s">
        <v>1339</v>
      </c>
      <c r="EV4" s="32" t="s">
        <v>1339</v>
      </c>
      <c r="EW4" s="32" t="s">
        <v>1339</v>
      </c>
      <c r="EX4" s="32" t="s">
        <v>1339</v>
      </c>
    </row>
    <row r="5" spans="1:154" x14ac:dyDescent="0.3">
      <c r="A5">
        <v>2</v>
      </c>
      <c r="B5">
        <v>1</v>
      </c>
      <c r="D5" s="13" t="str">
        <f t="shared" ref="D5:D68" si="0">LEFT(L5,3)</f>
        <v>109</v>
      </c>
      <c r="E5" s="13" t="str">
        <f t="shared" ref="E5:E68" si="1">LEFT(O5,3)</f>
        <v>180</v>
      </c>
      <c r="F5" s="13" t="str">
        <f t="shared" ref="F5:F68" si="2">CONCATENATE(L5&amp;"."&amp;O5)</f>
        <v>10962.18031</v>
      </c>
      <c r="G5" s="13" t="str">
        <f t="shared" ref="G5:G68" si="3">CONCATENATE(TRIM(B5)&amp;"."&amp;TRIM(A5)&amp;"."&amp;TRIM(K5)&amp;"."&amp;TRIM(N5)&amp;"."&amp;TRIM(X5)&amp;"."&amp;TRIM(Q5)&amp;"."&amp;TRIM(AA5)&amp;"."&amp;TRIM(AB5))</f>
        <v>1.2.NY.PA.1.115.Yes.Yes</v>
      </c>
      <c r="H5" s="13" t="s">
        <v>1664</v>
      </c>
      <c r="I5" s="66" t="s">
        <v>1691</v>
      </c>
      <c r="J5" t="s">
        <v>1341</v>
      </c>
      <c r="K5" t="s">
        <v>1342</v>
      </c>
      <c r="L5" s="14" t="s">
        <v>1343</v>
      </c>
      <c r="M5" t="s">
        <v>1438</v>
      </c>
      <c r="N5" t="s">
        <v>1357</v>
      </c>
      <c r="O5" s="14" t="s">
        <v>1439</v>
      </c>
      <c r="P5" t="s">
        <v>1477</v>
      </c>
      <c r="Q5" s="33">
        <v>115</v>
      </c>
      <c r="R5" s="9">
        <v>122.8</v>
      </c>
      <c r="S5">
        <v>0.36</v>
      </c>
      <c r="T5">
        <v>0.36</v>
      </c>
      <c r="U5" s="11">
        <f t="shared" ref="U5:U68" si="4">V5/W5</f>
        <v>1</v>
      </c>
      <c r="V5" s="50">
        <v>1</v>
      </c>
      <c r="W5" s="22">
        <v>1</v>
      </c>
      <c r="X5">
        <v>1</v>
      </c>
      <c r="Y5" t="s">
        <v>1680</v>
      </c>
      <c r="Z5" s="50">
        <v>122.8</v>
      </c>
      <c r="AA5" t="s">
        <v>1478</v>
      </c>
      <c r="AB5" t="s">
        <v>1478</v>
      </c>
      <c r="AC5" t="s">
        <v>1725</v>
      </c>
      <c r="AD5" t="s">
        <v>1725</v>
      </c>
      <c r="AE5" s="13" t="str">
        <f>IFERROR(VLOOKUP(D5,Metros!$C$2:$F$916,4,0),"")</f>
        <v>NY-YON</v>
      </c>
      <c r="AF5" s="13" t="str">
        <f>IFERROR(VLOOKUP(E5,Metros!$C$2:$F$916,4,0),"")</f>
        <v>PA-ALL</v>
      </c>
      <c r="AK5" s="10"/>
      <c r="AL5" s="11"/>
      <c r="AS5">
        <v>4.32</v>
      </c>
      <c r="AT5">
        <v>4.46</v>
      </c>
      <c r="AY5">
        <v>4.42</v>
      </c>
      <c r="AZ5">
        <v>4.71</v>
      </c>
      <c r="BA5">
        <v>4.51</v>
      </c>
      <c r="BB5">
        <v>4.84</v>
      </c>
      <c r="BE5" s="1">
        <f t="shared" ref="BE5:BE68" si="5">AVERAGE(AT5,AZ5,BB5)</f>
        <v>4.67</v>
      </c>
      <c r="BF5" s="51">
        <v>1800</v>
      </c>
      <c r="BG5" s="1">
        <f t="shared" ref="BG5:BG68" si="6">(BF5/R5)+(BE5*1.55)</f>
        <v>21.896480456026062</v>
      </c>
      <c r="BH5" s="67">
        <v>1</v>
      </c>
      <c r="BI5" s="67">
        <v>2950</v>
      </c>
      <c r="BJ5" s="6">
        <f t="shared" ref="BJ5:BJ68" si="7">IF(BH5*R5&gt;BI5,BH5*R5,BI5)</f>
        <v>2950</v>
      </c>
      <c r="BK5" s="6">
        <f t="shared" ref="BK5:BK68" si="8">IF(BH5&gt;0.01,(BJ5)+(T5*R5),"")</f>
        <v>2994.2080000000001</v>
      </c>
      <c r="BL5" s="5">
        <f t="shared" ref="BL5:BL68" si="9">IFERROR(ROUND(IF(BH5&gt;0.01,(BK5/Q5)-S5,""),2),"")</f>
        <v>25.68</v>
      </c>
      <c r="BM5" s="6">
        <f t="shared" ref="BM5:BM68" si="10">ROUND(IF(BH5&gt;0.01,BL5*Q5),0)</f>
        <v>2953</v>
      </c>
      <c r="BN5" s="6"/>
      <c r="BO5" s="6"/>
      <c r="BP5" s="70">
        <f t="shared" ref="BP5:BP68" si="11">X5</f>
        <v>1</v>
      </c>
      <c r="BQ5" s="70">
        <f t="shared" ref="BQ5:BQ68" si="12">BP5</f>
        <v>1</v>
      </c>
      <c r="BR5" s="6">
        <f t="shared" ref="BR5:BR68" si="13">BM5</f>
        <v>2953</v>
      </c>
      <c r="BS5" s="68">
        <f t="shared" ref="BS5:BS68" si="14">ROUNDUP(Q5/475,0)</f>
        <v>1</v>
      </c>
      <c r="BT5" s="6">
        <f t="shared" ref="BT5:BT68" si="15">BW5</f>
        <v>3049</v>
      </c>
      <c r="BU5" s="6"/>
      <c r="BV5" s="6"/>
      <c r="BW5" s="6">
        <f t="shared" ref="BW5:BW68" si="16">ROUND(BM5*1.0325,0)</f>
        <v>3049</v>
      </c>
      <c r="BX5" s="6">
        <f t="shared" ref="BX5:BX68" si="17">BW5*W5</f>
        <v>3049</v>
      </c>
      <c r="BY5" s="6">
        <f t="shared" ref="BY5:BY68" si="18">Z5*W5</f>
        <v>122.8</v>
      </c>
      <c r="CO5" s="50">
        <v>1</v>
      </c>
      <c r="CP5" t="s">
        <v>1492</v>
      </c>
      <c r="CQ5" t="s">
        <v>1493</v>
      </c>
      <c r="CR5" t="s">
        <v>1494</v>
      </c>
      <c r="CS5">
        <v>5034</v>
      </c>
      <c r="CT5" t="s">
        <v>1495</v>
      </c>
      <c r="CU5" t="s">
        <v>1496</v>
      </c>
      <c r="CV5" t="s">
        <v>1497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1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</row>
    <row r="6" spans="1:154" s="56" customFormat="1" x14ac:dyDescent="0.3">
      <c r="A6" s="56">
        <v>4</v>
      </c>
      <c r="B6" s="56">
        <v>2</v>
      </c>
      <c r="C6"/>
      <c r="D6" s="13" t="str">
        <f t="shared" si="0"/>
        <v>109</v>
      </c>
      <c r="E6" s="13" t="str">
        <f t="shared" si="1"/>
        <v>186</v>
      </c>
      <c r="F6" s="13" t="str">
        <f t="shared" si="2"/>
        <v>10962.18640</v>
      </c>
      <c r="G6" s="13" t="str">
        <f t="shared" si="3"/>
        <v>2.4.NY.PA.1.131.Yes.Yes</v>
      </c>
      <c r="H6" s="56" t="s">
        <v>1692</v>
      </c>
      <c r="I6" s="66" t="s">
        <v>1693</v>
      </c>
      <c r="J6" s="56" t="s">
        <v>1341</v>
      </c>
      <c r="K6" s="56" t="s">
        <v>1342</v>
      </c>
      <c r="L6" s="57" t="s">
        <v>1343</v>
      </c>
      <c r="M6" s="56" t="s">
        <v>1440</v>
      </c>
      <c r="N6" s="56" t="s">
        <v>1357</v>
      </c>
      <c r="O6" s="57" t="s">
        <v>1441</v>
      </c>
      <c r="P6" s="56" t="s">
        <v>1477</v>
      </c>
      <c r="Q6" s="33">
        <v>131</v>
      </c>
      <c r="R6" s="9">
        <v>136.1</v>
      </c>
      <c r="S6">
        <v>0.36</v>
      </c>
      <c r="T6">
        <v>0.36</v>
      </c>
      <c r="U6" s="58">
        <f t="shared" si="4"/>
        <v>1</v>
      </c>
      <c r="V6" s="59">
        <v>1.1000000000000001</v>
      </c>
      <c r="W6" s="60">
        <v>1.1000000000000001</v>
      </c>
      <c r="X6">
        <v>1</v>
      </c>
      <c r="Y6" t="s">
        <v>1680</v>
      </c>
      <c r="Z6" s="59">
        <v>136.1</v>
      </c>
      <c r="AA6" s="56" t="s">
        <v>1478</v>
      </c>
      <c r="AB6" s="56" t="s">
        <v>1478</v>
      </c>
      <c r="AC6" t="s">
        <v>1725</v>
      </c>
      <c r="AD6" t="s">
        <v>1725</v>
      </c>
      <c r="AE6" s="56" t="str">
        <f>IFERROR(VLOOKUP(D6,Metros!$C$2:$F$916,4,0),"")</f>
        <v>NY-YON</v>
      </c>
      <c r="AF6" s="56" t="str">
        <f>IFERROR(VLOOKUP(E6,Metros!$C$2:$F$916,4,0),"")</f>
        <v>PA-SCR</v>
      </c>
      <c r="AG6" s="56">
        <v>1</v>
      </c>
      <c r="AH6" s="56">
        <v>131.30000000000001</v>
      </c>
      <c r="AI6" s="56">
        <v>1600</v>
      </c>
      <c r="AJ6">
        <v>1043.02</v>
      </c>
      <c r="AK6" s="10">
        <v>-556.98</v>
      </c>
      <c r="AL6" s="11">
        <v>-0.53400701808210771</v>
      </c>
      <c r="AM6"/>
      <c r="AN6"/>
      <c r="AO6"/>
      <c r="AP6"/>
      <c r="AQ6"/>
      <c r="AR6"/>
      <c r="AS6">
        <v>3.99</v>
      </c>
      <c r="AT6" s="56">
        <v>4.12</v>
      </c>
      <c r="AU6"/>
      <c r="AV6"/>
      <c r="AW6"/>
      <c r="AX6"/>
      <c r="AY6">
        <v>4.08</v>
      </c>
      <c r="AZ6" s="56">
        <v>4.3600000000000003</v>
      </c>
      <c r="BA6">
        <v>4.16</v>
      </c>
      <c r="BB6" s="56">
        <v>4.47</v>
      </c>
      <c r="BC6"/>
      <c r="BD6"/>
      <c r="BE6" s="1">
        <f t="shared" si="5"/>
        <v>4.3166666666666664</v>
      </c>
      <c r="BF6" s="51">
        <v>1800</v>
      </c>
      <c r="BG6" s="61">
        <f t="shared" si="6"/>
        <v>19.916402767572862</v>
      </c>
      <c r="BH6" s="62">
        <v>1</v>
      </c>
      <c r="BI6" s="67">
        <v>3885</v>
      </c>
      <c r="BJ6" s="63">
        <f t="shared" si="7"/>
        <v>3885</v>
      </c>
      <c r="BK6" s="63">
        <f t="shared" si="8"/>
        <v>3933.9960000000001</v>
      </c>
      <c r="BL6" s="64">
        <f t="shared" si="9"/>
        <v>29.67</v>
      </c>
      <c r="BM6" s="63">
        <f t="shared" si="10"/>
        <v>3887</v>
      </c>
      <c r="BN6" s="6"/>
      <c r="BO6" s="6"/>
      <c r="BP6" s="70">
        <f t="shared" si="11"/>
        <v>1</v>
      </c>
      <c r="BQ6" s="70">
        <f t="shared" si="12"/>
        <v>1</v>
      </c>
      <c r="BR6" s="6">
        <f t="shared" si="13"/>
        <v>3887</v>
      </c>
      <c r="BS6" s="68">
        <f t="shared" si="14"/>
        <v>1</v>
      </c>
      <c r="BT6" s="6">
        <f t="shared" si="15"/>
        <v>4013</v>
      </c>
      <c r="BU6" s="6"/>
      <c r="BV6" s="6"/>
      <c r="BW6" s="6">
        <f t="shared" si="16"/>
        <v>4013</v>
      </c>
      <c r="BX6" s="6">
        <f t="shared" si="17"/>
        <v>4414.3</v>
      </c>
      <c r="BY6" s="6">
        <f t="shared" si="18"/>
        <v>149.71</v>
      </c>
      <c r="CB6" s="65"/>
      <c r="CC6" s="56">
        <v>1</v>
      </c>
      <c r="CD6" s="60">
        <v>131.30000000000001</v>
      </c>
      <c r="CE6" s="60">
        <v>1600</v>
      </c>
      <c r="CF6" s="60">
        <v>1043.02</v>
      </c>
      <c r="CG6" s="60">
        <v>-556.98</v>
      </c>
      <c r="CH6" s="58">
        <v>-0.53400701808210771</v>
      </c>
      <c r="CO6" s="59">
        <v>1.1000000000000001</v>
      </c>
      <c r="CP6" s="56" t="s">
        <v>1492</v>
      </c>
      <c r="CQ6" s="56" t="s">
        <v>1493</v>
      </c>
      <c r="CR6" s="56" t="s">
        <v>1494</v>
      </c>
      <c r="CS6" s="56">
        <v>5089</v>
      </c>
      <c r="CT6" s="56" t="s">
        <v>1498</v>
      </c>
      <c r="CU6" s="56" t="s">
        <v>1496</v>
      </c>
      <c r="CV6" s="56" t="s">
        <v>1497</v>
      </c>
      <c r="CW6" s="56">
        <v>1.1000000000000001</v>
      </c>
      <c r="CX6" s="56">
        <v>0</v>
      </c>
      <c r="CY6" s="56">
        <v>0</v>
      </c>
      <c r="CZ6" s="56">
        <v>0</v>
      </c>
      <c r="DA6" s="56">
        <v>0</v>
      </c>
      <c r="DB6" s="56">
        <v>0</v>
      </c>
      <c r="DC6" s="56">
        <v>0</v>
      </c>
      <c r="DD6" s="56">
        <v>0</v>
      </c>
      <c r="DE6" s="56">
        <v>0</v>
      </c>
      <c r="DF6" s="56">
        <v>0</v>
      </c>
      <c r="DG6" s="56">
        <v>0</v>
      </c>
      <c r="DH6" s="56">
        <v>0</v>
      </c>
      <c r="DI6" s="56">
        <v>0</v>
      </c>
      <c r="DJ6" s="56">
        <v>0</v>
      </c>
      <c r="DK6" s="56">
        <v>0</v>
      </c>
      <c r="DL6" s="56">
        <v>0</v>
      </c>
      <c r="DM6" s="56">
        <v>0</v>
      </c>
      <c r="DN6" s="56">
        <v>0</v>
      </c>
      <c r="DO6" s="56">
        <v>0</v>
      </c>
      <c r="DP6" s="56">
        <v>0</v>
      </c>
      <c r="DQ6" s="56">
        <v>1.1000000000000001</v>
      </c>
      <c r="DR6" s="56">
        <v>0</v>
      </c>
      <c r="DS6" s="56">
        <v>0</v>
      </c>
      <c r="DT6" s="56">
        <v>0</v>
      </c>
      <c r="DU6" s="56">
        <v>0</v>
      </c>
      <c r="DV6" s="56">
        <v>0</v>
      </c>
      <c r="DW6" s="56">
        <v>0</v>
      </c>
      <c r="DX6" s="56">
        <v>0</v>
      </c>
      <c r="DY6" s="56">
        <v>0</v>
      </c>
      <c r="DZ6" s="56">
        <v>0</v>
      </c>
      <c r="EA6" s="56">
        <v>0</v>
      </c>
      <c r="EB6" s="56">
        <v>0</v>
      </c>
      <c r="EC6" s="56">
        <v>0</v>
      </c>
      <c r="ED6" s="56">
        <v>0</v>
      </c>
      <c r="EE6" s="56">
        <v>0</v>
      </c>
      <c r="EF6" s="56">
        <v>0</v>
      </c>
      <c r="EG6" s="56">
        <v>0</v>
      </c>
      <c r="EH6" s="56">
        <v>0</v>
      </c>
      <c r="EI6" s="56">
        <v>0</v>
      </c>
      <c r="EJ6" s="56">
        <v>0</v>
      </c>
      <c r="EK6" s="56">
        <v>0</v>
      </c>
      <c r="EL6" s="56">
        <v>0</v>
      </c>
      <c r="EM6" s="56">
        <v>0</v>
      </c>
      <c r="EN6" s="56">
        <v>0</v>
      </c>
      <c r="EO6" s="56">
        <v>0</v>
      </c>
      <c r="EP6" s="30"/>
      <c r="EQ6" s="30"/>
      <c r="ER6" s="30"/>
      <c r="ES6" s="30"/>
      <c r="ET6" s="30"/>
      <c r="EU6" s="30"/>
      <c r="EV6" s="30"/>
      <c r="EW6" s="30"/>
    </row>
    <row r="7" spans="1:154" x14ac:dyDescent="0.3">
      <c r="A7">
        <v>6</v>
      </c>
      <c r="B7">
        <v>3</v>
      </c>
      <c r="D7" s="13" t="str">
        <f t="shared" si="0"/>
        <v>109</v>
      </c>
      <c r="E7" s="13" t="str">
        <f t="shared" si="1"/>
        <v>010</v>
      </c>
      <c r="F7" s="13" t="str">
        <f t="shared" si="2"/>
        <v>10962.01085</v>
      </c>
      <c r="G7" s="13" t="str">
        <f t="shared" si="3"/>
        <v>3.6.NY.MA.1.125.Yes.Yes</v>
      </c>
      <c r="H7" s="13" t="s">
        <v>1664</v>
      </c>
      <c r="I7" s="66" t="s">
        <v>1694</v>
      </c>
      <c r="J7" t="s">
        <v>1341</v>
      </c>
      <c r="K7" t="s">
        <v>1342</v>
      </c>
      <c r="L7" s="14" t="s">
        <v>1343</v>
      </c>
      <c r="M7" t="s">
        <v>1442</v>
      </c>
      <c r="N7" t="s">
        <v>1427</v>
      </c>
      <c r="O7" s="14" t="s">
        <v>1443</v>
      </c>
      <c r="P7" t="s">
        <v>1477</v>
      </c>
      <c r="Q7" s="33">
        <v>125</v>
      </c>
      <c r="R7" s="9">
        <v>144.30000000000001</v>
      </c>
      <c r="S7">
        <v>0.36</v>
      </c>
      <c r="T7">
        <v>0.36</v>
      </c>
      <c r="U7" s="11">
        <f t="shared" si="4"/>
        <v>1</v>
      </c>
      <c r="V7" s="50">
        <v>1</v>
      </c>
      <c r="W7" s="22">
        <v>1</v>
      </c>
      <c r="X7">
        <v>1</v>
      </c>
      <c r="Y7" t="s">
        <v>1680</v>
      </c>
      <c r="Z7" s="50">
        <v>144.30000000000001</v>
      </c>
      <c r="AA7" t="s">
        <v>1478</v>
      </c>
      <c r="AB7" t="s">
        <v>1478</v>
      </c>
      <c r="AC7" t="s">
        <v>1725</v>
      </c>
      <c r="AD7" t="s">
        <v>1726</v>
      </c>
      <c r="AE7" s="13" t="str">
        <f>IFERROR(VLOOKUP(D7,Metros!$C$2:$F$916,4,0),"")</f>
        <v>NY-YON</v>
      </c>
      <c r="AF7" s="13" t="str">
        <f>IFERROR(VLOOKUP(E7,Metros!$C$2:$F$916,4,0),"")</f>
        <v>MA-SPR</v>
      </c>
      <c r="AK7" s="10"/>
      <c r="AL7" s="11"/>
      <c r="AS7">
        <v>4.33</v>
      </c>
      <c r="AT7">
        <v>4.82</v>
      </c>
      <c r="AY7">
        <v>4.28</v>
      </c>
      <c r="AZ7">
        <v>4.79</v>
      </c>
      <c r="BA7">
        <v>4.3</v>
      </c>
      <c r="BB7">
        <v>4.79</v>
      </c>
      <c r="BE7" s="1">
        <f t="shared" si="5"/>
        <v>4.8</v>
      </c>
      <c r="BF7" s="51">
        <v>1800</v>
      </c>
      <c r="BG7" s="1">
        <f t="shared" si="6"/>
        <v>19.914012474012473</v>
      </c>
      <c r="BH7" s="67">
        <v>1</v>
      </c>
      <c r="BI7" s="67">
        <v>3150</v>
      </c>
      <c r="BJ7" s="6">
        <f t="shared" si="7"/>
        <v>3150</v>
      </c>
      <c r="BK7" s="6">
        <f t="shared" si="8"/>
        <v>3201.9479999999999</v>
      </c>
      <c r="BL7" s="5">
        <f t="shared" si="9"/>
        <v>25.26</v>
      </c>
      <c r="BM7" s="6">
        <f t="shared" si="10"/>
        <v>3158</v>
      </c>
      <c r="BN7" s="6"/>
      <c r="BO7" s="6"/>
      <c r="BP7" s="70">
        <f t="shared" si="11"/>
        <v>1</v>
      </c>
      <c r="BQ7" s="70">
        <f t="shared" si="12"/>
        <v>1</v>
      </c>
      <c r="BR7" s="6">
        <f t="shared" si="13"/>
        <v>3158</v>
      </c>
      <c r="BS7" s="68">
        <f t="shared" si="14"/>
        <v>1</v>
      </c>
      <c r="BT7" s="6">
        <f t="shared" si="15"/>
        <v>3261</v>
      </c>
      <c r="BU7" s="6"/>
      <c r="BV7" s="6"/>
      <c r="BW7" s="6">
        <f t="shared" si="16"/>
        <v>3261</v>
      </c>
      <c r="BX7" s="6">
        <f t="shared" si="17"/>
        <v>3261</v>
      </c>
      <c r="BY7" s="6">
        <f t="shared" si="18"/>
        <v>144.30000000000001</v>
      </c>
      <c r="CO7" s="50">
        <v>1</v>
      </c>
      <c r="CP7" t="s">
        <v>1492</v>
      </c>
      <c r="CQ7" t="s">
        <v>1493</v>
      </c>
      <c r="CR7" t="s">
        <v>1494</v>
      </c>
      <c r="CS7">
        <v>5221</v>
      </c>
      <c r="CT7" t="s">
        <v>1499</v>
      </c>
      <c r="CU7" t="s">
        <v>1496</v>
      </c>
      <c r="CV7" t="s">
        <v>1497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1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</row>
    <row r="8" spans="1:154" x14ac:dyDescent="0.3">
      <c r="A8">
        <v>8</v>
      </c>
      <c r="B8">
        <v>4</v>
      </c>
      <c r="D8" s="13" t="str">
        <f t="shared" si="0"/>
        <v>449</v>
      </c>
      <c r="E8" s="13" t="str">
        <f t="shared" si="1"/>
        <v>953</v>
      </c>
      <c r="F8" s="13" t="str">
        <f t="shared" si="2"/>
        <v>44902.95304</v>
      </c>
      <c r="G8" s="13" t="str">
        <f t="shared" si="3"/>
        <v>4.8.OH.CA.12.2383.Yes.Yes</v>
      </c>
      <c r="H8" s="13" t="s">
        <v>1664</v>
      </c>
      <c r="I8" s="13" t="s">
        <v>1664</v>
      </c>
      <c r="J8" t="s">
        <v>1344</v>
      </c>
      <c r="K8" t="s">
        <v>1345</v>
      </c>
      <c r="L8" s="14" t="s">
        <v>1346</v>
      </c>
      <c r="M8" t="s">
        <v>1444</v>
      </c>
      <c r="N8" t="s">
        <v>1348</v>
      </c>
      <c r="O8" s="14" t="s">
        <v>1445</v>
      </c>
      <c r="P8" t="s">
        <v>1477</v>
      </c>
      <c r="Q8" s="33">
        <v>2383</v>
      </c>
      <c r="R8" s="9">
        <v>2399.4</v>
      </c>
      <c r="S8">
        <v>0.36</v>
      </c>
      <c r="T8">
        <v>0.36</v>
      </c>
      <c r="U8" s="11">
        <f t="shared" si="4"/>
        <v>1</v>
      </c>
      <c r="V8" s="50">
        <v>12.31</v>
      </c>
      <c r="W8" s="22">
        <v>12.31</v>
      </c>
      <c r="X8">
        <v>12</v>
      </c>
      <c r="Y8" t="s">
        <v>1680</v>
      </c>
      <c r="Z8" s="50">
        <v>2399.4</v>
      </c>
      <c r="AA8" t="s">
        <v>1478</v>
      </c>
      <c r="AB8" t="s">
        <v>1478</v>
      </c>
      <c r="AC8" t="s">
        <v>1723</v>
      </c>
      <c r="AD8" t="s">
        <v>1727</v>
      </c>
      <c r="AE8" s="13" t="str">
        <f>IFERROR(VLOOKUP(D8,Metros!$C$2:$F$916,4,0),"")</f>
        <v>OH-COL</v>
      </c>
      <c r="AF8" s="13" t="str">
        <f>IFERROR(VLOOKUP(E8,Metros!$C$2:$F$916,4,0),"")</f>
        <v>CA-SAC</v>
      </c>
      <c r="AK8" s="10"/>
      <c r="AL8" s="11"/>
      <c r="AS8">
        <v>1.39</v>
      </c>
      <c r="AT8">
        <v>1.6</v>
      </c>
      <c r="AY8">
        <v>1.33</v>
      </c>
      <c r="AZ8">
        <v>1.59</v>
      </c>
      <c r="BA8">
        <v>1.31</v>
      </c>
      <c r="BB8">
        <v>1.59</v>
      </c>
      <c r="BE8" s="1">
        <f t="shared" si="5"/>
        <v>1.5933333333333335</v>
      </c>
      <c r="BF8" s="51">
        <v>1800</v>
      </c>
      <c r="BG8" s="1">
        <f t="shared" si="6"/>
        <v>3.2198542135533885</v>
      </c>
      <c r="BH8" s="8">
        <v>3.45</v>
      </c>
      <c r="BJ8" s="6">
        <f t="shared" si="7"/>
        <v>8277.93</v>
      </c>
      <c r="BK8" s="6">
        <f t="shared" si="8"/>
        <v>9141.7139999999999</v>
      </c>
      <c r="BL8" s="5">
        <f t="shared" si="9"/>
        <v>3.48</v>
      </c>
      <c r="BM8" s="6">
        <f t="shared" si="10"/>
        <v>8293</v>
      </c>
      <c r="BN8" s="6"/>
      <c r="BO8" s="6"/>
      <c r="BP8" s="70">
        <f t="shared" si="11"/>
        <v>12</v>
      </c>
      <c r="BQ8" s="70">
        <f t="shared" si="12"/>
        <v>12</v>
      </c>
      <c r="BR8" s="6">
        <f t="shared" si="13"/>
        <v>8293</v>
      </c>
      <c r="BS8" s="68">
        <f t="shared" si="14"/>
        <v>6</v>
      </c>
      <c r="BT8" s="6">
        <f t="shared" si="15"/>
        <v>8563</v>
      </c>
      <c r="BU8" s="6"/>
      <c r="BV8" s="6"/>
      <c r="BW8" s="6">
        <f t="shared" si="16"/>
        <v>8563</v>
      </c>
      <c r="BX8" s="6">
        <f t="shared" si="17"/>
        <v>105410.53</v>
      </c>
      <c r="BY8" s="6">
        <f t="shared" si="18"/>
        <v>29536.614000000001</v>
      </c>
      <c r="CO8" s="50">
        <v>12.31</v>
      </c>
      <c r="CP8" t="s">
        <v>1500</v>
      </c>
      <c r="CQ8" t="s">
        <v>1501</v>
      </c>
      <c r="CR8" t="s">
        <v>1502</v>
      </c>
      <c r="CS8">
        <v>5641</v>
      </c>
      <c r="CT8" t="s">
        <v>1503</v>
      </c>
      <c r="CU8">
        <v>0</v>
      </c>
      <c r="CV8">
        <v>0</v>
      </c>
      <c r="CW8">
        <v>12.31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3.31</v>
      </c>
      <c r="DQ8">
        <v>3</v>
      </c>
      <c r="DR8">
        <v>3</v>
      </c>
      <c r="DS8">
        <v>0</v>
      </c>
      <c r="DT8">
        <v>3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</row>
    <row r="9" spans="1:154" x14ac:dyDescent="0.3">
      <c r="A9">
        <v>10</v>
      </c>
      <c r="B9">
        <v>5</v>
      </c>
      <c r="D9" s="13" t="str">
        <f t="shared" si="0"/>
        <v>449</v>
      </c>
      <c r="E9" s="13" t="str">
        <f t="shared" si="1"/>
        <v>973</v>
      </c>
      <c r="F9" s="13" t="str">
        <f t="shared" si="2"/>
        <v>44902.97317</v>
      </c>
      <c r="G9" s="13" t="str">
        <f t="shared" si="3"/>
        <v>5.10.OH.OR.10.2403.Yes.Yes</v>
      </c>
      <c r="H9" s="13" t="s">
        <v>1664</v>
      </c>
      <c r="I9" s="13" t="s">
        <v>1664</v>
      </c>
      <c r="J9" t="s">
        <v>1344</v>
      </c>
      <c r="K9" t="s">
        <v>1345</v>
      </c>
      <c r="L9" s="14" t="s">
        <v>1346</v>
      </c>
      <c r="M9" t="s">
        <v>1446</v>
      </c>
      <c r="N9" t="s">
        <v>1447</v>
      </c>
      <c r="O9" s="14" t="s">
        <v>1448</v>
      </c>
      <c r="P9" t="s">
        <v>1477</v>
      </c>
      <c r="Q9" s="33">
        <v>2403</v>
      </c>
      <c r="R9" s="9">
        <v>2454.1999999999998</v>
      </c>
      <c r="S9">
        <v>0.36</v>
      </c>
      <c r="T9">
        <v>0.36</v>
      </c>
      <c r="U9" s="11">
        <f t="shared" si="4"/>
        <v>0.94438927507447856</v>
      </c>
      <c r="V9" s="50">
        <v>9.51</v>
      </c>
      <c r="W9" s="22">
        <v>10.07</v>
      </c>
      <c r="X9">
        <v>10</v>
      </c>
      <c r="Y9" t="s">
        <v>1680</v>
      </c>
      <c r="Z9" s="50">
        <v>2454.1999999999998</v>
      </c>
      <c r="AA9" t="s">
        <v>1478</v>
      </c>
      <c r="AB9" t="s">
        <v>1478</v>
      </c>
      <c r="AC9" t="s">
        <v>1723</v>
      </c>
      <c r="AD9" t="s">
        <v>1729</v>
      </c>
      <c r="AE9" s="13" t="str">
        <f>IFERROR(VLOOKUP(D9,Metros!$C$2:$F$916,4,0),"")</f>
        <v>OH-COL</v>
      </c>
      <c r="AF9" s="13" t="str">
        <f>IFERROR(VLOOKUP(E9,Metros!$C$2:$F$916,4,0),"")</f>
        <v>OR-EUG</v>
      </c>
      <c r="AK9" s="10"/>
      <c r="AL9" s="11"/>
      <c r="AS9">
        <v>1.52</v>
      </c>
      <c r="AT9">
        <v>1.61</v>
      </c>
      <c r="AY9">
        <v>1.48</v>
      </c>
      <c r="AZ9">
        <v>1.6</v>
      </c>
      <c r="BA9">
        <v>1.51</v>
      </c>
      <c r="BB9">
        <v>1.61</v>
      </c>
      <c r="BE9" s="1">
        <f t="shared" si="5"/>
        <v>1.6066666666666667</v>
      </c>
      <c r="BF9" s="51">
        <v>1800</v>
      </c>
      <c r="BG9" s="1">
        <f t="shared" si="6"/>
        <v>3.2237698910710892</v>
      </c>
      <c r="BH9" s="8">
        <v>3.85</v>
      </c>
      <c r="BJ9" s="6">
        <f t="shared" si="7"/>
        <v>9448.67</v>
      </c>
      <c r="BK9" s="6">
        <f t="shared" si="8"/>
        <v>10332.182000000001</v>
      </c>
      <c r="BL9" s="5">
        <f t="shared" si="9"/>
        <v>3.94</v>
      </c>
      <c r="BM9" s="6">
        <f t="shared" si="10"/>
        <v>9468</v>
      </c>
      <c r="BN9" s="6"/>
      <c r="BO9" s="6"/>
      <c r="BP9" s="70">
        <f t="shared" si="11"/>
        <v>10</v>
      </c>
      <c r="BQ9" s="70">
        <f t="shared" si="12"/>
        <v>10</v>
      </c>
      <c r="BR9" s="6">
        <f t="shared" si="13"/>
        <v>9468</v>
      </c>
      <c r="BS9" s="68">
        <f t="shared" si="14"/>
        <v>6</v>
      </c>
      <c r="BT9" s="6">
        <f t="shared" si="15"/>
        <v>9776</v>
      </c>
      <c r="BU9" s="6"/>
      <c r="BV9" s="6"/>
      <c r="BW9" s="6">
        <f t="shared" si="16"/>
        <v>9776</v>
      </c>
      <c r="BX9" s="6">
        <f t="shared" si="17"/>
        <v>98444.32</v>
      </c>
      <c r="BY9" s="6">
        <f t="shared" si="18"/>
        <v>24713.793999999998</v>
      </c>
      <c r="CO9" s="50">
        <v>9.51</v>
      </c>
      <c r="CP9" t="s">
        <v>1500</v>
      </c>
      <c r="CQ9" t="s">
        <v>1501</v>
      </c>
      <c r="CR9" t="s">
        <v>1502</v>
      </c>
      <c r="CS9">
        <v>5639</v>
      </c>
      <c r="CT9" t="s">
        <v>1504</v>
      </c>
      <c r="CU9">
        <v>0</v>
      </c>
      <c r="CV9">
        <v>0</v>
      </c>
      <c r="CW9">
        <v>10.07</v>
      </c>
      <c r="CX9">
        <v>0.56000000000000005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3.51</v>
      </c>
      <c r="DQ9">
        <v>2</v>
      </c>
      <c r="DR9">
        <v>2</v>
      </c>
      <c r="DS9" t="s">
        <v>1505</v>
      </c>
      <c r="DT9">
        <v>2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</row>
    <row r="10" spans="1:154" x14ac:dyDescent="0.3">
      <c r="A10">
        <v>12</v>
      </c>
      <c r="B10">
        <v>6</v>
      </c>
      <c r="D10" s="13" t="str">
        <f t="shared" si="0"/>
        <v>449</v>
      </c>
      <c r="E10" s="13" t="str">
        <f t="shared" si="1"/>
        <v>917</v>
      </c>
      <c r="F10" s="13" t="str">
        <f t="shared" si="2"/>
        <v>44902.91764</v>
      </c>
      <c r="G10" s="13" t="str">
        <f t="shared" si="3"/>
        <v>6.12.OH.CA.17.2227.Yes.Yes</v>
      </c>
      <c r="H10" s="13" t="s">
        <v>1664</v>
      </c>
      <c r="I10" s="13" t="s">
        <v>1664</v>
      </c>
      <c r="J10" t="s">
        <v>1344</v>
      </c>
      <c r="K10" t="s">
        <v>1345</v>
      </c>
      <c r="L10" s="14" t="s">
        <v>1346</v>
      </c>
      <c r="M10" t="s">
        <v>1398</v>
      </c>
      <c r="N10" t="s">
        <v>1348</v>
      </c>
      <c r="O10" s="14" t="s">
        <v>1449</v>
      </c>
      <c r="P10" t="s">
        <v>1477</v>
      </c>
      <c r="Q10" s="33">
        <v>2227</v>
      </c>
      <c r="R10" s="9">
        <v>2280.8000000000002</v>
      </c>
      <c r="S10">
        <v>0.36</v>
      </c>
      <c r="T10">
        <v>0.36</v>
      </c>
      <c r="U10" s="11">
        <f t="shared" si="4"/>
        <v>0.93005036373810857</v>
      </c>
      <c r="V10" s="50">
        <v>16.62</v>
      </c>
      <c r="W10" s="22">
        <v>17.87</v>
      </c>
      <c r="X10">
        <v>17</v>
      </c>
      <c r="Y10" t="s">
        <v>1680</v>
      </c>
      <c r="Z10" s="50">
        <v>2280.8000000000002</v>
      </c>
      <c r="AA10" t="s">
        <v>1478</v>
      </c>
      <c r="AB10" t="s">
        <v>1478</v>
      </c>
      <c r="AC10" t="s">
        <v>1723</v>
      </c>
      <c r="AD10" t="s">
        <v>1727</v>
      </c>
      <c r="AE10" s="13" t="str">
        <f>IFERROR(VLOOKUP(D10,Metros!$C$2:$F$916,4,0),"")</f>
        <v>OH-COL</v>
      </c>
      <c r="AF10" s="13" t="str">
        <f>IFERROR(VLOOKUP(E10,Metros!$C$2:$F$916,4,0),"")</f>
        <v>CA-LOS</v>
      </c>
      <c r="AK10" s="10"/>
      <c r="AL10" s="11"/>
      <c r="AS10">
        <v>1.22</v>
      </c>
      <c r="AT10">
        <v>1.29</v>
      </c>
      <c r="AY10">
        <v>1.2</v>
      </c>
      <c r="AZ10">
        <v>1.23</v>
      </c>
      <c r="BA10">
        <v>1.19</v>
      </c>
      <c r="BB10">
        <v>1.23</v>
      </c>
      <c r="BE10" s="1">
        <f t="shared" si="5"/>
        <v>1.25</v>
      </c>
      <c r="BF10" s="51">
        <v>1800</v>
      </c>
      <c r="BG10" s="1">
        <f t="shared" si="6"/>
        <v>2.7266967730620832</v>
      </c>
      <c r="BH10" s="8">
        <v>3.45</v>
      </c>
      <c r="BJ10" s="6">
        <f t="shared" si="7"/>
        <v>7868.7600000000011</v>
      </c>
      <c r="BK10" s="6">
        <f t="shared" si="8"/>
        <v>8689.8480000000018</v>
      </c>
      <c r="BL10" s="5">
        <f t="shared" si="9"/>
        <v>3.54</v>
      </c>
      <c r="BM10" s="6">
        <f t="shared" si="10"/>
        <v>7884</v>
      </c>
      <c r="BN10" s="6"/>
      <c r="BO10" s="6"/>
      <c r="BP10" s="70">
        <f t="shared" si="11"/>
        <v>17</v>
      </c>
      <c r="BQ10" s="70">
        <f t="shared" si="12"/>
        <v>17</v>
      </c>
      <c r="BR10" s="6">
        <f t="shared" si="13"/>
        <v>7884</v>
      </c>
      <c r="BS10" s="68">
        <f t="shared" si="14"/>
        <v>5</v>
      </c>
      <c r="BT10" s="6">
        <f t="shared" si="15"/>
        <v>8140</v>
      </c>
      <c r="BU10" s="6"/>
      <c r="BV10" s="6"/>
      <c r="BW10" s="6">
        <f t="shared" si="16"/>
        <v>8140</v>
      </c>
      <c r="BX10" s="6">
        <f t="shared" si="17"/>
        <v>145461.80000000002</v>
      </c>
      <c r="BY10" s="6">
        <f t="shared" si="18"/>
        <v>40757.896000000008</v>
      </c>
      <c r="CO10" s="50">
        <v>16.62</v>
      </c>
      <c r="CP10" t="s">
        <v>1500</v>
      </c>
      <c r="CQ10" t="s">
        <v>1501</v>
      </c>
      <c r="CR10" t="s">
        <v>1502</v>
      </c>
      <c r="CS10">
        <v>5642</v>
      </c>
      <c r="CT10" t="s">
        <v>1506</v>
      </c>
      <c r="CU10">
        <v>0</v>
      </c>
      <c r="CV10">
        <v>0</v>
      </c>
      <c r="CW10">
        <v>17.87</v>
      </c>
      <c r="CX10">
        <v>1.25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5</v>
      </c>
      <c r="DQ10">
        <v>4.62</v>
      </c>
      <c r="DR10">
        <v>4</v>
      </c>
      <c r="DS10" t="s">
        <v>1507</v>
      </c>
      <c r="DT10">
        <v>3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</row>
    <row r="11" spans="1:154" x14ac:dyDescent="0.3">
      <c r="A11">
        <v>14</v>
      </c>
      <c r="B11">
        <v>7</v>
      </c>
      <c r="D11" s="13" t="str">
        <f t="shared" si="0"/>
        <v>449</v>
      </c>
      <c r="E11" s="13" t="str">
        <f t="shared" si="1"/>
        <v>923</v>
      </c>
      <c r="F11" s="13" t="str">
        <f t="shared" si="2"/>
        <v>44902.92374</v>
      </c>
      <c r="G11" s="13" t="str">
        <f t="shared" si="3"/>
        <v>7.14.OH.CA.13.2206.Yes.Yes</v>
      </c>
      <c r="H11" s="13" t="s">
        <v>1664</v>
      </c>
      <c r="I11" s="13" t="s">
        <v>1664</v>
      </c>
      <c r="J11" t="s">
        <v>1344</v>
      </c>
      <c r="K11" t="s">
        <v>1345</v>
      </c>
      <c r="L11" s="14" t="s">
        <v>1346</v>
      </c>
      <c r="M11" t="s">
        <v>1450</v>
      </c>
      <c r="N11" t="s">
        <v>1348</v>
      </c>
      <c r="O11" s="14" t="s">
        <v>1451</v>
      </c>
      <c r="P11" t="s">
        <v>1477</v>
      </c>
      <c r="Q11" s="33">
        <v>2206</v>
      </c>
      <c r="R11" s="9">
        <v>2281.1999999999998</v>
      </c>
      <c r="S11">
        <v>0.36</v>
      </c>
      <c r="T11">
        <v>0.36</v>
      </c>
      <c r="U11" s="11">
        <f t="shared" si="4"/>
        <v>1</v>
      </c>
      <c r="V11" s="50">
        <v>13.41</v>
      </c>
      <c r="W11" s="22">
        <v>13.41</v>
      </c>
      <c r="X11">
        <v>13</v>
      </c>
      <c r="Y11" t="s">
        <v>1680</v>
      </c>
      <c r="Z11" s="50">
        <v>2281.1999999999998</v>
      </c>
      <c r="AA11" t="s">
        <v>1478</v>
      </c>
      <c r="AB11" t="s">
        <v>1478</v>
      </c>
      <c r="AC11" t="s">
        <v>1723</v>
      </c>
      <c r="AD11" t="s">
        <v>1727</v>
      </c>
      <c r="AE11" s="13" t="str">
        <f>IFERROR(VLOOKUP(D11,Metros!$C$2:$F$916,4,0),"")</f>
        <v>OH-COL</v>
      </c>
      <c r="AF11" s="13" t="str">
        <f>IFERROR(VLOOKUP(E11,Metros!$C$2:$F$916,4,0),"")</f>
        <v>CA-LOS</v>
      </c>
      <c r="AK11" s="10"/>
      <c r="AL11" s="11"/>
      <c r="AS11">
        <v>1.22</v>
      </c>
      <c r="AT11">
        <v>1.29</v>
      </c>
      <c r="AY11">
        <v>1.2</v>
      </c>
      <c r="AZ11">
        <v>1.23</v>
      </c>
      <c r="BA11">
        <v>1.19</v>
      </c>
      <c r="BB11">
        <v>1.23</v>
      </c>
      <c r="BE11" s="1">
        <f t="shared" si="5"/>
        <v>1.25</v>
      </c>
      <c r="BF11" s="51">
        <v>1800</v>
      </c>
      <c r="BG11" s="1">
        <f t="shared" si="6"/>
        <v>2.7265583903208839</v>
      </c>
      <c r="BH11" s="8">
        <v>3.45</v>
      </c>
      <c r="BJ11" s="6">
        <f t="shared" si="7"/>
        <v>7870.1399999999994</v>
      </c>
      <c r="BK11" s="6">
        <f t="shared" si="8"/>
        <v>8691.3719999999994</v>
      </c>
      <c r="BL11" s="5">
        <f t="shared" si="9"/>
        <v>3.58</v>
      </c>
      <c r="BM11" s="6">
        <f t="shared" si="10"/>
        <v>7897</v>
      </c>
      <c r="BN11" s="6"/>
      <c r="BO11" s="6"/>
      <c r="BP11" s="70">
        <f t="shared" si="11"/>
        <v>13</v>
      </c>
      <c r="BQ11" s="70">
        <f t="shared" si="12"/>
        <v>13</v>
      </c>
      <c r="BR11" s="6">
        <f t="shared" si="13"/>
        <v>7897</v>
      </c>
      <c r="BS11" s="68">
        <f t="shared" si="14"/>
        <v>5</v>
      </c>
      <c r="BT11" s="6">
        <f t="shared" si="15"/>
        <v>8154</v>
      </c>
      <c r="BU11" s="6"/>
      <c r="BV11" s="6"/>
      <c r="BW11" s="6">
        <f t="shared" si="16"/>
        <v>8154</v>
      </c>
      <c r="BX11" s="6">
        <f t="shared" si="17"/>
        <v>109345.14</v>
      </c>
      <c r="BY11" s="6">
        <f t="shared" si="18"/>
        <v>30590.891999999996</v>
      </c>
      <c r="CO11" s="50">
        <v>13.41</v>
      </c>
      <c r="CP11" t="s">
        <v>1500</v>
      </c>
      <c r="CQ11" t="s">
        <v>1501</v>
      </c>
      <c r="CR11" t="s">
        <v>1502</v>
      </c>
      <c r="CS11">
        <v>5087</v>
      </c>
      <c r="CT11" t="s">
        <v>1508</v>
      </c>
      <c r="CU11">
        <v>0</v>
      </c>
      <c r="CV11">
        <v>0</v>
      </c>
      <c r="CW11">
        <v>13.41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3</v>
      </c>
      <c r="DQ11">
        <v>3</v>
      </c>
      <c r="DR11">
        <v>4.41</v>
      </c>
      <c r="DS11" t="s">
        <v>1509</v>
      </c>
      <c r="DT11">
        <v>3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</row>
    <row r="12" spans="1:154" x14ac:dyDescent="0.3">
      <c r="A12">
        <v>16</v>
      </c>
      <c r="B12">
        <v>8</v>
      </c>
      <c r="D12" s="13" t="str">
        <f t="shared" si="0"/>
        <v>449</v>
      </c>
      <c r="E12" s="13" t="str">
        <f t="shared" si="1"/>
        <v>853</v>
      </c>
      <c r="F12" s="13" t="str">
        <f t="shared" si="2"/>
        <v>44902.85353</v>
      </c>
      <c r="G12" s="13" t="str">
        <f t="shared" si="3"/>
        <v>8.16.OH.AZ.8.1909.Yes.Yes</v>
      </c>
      <c r="H12" s="13" t="s">
        <v>1664</v>
      </c>
      <c r="I12" s="13" t="s">
        <v>1664</v>
      </c>
      <c r="J12" t="s">
        <v>1344</v>
      </c>
      <c r="K12" t="s">
        <v>1345</v>
      </c>
      <c r="L12" s="14" t="s">
        <v>1346</v>
      </c>
      <c r="M12" t="s">
        <v>1452</v>
      </c>
      <c r="N12" t="s">
        <v>1406</v>
      </c>
      <c r="O12" s="14" t="s">
        <v>1453</v>
      </c>
      <c r="P12" t="s">
        <v>1477</v>
      </c>
      <c r="Q12" s="33">
        <v>1909</v>
      </c>
      <c r="R12" s="9">
        <v>1998.1</v>
      </c>
      <c r="S12">
        <v>0.36</v>
      </c>
      <c r="T12">
        <v>0.36</v>
      </c>
      <c r="U12" s="11">
        <f t="shared" si="4"/>
        <v>0.98150431565967944</v>
      </c>
      <c r="V12" s="50">
        <v>7.96</v>
      </c>
      <c r="W12" s="22">
        <v>8.11</v>
      </c>
      <c r="X12">
        <v>8</v>
      </c>
      <c r="Y12" t="s">
        <v>1680</v>
      </c>
      <c r="Z12" s="50">
        <v>1998.1</v>
      </c>
      <c r="AA12" t="s">
        <v>1478</v>
      </c>
      <c r="AB12" t="s">
        <v>1478</v>
      </c>
      <c r="AC12" t="s">
        <v>1723</v>
      </c>
      <c r="AD12" t="s">
        <v>1728</v>
      </c>
      <c r="AE12" s="13" t="str">
        <f>IFERROR(VLOOKUP(D12,Metros!$C$2:$F$916,4,0),"")</f>
        <v>OH-COL</v>
      </c>
      <c r="AF12" s="13" t="str">
        <f>IFERROR(VLOOKUP(E12,Metros!$C$2:$F$916,4,0),"")</f>
        <v>AZ-PHO</v>
      </c>
      <c r="AK12" s="10"/>
      <c r="AL12" s="11"/>
      <c r="AS12">
        <v>1.56</v>
      </c>
      <c r="AT12">
        <v>1.77</v>
      </c>
      <c r="AY12">
        <v>1.4</v>
      </c>
      <c r="AZ12">
        <v>1.48</v>
      </c>
      <c r="BA12">
        <v>1.37</v>
      </c>
      <c r="BB12">
        <v>1.44</v>
      </c>
      <c r="BE12" s="1">
        <f t="shared" si="5"/>
        <v>1.5633333333333332</v>
      </c>
      <c r="BF12" s="51">
        <v>1800</v>
      </c>
      <c r="BG12" s="1">
        <f t="shared" si="6"/>
        <v>3.3240224796890376</v>
      </c>
      <c r="BH12" s="8">
        <v>3.7</v>
      </c>
      <c r="BJ12" s="6">
        <f t="shared" si="7"/>
        <v>7392.97</v>
      </c>
      <c r="BK12" s="6">
        <f t="shared" si="8"/>
        <v>8112.2860000000001</v>
      </c>
      <c r="BL12" s="5">
        <f t="shared" si="9"/>
        <v>3.89</v>
      </c>
      <c r="BM12" s="6">
        <f t="shared" si="10"/>
        <v>7426</v>
      </c>
      <c r="BN12" s="6"/>
      <c r="BO12" s="6"/>
      <c r="BP12" s="70">
        <f t="shared" si="11"/>
        <v>8</v>
      </c>
      <c r="BQ12" s="70">
        <f t="shared" si="12"/>
        <v>8</v>
      </c>
      <c r="BR12" s="6">
        <f t="shared" si="13"/>
        <v>7426</v>
      </c>
      <c r="BS12" s="68">
        <f t="shared" si="14"/>
        <v>5</v>
      </c>
      <c r="BT12" s="6">
        <f t="shared" si="15"/>
        <v>7667</v>
      </c>
      <c r="BU12" s="6"/>
      <c r="BV12" s="6"/>
      <c r="BW12" s="6">
        <f t="shared" si="16"/>
        <v>7667</v>
      </c>
      <c r="BX12" s="6">
        <f t="shared" si="17"/>
        <v>62179.369999999995</v>
      </c>
      <c r="BY12" s="6">
        <f t="shared" si="18"/>
        <v>16204.590999999999</v>
      </c>
      <c r="CO12" s="50">
        <v>7.96</v>
      </c>
      <c r="CP12" t="s">
        <v>1500</v>
      </c>
      <c r="CQ12" t="s">
        <v>1501</v>
      </c>
      <c r="CR12" t="s">
        <v>1502</v>
      </c>
      <c r="CS12">
        <v>5643</v>
      </c>
      <c r="CT12" t="s">
        <v>1510</v>
      </c>
      <c r="CU12">
        <v>0</v>
      </c>
      <c r="CV12">
        <v>0</v>
      </c>
      <c r="CW12">
        <v>8.11</v>
      </c>
      <c r="CX12">
        <v>0.15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2</v>
      </c>
      <c r="DQ12">
        <v>2</v>
      </c>
      <c r="DR12">
        <v>3.96</v>
      </c>
      <c r="DS12" t="s">
        <v>1511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</row>
    <row r="13" spans="1:154" x14ac:dyDescent="0.3">
      <c r="A13">
        <v>18</v>
      </c>
      <c r="B13">
        <v>9</v>
      </c>
      <c r="D13" s="13" t="str">
        <f t="shared" si="0"/>
        <v>449</v>
      </c>
      <c r="E13" s="13" t="str">
        <f t="shared" si="1"/>
        <v>770</v>
      </c>
      <c r="F13" s="13" t="str">
        <f t="shared" si="2"/>
        <v>44902.77064</v>
      </c>
      <c r="G13" s="13" t="str">
        <f t="shared" si="3"/>
        <v>9.18.OH.TX.16.1196.Yes.Yes</v>
      </c>
      <c r="H13" s="13" t="s">
        <v>1664</v>
      </c>
      <c r="I13" s="13" t="s">
        <v>1664</v>
      </c>
      <c r="J13" t="s">
        <v>1344</v>
      </c>
      <c r="K13" t="s">
        <v>1345</v>
      </c>
      <c r="L13" s="14" t="s">
        <v>1346</v>
      </c>
      <c r="M13" t="s">
        <v>1454</v>
      </c>
      <c r="N13" t="s">
        <v>1388</v>
      </c>
      <c r="O13" s="14" t="s">
        <v>1455</v>
      </c>
      <c r="P13" t="s">
        <v>1477</v>
      </c>
      <c r="Q13" s="33">
        <v>1196</v>
      </c>
      <c r="R13" s="9">
        <v>1226.2</v>
      </c>
      <c r="S13">
        <v>0.36</v>
      </c>
      <c r="T13">
        <v>0.36</v>
      </c>
      <c r="U13" s="11">
        <f t="shared" si="4"/>
        <v>1</v>
      </c>
      <c r="V13" s="50">
        <v>16.399999999999999</v>
      </c>
      <c r="W13" s="22">
        <v>16.399999999999999</v>
      </c>
      <c r="X13">
        <v>16</v>
      </c>
      <c r="Y13" t="s">
        <v>1680</v>
      </c>
      <c r="Z13" s="50">
        <v>1226.2</v>
      </c>
      <c r="AA13" t="s">
        <v>1478</v>
      </c>
      <c r="AB13" t="s">
        <v>1478</v>
      </c>
      <c r="AC13" t="s">
        <v>1723</v>
      </c>
      <c r="AD13" t="s">
        <v>1724</v>
      </c>
      <c r="AE13" s="13" t="str">
        <f>IFERROR(VLOOKUP(D13,Metros!$C$2:$F$916,4,0),"")</f>
        <v>OH-COL</v>
      </c>
      <c r="AF13" s="13" t="str">
        <f>IFERROR(VLOOKUP(E13,Metros!$C$2:$F$916,4,0),"")</f>
        <v>TX-HOU</v>
      </c>
      <c r="AK13" s="10"/>
      <c r="AL13" s="11"/>
      <c r="AS13">
        <v>1.76</v>
      </c>
      <c r="AT13">
        <v>1.92</v>
      </c>
      <c r="AY13">
        <v>1.68</v>
      </c>
      <c r="AZ13">
        <v>1.79</v>
      </c>
      <c r="BA13">
        <v>1.68</v>
      </c>
      <c r="BB13">
        <v>1.78</v>
      </c>
      <c r="BE13" s="1">
        <f t="shared" si="5"/>
        <v>1.83</v>
      </c>
      <c r="BF13" s="51">
        <v>1800</v>
      </c>
      <c r="BG13" s="1">
        <f t="shared" si="6"/>
        <v>4.3044497634969829</v>
      </c>
      <c r="BH13" s="8">
        <v>4.55</v>
      </c>
      <c r="BI13" s="8">
        <v>5500</v>
      </c>
      <c r="BJ13" s="6">
        <f t="shared" si="7"/>
        <v>5579.21</v>
      </c>
      <c r="BK13" s="6">
        <f t="shared" si="8"/>
        <v>6020.6419999999998</v>
      </c>
      <c r="BL13" s="5">
        <f t="shared" si="9"/>
        <v>4.67</v>
      </c>
      <c r="BM13" s="6">
        <f t="shared" si="10"/>
        <v>5585</v>
      </c>
      <c r="BN13" s="6"/>
      <c r="BO13" s="6"/>
      <c r="BP13" s="70">
        <f t="shared" si="11"/>
        <v>16</v>
      </c>
      <c r="BQ13" s="70">
        <f t="shared" si="12"/>
        <v>16</v>
      </c>
      <c r="BR13" s="6">
        <f t="shared" si="13"/>
        <v>5585</v>
      </c>
      <c r="BS13" s="68">
        <f t="shared" si="14"/>
        <v>3</v>
      </c>
      <c r="BT13" s="6">
        <f t="shared" si="15"/>
        <v>5767</v>
      </c>
      <c r="BU13" s="6"/>
      <c r="BV13" s="6"/>
      <c r="BW13" s="6">
        <f t="shared" si="16"/>
        <v>5767</v>
      </c>
      <c r="BX13" s="6">
        <f t="shared" si="17"/>
        <v>94578.799999999988</v>
      </c>
      <c r="BY13" s="6">
        <f t="shared" si="18"/>
        <v>20109.68</v>
      </c>
      <c r="CO13" s="50">
        <v>16.399999999999999</v>
      </c>
      <c r="CP13" t="s">
        <v>1500</v>
      </c>
      <c r="CQ13" t="s">
        <v>1501</v>
      </c>
      <c r="CR13" t="s">
        <v>1502</v>
      </c>
      <c r="CS13">
        <v>5520</v>
      </c>
      <c r="CT13" t="s">
        <v>1512</v>
      </c>
      <c r="CU13">
        <v>0</v>
      </c>
      <c r="CV13">
        <v>0</v>
      </c>
      <c r="CW13">
        <v>16.399999999999999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6</v>
      </c>
      <c r="DQ13">
        <v>6.4</v>
      </c>
      <c r="DR13">
        <v>4</v>
      </c>
      <c r="DS13" t="s">
        <v>1513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</row>
    <row r="14" spans="1:154" x14ac:dyDescent="0.3">
      <c r="A14">
        <v>20</v>
      </c>
      <c r="B14">
        <v>10</v>
      </c>
      <c r="D14" s="13" t="str">
        <f t="shared" si="0"/>
        <v>449</v>
      </c>
      <c r="E14" s="13" t="str">
        <f t="shared" si="1"/>
        <v>752</v>
      </c>
      <c r="F14" s="13" t="str">
        <f t="shared" si="2"/>
        <v>44902.75232</v>
      </c>
      <c r="G14" s="13" t="str">
        <f t="shared" si="3"/>
        <v>10.20.OH.TX.13.1088.Yes.Yes</v>
      </c>
      <c r="H14" s="13" t="s">
        <v>1664</v>
      </c>
      <c r="I14" s="13" t="s">
        <v>1664</v>
      </c>
      <c r="J14" t="s">
        <v>1344</v>
      </c>
      <c r="K14" t="s">
        <v>1345</v>
      </c>
      <c r="L14" s="14" t="s">
        <v>1346</v>
      </c>
      <c r="M14" t="s">
        <v>1393</v>
      </c>
      <c r="N14" t="s">
        <v>1388</v>
      </c>
      <c r="O14" s="14" t="s">
        <v>1456</v>
      </c>
      <c r="P14" t="s">
        <v>1477</v>
      </c>
      <c r="Q14" s="33">
        <v>1088</v>
      </c>
      <c r="R14" s="9">
        <v>1111.7</v>
      </c>
      <c r="S14">
        <v>0.36</v>
      </c>
      <c r="T14">
        <v>0.36</v>
      </c>
      <c r="U14" s="11">
        <f t="shared" si="4"/>
        <v>1</v>
      </c>
      <c r="V14" s="50">
        <v>12.7</v>
      </c>
      <c r="W14" s="22">
        <v>12.7</v>
      </c>
      <c r="X14">
        <v>13</v>
      </c>
      <c r="Y14" t="s">
        <v>1680</v>
      </c>
      <c r="Z14" s="50">
        <v>1111.7</v>
      </c>
      <c r="AA14" t="s">
        <v>1478</v>
      </c>
      <c r="AB14" t="s">
        <v>1478</v>
      </c>
      <c r="AC14" t="s">
        <v>1723</v>
      </c>
      <c r="AD14" t="s">
        <v>1724</v>
      </c>
      <c r="AE14" s="13" t="str">
        <f>IFERROR(VLOOKUP(D14,Metros!$C$2:$F$916,4,0),"")</f>
        <v>OH-COL</v>
      </c>
      <c r="AF14" s="13" t="str">
        <f>IFERROR(VLOOKUP(E14,Metros!$C$2:$F$916,4,0),"")</f>
        <v>TX-DFW</v>
      </c>
      <c r="AK14" s="10"/>
      <c r="AL14" s="11"/>
      <c r="AS14">
        <v>1.72</v>
      </c>
      <c r="AT14">
        <v>1.86</v>
      </c>
      <c r="AY14">
        <v>1.68</v>
      </c>
      <c r="AZ14">
        <v>1.8</v>
      </c>
      <c r="BA14">
        <v>1.68</v>
      </c>
      <c r="BB14">
        <v>1.79</v>
      </c>
      <c r="BE14" s="1">
        <f t="shared" si="5"/>
        <v>1.8166666666666667</v>
      </c>
      <c r="BF14" s="51">
        <v>1800</v>
      </c>
      <c r="BG14" s="1">
        <f t="shared" si="6"/>
        <v>4.4349751881502808</v>
      </c>
      <c r="BH14" s="8">
        <v>6.65</v>
      </c>
      <c r="BJ14" s="6">
        <f t="shared" si="7"/>
        <v>7392.8050000000003</v>
      </c>
      <c r="BK14" s="6">
        <f t="shared" si="8"/>
        <v>7793.0169999999998</v>
      </c>
      <c r="BL14" s="5">
        <f t="shared" si="9"/>
        <v>6.8</v>
      </c>
      <c r="BM14" s="6">
        <f t="shared" si="10"/>
        <v>7398</v>
      </c>
      <c r="BN14" s="6"/>
      <c r="BO14" s="6"/>
      <c r="BP14" s="70">
        <f t="shared" si="11"/>
        <v>13</v>
      </c>
      <c r="BQ14" s="70">
        <f t="shared" si="12"/>
        <v>13</v>
      </c>
      <c r="BR14" s="6">
        <f t="shared" si="13"/>
        <v>7398</v>
      </c>
      <c r="BS14" s="68">
        <f t="shared" si="14"/>
        <v>3</v>
      </c>
      <c r="BT14" s="6">
        <f t="shared" si="15"/>
        <v>7638</v>
      </c>
      <c r="BU14" s="6"/>
      <c r="BV14" s="6"/>
      <c r="BW14" s="6">
        <f t="shared" si="16"/>
        <v>7638</v>
      </c>
      <c r="BX14" s="6">
        <f t="shared" si="17"/>
        <v>97002.599999999991</v>
      </c>
      <c r="BY14" s="6">
        <f t="shared" si="18"/>
        <v>14118.59</v>
      </c>
      <c r="CO14" s="50">
        <v>12.7</v>
      </c>
      <c r="CP14" t="s">
        <v>1500</v>
      </c>
      <c r="CQ14" t="s">
        <v>1501</v>
      </c>
      <c r="CR14" t="s">
        <v>1502</v>
      </c>
      <c r="CS14">
        <v>5023</v>
      </c>
      <c r="CT14" t="s">
        <v>1514</v>
      </c>
      <c r="CU14">
        <v>0</v>
      </c>
      <c r="CV14">
        <v>0</v>
      </c>
      <c r="CW14">
        <v>12.7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4.7</v>
      </c>
      <c r="DQ14">
        <v>4</v>
      </c>
      <c r="DR14">
        <v>4</v>
      </c>
      <c r="DS14" t="s">
        <v>1515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</row>
    <row r="15" spans="1:154" x14ac:dyDescent="0.3">
      <c r="A15">
        <v>22</v>
      </c>
      <c r="B15">
        <v>11</v>
      </c>
      <c r="D15" s="13" t="str">
        <f t="shared" si="0"/>
        <v>449</v>
      </c>
      <c r="E15" s="13" t="str">
        <f t="shared" si="1"/>
        <v>666</v>
      </c>
      <c r="F15" s="13" t="str">
        <f t="shared" si="2"/>
        <v>44902.66609</v>
      </c>
      <c r="G15" s="13" t="str">
        <f t="shared" si="3"/>
        <v>11.22.OH.KS.7.769.Yes.Yes</v>
      </c>
      <c r="H15" s="13" t="s">
        <v>1664</v>
      </c>
      <c r="I15" s="13" t="s">
        <v>1664</v>
      </c>
      <c r="J15" t="s">
        <v>1344</v>
      </c>
      <c r="K15" t="s">
        <v>1345</v>
      </c>
      <c r="L15" s="14" t="s">
        <v>1346</v>
      </c>
      <c r="M15" t="s">
        <v>1457</v>
      </c>
      <c r="N15" t="s">
        <v>1458</v>
      </c>
      <c r="O15" s="14" t="s">
        <v>1459</v>
      </c>
      <c r="P15" t="s">
        <v>1477</v>
      </c>
      <c r="Q15" s="33">
        <v>769</v>
      </c>
      <c r="R15" s="9">
        <v>785.6</v>
      </c>
      <c r="S15">
        <v>0.36</v>
      </c>
      <c r="T15">
        <v>0.36</v>
      </c>
      <c r="U15" s="11">
        <f t="shared" si="4"/>
        <v>0.64726631393298062</v>
      </c>
      <c r="V15" s="50">
        <v>7.34</v>
      </c>
      <c r="W15" s="22">
        <v>11.34</v>
      </c>
      <c r="X15">
        <v>7</v>
      </c>
      <c r="Y15" t="s">
        <v>1680</v>
      </c>
      <c r="Z15" s="50">
        <v>785.6</v>
      </c>
      <c r="AA15" t="s">
        <v>1478</v>
      </c>
      <c r="AB15" t="s">
        <v>1478</v>
      </c>
      <c r="AC15" t="s">
        <v>1723</v>
      </c>
      <c r="AD15" t="s">
        <v>1724</v>
      </c>
      <c r="AE15" s="13" t="str">
        <f>IFERROR(VLOOKUP(D15,Metros!$C$2:$F$916,4,0),"")</f>
        <v>OH-COL</v>
      </c>
      <c r="AF15" s="13" t="str">
        <f>IFERROR(VLOOKUP(E15,Metros!$C$2:$F$916,4,0),"")</f>
        <v>KS-TOP</v>
      </c>
      <c r="AK15" s="10"/>
      <c r="AL15" s="11"/>
      <c r="AS15">
        <v>1.77</v>
      </c>
      <c r="AT15">
        <v>1.89</v>
      </c>
      <c r="AY15">
        <v>1.78</v>
      </c>
      <c r="AZ15">
        <v>1.9</v>
      </c>
      <c r="BA15">
        <v>1.79</v>
      </c>
      <c r="BB15">
        <v>1.9</v>
      </c>
      <c r="BE15" s="1">
        <f t="shared" si="5"/>
        <v>1.8966666666666665</v>
      </c>
      <c r="BF15" s="51">
        <v>1800</v>
      </c>
      <c r="BG15" s="1">
        <f t="shared" si="6"/>
        <v>5.2310756958587916</v>
      </c>
      <c r="BH15" s="8">
        <v>6.25</v>
      </c>
      <c r="BJ15" s="6">
        <f t="shared" si="7"/>
        <v>4910</v>
      </c>
      <c r="BK15" s="6">
        <f t="shared" si="8"/>
        <v>5192.8159999999998</v>
      </c>
      <c r="BL15" s="5">
        <f t="shared" si="9"/>
        <v>6.39</v>
      </c>
      <c r="BM15" s="6">
        <f t="shared" si="10"/>
        <v>4914</v>
      </c>
      <c r="BN15" s="6"/>
      <c r="BO15" s="6"/>
      <c r="BP15" s="70">
        <f t="shared" si="11"/>
        <v>7</v>
      </c>
      <c r="BQ15" s="70">
        <f t="shared" si="12"/>
        <v>7</v>
      </c>
      <c r="BR15" s="6">
        <f t="shared" si="13"/>
        <v>4914</v>
      </c>
      <c r="BS15" s="68">
        <f t="shared" si="14"/>
        <v>2</v>
      </c>
      <c r="BT15" s="6">
        <f t="shared" si="15"/>
        <v>5074</v>
      </c>
      <c r="BU15" s="6"/>
      <c r="BV15" s="6"/>
      <c r="BW15" s="6">
        <f t="shared" si="16"/>
        <v>5074</v>
      </c>
      <c r="BX15" s="6">
        <f t="shared" si="17"/>
        <v>57539.159999999996</v>
      </c>
      <c r="BY15" s="6">
        <f t="shared" si="18"/>
        <v>8908.7039999999997</v>
      </c>
      <c r="CO15" s="50">
        <v>7.34</v>
      </c>
      <c r="CP15" t="s">
        <v>1500</v>
      </c>
      <c r="CQ15" t="s">
        <v>1501</v>
      </c>
      <c r="CR15" t="s">
        <v>1502</v>
      </c>
      <c r="CS15">
        <v>5024</v>
      </c>
      <c r="CT15" t="s">
        <v>1516</v>
      </c>
      <c r="CU15">
        <v>0</v>
      </c>
      <c r="CV15">
        <v>0</v>
      </c>
      <c r="CW15">
        <v>11.34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1.34</v>
      </c>
      <c r="DR15">
        <v>2</v>
      </c>
      <c r="DS15" t="s">
        <v>1517</v>
      </c>
      <c r="DT15">
        <v>4</v>
      </c>
      <c r="DU15">
        <v>0</v>
      </c>
      <c r="DV15">
        <v>0</v>
      </c>
      <c r="DW15">
        <v>4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</row>
    <row r="16" spans="1:154" x14ac:dyDescent="0.3">
      <c r="A16">
        <v>24</v>
      </c>
      <c r="B16">
        <v>12</v>
      </c>
      <c r="D16" s="13" t="str">
        <f t="shared" si="0"/>
        <v>449</v>
      </c>
      <c r="E16" s="13" t="str">
        <f t="shared" si="1"/>
        <v>316</v>
      </c>
      <c r="F16" s="13" t="str">
        <f t="shared" si="2"/>
        <v>44902.31636</v>
      </c>
      <c r="G16" s="13" t="str">
        <f t="shared" si="3"/>
        <v>12.24.OH.GA.13.834.Yes.Yes</v>
      </c>
      <c r="H16" s="13" t="s">
        <v>1664</v>
      </c>
      <c r="I16" s="13" t="s">
        <v>1664</v>
      </c>
      <c r="J16" t="s">
        <v>1344</v>
      </c>
      <c r="K16" t="s">
        <v>1345</v>
      </c>
      <c r="L16" s="14" t="s">
        <v>1346</v>
      </c>
      <c r="M16" t="s">
        <v>1460</v>
      </c>
      <c r="N16" t="s">
        <v>1372</v>
      </c>
      <c r="O16" s="14" t="s">
        <v>1461</v>
      </c>
      <c r="P16" t="s">
        <v>1477</v>
      </c>
      <c r="Q16" s="33">
        <v>834</v>
      </c>
      <c r="R16" s="9">
        <v>881.6</v>
      </c>
      <c r="S16">
        <v>0.36</v>
      </c>
      <c r="T16">
        <v>0.36</v>
      </c>
      <c r="U16" s="11">
        <f t="shared" si="4"/>
        <v>0.28047520661157022</v>
      </c>
      <c r="V16" s="50">
        <v>5.43</v>
      </c>
      <c r="W16" s="22">
        <v>19.36</v>
      </c>
      <c r="X16">
        <v>13</v>
      </c>
      <c r="Y16" t="s">
        <v>1680</v>
      </c>
      <c r="Z16" s="50">
        <v>881.6</v>
      </c>
      <c r="AA16" t="s">
        <v>1478</v>
      </c>
      <c r="AB16" t="s">
        <v>1478</v>
      </c>
      <c r="AC16" t="s">
        <v>1723</v>
      </c>
      <c r="AD16" t="s">
        <v>1721</v>
      </c>
      <c r="AE16" s="13" t="str">
        <f>IFERROR(VLOOKUP(D16,Metros!$C$2:$F$916,4,0),"")</f>
        <v>OH-COL</v>
      </c>
      <c r="AF16" s="13" t="str">
        <f>IFERROR(VLOOKUP(E16,Metros!$C$2:$F$916,4,0),"")</f>
        <v>GA-VAL</v>
      </c>
      <c r="AK16" s="10"/>
      <c r="AL16" s="11"/>
      <c r="AS16">
        <v>2.31</v>
      </c>
      <c r="AT16">
        <v>2.71</v>
      </c>
      <c r="AY16">
        <v>2.13</v>
      </c>
      <c r="AZ16">
        <v>2.38</v>
      </c>
      <c r="BA16">
        <v>2.11</v>
      </c>
      <c r="BB16">
        <v>2.31</v>
      </c>
      <c r="BE16" s="1">
        <f t="shared" si="5"/>
        <v>2.4666666666666668</v>
      </c>
      <c r="BF16" s="51">
        <v>1800</v>
      </c>
      <c r="BG16" s="1">
        <f t="shared" si="6"/>
        <v>5.8650756200846947</v>
      </c>
      <c r="BH16" s="8">
        <v>7</v>
      </c>
      <c r="BJ16" s="6">
        <f t="shared" si="7"/>
        <v>6171.2</v>
      </c>
      <c r="BK16" s="6">
        <f t="shared" si="8"/>
        <v>6488.576</v>
      </c>
      <c r="BL16" s="5">
        <f t="shared" si="9"/>
        <v>7.42</v>
      </c>
      <c r="BM16" s="6">
        <f t="shared" si="10"/>
        <v>6188</v>
      </c>
      <c r="BN16" s="6"/>
      <c r="BO16" s="6"/>
      <c r="BP16" s="70">
        <f t="shared" si="11"/>
        <v>13</v>
      </c>
      <c r="BQ16" s="70">
        <f t="shared" si="12"/>
        <v>13</v>
      </c>
      <c r="BR16" s="6">
        <f t="shared" si="13"/>
        <v>6188</v>
      </c>
      <c r="BS16" s="68">
        <f t="shared" si="14"/>
        <v>2</v>
      </c>
      <c r="BT16" s="6">
        <f t="shared" si="15"/>
        <v>6389</v>
      </c>
      <c r="BU16" s="6"/>
      <c r="BV16" s="6"/>
      <c r="BW16" s="6">
        <f t="shared" si="16"/>
        <v>6389</v>
      </c>
      <c r="BX16" s="6">
        <f t="shared" si="17"/>
        <v>123691.04</v>
      </c>
      <c r="BY16" s="6">
        <f t="shared" si="18"/>
        <v>17067.776000000002</v>
      </c>
      <c r="CO16" s="50">
        <v>5.43</v>
      </c>
      <c r="CP16" t="s">
        <v>1500</v>
      </c>
      <c r="CQ16" t="s">
        <v>1501</v>
      </c>
      <c r="CR16" t="s">
        <v>1502</v>
      </c>
      <c r="CS16">
        <v>5085</v>
      </c>
      <c r="CT16" t="s">
        <v>1518</v>
      </c>
      <c r="CU16">
        <v>0</v>
      </c>
      <c r="CV16">
        <v>0</v>
      </c>
      <c r="CW16">
        <v>19.36</v>
      </c>
      <c r="CX16">
        <v>0.93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 t="s">
        <v>1519</v>
      </c>
      <c r="DT16">
        <v>5.43</v>
      </c>
      <c r="DU16">
        <v>0</v>
      </c>
      <c r="DV16">
        <v>0</v>
      </c>
      <c r="DW16">
        <v>5</v>
      </c>
      <c r="DX16">
        <v>5</v>
      </c>
      <c r="DY16">
        <v>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</row>
    <row r="17" spans="1:145" x14ac:dyDescent="0.3">
      <c r="A17">
        <v>26</v>
      </c>
      <c r="B17">
        <v>13</v>
      </c>
      <c r="D17" s="13" t="str">
        <f t="shared" si="0"/>
        <v>449</v>
      </c>
      <c r="E17" s="13" t="str">
        <f t="shared" si="1"/>
        <v>351</v>
      </c>
      <c r="F17" s="13" t="str">
        <f t="shared" si="2"/>
        <v>44902.35111</v>
      </c>
      <c r="G17" s="13" t="str">
        <f t="shared" si="3"/>
        <v>13.26.OH.AL.11.648.Yes.Yes</v>
      </c>
      <c r="H17" s="13" t="s">
        <v>1664</v>
      </c>
      <c r="I17" s="13" t="s">
        <v>1664</v>
      </c>
      <c r="J17" t="s">
        <v>1344</v>
      </c>
      <c r="K17" t="s">
        <v>1345</v>
      </c>
      <c r="L17" s="14" t="s">
        <v>1346</v>
      </c>
      <c r="M17" t="s">
        <v>1462</v>
      </c>
      <c r="N17" t="s">
        <v>1415</v>
      </c>
      <c r="O17" s="14" t="s">
        <v>1463</v>
      </c>
      <c r="P17" t="s">
        <v>1477</v>
      </c>
      <c r="Q17" s="33">
        <v>648</v>
      </c>
      <c r="R17" s="9">
        <v>670.9</v>
      </c>
      <c r="S17">
        <v>0.36</v>
      </c>
      <c r="T17">
        <v>0.36</v>
      </c>
      <c r="U17" s="11">
        <f t="shared" si="4"/>
        <v>0.31446540880503143</v>
      </c>
      <c r="V17" s="50">
        <v>5</v>
      </c>
      <c r="W17" s="22">
        <v>15.9</v>
      </c>
      <c r="X17">
        <v>11</v>
      </c>
      <c r="Y17" t="s">
        <v>1680</v>
      </c>
      <c r="Z17" s="50">
        <v>670.9</v>
      </c>
      <c r="AA17" t="s">
        <v>1478</v>
      </c>
      <c r="AB17" t="s">
        <v>1478</v>
      </c>
      <c r="AC17" t="s">
        <v>1723</v>
      </c>
      <c r="AD17" t="s">
        <v>1721</v>
      </c>
      <c r="AE17" s="13" t="str">
        <f>IFERROR(VLOOKUP(D17,Metros!$C$2:$F$916,4,0),"")</f>
        <v>OH-COL</v>
      </c>
      <c r="AF17" s="13" t="str">
        <f>IFERROR(VLOOKUP(E17,Metros!$C$2:$F$916,4,0),"")</f>
        <v>AL-BIR</v>
      </c>
      <c r="AK17" s="10"/>
      <c r="AL17" s="11"/>
      <c r="AS17">
        <v>2.1800000000000002</v>
      </c>
      <c r="AT17">
        <v>2.4700000000000002</v>
      </c>
      <c r="AY17">
        <v>2.0099999999999998</v>
      </c>
      <c r="AZ17">
        <v>2.17</v>
      </c>
      <c r="BA17">
        <v>1.97</v>
      </c>
      <c r="BB17">
        <v>2.13</v>
      </c>
      <c r="BE17" s="1">
        <f t="shared" si="5"/>
        <v>2.2566666666666668</v>
      </c>
      <c r="BF17" s="51">
        <v>1800</v>
      </c>
      <c r="BG17" s="1">
        <f t="shared" si="6"/>
        <v>6.1807965171163115</v>
      </c>
      <c r="BH17" s="8">
        <v>6.55</v>
      </c>
      <c r="BJ17" s="6">
        <f t="shared" si="7"/>
        <v>4394.3949999999995</v>
      </c>
      <c r="BK17" s="6">
        <f t="shared" si="8"/>
        <v>4635.9189999999999</v>
      </c>
      <c r="BL17" s="5">
        <f t="shared" si="9"/>
        <v>6.79</v>
      </c>
      <c r="BM17" s="6">
        <f t="shared" si="10"/>
        <v>4400</v>
      </c>
      <c r="BN17" s="6"/>
      <c r="BO17" s="6"/>
      <c r="BP17" s="70">
        <f t="shared" si="11"/>
        <v>11</v>
      </c>
      <c r="BQ17" s="70">
        <f t="shared" si="12"/>
        <v>11</v>
      </c>
      <c r="BR17" s="6">
        <f t="shared" si="13"/>
        <v>4400</v>
      </c>
      <c r="BS17" s="68">
        <f t="shared" si="14"/>
        <v>2</v>
      </c>
      <c r="BT17" s="6">
        <f t="shared" si="15"/>
        <v>4543</v>
      </c>
      <c r="BU17" s="6"/>
      <c r="BV17" s="6"/>
      <c r="BW17" s="6">
        <f t="shared" si="16"/>
        <v>4543</v>
      </c>
      <c r="BX17" s="6">
        <f t="shared" si="17"/>
        <v>72233.7</v>
      </c>
      <c r="BY17" s="6">
        <f t="shared" si="18"/>
        <v>10667.31</v>
      </c>
      <c r="CO17" s="50">
        <v>5</v>
      </c>
      <c r="CP17" t="s">
        <v>1500</v>
      </c>
      <c r="CQ17" t="s">
        <v>1501</v>
      </c>
      <c r="CR17" t="s">
        <v>1502</v>
      </c>
      <c r="CS17">
        <v>5086</v>
      </c>
      <c r="CT17" t="s">
        <v>1520</v>
      </c>
      <c r="CU17">
        <v>0</v>
      </c>
      <c r="CV17">
        <v>0</v>
      </c>
      <c r="CW17">
        <v>15.9</v>
      </c>
      <c r="CX17">
        <v>0.23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 t="s">
        <v>1517</v>
      </c>
      <c r="DT17">
        <v>5</v>
      </c>
      <c r="DU17">
        <v>0</v>
      </c>
      <c r="DV17">
        <v>0</v>
      </c>
      <c r="DW17">
        <v>3.67</v>
      </c>
      <c r="DX17">
        <v>4</v>
      </c>
      <c r="DY17">
        <v>3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</row>
    <row r="18" spans="1:145" x14ac:dyDescent="0.3">
      <c r="A18">
        <v>28</v>
      </c>
      <c r="B18">
        <v>14</v>
      </c>
      <c r="D18" s="13" t="str">
        <f t="shared" si="0"/>
        <v>449</v>
      </c>
      <c r="E18" s="13" t="str">
        <f t="shared" si="1"/>
        <v>010</v>
      </c>
      <c r="F18" s="13" t="str">
        <f t="shared" si="2"/>
        <v>44902.01085</v>
      </c>
      <c r="G18" s="13" t="str">
        <f t="shared" si="3"/>
        <v>14.28.OH.MA.8.608.Yes.Yes</v>
      </c>
      <c r="H18" s="13" t="s">
        <v>1664</v>
      </c>
      <c r="I18" s="13" t="s">
        <v>1664</v>
      </c>
      <c r="J18" t="s">
        <v>1344</v>
      </c>
      <c r="K18" t="s">
        <v>1345</v>
      </c>
      <c r="L18" s="14" t="s">
        <v>1346</v>
      </c>
      <c r="M18" t="s">
        <v>1442</v>
      </c>
      <c r="N18" t="s">
        <v>1427</v>
      </c>
      <c r="O18" s="14" t="s">
        <v>1443</v>
      </c>
      <c r="P18" t="s">
        <v>1477</v>
      </c>
      <c r="Q18" s="33">
        <v>608</v>
      </c>
      <c r="R18" s="9">
        <v>634.20000000000005</v>
      </c>
      <c r="S18">
        <v>0.36</v>
      </c>
      <c r="T18">
        <v>0.36</v>
      </c>
      <c r="U18" s="11">
        <f t="shared" si="4"/>
        <v>0.29545454545454547</v>
      </c>
      <c r="V18" s="50">
        <v>3.38</v>
      </c>
      <c r="W18" s="22">
        <v>11.44</v>
      </c>
      <c r="X18">
        <v>8</v>
      </c>
      <c r="Y18" t="s">
        <v>1680</v>
      </c>
      <c r="Z18" s="50">
        <v>634.20000000000005</v>
      </c>
      <c r="AA18" t="s">
        <v>1478</v>
      </c>
      <c r="AB18" t="s">
        <v>1478</v>
      </c>
      <c r="AC18" t="s">
        <v>1723</v>
      </c>
      <c r="AD18" t="s">
        <v>1726</v>
      </c>
      <c r="AE18" s="13" t="str">
        <f>IFERROR(VLOOKUP(D18,Metros!$C$2:$F$916,4,0),"")</f>
        <v>OH-COL</v>
      </c>
      <c r="AF18" s="13" t="str">
        <f>IFERROR(VLOOKUP(E18,Metros!$C$2:$F$916,4,0),"")</f>
        <v>MA-SPR</v>
      </c>
      <c r="AK18" s="10"/>
      <c r="AL18" s="11"/>
      <c r="AS18">
        <v>3.14</v>
      </c>
      <c r="AT18">
        <v>3.33</v>
      </c>
      <c r="AY18">
        <v>3.24</v>
      </c>
      <c r="AZ18">
        <v>3.36</v>
      </c>
      <c r="BA18">
        <v>3.26</v>
      </c>
      <c r="BB18">
        <v>3.37</v>
      </c>
      <c r="BE18" s="1">
        <f t="shared" si="5"/>
        <v>3.3533333333333331</v>
      </c>
      <c r="BF18" s="51">
        <v>1800</v>
      </c>
      <c r="BG18" s="1">
        <f t="shared" si="6"/>
        <v>8.0358880479344048</v>
      </c>
      <c r="BH18" s="8">
        <v>9</v>
      </c>
      <c r="BJ18" s="6">
        <f t="shared" si="7"/>
        <v>5707.8</v>
      </c>
      <c r="BK18" s="6">
        <f t="shared" si="8"/>
        <v>5936.1120000000001</v>
      </c>
      <c r="BL18" s="5">
        <f t="shared" si="9"/>
        <v>9.4</v>
      </c>
      <c r="BM18" s="6">
        <f t="shared" si="10"/>
        <v>5715</v>
      </c>
      <c r="BN18" s="6"/>
      <c r="BO18" s="6"/>
      <c r="BP18" s="70">
        <f t="shared" si="11"/>
        <v>8</v>
      </c>
      <c r="BQ18" s="70">
        <f t="shared" si="12"/>
        <v>8</v>
      </c>
      <c r="BR18" s="6">
        <f t="shared" si="13"/>
        <v>5715</v>
      </c>
      <c r="BS18" s="68">
        <f t="shared" si="14"/>
        <v>2</v>
      </c>
      <c r="BT18" s="6">
        <f t="shared" si="15"/>
        <v>5901</v>
      </c>
      <c r="BU18" s="6"/>
      <c r="BV18" s="6"/>
      <c r="BW18" s="6">
        <f t="shared" si="16"/>
        <v>5901</v>
      </c>
      <c r="BX18" s="6">
        <f t="shared" si="17"/>
        <v>67507.44</v>
      </c>
      <c r="BY18" s="6">
        <f t="shared" si="18"/>
        <v>7255.2480000000005</v>
      </c>
      <c r="CO18" s="50">
        <v>3.38</v>
      </c>
      <c r="CP18" t="s">
        <v>1500</v>
      </c>
      <c r="CQ18" t="s">
        <v>1501</v>
      </c>
      <c r="CR18" t="s">
        <v>1502</v>
      </c>
      <c r="CS18">
        <v>5221</v>
      </c>
      <c r="CT18" t="s">
        <v>1521</v>
      </c>
      <c r="CU18">
        <v>0</v>
      </c>
      <c r="CV18">
        <v>0</v>
      </c>
      <c r="CW18">
        <v>11.44</v>
      </c>
      <c r="CX18">
        <v>0.06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 t="s">
        <v>1511</v>
      </c>
      <c r="DT18">
        <v>3.38</v>
      </c>
      <c r="DU18">
        <v>0</v>
      </c>
      <c r="DV18">
        <v>0</v>
      </c>
      <c r="DW18">
        <v>3</v>
      </c>
      <c r="DX18">
        <v>3</v>
      </c>
      <c r="DY18">
        <v>2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</row>
    <row r="19" spans="1:145" x14ac:dyDescent="0.3">
      <c r="A19">
        <v>30</v>
      </c>
      <c r="B19">
        <v>15</v>
      </c>
      <c r="D19" s="13" t="str">
        <f t="shared" si="0"/>
        <v>449</v>
      </c>
      <c r="E19" s="13" t="str">
        <f t="shared" si="1"/>
        <v>291</v>
      </c>
      <c r="F19" s="13" t="str">
        <f t="shared" si="2"/>
        <v>44902.29172</v>
      </c>
      <c r="G19" s="13" t="str">
        <f t="shared" si="3"/>
        <v>15.30.OH.SC.13.566.Yes.Yes</v>
      </c>
      <c r="H19" s="13" t="s">
        <v>1664</v>
      </c>
      <c r="I19" s="13" t="s">
        <v>1664</v>
      </c>
      <c r="J19" t="s">
        <v>1344</v>
      </c>
      <c r="K19" t="s">
        <v>1345</v>
      </c>
      <c r="L19" s="14" t="s">
        <v>1346</v>
      </c>
      <c r="M19" t="s">
        <v>1464</v>
      </c>
      <c r="N19" t="s">
        <v>1418</v>
      </c>
      <c r="O19" s="14" t="s">
        <v>1465</v>
      </c>
      <c r="P19" t="s">
        <v>1477</v>
      </c>
      <c r="Q19" s="33">
        <v>566</v>
      </c>
      <c r="R19" s="9">
        <v>586.4</v>
      </c>
      <c r="S19">
        <v>0.36</v>
      </c>
      <c r="T19">
        <v>0.36</v>
      </c>
      <c r="U19" s="11">
        <f t="shared" si="4"/>
        <v>0</v>
      </c>
      <c r="V19" s="50">
        <v>0</v>
      </c>
      <c r="W19" s="22">
        <v>13.23</v>
      </c>
      <c r="X19">
        <v>13</v>
      </c>
      <c r="Y19" t="s">
        <v>1680</v>
      </c>
      <c r="Z19" s="50">
        <v>586.4</v>
      </c>
      <c r="AA19" t="s">
        <v>1478</v>
      </c>
      <c r="AB19" t="s">
        <v>1478</v>
      </c>
      <c r="AC19" t="s">
        <v>1723</v>
      </c>
      <c r="AD19" t="s">
        <v>1722</v>
      </c>
      <c r="AE19" s="13" t="str">
        <f>IFERROR(VLOOKUP(D19,Metros!$C$2:$F$916,4,0),"")</f>
        <v>OH-COL</v>
      </c>
      <c r="AF19" s="13" t="str">
        <f>IFERROR(VLOOKUP(E19,Metros!$C$2:$F$916,4,0),"")</f>
        <v>SC-COL</v>
      </c>
      <c r="AG19">
        <v>2</v>
      </c>
      <c r="AH19">
        <v>566.1</v>
      </c>
      <c r="AI19">
        <v>2848.5</v>
      </c>
      <c r="AJ19">
        <v>3698.14</v>
      </c>
      <c r="AK19" s="10">
        <v>849.63999999999987</v>
      </c>
      <c r="AL19" s="11">
        <v>0.22974792733644478</v>
      </c>
      <c r="AS19">
        <v>2.33</v>
      </c>
      <c r="AT19">
        <v>2.79</v>
      </c>
      <c r="AY19">
        <v>2.0499999999999998</v>
      </c>
      <c r="AZ19">
        <v>2.23</v>
      </c>
      <c r="BA19">
        <v>2.02</v>
      </c>
      <c r="BB19">
        <v>2.12</v>
      </c>
      <c r="BE19" s="1">
        <f t="shared" si="5"/>
        <v>2.38</v>
      </c>
      <c r="BF19" s="51">
        <v>1800</v>
      </c>
      <c r="BG19" s="1">
        <f t="shared" si="6"/>
        <v>6.7585770804911327</v>
      </c>
      <c r="BH19" s="8">
        <v>1</v>
      </c>
      <c r="BI19" s="8">
        <v>4150</v>
      </c>
      <c r="BJ19" s="6">
        <f t="shared" si="7"/>
        <v>4150</v>
      </c>
      <c r="BK19" s="6">
        <f t="shared" si="8"/>
        <v>4361.1040000000003</v>
      </c>
      <c r="BL19" s="5">
        <f t="shared" si="9"/>
        <v>7.35</v>
      </c>
      <c r="BM19" s="6">
        <f t="shared" si="10"/>
        <v>4160</v>
      </c>
      <c r="BN19" s="6"/>
      <c r="BO19" s="6"/>
      <c r="BP19" s="70">
        <f t="shared" si="11"/>
        <v>13</v>
      </c>
      <c r="BQ19" s="70">
        <f t="shared" si="12"/>
        <v>13</v>
      </c>
      <c r="BR19" s="6">
        <f t="shared" si="13"/>
        <v>4160</v>
      </c>
      <c r="BS19" s="68">
        <f t="shared" si="14"/>
        <v>2</v>
      </c>
      <c r="BT19" s="6">
        <f t="shared" si="15"/>
        <v>4295</v>
      </c>
      <c r="BU19" s="6"/>
      <c r="BV19" s="6"/>
      <c r="BW19" s="6">
        <f t="shared" si="16"/>
        <v>4295</v>
      </c>
      <c r="BX19" s="6">
        <f t="shared" si="17"/>
        <v>56822.85</v>
      </c>
      <c r="BY19" s="6">
        <f t="shared" si="18"/>
        <v>7758.0720000000001</v>
      </c>
      <c r="CO19" s="50">
        <v>0</v>
      </c>
      <c r="CP19" t="s">
        <v>1500</v>
      </c>
      <c r="CQ19" t="s">
        <v>1501</v>
      </c>
      <c r="CR19" t="s">
        <v>1502</v>
      </c>
      <c r="CS19">
        <v>5088</v>
      </c>
      <c r="CT19" t="s">
        <v>1522</v>
      </c>
      <c r="CU19">
        <v>0</v>
      </c>
      <c r="CV19">
        <v>0</v>
      </c>
      <c r="CW19">
        <v>13.23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 t="s">
        <v>1515</v>
      </c>
      <c r="DT19">
        <v>0</v>
      </c>
      <c r="DU19">
        <v>0</v>
      </c>
      <c r="DV19">
        <v>0</v>
      </c>
      <c r="DW19">
        <v>4</v>
      </c>
      <c r="DX19">
        <v>3.23</v>
      </c>
      <c r="DY19">
        <v>3</v>
      </c>
      <c r="DZ19">
        <v>3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</row>
    <row r="20" spans="1:145" x14ac:dyDescent="0.3">
      <c r="A20">
        <v>32</v>
      </c>
      <c r="B20">
        <v>16</v>
      </c>
      <c r="D20" s="13" t="str">
        <f t="shared" si="0"/>
        <v>449</v>
      </c>
      <c r="E20" s="13" t="str">
        <f t="shared" si="1"/>
        <v>180</v>
      </c>
      <c r="F20" s="13" t="str">
        <f t="shared" si="2"/>
        <v>44902.18031</v>
      </c>
      <c r="G20" s="13" t="str">
        <f t="shared" si="3"/>
        <v>16.32.OH.PA.17.419.Yes.Yes</v>
      </c>
      <c r="H20" s="13" t="s">
        <v>1664</v>
      </c>
      <c r="I20" s="13" t="s">
        <v>1664</v>
      </c>
      <c r="J20" t="s">
        <v>1344</v>
      </c>
      <c r="K20" t="s">
        <v>1345</v>
      </c>
      <c r="L20" s="14" t="s">
        <v>1346</v>
      </c>
      <c r="M20" t="s">
        <v>1438</v>
      </c>
      <c r="N20" t="s">
        <v>1357</v>
      </c>
      <c r="O20" s="14" t="s">
        <v>1439</v>
      </c>
      <c r="P20" t="s">
        <v>1477</v>
      </c>
      <c r="Q20" s="33">
        <v>419</v>
      </c>
      <c r="R20" s="9">
        <v>438.6</v>
      </c>
      <c r="S20">
        <v>0.36</v>
      </c>
      <c r="T20">
        <v>0.36</v>
      </c>
      <c r="U20" s="11">
        <f t="shared" si="4"/>
        <v>0</v>
      </c>
      <c r="V20" s="50">
        <v>0</v>
      </c>
      <c r="W20" s="22">
        <v>16.63</v>
      </c>
      <c r="X20">
        <v>17</v>
      </c>
      <c r="Y20" t="s">
        <v>1680</v>
      </c>
      <c r="Z20" s="50">
        <v>438.6</v>
      </c>
      <c r="AA20" t="s">
        <v>1478</v>
      </c>
      <c r="AB20" t="s">
        <v>1478</v>
      </c>
      <c r="AC20" t="s">
        <v>1723</v>
      </c>
      <c r="AD20" t="s">
        <v>1725</v>
      </c>
      <c r="AE20" s="13" t="str">
        <f>IFERROR(VLOOKUP(D20,Metros!$C$2:$F$916,4,0),"")</f>
        <v>OH-COL</v>
      </c>
      <c r="AF20" s="13" t="str">
        <f>IFERROR(VLOOKUP(E20,Metros!$C$2:$F$916,4,0),"")</f>
        <v>PA-ALL</v>
      </c>
      <c r="AK20" s="10"/>
      <c r="AL20" s="11"/>
      <c r="AS20">
        <v>3.29</v>
      </c>
      <c r="AT20">
        <v>3.62</v>
      </c>
      <c r="AY20">
        <v>3.21</v>
      </c>
      <c r="AZ20">
        <v>3.43</v>
      </c>
      <c r="BA20">
        <v>3.26</v>
      </c>
      <c r="BB20">
        <v>3.51</v>
      </c>
      <c r="BE20" s="1">
        <f t="shared" si="5"/>
        <v>3.52</v>
      </c>
      <c r="BF20" s="51">
        <v>1800</v>
      </c>
      <c r="BG20" s="1">
        <f t="shared" si="6"/>
        <v>9.5599671682626539</v>
      </c>
      <c r="BH20" s="8">
        <v>1</v>
      </c>
      <c r="BI20" s="8">
        <v>4450</v>
      </c>
      <c r="BJ20" s="6">
        <f t="shared" si="7"/>
        <v>4450</v>
      </c>
      <c r="BK20" s="6">
        <f t="shared" si="8"/>
        <v>4607.8959999999997</v>
      </c>
      <c r="BL20" s="5">
        <f t="shared" si="9"/>
        <v>10.64</v>
      </c>
      <c r="BM20" s="6">
        <f t="shared" si="10"/>
        <v>4458</v>
      </c>
      <c r="BN20" s="6"/>
      <c r="BO20" s="6"/>
      <c r="BP20" s="70">
        <f t="shared" si="11"/>
        <v>17</v>
      </c>
      <c r="BQ20" s="70">
        <f t="shared" si="12"/>
        <v>17</v>
      </c>
      <c r="BR20" s="6">
        <f t="shared" si="13"/>
        <v>4458</v>
      </c>
      <c r="BS20" s="68">
        <f t="shared" si="14"/>
        <v>1</v>
      </c>
      <c r="BT20" s="6">
        <f t="shared" si="15"/>
        <v>4603</v>
      </c>
      <c r="BU20" s="6"/>
      <c r="BV20" s="6"/>
      <c r="BW20" s="6">
        <f t="shared" si="16"/>
        <v>4603</v>
      </c>
      <c r="BX20" s="6">
        <f t="shared" si="17"/>
        <v>76547.89</v>
      </c>
      <c r="BY20" s="6">
        <f t="shared" si="18"/>
        <v>7293.9179999999997</v>
      </c>
      <c r="CO20" s="50">
        <v>0</v>
      </c>
      <c r="CP20" t="s">
        <v>1500</v>
      </c>
      <c r="CQ20" t="s">
        <v>1501</v>
      </c>
      <c r="CR20" t="s">
        <v>1502</v>
      </c>
      <c r="CS20">
        <v>5034</v>
      </c>
      <c r="CT20" t="s">
        <v>1523</v>
      </c>
      <c r="CU20">
        <v>0</v>
      </c>
      <c r="CV20">
        <v>0</v>
      </c>
      <c r="CW20">
        <v>16.63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2</v>
      </c>
      <c r="DX20">
        <v>4</v>
      </c>
      <c r="DY20">
        <v>4.63</v>
      </c>
      <c r="DZ20">
        <v>4</v>
      </c>
      <c r="EA20">
        <v>2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</row>
    <row r="21" spans="1:145" x14ac:dyDescent="0.3">
      <c r="A21">
        <v>34</v>
      </c>
      <c r="B21">
        <v>17</v>
      </c>
      <c r="D21" s="13" t="str">
        <f t="shared" si="0"/>
        <v>449</v>
      </c>
      <c r="E21" s="13" t="str">
        <f t="shared" si="1"/>
        <v>186</v>
      </c>
      <c r="F21" s="13" t="str">
        <f t="shared" si="2"/>
        <v>44902.18640</v>
      </c>
      <c r="G21" s="13" t="str">
        <f t="shared" si="3"/>
        <v>17.34.OH.PA.18.397.Yes.Yes</v>
      </c>
      <c r="H21" s="13" t="s">
        <v>1664</v>
      </c>
      <c r="I21" s="13" t="s">
        <v>1664</v>
      </c>
      <c r="J21" t="s">
        <v>1344</v>
      </c>
      <c r="K21" t="s">
        <v>1345</v>
      </c>
      <c r="L21" s="14" t="s">
        <v>1346</v>
      </c>
      <c r="M21" t="s">
        <v>1440</v>
      </c>
      <c r="N21" t="s">
        <v>1357</v>
      </c>
      <c r="O21" s="14" t="s">
        <v>1441</v>
      </c>
      <c r="P21" t="s">
        <v>1477</v>
      </c>
      <c r="Q21" s="33">
        <v>397</v>
      </c>
      <c r="R21" s="9">
        <v>397.2</v>
      </c>
      <c r="S21">
        <v>0.36</v>
      </c>
      <c r="T21">
        <v>0.36</v>
      </c>
      <c r="U21" s="11">
        <f t="shared" si="4"/>
        <v>0</v>
      </c>
      <c r="V21" s="50">
        <v>0</v>
      </c>
      <c r="W21" s="22">
        <v>18.48</v>
      </c>
      <c r="X21">
        <v>18</v>
      </c>
      <c r="Y21" t="s">
        <v>1680</v>
      </c>
      <c r="Z21" s="50">
        <v>397.2</v>
      </c>
      <c r="AA21" t="s">
        <v>1478</v>
      </c>
      <c r="AB21" t="s">
        <v>1478</v>
      </c>
      <c r="AC21" t="s">
        <v>1723</v>
      </c>
      <c r="AD21" t="s">
        <v>1725</v>
      </c>
      <c r="AE21" s="13" t="str">
        <f>IFERROR(VLOOKUP(D21,Metros!$C$2:$F$916,4,0),"")</f>
        <v>OH-COL</v>
      </c>
      <c r="AF21" s="13" t="str">
        <f>IFERROR(VLOOKUP(E21,Metros!$C$2:$F$916,4,0),"")</f>
        <v>PA-SCR</v>
      </c>
      <c r="AG21">
        <v>42</v>
      </c>
      <c r="AH21">
        <v>435.31904761904775</v>
      </c>
      <c r="AI21">
        <v>2082.3571428571427</v>
      </c>
      <c r="AJ21">
        <v>1583.8480952380949</v>
      </c>
      <c r="AK21" s="10">
        <v>-498.50904761904781</v>
      </c>
      <c r="AL21" s="11">
        <v>-0.3147454917664364</v>
      </c>
      <c r="AS21">
        <v>3.29</v>
      </c>
      <c r="AT21">
        <v>3.62</v>
      </c>
      <c r="AY21">
        <v>3.21</v>
      </c>
      <c r="AZ21">
        <v>3.43</v>
      </c>
      <c r="BA21">
        <v>3.26</v>
      </c>
      <c r="BB21">
        <v>3.51</v>
      </c>
      <c r="BE21" s="1">
        <f t="shared" si="5"/>
        <v>3.52</v>
      </c>
      <c r="BF21" s="51">
        <v>1800</v>
      </c>
      <c r="BG21" s="1">
        <f t="shared" si="6"/>
        <v>9.9877220543806651</v>
      </c>
      <c r="BH21" s="8">
        <v>1</v>
      </c>
      <c r="BI21" s="8">
        <v>4100</v>
      </c>
      <c r="BJ21" s="6">
        <f t="shared" si="7"/>
        <v>4100</v>
      </c>
      <c r="BK21" s="6">
        <f t="shared" si="8"/>
        <v>4242.9920000000002</v>
      </c>
      <c r="BL21" s="5">
        <f t="shared" si="9"/>
        <v>10.33</v>
      </c>
      <c r="BM21" s="6">
        <f t="shared" si="10"/>
        <v>4101</v>
      </c>
      <c r="BN21" s="6"/>
      <c r="BO21" s="6"/>
      <c r="BP21" s="70">
        <f t="shared" si="11"/>
        <v>18</v>
      </c>
      <c r="BQ21" s="70">
        <f t="shared" si="12"/>
        <v>18</v>
      </c>
      <c r="BR21" s="6">
        <f t="shared" si="13"/>
        <v>4101</v>
      </c>
      <c r="BS21" s="68">
        <f t="shared" si="14"/>
        <v>1</v>
      </c>
      <c r="BT21" s="6">
        <f t="shared" si="15"/>
        <v>4234</v>
      </c>
      <c r="BU21" s="6"/>
      <c r="BV21" s="6"/>
      <c r="BW21" s="6">
        <f t="shared" si="16"/>
        <v>4234</v>
      </c>
      <c r="BX21" s="6">
        <f t="shared" si="17"/>
        <v>78244.320000000007</v>
      </c>
      <c r="BY21" s="6">
        <f t="shared" si="18"/>
        <v>7340.2560000000003</v>
      </c>
      <c r="CO21" s="50">
        <v>0</v>
      </c>
      <c r="CP21" t="s">
        <v>1500</v>
      </c>
      <c r="CQ21" t="s">
        <v>1501</v>
      </c>
      <c r="CR21" t="s">
        <v>1502</v>
      </c>
      <c r="CS21">
        <v>5089</v>
      </c>
      <c r="CT21" t="s">
        <v>1524</v>
      </c>
      <c r="CU21">
        <v>0</v>
      </c>
      <c r="CV21">
        <v>0</v>
      </c>
      <c r="CW21">
        <v>18.48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2.48</v>
      </c>
      <c r="DX21">
        <v>4</v>
      </c>
      <c r="DY21">
        <v>4</v>
      </c>
      <c r="DZ21">
        <v>4</v>
      </c>
      <c r="EA21">
        <v>4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</row>
    <row r="22" spans="1:145" x14ac:dyDescent="0.3">
      <c r="A22">
        <v>36</v>
      </c>
      <c r="B22">
        <v>18</v>
      </c>
      <c r="D22" s="13" t="str">
        <f t="shared" si="0"/>
        <v>449</v>
      </c>
      <c r="E22" s="13" t="str">
        <f t="shared" si="1"/>
        <v>604</v>
      </c>
      <c r="F22" s="13" t="str">
        <f t="shared" si="2"/>
        <v>44902.60436</v>
      </c>
      <c r="G22" s="13" t="str">
        <f t="shared" si="3"/>
        <v>18.36.OH.IL.13.317.Yes.Yes</v>
      </c>
      <c r="H22" s="13" t="s">
        <v>1664</v>
      </c>
      <c r="I22" s="66" t="s">
        <v>1695</v>
      </c>
      <c r="J22" t="s">
        <v>1344</v>
      </c>
      <c r="K22" t="s">
        <v>1345</v>
      </c>
      <c r="L22" s="14" t="s">
        <v>1346</v>
      </c>
      <c r="M22" t="s">
        <v>1466</v>
      </c>
      <c r="N22" t="s">
        <v>1354</v>
      </c>
      <c r="O22" s="14" t="s">
        <v>1467</v>
      </c>
      <c r="P22" t="s">
        <v>1477</v>
      </c>
      <c r="Q22" s="33">
        <v>317</v>
      </c>
      <c r="R22" s="9">
        <v>327.8</v>
      </c>
      <c r="S22">
        <v>0.36</v>
      </c>
      <c r="T22">
        <v>0.36</v>
      </c>
      <c r="U22" s="11">
        <f t="shared" si="4"/>
        <v>0</v>
      </c>
      <c r="V22" s="50">
        <v>0</v>
      </c>
      <c r="W22" s="22">
        <v>12.76</v>
      </c>
      <c r="X22">
        <v>13</v>
      </c>
      <c r="Y22" t="s">
        <v>1680</v>
      </c>
      <c r="Z22" s="50">
        <v>327.8</v>
      </c>
      <c r="AA22" t="s">
        <v>1478</v>
      </c>
      <c r="AB22" t="s">
        <v>1478</v>
      </c>
      <c r="AC22" t="s">
        <v>1723</v>
      </c>
      <c r="AD22" t="s">
        <v>1723</v>
      </c>
      <c r="AE22" s="13" t="str">
        <f>IFERROR(VLOOKUP(D22,Metros!$C$2:$F$916,4,0),"")</f>
        <v>OH-COL</v>
      </c>
      <c r="AF22" s="13" t="str">
        <f>IFERROR(VLOOKUP(E22,Metros!$C$2:$F$916,4,0),"")</f>
        <v>IL-CHI</v>
      </c>
      <c r="AG22">
        <v>10</v>
      </c>
      <c r="AH22">
        <v>301.95999999999998</v>
      </c>
      <c r="AI22">
        <v>979</v>
      </c>
      <c r="AJ22">
        <v>1137.72</v>
      </c>
      <c r="AK22" s="10">
        <v>158.72000000000003</v>
      </c>
      <c r="AL22" s="11">
        <v>0.13950708434412687</v>
      </c>
      <c r="AS22">
        <v>1.87</v>
      </c>
      <c r="AT22">
        <v>2.0499999999999998</v>
      </c>
      <c r="AY22">
        <v>1.89</v>
      </c>
      <c r="AZ22">
        <v>2.0699999999999998</v>
      </c>
      <c r="BA22">
        <v>1.91</v>
      </c>
      <c r="BB22">
        <v>2.12</v>
      </c>
      <c r="BE22" s="1">
        <f t="shared" si="5"/>
        <v>2.0799999999999996</v>
      </c>
      <c r="BF22" s="51">
        <v>1800</v>
      </c>
      <c r="BG22" s="1">
        <f t="shared" si="6"/>
        <v>8.7151531421598527</v>
      </c>
      <c r="BH22" s="67">
        <v>1</v>
      </c>
      <c r="BI22" s="67">
        <v>2695</v>
      </c>
      <c r="BJ22" s="6">
        <f t="shared" si="7"/>
        <v>2695</v>
      </c>
      <c r="BK22" s="6">
        <f t="shared" si="8"/>
        <v>2813.0079999999998</v>
      </c>
      <c r="BL22" s="5">
        <f t="shared" si="9"/>
        <v>8.51</v>
      </c>
      <c r="BM22" s="6">
        <f t="shared" si="10"/>
        <v>2698</v>
      </c>
      <c r="BN22" s="6"/>
      <c r="BO22" s="6"/>
      <c r="BP22" s="70">
        <f t="shared" si="11"/>
        <v>13</v>
      </c>
      <c r="BQ22" s="70">
        <f t="shared" si="12"/>
        <v>13</v>
      </c>
      <c r="BR22" s="6">
        <f t="shared" si="13"/>
        <v>2698</v>
      </c>
      <c r="BS22" s="68">
        <f t="shared" si="14"/>
        <v>1</v>
      </c>
      <c r="BT22" s="6">
        <f t="shared" si="15"/>
        <v>2786</v>
      </c>
      <c r="BU22" s="6"/>
      <c r="BV22" s="6"/>
      <c r="BW22" s="6">
        <f t="shared" si="16"/>
        <v>2786</v>
      </c>
      <c r="BX22" s="6">
        <f t="shared" si="17"/>
        <v>35549.360000000001</v>
      </c>
      <c r="BY22" s="6">
        <f t="shared" si="18"/>
        <v>4182.7280000000001</v>
      </c>
      <c r="CO22" s="50">
        <v>0</v>
      </c>
      <c r="CP22" t="s">
        <v>1500</v>
      </c>
      <c r="CQ22" t="s">
        <v>1501</v>
      </c>
      <c r="CR22" t="s">
        <v>1502</v>
      </c>
      <c r="CS22">
        <v>5851</v>
      </c>
      <c r="CT22" t="s">
        <v>1525</v>
      </c>
      <c r="CU22">
        <v>0</v>
      </c>
      <c r="CV22">
        <v>0</v>
      </c>
      <c r="CW22">
        <v>12.76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0.76</v>
      </c>
      <c r="DX22">
        <v>3</v>
      </c>
      <c r="DY22">
        <v>3</v>
      </c>
      <c r="DZ22">
        <v>3</v>
      </c>
      <c r="EA22">
        <v>3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</row>
    <row r="23" spans="1:145" x14ac:dyDescent="0.3">
      <c r="A23">
        <v>38</v>
      </c>
      <c r="B23">
        <v>19</v>
      </c>
      <c r="D23" s="13" t="str">
        <f t="shared" si="0"/>
        <v>449</v>
      </c>
      <c r="E23" s="13" t="str">
        <f t="shared" si="1"/>
        <v>226</v>
      </c>
      <c r="F23" s="13" t="str">
        <f t="shared" si="2"/>
        <v>44902.22603</v>
      </c>
      <c r="G23" s="13" t="str">
        <f t="shared" si="3"/>
        <v>19.38.OH.VA.12.324.Yes.Yes</v>
      </c>
      <c r="H23" s="13" t="s">
        <v>1664</v>
      </c>
      <c r="I23" s="13" t="s">
        <v>1664</v>
      </c>
      <c r="J23" t="s">
        <v>1344</v>
      </c>
      <c r="K23" t="s">
        <v>1345</v>
      </c>
      <c r="L23" s="14" t="s">
        <v>1346</v>
      </c>
      <c r="M23" t="s">
        <v>1468</v>
      </c>
      <c r="N23" t="s">
        <v>1469</v>
      </c>
      <c r="O23" s="14" t="s">
        <v>1470</v>
      </c>
      <c r="P23" t="s">
        <v>1477</v>
      </c>
      <c r="Q23" s="33">
        <v>324</v>
      </c>
      <c r="R23" s="9">
        <v>354.4</v>
      </c>
      <c r="S23">
        <v>0.36</v>
      </c>
      <c r="T23">
        <v>0.36</v>
      </c>
      <c r="U23" s="11">
        <f t="shared" si="4"/>
        <v>0</v>
      </c>
      <c r="V23" s="50">
        <v>0</v>
      </c>
      <c r="W23" s="22">
        <v>11.6</v>
      </c>
      <c r="X23">
        <v>12</v>
      </c>
      <c r="Y23" t="s">
        <v>1680</v>
      </c>
      <c r="Z23" s="50">
        <v>354.4</v>
      </c>
      <c r="AA23" t="s">
        <v>1478</v>
      </c>
      <c r="AB23" t="s">
        <v>1478</v>
      </c>
      <c r="AC23" t="s">
        <v>1723</v>
      </c>
      <c r="AD23" t="s">
        <v>1722</v>
      </c>
      <c r="AE23" s="13" t="str">
        <f>IFERROR(VLOOKUP(D23,Metros!$C$2:$F$916,4,0),"")</f>
        <v>OH-COL</v>
      </c>
      <c r="AF23" s="13" t="str">
        <f>IFERROR(VLOOKUP(E23,Metros!$C$2:$F$916,4,0),"")</f>
        <v>VA-WIN</v>
      </c>
      <c r="AK23" s="10"/>
      <c r="AL23" s="11"/>
      <c r="AS23">
        <v>3.54</v>
      </c>
      <c r="AT23">
        <v>3.99</v>
      </c>
      <c r="AY23">
        <v>3.58</v>
      </c>
      <c r="AZ23">
        <v>3.9</v>
      </c>
      <c r="BA23">
        <v>3.58</v>
      </c>
      <c r="BB23">
        <v>3.91</v>
      </c>
      <c r="BE23" s="1">
        <f t="shared" si="5"/>
        <v>3.9333333333333336</v>
      </c>
      <c r="BF23" s="51">
        <v>1800</v>
      </c>
      <c r="BG23" s="1">
        <f t="shared" si="6"/>
        <v>11.175673438675698</v>
      </c>
      <c r="BH23" s="8">
        <v>1</v>
      </c>
      <c r="BI23" s="8">
        <v>3750</v>
      </c>
      <c r="BJ23" s="6">
        <f t="shared" si="7"/>
        <v>3750</v>
      </c>
      <c r="BK23" s="6">
        <f t="shared" si="8"/>
        <v>3877.5839999999998</v>
      </c>
      <c r="BL23" s="5">
        <f t="shared" si="9"/>
        <v>11.61</v>
      </c>
      <c r="BM23" s="6">
        <f t="shared" si="10"/>
        <v>3762</v>
      </c>
      <c r="BN23" s="6"/>
      <c r="BO23" s="6"/>
      <c r="BP23" s="70">
        <f t="shared" si="11"/>
        <v>12</v>
      </c>
      <c r="BQ23" s="70">
        <f t="shared" si="12"/>
        <v>12</v>
      </c>
      <c r="BR23" s="6">
        <f t="shared" si="13"/>
        <v>3762</v>
      </c>
      <c r="BS23" s="68">
        <f t="shared" si="14"/>
        <v>1</v>
      </c>
      <c r="BT23" s="6">
        <f t="shared" si="15"/>
        <v>3884</v>
      </c>
      <c r="BU23" s="6"/>
      <c r="BV23" s="6"/>
      <c r="BW23" s="6">
        <f t="shared" si="16"/>
        <v>3884</v>
      </c>
      <c r="BX23" s="6">
        <f t="shared" si="17"/>
        <v>45054.400000000001</v>
      </c>
      <c r="BY23" s="6">
        <f t="shared" si="18"/>
        <v>4111.04</v>
      </c>
      <c r="CO23" s="50">
        <v>0</v>
      </c>
      <c r="CP23" t="s">
        <v>1500</v>
      </c>
      <c r="CQ23" t="s">
        <v>1501</v>
      </c>
      <c r="CR23" t="s">
        <v>1502</v>
      </c>
      <c r="CS23">
        <v>5030</v>
      </c>
      <c r="CT23" t="s">
        <v>1526</v>
      </c>
      <c r="CU23">
        <v>0</v>
      </c>
      <c r="CV23">
        <v>0</v>
      </c>
      <c r="CW23">
        <v>11.6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1</v>
      </c>
      <c r="DX23">
        <v>0.6</v>
      </c>
      <c r="DY23">
        <v>3</v>
      </c>
      <c r="DZ23">
        <v>3</v>
      </c>
      <c r="EA23">
        <v>4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</row>
    <row r="24" spans="1:145" x14ac:dyDescent="0.3">
      <c r="A24">
        <v>40</v>
      </c>
      <c r="B24">
        <v>20</v>
      </c>
      <c r="D24" s="13" t="str">
        <f t="shared" si="0"/>
        <v>449</v>
      </c>
      <c r="E24" s="13" t="str">
        <f t="shared" si="1"/>
        <v>450</v>
      </c>
      <c r="F24" s="13" t="str">
        <f t="shared" si="2"/>
        <v>44902.45050</v>
      </c>
      <c r="G24" s="13" t="str">
        <f t="shared" si="3"/>
        <v>20.40.OH.OH.13.149.Yes.Yes</v>
      </c>
      <c r="H24" s="13" t="s">
        <v>1664</v>
      </c>
      <c r="I24" s="13" t="s">
        <v>1664</v>
      </c>
      <c r="J24" t="s">
        <v>1344</v>
      </c>
      <c r="K24" t="s">
        <v>1345</v>
      </c>
      <c r="L24" s="14" t="s">
        <v>1346</v>
      </c>
      <c r="M24" t="s">
        <v>1471</v>
      </c>
      <c r="N24" t="s">
        <v>1345</v>
      </c>
      <c r="O24" s="14" t="s">
        <v>1472</v>
      </c>
      <c r="P24" t="s">
        <v>1477</v>
      </c>
      <c r="Q24" s="33">
        <v>149</v>
      </c>
      <c r="R24" s="9">
        <v>162.1</v>
      </c>
      <c r="S24">
        <v>0.36</v>
      </c>
      <c r="T24">
        <v>0.36</v>
      </c>
      <c r="U24" s="11">
        <f t="shared" si="4"/>
        <v>0</v>
      </c>
      <c r="V24" s="50">
        <v>0</v>
      </c>
      <c r="W24" s="22">
        <v>13.43</v>
      </c>
      <c r="X24">
        <v>13</v>
      </c>
      <c r="Y24" t="s">
        <v>1680</v>
      </c>
      <c r="Z24" s="50">
        <v>162.1</v>
      </c>
      <c r="AA24" t="s">
        <v>1478</v>
      </c>
      <c r="AB24" t="s">
        <v>1478</v>
      </c>
      <c r="AC24" t="s">
        <v>1723</v>
      </c>
      <c r="AD24" t="s">
        <v>1723</v>
      </c>
      <c r="AE24" s="13" t="str">
        <f>IFERROR(VLOOKUP(D24,Metros!$C$2:$F$916,4,0),"")</f>
        <v>OH-COL</v>
      </c>
      <c r="AF24" s="13" t="str">
        <f>IFERROR(VLOOKUP(E24,Metros!$C$2:$F$916,4,0),"")</f>
        <v>OH-CIN</v>
      </c>
      <c r="AG24">
        <v>6</v>
      </c>
      <c r="AH24">
        <v>118.66666666666667</v>
      </c>
      <c r="AI24">
        <v>1125</v>
      </c>
      <c r="AJ24">
        <v>1688.6666666666667</v>
      </c>
      <c r="AK24" s="10">
        <v>563.66666666666674</v>
      </c>
      <c r="AL24" s="11">
        <v>0.33379392025266486</v>
      </c>
      <c r="AS24">
        <v>3.45</v>
      </c>
      <c r="AT24">
        <v>3.63</v>
      </c>
      <c r="AY24">
        <v>3.6</v>
      </c>
      <c r="AZ24">
        <v>3.83</v>
      </c>
      <c r="BA24">
        <v>3.63</v>
      </c>
      <c r="BB24">
        <v>3.83</v>
      </c>
      <c r="BE24" s="1">
        <f t="shared" si="5"/>
        <v>3.7633333333333332</v>
      </c>
      <c r="BF24" s="51">
        <v>1800</v>
      </c>
      <c r="BG24" s="1">
        <f t="shared" si="6"/>
        <v>16.937423298375489</v>
      </c>
      <c r="BH24" s="8">
        <v>1</v>
      </c>
      <c r="BI24" s="8">
        <v>2550</v>
      </c>
      <c r="BJ24" s="6">
        <f t="shared" si="7"/>
        <v>2550</v>
      </c>
      <c r="BK24" s="6">
        <f t="shared" si="8"/>
        <v>2608.3559999999998</v>
      </c>
      <c r="BL24" s="5">
        <f t="shared" si="9"/>
        <v>17.149999999999999</v>
      </c>
      <c r="BM24" s="6">
        <f t="shared" si="10"/>
        <v>2555</v>
      </c>
      <c r="BN24" s="6"/>
      <c r="BO24" s="6"/>
      <c r="BP24" s="70">
        <f t="shared" si="11"/>
        <v>13</v>
      </c>
      <c r="BQ24" s="70">
        <f t="shared" si="12"/>
        <v>13</v>
      </c>
      <c r="BR24" s="6">
        <f t="shared" si="13"/>
        <v>2555</v>
      </c>
      <c r="BS24" s="68">
        <f t="shared" si="14"/>
        <v>1</v>
      </c>
      <c r="BT24" s="6">
        <f t="shared" si="15"/>
        <v>2638</v>
      </c>
      <c r="BU24" s="6"/>
      <c r="BV24" s="6"/>
      <c r="BW24" s="6">
        <f t="shared" si="16"/>
        <v>2638</v>
      </c>
      <c r="BX24" s="6">
        <f t="shared" si="17"/>
        <v>35428.339999999997</v>
      </c>
      <c r="BY24" s="6">
        <f t="shared" si="18"/>
        <v>2177.0029999999997</v>
      </c>
      <c r="CA24">
        <v>950</v>
      </c>
      <c r="CB24" s="39" t="s">
        <v>1480</v>
      </c>
      <c r="CO24" s="50">
        <v>0</v>
      </c>
      <c r="CP24" t="s">
        <v>1500</v>
      </c>
      <c r="CQ24" t="s">
        <v>1501</v>
      </c>
      <c r="CR24" t="s">
        <v>1502</v>
      </c>
      <c r="CS24">
        <v>5084</v>
      </c>
      <c r="CT24" t="s">
        <v>1527</v>
      </c>
      <c r="CU24">
        <v>0</v>
      </c>
      <c r="CV24">
        <v>0</v>
      </c>
      <c r="CW24">
        <v>13.43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1.43</v>
      </c>
      <c r="DZ24">
        <v>5</v>
      </c>
      <c r="EA24">
        <v>6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</row>
    <row r="25" spans="1:145" x14ac:dyDescent="0.3">
      <c r="A25">
        <v>42</v>
      </c>
      <c r="B25">
        <v>21</v>
      </c>
      <c r="D25" s="13" t="str">
        <f t="shared" si="0"/>
        <v>449</v>
      </c>
      <c r="E25" s="13" t="str">
        <f t="shared" si="1"/>
        <v>458</v>
      </c>
      <c r="F25" s="13" t="str">
        <f t="shared" si="2"/>
        <v>44902.45889</v>
      </c>
      <c r="G25" s="13" t="str">
        <f t="shared" si="3"/>
        <v>21.42.OH.OH.17.78.Yes.Yes</v>
      </c>
      <c r="H25" s="13" t="s">
        <v>1664</v>
      </c>
      <c r="I25" s="66" t="s">
        <v>1696</v>
      </c>
      <c r="J25" t="s">
        <v>1344</v>
      </c>
      <c r="K25" t="s">
        <v>1345</v>
      </c>
      <c r="L25" s="14" t="s">
        <v>1346</v>
      </c>
      <c r="M25" t="s">
        <v>1473</v>
      </c>
      <c r="N25" t="s">
        <v>1345</v>
      </c>
      <c r="O25" s="14" t="s">
        <v>1474</v>
      </c>
      <c r="P25" t="s">
        <v>1477</v>
      </c>
      <c r="Q25" s="33">
        <v>78</v>
      </c>
      <c r="R25" s="9">
        <v>80.900000000000006</v>
      </c>
      <c r="S25">
        <v>0.36</v>
      </c>
      <c r="T25">
        <v>0.36</v>
      </c>
      <c r="U25" s="11">
        <f t="shared" si="4"/>
        <v>0</v>
      </c>
      <c r="V25" s="50">
        <v>0</v>
      </c>
      <c r="W25" s="22">
        <v>16.809999999999999</v>
      </c>
      <c r="X25">
        <v>17</v>
      </c>
      <c r="Y25" t="s">
        <v>1680</v>
      </c>
      <c r="Z25" s="50">
        <v>80.900000000000006</v>
      </c>
      <c r="AA25" t="s">
        <v>1478</v>
      </c>
      <c r="AB25" t="s">
        <v>1478</v>
      </c>
      <c r="AC25" t="s">
        <v>1723</v>
      </c>
      <c r="AD25" t="s">
        <v>1723</v>
      </c>
      <c r="AE25" s="13" t="str">
        <f>IFERROR(VLOOKUP(D25,Metros!$C$2:$F$916,4,0),"")</f>
        <v>OH-COL</v>
      </c>
      <c r="AF25" s="13" t="str">
        <f>IFERROR(VLOOKUP(E25,Metros!$C$2:$F$916,4,0),"")</f>
        <v>OH-LIM</v>
      </c>
      <c r="AG25">
        <v>11</v>
      </c>
      <c r="AH25">
        <v>97.181818181818187</v>
      </c>
      <c r="AI25">
        <v>746.36363636363637</v>
      </c>
      <c r="AJ25">
        <v>1114.679090909091</v>
      </c>
      <c r="AK25" s="10">
        <v>368.3154545454546</v>
      </c>
      <c r="AL25" s="11">
        <v>0.33042286120669057</v>
      </c>
      <c r="AS25">
        <v>5.0999999999999996</v>
      </c>
      <c r="AT25">
        <v>5.0999999999999996</v>
      </c>
      <c r="AY25">
        <v>5.16</v>
      </c>
      <c r="AZ25">
        <v>5.26</v>
      </c>
      <c r="BA25">
        <v>5.17</v>
      </c>
      <c r="BB25">
        <v>5.32</v>
      </c>
      <c r="BE25" s="1">
        <f t="shared" si="5"/>
        <v>5.2266666666666666</v>
      </c>
      <c r="BF25" s="51">
        <v>1800</v>
      </c>
      <c r="BG25" s="1">
        <f t="shared" si="6"/>
        <v>30.351024309847546</v>
      </c>
      <c r="BH25" s="67">
        <v>30.35</v>
      </c>
      <c r="BI25" s="67">
        <v>2650</v>
      </c>
      <c r="BJ25" s="6">
        <f t="shared" si="7"/>
        <v>2650</v>
      </c>
      <c r="BK25" s="6">
        <f t="shared" si="8"/>
        <v>2679.1239999999998</v>
      </c>
      <c r="BL25" s="5">
        <f t="shared" si="9"/>
        <v>33.99</v>
      </c>
      <c r="BM25" s="6">
        <f t="shared" si="10"/>
        <v>2651</v>
      </c>
      <c r="BN25" s="6"/>
      <c r="BO25" s="6"/>
      <c r="BP25" s="70">
        <f t="shared" si="11"/>
        <v>17</v>
      </c>
      <c r="BQ25" s="70">
        <f t="shared" si="12"/>
        <v>17</v>
      </c>
      <c r="BR25" s="6">
        <f t="shared" si="13"/>
        <v>2651</v>
      </c>
      <c r="BS25" s="68">
        <f t="shared" si="14"/>
        <v>1</v>
      </c>
      <c r="BT25" s="6">
        <f t="shared" si="15"/>
        <v>2737</v>
      </c>
      <c r="BU25" s="6"/>
      <c r="BV25" s="6"/>
      <c r="BW25" s="6">
        <f t="shared" si="16"/>
        <v>2737</v>
      </c>
      <c r="BX25" s="6">
        <f t="shared" si="17"/>
        <v>46008.969999999994</v>
      </c>
      <c r="BY25" s="6">
        <f t="shared" si="18"/>
        <v>1359.9290000000001</v>
      </c>
      <c r="CO25" s="50">
        <v>0</v>
      </c>
      <c r="CP25" t="s">
        <v>1500</v>
      </c>
      <c r="CQ25" t="s">
        <v>1501</v>
      </c>
      <c r="CR25" t="s">
        <v>1502</v>
      </c>
      <c r="CS25">
        <v>5120</v>
      </c>
      <c r="CT25" t="s">
        <v>1528</v>
      </c>
      <c r="CU25">
        <v>0</v>
      </c>
      <c r="CV25">
        <v>0</v>
      </c>
      <c r="CW25">
        <v>16.809999999999999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1</v>
      </c>
      <c r="DY25">
        <v>1</v>
      </c>
      <c r="DZ25">
        <v>6.81</v>
      </c>
      <c r="EA25">
        <v>8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</row>
    <row r="26" spans="1:145" x14ac:dyDescent="0.3">
      <c r="A26">
        <v>44</v>
      </c>
      <c r="B26">
        <v>22</v>
      </c>
      <c r="D26" s="13" t="str">
        <f t="shared" si="0"/>
        <v>923</v>
      </c>
      <c r="E26" s="13" t="str">
        <f t="shared" si="1"/>
        <v>923</v>
      </c>
      <c r="F26" s="13" t="str">
        <f t="shared" si="2"/>
        <v>92316.92374</v>
      </c>
      <c r="G26" s="13" t="str">
        <f t="shared" si="3"/>
        <v>22.44.CA.CA.13.10.Yes.Yes</v>
      </c>
      <c r="H26" s="13" t="s">
        <v>1664</v>
      </c>
      <c r="I26" s="66" t="s">
        <v>1697</v>
      </c>
      <c r="J26" t="s">
        <v>1347</v>
      </c>
      <c r="K26" t="s">
        <v>1348</v>
      </c>
      <c r="L26" s="14" t="s">
        <v>1349</v>
      </c>
      <c r="M26" t="s">
        <v>1450</v>
      </c>
      <c r="N26" t="s">
        <v>1348</v>
      </c>
      <c r="O26" s="14" t="s">
        <v>1451</v>
      </c>
      <c r="P26" t="s">
        <v>1477</v>
      </c>
      <c r="Q26" s="33">
        <v>10</v>
      </c>
      <c r="R26" s="9">
        <v>15.3</v>
      </c>
      <c r="S26">
        <v>0.36</v>
      </c>
      <c r="T26">
        <v>0.36</v>
      </c>
      <c r="U26" s="11">
        <f t="shared" si="4"/>
        <v>0.24</v>
      </c>
      <c r="V26" s="50">
        <v>6</v>
      </c>
      <c r="W26" s="22">
        <v>25</v>
      </c>
      <c r="X26">
        <v>13</v>
      </c>
      <c r="Y26" t="s">
        <v>1680</v>
      </c>
      <c r="Z26" s="50">
        <v>15.3</v>
      </c>
      <c r="AA26" t="s">
        <v>1478</v>
      </c>
      <c r="AB26" t="s">
        <v>1478</v>
      </c>
      <c r="AC26" t="s">
        <v>1727</v>
      </c>
      <c r="AD26" t="s">
        <v>1727</v>
      </c>
      <c r="AE26" s="13" t="str">
        <f>IFERROR(VLOOKUP(D26,Metros!$C$2:$F$916,4,0),"")</f>
        <v>CA-LOS</v>
      </c>
      <c r="AF26" s="13" t="str">
        <f>IFERROR(VLOOKUP(E26,Metros!$C$2:$F$916,4,0),"")</f>
        <v>CA-LOS</v>
      </c>
      <c r="AG26">
        <v>232</v>
      </c>
      <c r="AH26">
        <v>71.621120689655172</v>
      </c>
      <c r="AI26">
        <v>769.65918103448269</v>
      </c>
      <c r="AJ26">
        <v>1306.7164655172412</v>
      </c>
      <c r="AK26" s="10">
        <v>537.05728448275852</v>
      </c>
      <c r="AL26" s="11">
        <v>0.41099756424219669</v>
      </c>
      <c r="AS26">
        <v>25.64</v>
      </c>
      <c r="AT26">
        <v>29.01</v>
      </c>
      <c r="AY26">
        <v>24.75</v>
      </c>
      <c r="AZ26">
        <v>27.79</v>
      </c>
      <c r="BA26">
        <v>25.12</v>
      </c>
      <c r="BB26">
        <v>28.13</v>
      </c>
      <c r="BE26" s="1">
        <f t="shared" si="5"/>
        <v>28.31</v>
      </c>
      <c r="BF26" s="51">
        <v>1800</v>
      </c>
      <c r="BG26" s="1">
        <f t="shared" si="6"/>
        <v>161.5275588235294</v>
      </c>
      <c r="BH26" s="67">
        <v>1</v>
      </c>
      <c r="BI26" s="67">
        <v>2250</v>
      </c>
      <c r="BJ26" s="6">
        <f t="shared" si="7"/>
        <v>2250</v>
      </c>
      <c r="BK26" s="6">
        <f t="shared" si="8"/>
        <v>2255.5079999999998</v>
      </c>
      <c r="BL26" s="5">
        <f t="shared" si="9"/>
        <v>225.19</v>
      </c>
      <c r="BM26" s="6">
        <f t="shared" si="10"/>
        <v>2252</v>
      </c>
      <c r="BN26" s="6"/>
      <c r="BO26" s="6"/>
      <c r="BP26" s="70">
        <f t="shared" si="11"/>
        <v>13</v>
      </c>
      <c r="BQ26" s="70">
        <f t="shared" si="12"/>
        <v>13</v>
      </c>
      <c r="BR26" s="6">
        <f t="shared" si="13"/>
        <v>2252</v>
      </c>
      <c r="BS26" s="68">
        <f t="shared" si="14"/>
        <v>1</v>
      </c>
      <c r="BT26" s="6">
        <f t="shared" si="15"/>
        <v>2325</v>
      </c>
      <c r="BU26" s="6"/>
      <c r="BV26" s="6"/>
      <c r="BW26" s="6">
        <f t="shared" si="16"/>
        <v>2325</v>
      </c>
      <c r="BX26" s="6">
        <f t="shared" si="17"/>
        <v>58125</v>
      </c>
      <c r="BY26" s="6">
        <f t="shared" si="18"/>
        <v>382.5</v>
      </c>
      <c r="CO26" s="50">
        <v>6</v>
      </c>
      <c r="CP26" t="s">
        <v>1529</v>
      </c>
      <c r="CQ26" t="s">
        <v>1530</v>
      </c>
      <c r="CR26">
        <v>0</v>
      </c>
      <c r="CS26">
        <v>5087</v>
      </c>
      <c r="CT26" t="s">
        <v>1450</v>
      </c>
      <c r="CU26">
        <v>0</v>
      </c>
      <c r="CV26">
        <v>0</v>
      </c>
      <c r="CW26">
        <v>25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4</v>
      </c>
      <c r="DL26">
        <v>2</v>
      </c>
      <c r="DM26">
        <v>2</v>
      </c>
      <c r="DN26">
        <v>0</v>
      </c>
      <c r="DO26">
        <v>0</v>
      </c>
      <c r="DP26">
        <v>2</v>
      </c>
      <c r="DQ26">
        <v>2</v>
      </c>
      <c r="DR26">
        <v>2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2</v>
      </c>
      <c r="DY26">
        <v>2</v>
      </c>
      <c r="DZ26">
        <v>2</v>
      </c>
      <c r="EA26">
        <v>2</v>
      </c>
      <c r="EB26">
        <v>0</v>
      </c>
      <c r="EC26">
        <v>0</v>
      </c>
      <c r="ED26">
        <v>2</v>
      </c>
      <c r="EE26">
        <v>1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</row>
    <row r="27" spans="1:145" x14ac:dyDescent="0.3">
      <c r="A27">
        <v>46</v>
      </c>
      <c r="B27">
        <v>23</v>
      </c>
      <c r="D27" s="13" t="str">
        <f t="shared" si="0"/>
        <v>923</v>
      </c>
      <c r="E27" s="13" t="str">
        <f t="shared" si="1"/>
        <v>973</v>
      </c>
      <c r="F27" s="13" t="str">
        <f t="shared" si="2"/>
        <v>92316.97317</v>
      </c>
      <c r="G27" s="13" t="str">
        <f t="shared" si="3"/>
        <v>23.46.CA.OR.9.963.Yes.Yes</v>
      </c>
      <c r="H27" s="13" t="s">
        <v>1664</v>
      </c>
      <c r="I27" s="66" t="s">
        <v>1698</v>
      </c>
      <c r="J27" t="s">
        <v>1347</v>
      </c>
      <c r="K27" t="s">
        <v>1348</v>
      </c>
      <c r="L27" s="14" t="s">
        <v>1349</v>
      </c>
      <c r="M27" t="s">
        <v>1446</v>
      </c>
      <c r="N27" t="s">
        <v>1447</v>
      </c>
      <c r="O27" s="14" t="s">
        <v>1448</v>
      </c>
      <c r="P27" t="s">
        <v>1477</v>
      </c>
      <c r="Q27" s="33">
        <v>963</v>
      </c>
      <c r="R27" s="9">
        <v>969.6</v>
      </c>
      <c r="S27">
        <v>0.36</v>
      </c>
      <c r="T27">
        <v>0.36</v>
      </c>
      <c r="U27" s="11">
        <f t="shared" si="4"/>
        <v>0.2857142857142857</v>
      </c>
      <c r="V27" s="50">
        <v>6</v>
      </c>
      <c r="W27" s="22">
        <v>21</v>
      </c>
      <c r="X27">
        <v>9</v>
      </c>
      <c r="Y27" t="s">
        <v>1680</v>
      </c>
      <c r="Z27" s="50">
        <v>969.6</v>
      </c>
      <c r="AA27" t="s">
        <v>1478</v>
      </c>
      <c r="AB27" t="s">
        <v>1478</v>
      </c>
      <c r="AC27" t="s">
        <v>1727</v>
      </c>
      <c r="AD27" t="s">
        <v>1729</v>
      </c>
      <c r="AE27" s="13" t="str">
        <f>IFERROR(VLOOKUP(D27,Metros!$C$2:$F$916,4,0),"")</f>
        <v>CA-LOS</v>
      </c>
      <c r="AF27" s="13" t="str">
        <f>IFERROR(VLOOKUP(E27,Metros!$C$2:$F$916,4,0),"")</f>
        <v>OR-EUG</v>
      </c>
      <c r="AG27">
        <v>55</v>
      </c>
      <c r="AH27">
        <v>945.27272727272725</v>
      </c>
      <c r="AI27">
        <v>3888.090909090909</v>
      </c>
      <c r="AJ27">
        <v>4183.7530909090892</v>
      </c>
      <c r="AK27" s="10">
        <v>295.66218181818022</v>
      </c>
      <c r="AL27" s="11">
        <v>7.0669127788785369E-2</v>
      </c>
      <c r="AS27">
        <v>2.4500000000000002</v>
      </c>
      <c r="AT27">
        <v>2.6</v>
      </c>
      <c r="AY27">
        <v>2.56</v>
      </c>
      <c r="AZ27">
        <v>2.71</v>
      </c>
      <c r="BA27">
        <v>2.7</v>
      </c>
      <c r="BB27">
        <v>2.88</v>
      </c>
      <c r="BE27" s="1">
        <f t="shared" si="5"/>
        <v>2.7300000000000004</v>
      </c>
      <c r="BF27" s="51">
        <v>1800</v>
      </c>
      <c r="BG27" s="1">
        <f t="shared" si="6"/>
        <v>6.0879356435643572</v>
      </c>
      <c r="BH27" s="67">
        <v>7.25</v>
      </c>
      <c r="BI27" s="67">
        <v>7250</v>
      </c>
      <c r="BJ27" s="6">
        <f t="shared" si="7"/>
        <v>7250</v>
      </c>
      <c r="BK27" s="6">
        <f t="shared" si="8"/>
        <v>7599.0559999999996</v>
      </c>
      <c r="BL27" s="5">
        <f t="shared" si="9"/>
        <v>7.53</v>
      </c>
      <c r="BM27" s="6">
        <f t="shared" si="10"/>
        <v>7251</v>
      </c>
      <c r="BN27" s="6"/>
      <c r="BO27" s="6"/>
      <c r="BP27" s="70">
        <f t="shared" si="11"/>
        <v>9</v>
      </c>
      <c r="BQ27" s="70">
        <f t="shared" si="12"/>
        <v>9</v>
      </c>
      <c r="BR27" s="6">
        <f t="shared" si="13"/>
        <v>7251</v>
      </c>
      <c r="BS27" s="68">
        <f t="shared" si="14"/>
        <v>3</v>
      </c>
      <c r="BT27" s="6">
        <f t="shared" si="15"/>
        <v>7487</v>
      </c>
      <c r="BU27" s="6"/>
      <c r="BV27" s="6"/>
      <c r="BW27" s="6">
        <f t="shared" si="16"/>
        <v>7487</v>
      </c>
      <c r="BX27" s="6">
        <f t="shared" si="17"/>
        <v>157227</v>
      </c>
      <c r="BY27" s="6">
        <f t="shared" si="18"/>
        <v>20361.600000000002</v>
      </c>
      <c r="CA27">
        <v>3552</v>
      </c>
      <c r="CB27" s="39" t="s">
        <v>1481</v>
      </c>
      <c r="CC27">
        <v>5</v>
      </c>
      <c r="CD27" s="22">
        <v>971.3</v>
      </c>
      <c r="CE27" s="22">
        <v>3340</v>
      </c>
      <c r="CF27" s="22">
        <v>3891.96</v>
      </c>
      <c r="CG27" s="22">
        <v>551.96</v>
      </c>
      <c r="CH27" s="11">
        <v>0.1418205736955159</v>
      </c>
      <c r="CO27" s="50">
        <v>6</v>
      </c>
      <c r="CP27" t="s">
        <v>1529</v>
      </c>
      <c r="CQ27" t="s">
        <v>1530</v>
      </c>
      <c r="CR27">
        <v>0</v>
      </c>
      <c r="CS27">
        <v>5639</v>
      </c>
      <c r="CT27" t="s">
        <v>1446</v>
      </c>
      <c r="CU27">
        <v>0</v>
      </c>
      <c r="CV27">
        <v>0</v>
      </c>
      <c r="CW27">
        <v>21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</v>
      </c>
      <c r="DM27">
        <v>2</v>
      </c>
      <c r="DN27">
        <v>0</v>
      </c>
      <c r="DO27">
        <v>0</v>
      </c>
      <c r="DP27">
        <v>2</v>
      </c>
      <c r="DQ27">
        <v>2</v>
      </c>
      <c r="DR27">
        <v>2</v>
      </c>
      <c r="DS27">
        <v>0</v>
      </c>
      <c r="DT27">
        <v>0</v>
      </c>
      <c r="DU27">
        <v>0</v>
      </c>
      <c r="DV27">
        <v>0</v>
      </c>
      <c r="DW27">
        <v>2</v>
      </c>
      <c r="DX27">
        <v>2</v>
      </c>
      <c r="DY27">
        <v>2</v>
      </c>
      <c r="DZ27">
        <v>2</v>
      </c>
      <c r="EA27">
        <v>2</v>
      </c>
      <c r="EB27">
        <v>0</v>
      </c>
      <c r="EC27">
        <v>0</v>
      </c>
      <c r="ED27">
        <v>1</v>
      </c>
      <c r="EE27">
        <v>1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</row>
    <row r="28" spans="1:145" x14ac:dyDescent="0.3">
      <c r="A28">
        <v>48</v>
      </c>
      <c r="B28">
        <v>24</v>
      </c>
      <c r="D28" s="13" t="str">
        <f t="shared" si="0"/>
        <v>923</v>
      </c>
      <c r="E28" s="13" t="str">
        <f t="shared" si="1"/>
        <v>953</v>
      </c>
      <c r="F28" s="13" t="str">
        <f t="shared" si="2"/>
        <v>92316.95304</v>
      </c>
      <c r="G28" s="13" t="str">
        <f t="shared" si="3"/>
        <v>24.48.CA.CA.6.375.Yes.Yes</v>
      </c>
      <c r="H28" s="13" t="s">
        <v>1664</v>
      </c>
      <c r="I28" s="13" t="s">
        <v>1664</v>
      </c>
      <c r="J28" t="s">
        <v>1347</v>
      </c>
      <c r="K28" t="s">
        <v>1348</v>
      </c>
      <c r="L28" s="14" t="s">
        <v>1349</v>
      </c>
      <c r="M28" t="s">
        <v>1444</v>
      </c>
      <c r="N28" t="s">
        <v>1348</v>
      </c>
      <c r="O28" s="14" t="s">
        <v>1445</v>
      </c>
      <c r="P28" t="s">
        <v>1477</v>
      </c>
      <c r="Q28" s="33">
        <v>375</v>
      </c>
      <c r="R28" s="9">
        <v>374</v>
      </c>
      <c r="S28">
        <v>0.36</v>
      </c>
      <c r="T28">
        <v>0.36</v>
      </c>
      <c r="U28" s="11">
        <f t="shared" si="4"/>
        <v>0.21428571428571427</v>
      </c>
      <c r="V28" s="50">
        <v>6</v>
      </c>
      <c r="W28" s="22">
        <v>28</v>
      </c>
      <c r="X28">
        <v>6</v>
      </c>
      <c r="Y28" t="s">
        <v>1680</v>
      </c>
      <c r="Z28" s="50">
        <v>374</v>
      </c>
      <c r="AA28" t="s">
        <v>1478</v>
      </c>
      <c r="AB28" t="s">
        <v>1478</v>
      </c>
      <c r="AC28" t="s">
        <v>1727</v>
      </c>
      <c r="AD28" t="s">
        <v>1727</v>
      </c>
      <c r="AE28" s="13" t="str">
        <f>IFERROR(VLOOKUP(D28,Metros!$C$2:$F$916,4,0),"")</f>
        <v>CA-LOS</v>
      </c>
      <c r="AF28" s="13" t="str">
        <f>IFERROR(VLOOKUP(E28,Metros!$C$2:$F$916,4,0),"")</f>
        <v>CA-SAC</v>
      </c>
      <c r="AG28">
        <v>113</v>
      </c>
      <c r="AH28">
        <v>378.0141592920354</v>
      </c>
      <c r="AI28">
        <v>1513.9514159292037</v>
      </c>
      <c r="AJ28">
        <v>2298.1816814159279</v>
      </c>
      <c r="AK28" s="10">
        <v>784.23026548672419</v>
      </c>
      <c r="AL28" s="11">
        <v>0.34123945544790601</v>
      </c>
      <c r="AS28">
        <v>2.4300000000000002</v>
      </c>
      <c r="AT28">
        <v>2.66</v>
      </c>
      <c r="AY28">
        <v>2.4700000000000002</v>
      </c>
      <c r="AZ28">
        <v>2.67</v>
      </c>
      <c r="BA28">
        <v>2.57</v>
      </c>
      <c r="BB28">
        <v>2.8</v>
      </c>
      <c r="BE28" s="1">
        <f t="shared" si="5"/>
        <v>2.7099999999999995</v>
      </c>
      <c r="BF28" s="51">
        <v>1800</v>
      </c>
      <c r="BG28" s="1">
        <f t="shared" si="6"/>
        <v>9.0133342245989283</v>
      </c>
      <c r="BH28" s="8">
        <v>1</v>
      </c>
      <c r="BI28" s="8">
        <v>3345</v>
      </c>
      <c r="BJ28" s="6">
        <f t="shared" si="7"/>
        <v>3345</v>
      </c>
      <c r="BK28" s="6">
        <f t="shared" si="8"/>
        <v>3479.64</v>
      </c>
      <c r="BL28" s="5">
        <f t="shared" si="9"/>
        <v>8.92</v>
      </c>
      <c r="BM28" s="6">
        <f t="shared" si="10"/>
        <v>3345</v>
      </c>
      <c r="BN28" s="6"/>
      <c r="BO28" s="6"/>
      <c r="BP28" s="70">
        <f t="shared" si="11"/>
        <v>6</v>
      </c>
      <c r="BQ28" s="70">
        <f t="shared" si="12"/>
        <v>6</v>
      </c>
      <c r="BR28" s="6">
        <f t="shared" si="13"/>
        <v>3345</v>
      </c>
      <c r="BS28" s="68">
        <f t="shared" si="14"/>
        <v>1</v>
      </c>
      <c r="BT28" s="6">
        <f t="shared" si="15"/>
        <v>3454</v>
      </c>
      <c r="BU28" s="6"/>
      <c r="BV28" s="6"/>
      <c r="BW28" s="6">
        <f t="shared" si="16"/>
        <v>3454</v>
      </c>
      <c r="BX28" s="6">
        <f t="shared" si="17"/>
        <v>96712</v>
      </c>
      <c r="BY28" s="6">
        <f t="shared" si="18"/>
        <v>10472</v>
      </c>
      <c r="CA28">
        <v>1750</v>
      </c>
      <c r="CB28" s="39" t="s">
        <v>1481</v>
      </c>
      <c r="CC28">
        <v>20</v>
      </c>
      <c r="CD28" s="22">
        <v>379.48</v>
      </c>
      <c r="CE28" s="22">
        <v>1300</v>
      </c>
      <c r="CF28" s="22">
        <v>1918.5709999999999</v>
      </c>
      <c r="CG28" s="22">
        <v>618.57099999999991</v>
      </c>
      <c r="CH28" s="11">
        <v>0.32241235794765999</v>
      </c>
      <c r="CO28" s="50">
        <v>6</v>
      </c>
      <c r="CP28" t="s">
        <v>1529</v>
      </c>
      <c r="CQ28" t="s">
        <v>1530</v>
      </c>
      <c r="CR28">
        <v>0</v>
      </c>
      <c r="CS28">
        <v>5641</v>
      </c>
      <c r="CT28" t="s">
        <v>1444</v>
      </c>
      <c r="CU28">
        <v>0</v>
      </c>
      <c r="CV28">
        <v>0</v>
      </c>
      <c r="CW28">
        <v>28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2</v>
      </c>
      <c r="DL28">
        <v>3</v>
      </c>
      <c r="DM28">
        <v>2</v>
      </c>
      <c r="DN28">
        <v>0</v>
      </c>
      <c r="DO28">
        <v>0</v>
      </c>
      <c r="DP28">
        <v>2</v>
      </c>
      <c r="DQ28">
        <v>2</v>
      </c>
      <c r="DR28">
        <v>2</v>
      </c>
      <c r="DS28">
        <v>0</v>
      </c>
      <c r="DT28">
        <v>0</v>
      </c>
      <c r="DU28">
        <v>0</v>
      </c>
      <c r="DV28">
        <v>0</v>
      </c>
      <c r="DW28">
        <v>2</v>
      </c>
      <c r="DX28">
        <v>2</v>
      </c>
      <c r="DY28">
        <v>2</v>
      </c>
      <c r="DZ28">
        <v>2</v>
      </c>
      <c r="EA28">
        <v>2</v>
      </c>
      <c r="EB28">
        <v>0</v>
      </c>
      <c r="EC28">
        <v>0</v>
      </c>
      <c r="ED28">
        <v>2</v>
      </c>
      <c r="EE28">
        <v>3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</row>
    <row r="29" spans="1:145" x14ac:dyDescent="0.3">
      <c r="A29">
        <v>50</v>
      </c>
      <c r="B29">
        <v>25</v>
      </c>
      <c r="D29" s="13" t="str">
        <f t="shared" si="0"/>
        <v>923</v>
      </c>
      <c r="E29" s="13" t="str">
        <f t="shared" si="1"/>
        <v>917</v>
      </c>
      <c r="F29" s="13" t="str">
        <f t="shared" si="2"/>
        <v>92316.91764</v>
      </c>
      <c r="G29" s="13" t="str">
        <f t="shared" si="3"/>
        <v>25.50.CA.CA.11.21.Yes.Yes</v>
      </c>
      <c r="H29" s="13" t="s">
        <v>1664</v>
      </c>
      <c r="I29" s="66" t="s">
        <v>1699</v>
      </c>
      <c r="J29" t="s">
        <v>1347</v>
      </c>
      <c r="K29" t="s">
        <v>1348</v>
      </c>
      <c r="L29" s="14" t="s">
        <v>1349</v>
      </c>
      <c r="M29" t="s">
        <v>1398</v>
      </c>
      <c r="N29" t="s">
        <v>1348</v>
      </c>
      <c r="O29" s="14" t="s">
        <v>1449</v>
      </c>
      <c r="P29" t="s">
        <v>1477</v>
      </c>
      <c r="Q29" s="33">
        <v>21</v>
      </c>
      <c r="R29" s="9">
        <v>17.8</v>
      </c>
      <c r="S29">
        <v>0.36</v>
      </c>
      <c r="T29">
        <v>0.36</v>
      </c>
      <c r="U29" s="11">
        <f t="shared" si="4"/>
        <v>0.25</v>
      </c>
      <c r="V29" s="50">
        <v>6</v>
      </c>
      <c r="W29" s="22">
        <v>24</v>
      </c>
      <c r="X29">
        <v>11</v>
      </c>
      <c r="Y29" t="s">
        <v>1680</v>
      </c>
      <c r="Z29" s="50">
        <v>17.8</v>
      </c>
      <c r="AA29" t="s">
        <v>1478</v>
      </c>
      <c r="AB29" t="s">
        <v>1478</v>
      </c>
      <c r="AC29" t="s">
        <v>1727</v>
      </c>
      <c r="AD29" t="s">
        <v>1727</v>
      </c>
      <c r="AE29" s="13" t="str">
        <f>IFERROR(VLOOKUP(D29,Metros!$C$2:$F$916,4,0),"")</f>
        <v>CA-LOS</v>
      </c>
      <c r="AF29" s="13" t="str">
        <f>IFERROR(VLOOKUP(E29,Metros!$C$2:$F$916,4,0),"")</f>
        <v>CA-LOS</v>
      </c>
      <c r="AG29">
        <v>232</v>
      </c>
      <c r="AH29">
        <v>71.621120689655172</v>
      </c>
      <c r="AI29">
        <v>769.65918103448269</v>
      </c>
      <c r="AJ29">
        <v>1306.7164655172412</v>
      </c>
      <c r="AK29" s="10">
        <v>537.05728448275852</v>
      </c>
      <c r="AL29" s="11">
        <v>0.41099756424219669</v>
      </c>
      <c r="AS29">
        <v>22.22</v>
      </c>
      <c r="AT29">
        <v>25.15</v>
      </c>
      <c r="AY29">
        <v>21.45</v>
      </c>
      <c r="AZ29">
        <v>24.09</v>
      </c>
      <c r="BA29">
        <v>21.77</v>
      </c>
      <c r="BB29">
        <v>24.38</v>
      </c>
      <c r="BE29" s="1">
        <f t="shared" si="5"/>
        <v>24.539999999999996</v>
      </c>
      <c r="BF29" s="51">
        <v>1800</v>
      </c>
      <c r="BG29" s="1">
        <f t="shared" si="6"/>
        <v>139.16059550561795</v>
      </c>
      <c r="BH29" s="67">
        <v>1</v>
      </c>
      <c r="BI29" s="67">
        <v>2250</v>
      </c>
      <c r="BJ29" s="6">
        <f t="shared" si="7"/>
        <v>2250</v>
      </c>
      <c r="BK29" s="6">
        <f t="shared" si="8"/>
        <v>2256.4079999999999</v>
      </c>
      <c r="BL29" s="5">
        <f t="shared" si="9"/>
        <v>107.09</v>
      </c>
      <c r="BM29" s="6">
        <f t="shared" si="10"/>
        <v>2249</v>
      </c>
      <c r="BN29" s="6"/>
      <c r="BO29" s="6"/>
      <c r="BP29" s="70">
        <f t="shared" si="11"/>
        <v>11</v>
      </c>
      <c r="BQ29" s="70">
        <f t="shared" si="12"/>
        <v>11</v>
      </c>
      <c r="BR29" s="6">
        <f t="shared" si="13"/>
        <v>2249</v>
      </c>
      <c r="BS29" s="68">
        <f t="shared" si="14"/>
        <v>1</v>
      </c>
      <c r="BT29" s="6">
        <f t="shared" si="15"/>
        <v>2322</v>
      </c>
      <c r="BU29" s="6"/>
      <c r="BV29" s="6"/>
      <c r="BW29" s="6">
        <f t="shared" si="16"/>
        <v>2322</v>
      </c>
      <c r="BX29" s="6">
        <f t="shared" si="17"/>
        <v>55728</v>
      </c>
      <c r="BY29" s="6">
        <f t="shared" si="18"/>
        <v>427.20000000000005</v>
      </c>
      <c r="CC29">
        <v>8</v>
      </c>
      <c r="CD29" s="22">
        <v>15.200000000000001</v>
      </c>
      <c r="CE29" s="22">
        <v>459.46875</v>
      </c>
      <c r="CF29" s="22">
        <v>551.22</v>
      </c>
      <c r="CG29" s="22">
        <v>91.751250000000027</v>
      </c>
      <c r="CH29" s="11">
        <v>0.1664512354413846</v>
      </c>
      <c r="CO29" s="50">
        <v>6</v>
      </c>
      <c r="CP29" t="s">
        <v>1529</v>
      </c>
      <c r="CQ29" t="s">
        <v>1530</v>
      </c>
      <c r="CR29">
        <v>0</v>
      </c>
      <c r="CS29">
        <v>5642</v>
      </c>
      <c r="CT29" t="s">
        <v>1398</v>
      </c>
      <c r="CU29">
        <v>0</v>
      </c>
      <c r="CV29">
        <v>0</v>
      </c>
      <c r="CW29">
        <v>24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3</v>
      </c>
      <c r="DM29">
        <v>3</v>
      </c>
      <c r="DN29">
        <v>0</v>
      </c>
      <c r="DO29">
        <v>0</v>
      </c>
      <c r="DP29">
        <v>2</v>
      </c>
      <c r="DQ29">
        <v>2</v>
      </c>
      <c r="DR29">
        <v>2</v>
      </c>
      <c r="DS29">
        <v>0</v>
      </c>
      <c r="DT29">
        <v>0</v>
      </c>
      <c r="DU29">
        <v>0</v>
      </c>
      <c r="DV29">
        <v>0</v>
      </c>
      <c r="DW29">
        <v>2</v>
      </c>
      <c r="DX29">
        <v>2</v>
      </c>
      <c r="DY29">
        <v>2</v>
      </c>
      <c r="DZ29">
        <v>2</v>
      </c>
      <c r="EA29">
        <v>2</v>
      </c>
      <c r="EB29">
        <v>0</v>
      </c>
      <c r="EC29">
        <v>0</v>
      </c>
      <c r="ED29">
        <v>1</v>
      </c>
      <c r="EE29">
        <v>1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</row>
    <row r="30" spans="1:145" x14ac:dyDescent="0.3">
      <c r="A30">
        <v>52</v>
      </c>
      <c r="B30">
        <v>26</v>
      </c>
      <c r="D30" s="13" t="str">
        <f t="shared" si="0"/>
        <v>923</v>
      </c>
      <c r="E30" s="13" t="str">
        <f t="shared" si="1"/>
        <v>853</v>
      </c>
      <c r="F30" s="13" t="str">
        <f t="shared" si="2"/>
        <v>92316.85353</v>
      </c>
      <c r="G30" s="13" t="str">
        <f t="shared" si="3"/>
        <v>26.52.CA.AZ.5.307.Yes.Yes</v>
      </c>
      <c r="H30" s="13" t="s">
        <v>1664</v>
      </c>
      <c r="I30" s="13" t="s">
        <v>1664</v>
      </c>
      <c r="J30" t="s">
        <v>1347</v>
      </c>
      <c r="K30" t="s">
        <v>1348</v>
      </c>
      <c r="L30" s="14" t="s">
        <v>1349</v>
      </c>
      <c r="M30" t="s">
        <v>1452</v>
      </c>
      <c r="N30" t="s">
        <v>1406</v>
      </c>
      <c r="O30" s="14" t="s">
        <v>1453</v>
      </c>
      <c r="P30" t="s">
        <v>1477</v>
      </c>
      <c r="Q30" s="33">
        <v>307</v>
      </c>
      <c r="R30" s="9">
        <v>311.60000000000002</v>
      </c>
      <c r="S30">
        <v>0.36</v>
      </c>
      <c r="T30">
        <v>0.36</v>
      </c>
      <c r="U30" s="11">
        <f t="shared" si="4"/>
        <v>0.4</v>
      </c>
      <c r="V30" s="50">
        <v>6</v>
      </c>
      <c r="W30" s="22">
        <v>15</v>
      </c>
      <c r="X30">
        <v>5</v>
      </c>
      <c r="Y30" t="s">
        <v>1680</v>
      </c>
      <c r="Z30" s="50">
        <v>311.60000000000002</v>
      </c>
      <c r="AA30" t="s">
        <v>1478</v>
      </c>
      <c r="AB30" t="s">
        <v>1478</v>
      </c>
      <c r="AC30" t="s">
        <v>1727</v>
      </c>
      <c r="AD30" t="s">
        <v>1728</v>
      </c>
      <c r="AE30" s="13" t="str">
        <f>IFERROR(VLOOKUP(D30,Metros!$C$2:$F$916,4,0),"")</f>
        <v>CA-LOS</v>
      </c>
      <c r="AF30" s="13" t="str">
        <f>IFERROR(VLOOKUP(E30,Metros!$C$2:$F$916,4,0),"")</f>
        <v>AZ-PHO</v>
      </c>
      <c r="AG30">
        <v>245</v>
      </c>
      <c r="AH30">
        <v>351.87020408163346</v>
      </c>
      <c r="AI30">
        <v>1436.3773469387756</v>
      </c>
      <c r="AJ30">
        <v>1832.6434285714308</v>
      </c>
      <c r="AK30" s="10">
        <v>396.26608163265519</v>
      </c>
      <c r="AL30" s="11">
        <v>0.21622650399677024</v>
      </c>
      <c r="AS30">
        <v>3.21</v>
      </c>
      <c r="AT30">
        <v>3.52</v>
      </c>
      <c r="AY30">
        <v>3.17</v>
      </c>
      <c r="AZ30">
        <v>3.37</v>
      </c>
      <c r="BA30">
        <v>3.26</v>
      </c>
      <c r="BB30">
        <v>3.51</v>
      </c>
      <c r="BE30" s="1">
        <f t="shared" si="5"/>
        <v>3.4666666666666668</v>
      </c>
      <c r="BF30" s="51">
        <v>1800</v>
      </c>
      <c r="BG30" s="1">
        <f t="shared" si="6"/>
        <v>11.149970047068891</v>
      </c>
      <c r="BH30" s="8">
        <v>1</v>
      </c>
      <c r="BI30" s="8">
        <v>3265</v>
      </c>
      <c r="BJ30" s="6">
        <f t="shared" si="7"/>
        <v>3265</v>
      </c>
      <c r="BK30" s="6">
        <f t="shared" si="8"/>
        <v>3377.1759999999999</v>
      </c>
      <c r="BL30" s="5">
        <f t="shared" si="9"/>
        <v>10.64</v>
      </c>
      <c r="BM30" s="6">
        <f t="shared" si="10"/>
        <v>3266</v>
      </c>
      <c r="BN30" s="6"/>
      <c r="BO30" s="6"/>
      <c r="BP30" s="70">
        <f t="shared" si="11"/>
        <v>5</v>
      </c>
      <c r="BQ30" s="70">
        <f t="shared" si="12"/>
        <v>5</v>
      </c>
      <c r="BR30" s="6">
        <f t="shared" si="13"/>
        <v>3266</v>
      </c>
      <c r="BS30" s="68">
        <f t="shared" si="14"/>
        <v>1</v>
      </c>
      <c r="BT30" s="6">
        <f t="shared" si="15"/>
        <v>3372</v>
      </c>
      <c r="BU30" s="6"/>
      <c r="BV30" s="6"/>
      <c r="BW30" s="6">
        <f t="shared" si="16"/>
        <v>3372</v>
      </c>
      <c r="BX30" s="6">
        <f t="shared" si="17"/>
        <v>50580</v>
      </c>
      <c r="BY30" s="6">
        <f t="shared" si="18"/>
        <v>4674</v>
      </c>
      <c r="CA30">
        <v>1750</v>
      </c>
      <c r="CB30" s="39" t="s">
        <v>1481</v>
      </c>
      <c r="CC30">
        <v>10</v>
      </c>
      <c r="CD30" s="22">
        <v>298.09999999999997</v>
      </c>
      <c r="CE30" s="22">
        <v>1415</v>
      </c>
      <c r="CF30" s="22">
        <v>1704.0409999999999</v>
      </c>
      <c r="CG30" s="22">
        <v>289.04099999999994</v>
      </c>
      <c r="CH30" s="11">
        <v>0.16962091874549964</v>
      </c>
      <c r="CO30" s="50">
        <v>6</v>
      </c>
      <c r="CP30" t="s">
        <v>1529</v>
      </c>
      <c r="CQ30" t="s">
        <v>1530</v>
      </c>
      <c r="CR30">
        <v>0</v>
      </c>
      <c r="CS30">
        <v>5643</v>
      </c>
      <c r="CT30" t="s">
        <v>1452</v>
      </c>
      <c r="CU30">
        <v>0</v>
      </c>
      <c r="CV30">
        <v>0</v>
      </c>
      <c r="CW30">
        <v>15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1</v>
      </c>
      <c r="DN30">
        <v>0</v>
      </c>
      <c r="DO30">
        <v>0</v>
      </c>
      <c r="DP30">
        <v>2</v>
      </c>
      <c r="DQ30">
        <v>2</v>
      </c>
      <c r="DR30">
        <v>2</v>
      </c>
      <c r="DS30">
        <v>0</v>
      </c>
      <c r="DT30">
        <v>0</v>
      </c>
      <c r="DU30">
        <v>0</v>
      </c>
      <c r="DV30">
        <v>0</v>
      </c>
      <c r="DW30">
        <v>2</v>
      </c>
      <c r="DX30">
        <v>1</v>
      </c>
      <c r="DY30">
        <v>1</v>
      </c>
      <c r="DZ30">
        <v>1</v>
      </c>
      <c r="EA30">
        <v>1</v>
      </c>
      <c r="EB30">
        <v>0</v>
      </c>
      <c r="EC30">
        <v>0</v>
      </c>
      <c r="ED30">
        <v>1</v>
      </c>
      <c r="EE30">
        <v>1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</row>
    <row r="31" spans="1:145" x14ac:dyDescent="0.3">
      <c r="A31">
        <v>54</v>
      </c>
      <c r="B31">
        <v>27</v>
      </c>
      <c r="D31" s="13" t="str">
        <f t="shared" si="0"/>
        <v>464</v>
      </c>
      <c r="E31" s="13" t="str">
        <f t="shared" si="1"/>
        <v>752</v>
      </c>
      <c r="F31" s="13" t="str">
        <f t="shared" si="2"/>
        <v>46404.75232</v>
      </c>
      <c r="G31" s="13" t="str">
        <f t="shared" si="3"/>
        <v>27.54.IN.TX.8.925.Yes.Yes</v>
      </c>
      <c r="H31" s="13" t="s">
        <v>1664</v>
      </c>
      <c r="I31" s="13" t="s">
        <v>1664</v>
      </c>
      <c r="J31" t="s">
        <v>1350</v>
      </c>
      <c r="K31" t="s">
        <v>1351</v>
      </c>
      <c r="L31" s="14" t="s">
        <v>1352</v>
      </c>
      <c r="M31" t="s">
        <v>1393</v>
      </c>
      <c r="N31" t="s">
        <v>1388</v>
      </c>
      <c r="O31" s="14" t="s">
        <v>1456</v>
      </c>
      <c r="P31" t="s">
        <v>1477</v>
      </c>
      <c r="Q31" s="33">
        <v>925</v>
      </c>
      <c r="R31" s="9">
        <v>934.4</v>
      </c>
      <c r="S31">
        <v>0.36</v>
      </c>
      <c r="T31">
        <v>0.36</v>
      </c>
      <c r="U31" s="11">
        <f t="shared" si="4"/>
        <v>0.27272727272727271</v>
      </c>
      <c r="V31" s="50">
        <v>6</v>
      </c>
      <c r="W31" s="22">
        <v>22</v>
      </c>
      <c r="X31">
        <v>8</v>
      </c>
      <c r="Y31" t="s">
        <v>1680</v>
      </c>
      <c r="Z31" s="50">
        <v>934.4</v>
      </c>
      <c r="AA31" t="s">
        <v>1478</v>
      </c>
      <c r="AB31" t="s">
        <v>1478</v>
      </c>
      <c r="AC31" t="s">
        <v>1723</v>
      </c>
      <c r="AD31" t="s">
        <v>1724</v>
      </c>
      <c r="AE31" s="13" t="str">
        <f>IFERROR(VLOOKUP(D31,Metros!$C$2:$F$916,4,0),"")</f>
        <v>IL-CHI</v>
      </c>
      <c r="AF31" s="13" t="str">
        <f>IFERROR(VLOOKUP(E31,Metros!$C$2:$F$916,4,0),"")</f>
        <v>TX-DFW</v>
      </c>
      <c r="AG31">
        <v>1</v>
      </c>
      <c r="AH31">
        <v>935</v>
      </c>
      <c r="AI31">
        <v>2700</v>
      </c>
      <c r="AJ31">
        <v>2591.1999999999998</v>
      </c>
      <c r="AK31" s="10">
        <v>-108.80000000000018</v>
      </c>
      <c r="AL31" s="11">
        <v>-4.1988267983945733E-2</v>
      </c>
      <c r="AS31">
        <v>1.98</v>
      </c>
      <c r="AT31">
        <v>2.1800000000000002</v>
      </c>
      <c r="AY31">
        <v>1.87</v>
      </c>
      <c r="AZ31">
        <v>1.96</v>
      </c>
      <c r="BA31">
        <v>1.87</v>
      </c>
      <c r="BB31">
        <v>1.97</v>
      </c>
      <c r="BE31" s="1">
        <f t="shared" si="5"/>
        <v>2.0366666666666666</v>
      </c>
      <c r="BF31" s="51">
        <v>1800</v>
      </c>
      <c r="BG31" s="1">
        <f t="shared" si="6"/>
        <v>5.0832031963470321</v>
      </c>
      <c r="BH31" s="8">
        <v>5.55</v>
      </c>
      <c r="BJ31" s="6">
        <f t="shared" si="7"/>
        <v>5185.92</v>
      </c>
      <c r="BK31" s="6">
        <f t="shared" si="8"/>
        <v>5522.3040000000001</v>
      </c>
      <c r="BL31" s="5">
        <f t="shared" si="9"/>
        <v>5.61</v>
      </c>
      <c r="BM31" s="6">
        <f t="shared" si="10"/>
        <v>5189</v>
      </c>
      <c r="BN31" s="6"/>
      <c r="BO31" s="6"/>
      <c r="BP31" s="70">
        <f t="shared" si="11"/>
        <v>8</v>
      </c>
      <c r="BQ31" s="70">
        <f t="shared" si="12"/>
        <v>8</v>
      </c>
      <c r="BR31" s="6">
        <f t="shared" si="13"/>
        <v>5189</v>
      </c>
      <c r="BS31" s="68">
        <f t="shared" si="14"/>
        <v>2</v>
      </c>
      <c r="BT31" s="6">
        <f t="shared" si="15"/>
        <v>5358</v>
      </c>
      <c r="BU31" s="6"/>
      <c r="BV31" s="6"/>
      <c r="BW31" s="6">
        <f t="shared" si="16"/>
        <v>5358</v>
      </c>
      <c r="BX31" s="6">
        <f t="shared" si="17"/>
        <v>117876</v>
      </c>
      <c r="BY31" s="6">
        <f t="shared" si="18"/>
        <v>20556.8</v>
      </c>
      <c r="CO31" s="50">
        <v>6</v>
      </c>
      <c r="CP31" t="s">
        <v>1531</v>
      </c>
      <c r="CQ31" t="s">
        <v>1532</v>
      </c>
      <c r="CR31">
        <v>0</v>
      </c>
      <c r="CS31">
        <v>5023</v>
      </c>
      <c r="CT31" t="s">
        <v>1393</v>
      </c>
      <c r="CU31">
        <v>0</v>
      </c>
      <c r="CV31">
        <v>0</v>
      </c>
      <c r="CW31">
        <v>22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2</v>
      </c>
      <c r="DM31">
        <v>2</v>
      </c>
      <c r="DN31">
        <v>0</v>
      </c>
      <c r="DO31">
        <v>0</v>
      </c>
      <c r="DP31">
        <v>2</v>
      </c>
      <c r="DQ31">
        <v>2</v>
      </c>
      <c r="DR31">
        <v>2</v>
      </c>
      <c r="DS31">
        <v>0</v>
      </c>
      <c r="DT31">
        <v>0</v>
      </c>
      <c r="DU31">
        <v>0</v>
      </c>
      <c r="DV31">
        <v>0</v>
      </c>
      <c r="DW31">
        <v>2</v>
      </c>
      <c r="DX31">
        <v>2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2</v>
      </c>
      <c r="EL31">
        <v>2</v>
      </c>
      <c r="EM31">
        <v>2</v>
      </c>
      <c r="EN31">
        <v>2</v>
      </c>
      <c r="EO31">
        <v>0</v>
      </c>
    </row>
    <row r="32" spans="1:145" x14ac:dyDescent="0.3">
      <c r="A32">
        <v>56</v>
      </c>
      <c r="B32">
        <v>28</v>
      </c>
      <c r="D32" s="13" t="str">
        <f t="shared" si="0"/>
        <v>464</v>
      </c>
      <c r="E32" s="13" t="str">
        <f t="shared" si="1"/>
        <v>666</v>
      </c>
      <c r="F32" s="13" t="str">
        <f t="shared" si="2"/>
        <v>46404.66609</v>
      </c>
      <c r="G32" s="13" t="str">
        <f t="shared" si="3"/>
        <v>28.56.IN.KS.7.556.Yes.Yes</v>
      </c>
      <c r="H32" s="13" t="s">
        <v>1664</v>
      </c>
      <c r="I32" s="13" t="s">
        <v>1664</v>
      </c>
      <c r="J32" t="s">
        <v>1350</v>
      </c>
      <c r="K32" t="s">
        <v>1351</v>
      </c>
      <c r="L32" s="14" t="s">
        <v>1352</v>
      </c>
      <c r="M32" t="s">
        <v>1457</v>
      </c>
      <c r="N32" t="s">
        <v>1458</v>
      </c>
      <c r="O32" t="s">
        <v>1459</v>
      </c>
      <c r="P32" t="s">
        <v>1477</v>
      </c>
      <c r="Q32" s="34">
        <v>556</v>
      </c>
      <c r="R32" s="9">
        <v>577.1</v>
      </c>
      <c r="S32">
        <v>0.36</v>
      </c>
      <c r="T32">
        <v>0.36</v>
      </c>
      <c r="U32" s="11">
        <f t="shared" si="4"/>
        <v>0.26923076923076922</v>
      </c>
      <c r="V32" s="50">
        <v>7</v>
      </c>
      <c r="W32" s="22">
        <v>26</v>
      </c>
      <c r="X32">
        <v>7</v>
      </c>
      <c r="Y32" t="s">
        <v>1680</v>
      </c>
      <c r="Z32" s="50">
        <v>577.1</v>
      </c>
      <c r="AA32" t="s">
        <v>1478</v>
      </c>
      <c r="AB32" t="s">
        <v>1478</v>
      </c>
      <c r="AC32" t="s">
        <v>1723</v>
      </c>
      <c r="AD32" t="s">
        <v>1724</v>
      </c>
      <c r="AE32" s="13" t="str">
        <f>IFERROR(VLOOKUP(D32,Metros!$C$2:$F$916,4,0),"")</f>
        <v>IL-CHI</v>
      </c>
      <c r="AF32" s="13" t="str">
        <f>IFERROR(VLOOKUP(E32,Metros!$C$2:$F$916,4,0),"")</f>
        <v>KS-TOP</v>
      </c>
      <c r="AK32" s="10"/>
      <c r="AL32" s="11"/>
      <c r="AS32">
        <v>1.94</v>
      </c>
      <c r="AT32">
        <v>2.02</v>
      </c>
      <c r="AY32">
        <v>1.99</v>
      </c>
      <c r="AZ32">
        <v>2.0699999999999998</v>
      </c>
      <c r="BA32">
        <v>2.0099999999999998</v>
      </c>
      <c r="BB32">
        <v>2.09</v>
      </c>
      <c r="BE32" s="1">
        <f t="shared" si="5"/>
        <v>2.06</v>
      </c>
      <c r="BF32" s="51">
        <v>1800</v>
      </c>
      <c r="BG32" s="1">
        <f t="shared" si="6"/>
        <v>6.3120434933287122</v>
      </c>
      <c r="BH32" s="8">
        <v>7</v>
      </c>
      <c r="BJ32" s="6">
        <f t="shared" si="7"/>
        <v>4039.7000000000003</v>
      </c>
      <c r="BK32" s="6">
        <f t="shared" si="8"/>
        <v>4247.4560000000001</v>
      </c>
      <c r="BL32" s="5">
        <f t="shared" si="9"/>
        <v>7.28</v>
      </c>
      <c r="BM32" s="6">
        <f t="shared" si="10"/>
        <v>4048</v>
      </c>
      <c r="BN32" s="6"/>
      <c r="BO32" s="6"/>
      <c r="BP32" s="70">
        <f t="shared" si="11"/>
        <v>7</v>
      </c>
      <c r="BQ32" s="70">
        <f t="shared" si="12"/>
        <v>7</v>
      </c>
      <c r="BR32" s="6">
        <f t="shared" si="13"/>
        <v>4048</v>
      </c>
      <c r="BS32" s="68">
        <f t="shared" si="14"/>
        <v>2</v>
      </c>
      <c r="BT32" s="6">
        <f t="shared" si="15"/>
        <v>4180</v>
      </c>
      <c r="BU32" s="6"/>
      <c r="BV32" s="6"/>
      <c r="BW32" s="6">
        <f t="shared" si="16"/>
        <v>4180</v>
      </c>
      <c r="BX32" s="6">
        <f t="shared" si="17"/>
        <v>108680</v>
      </c>
      <c r="BY32" s="6">
        <f t="shared" si="18"/>
        <v>15004.6</v>
      </c>
      <c r="CO32" s="50">
        <v>7</v>
      </c>
      <c r="CP32" t="s">
        <v>1531</v>
      </c>
      <c r="CQ32" t="s">
        <v>1532</v>
      </c>
      <c r="CR32">
        <v>0</v>
      </c>
      <c r="CS32">
        <v>5024</v>
      </c>
      <c r="CT32" t="s">
        <v>1457</v>
      </c>
      <c r="CU32">
        <v>0</v>
      </c>
      <c r="CV32">
        <v>0</v>
      </c>
      <c r="CW32">
        <v>26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2</v>
      </c>
      <c r="DM32">
        <v>2</v>
      </c>
      <c r="DN32">
        <v>0</v>
      </c>
      <c r="DO32">
        <v>0</v>
      </c>
      <c r="DP32">
        <v>3</v>
      </c>
      <c r="DQ32">
        <v>2</v>
      </c>
      <c r="DR32">
        <v>2</v>
      </c>
      <c r="DS32">
        <v>0</v>
      </c>
      <c r="DT32">
        <v>0</v>
      </c>
      <c r="DU32">
        <v>0</v>
      </c>
      <c r="DV32">
        <v>0</v>
      </c>
      <c r="DW32">
        <v>2</v>
      </c>
      <c r="DX32">
        <v>2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3</v>
      </c>
      <c r="EH32">
        <v>2</v>
      </c>
      <c r="EI32">
        <v>0</v>
      </c>
      <c r="EJ32">
        <v>0</v>
      </c>
      <c r="EK32">
        <v>2</v>
      </c>
      <c r="EL32">
        <v>2</v>
      </c>
      <c r="EM32">
        <v>2</v>
      </c>
      <c r="EN32">
        <v>0</v>
      </c>
      <c r="EO32">
        <v>0</v>
      </c>
    </row>
    <row r="33" spans="1:145" x14ac:dyDescent="0.3">
      <c r="A33">
        <v>58</v>
      </c>
      <c r="B33">
        <v>29</v>
      </c>
      <c r="D33" s="13" t="str">
        <f t="shared" si="0"/>
        <v>464</v>
      </c>
      <c r="E33" s="13" t="str">
        <f t="shared" si="1"/>
        <v>226</v>
      </c>
      <c r="F33" s="13" t="str">
        <f t="shared" si="2"/>
        <v>46404.22603</v>
      </c>
      <c r="G33" s="13" t="str">
        <f t="shared" si="3"/>
        <v>29.58.IN.VA.6.596.Yes.Yes</v>
      </c>
      <c r="H33" s="13" t="s">
        <v>1664</v>
      </c>
      <c r="I33" s="13" t="s">
        <v>1664</v>
      </c>
      <c r="J33" t="s">
        <v>1350</v>
      </c>
      <c r="K33" t="s">
        <v>1351</v>
      </c>
      <c r="L33" s="14" t="s">
        <v>1352</v>
      </c>
      <c r="M33" t="s">
        <v>1468</v>
      </c>
      <c r="N33" t="s">
        <v>1469</v>
      </c>
      <c r="O33" t="s">
        <v>1470</v>
      </c>
      <c r="P33" t="s">
        <v>1477</v>
      </c>
      <c r="Q33" s="34">
        <v>596</v>
      </c>
      <c r="R33" s="9">
        <v>614.1</v>
      </c>
      <c r="S33">
        <v>0.36</v>
      </c>
      <c r="T33">
        <v>0.36</v>
      </c>
      <c r="U33" s="11">
        <f t="shared" si="4"/>
        <v>0.375</v>
      </c>
      <c r="V33" s="50">
        <v>6</v>
      </c>
      <c r="W33" s="22">
        <v>16</v>
      </c>
      <c r="X33">
        <v>6</v>
      </c>
      <c r="Y33" t="s">
        <v>1680</v>
      </c>
      <c r="Z33" s="50">
        <v>614.1</v>
      </c>
      <c r="AA33" t="s">
        <v>1478</v>
      </c>
      <c r="AB33" t="s">
        <v>1478</v>
      </c>
      <c r="AC33" t="s">
        <v>1723</v>
      </c>
      <c r="AD33" t="s">
        <v>1722</v>
      </c>
      <c r="AE33" s="13" t="str">
        <f>IFERROR(VLOOKUP(D33,Metros!$C$2:$F$916,4,0),"")</f>
        <v>IL-CHI</v>
      </c>
      <c r="AF33" s="13" t="str">
        <f>IFERROR(VLOOKUP(E33,Metros!$C$2:$F$916,4,0),"")</f>
        <v>VA-WIN</v>
      </c>
      <c r="AK33" s="10"/>
      <c r="AL33" s="11"/>
      <c r="AS33">
        <v>3.07</v>
      </c>
      <c r="AT33">
        <v>3.44</v>
      </c>
      <c r="AY33">
        <v>2.86</v>
      </c>
      <c r="AZ33">
        <v>3.05</v>
      </c>
      <c r="BA33">
        <v>2.93</v>
      </c>
      <c r="BB33">
        <v>3.12</v>
      </c>
      <c r="BE33" s="1">
        <f t="shared" si="5"/>
        <v>3.2033333333333331</v>
      </c>
      <c r="BF33" s="51">
        <v>1800</v>
      </c>
      <c r="BG33" s="1">
        <f t="shared" si="6"/>
        <v>7.8962853769744346</v>
      </c>
      <c r="BH33" s="8">
        <v>7.95</v>
      </c>
      <c r="BJ33" s="6">
        <f t="shared" si="7"/>
        <v>4882.0950000000003</v>
      </c>
      <c r="BK33" s="6">
        <f t="shared" si="8"/>
        <v>5103.1710000000003</v>
      </c>
      <c r="BL33" s="5">
        <f t="shared" si="9"/>
        <v>8.1999999999999993</v>
      </c>
      <c r="BM33" s="6">
        <f t="shared" si="10"/>
        <v>4887</v>
      </c>
      <c r="BN33" s="6"/>
      <c r="BO33" s="6"/>
      <c r="BP33" s="70">
        <f t="shared" si="11"/>
        <v>6</v>
      </c>
      <c r="BQ33" s="70">
        <f t="shared" si="12"/>
        <v>6</v>
      </c>
      <c r="BR33" s="6">
        <f t="shared" si="13"/>
        <v>4887</v>
      </c>
      <c r="BS33" s="68">
        <f t="shared" si="14"/>
        <v>2</v>
      </c>
      <c r="BT33" s="6">
        <f t="shared" si="15"/>
        <v>5046</v>
      </c>
      <c r="BU33" s="6"/>
      <c r="BV33" s="6"/>
      <c r="BW33" s="6">
        <f t="shared" si="16"/>
        <v>5046</v>
      </c>
      <c r="BX33" s="6">
        <f t="shared" si="17"/>
        <v>80736</v>
      </c>
      <c r="BY33" s="6">
        <f t="shared" si="18"/>
        <v>9825.6</v>
      </c>
      <c r="CO33" s="50">
        <v>6</v>
      </c>
      <c r="CP33" t="s">
        <v>1531</v>
      </c>
      <c r="CQ33" t="s">
        <v>1532</v>
      </c>
      <c r="CR33">
        <v>0</v>
      </c>
      <c r="CS33">
        <v>5030</v>
      </c>
      <c r="CT33" t="s">
        <v>1468</v>
      </c>
      <c r="CU33">
        <v>0</v>
      </c>
      <c r="CV33">
        <v>0</v>
      </c>
      <c r="CW33">
        <v>16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2</v>
      </c>
      <c r="DQ33">
        <v>2</v>
      </c>
      <c r="DR33">
        <v>2</v>
      </c>
      <c r="DS33">
        <v>0</v>
      </c>
      <c r="DT33">
        <v>0</v>
      </c>
      <c r="DU33">
        <v>0</v>
      </c>
      <c r="DV33">
        <v>0</v>
      </c>
      <c r="DW33">
        <v>2</v>
      </c>
      <c r="DX33">
        <v>2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2</v>
      </c>
      <c r="EL33">
        <v>2</v>
      </c>
      <c r="EM33">
        <v>2</v>
      </c>
      <c r="EN33">
        <v>0</v>
      </c>
      <c r="EO33">
        <v>0</v>
      </c>
    </row>
    <row r="34" spans="1:145" x14ac:dyDescent="0.3">
      <c r="A34">
        <v>60</v>
      </c>
      <c r="B34">
        <v>30</v>
      </c>
      <c r="D34" s="13" t="str">
        <f t="shared" si="0"/>
        <v>464</v>
      </c>
      <c r="E34" s="13" t="str">
        <f t="shared" si="1"/>
        <v>180</v>
      </c>
      <c r="F34" s="13" t="str">
        <f t="shared" si="2"/>
        <v>46404.18031</v>
      </c>
      <c r="G34" s="13" t="str">
        <f t="shared" si="3"/>
        <v>30.60.IN.PA.5.676.Yes.Yes</v>
      </c>
      <c r="H34" s="13" t="s">
        <v>1664</v>
      </c>
      <c r="I34" s="13" t="s">
        <v>1664</v>
      </c>
      <c r="J34" t="s">
        <v>1350</v>
      </c>
      <c r="K34" t="s">
        <v>1351</v>
      </c>
      <c r="L34" s="14" t="s">
        <v>1352</v>
      </c>
      <c r="M34" t="s">
        <v>1438</v>
      </c>
      <c r="N34" t="s">
        <v>1357</v>
      </c>
      <c r="O34" t="s">
        <v>1439</v>
      </c>
      <c r="P34" t="s">
        <v>1477</v>
      </c>
      <c r="Q34" s="34">
        <v>676</v>
      </c>
      <c r="R34" s="9">
        <v>700.4</v>
      </c>
      <c r="S34">
        <v>0.36</v>
      </c>
      <c r="T34">
        <v>0.36</v>
      </c>
      <c r="U34" s="11">
        <f t="shared" si="4"/>
        <v>0.33333333333333331</v>
      </c>
      <c r="V34" s="50">
        <v>5</v>
      </c>
      <c r="W34" s="22">
        <v>15</v>
      </c>
      <c r="X34">
        <v>5</v>
      </c>
      <c r="Y34" t="s">
        <v>1680</v>
      </c>
      <c r="Z34" s="50">
        <v>700.4</v>
      </c>
      <c r="AA34" t="s">
        <v>1478</v>
      </c>
      <c r="AB34" t="s">
        <v>1478</v>
      </c>
      <c r="AC34" t="s">
        <v>1723</v>
      </c>
      <c r="AD34" t="s">
        <v>1725</v>
      </c>
      <c r="AE34" s="13" t="str">
        <f>IFERROR(VLOOKUP(D34,Metros!$C$2:$F$916,4,0),"")</f>
        <v>IL-CHI</v>
      </c>
      <c r="AF34" s="13" t="str">
        <f>IFERROR(VLOOKUP(E34,Metros!$C$2:$F$916,4,0),"")</f>
        <v>PA-ALL</v>
      </c>
      <c r="AK34" s="10"/>
      <c r="AL34" s="11"/>
      <c r="AS34">
        <v>2.7</v>
      </c>
      <c r="AT34">
        <v>2.87</v>
      </c>
      <c r="AY34">
        <v>2.73</v>
      </c>
      <c r="AZ34">
        <v>2.84</v>
      </c>
      <c r="BA34">
        <v>2.76</v>
      </c>
      <c r="BB34">
        <v>2.88</v>
      </c>
      <c r="BE34" s="1">
        <f t="shared" si="5"/>
        <v>2.8633333333333333</v>
      </c>
      <c r="BF34" s="51">
        <v>1800</v>
      </c>
      <c r="BG34" s="1">
        <f t="shared" si="6"/>
        <v>7.0081266895107559</v>
      </c>
      <c r="BH34" s="8">
        <v>7.05</v>
      </c>
      <c r="BJ34" s="6">
        <f t="shared" si="7"/>
        <v>4937.82</v>
      </c>
      <c r="BK34" s="6">
        <f t="shared" si="8"/>
        <v>5189.9639999999999</v>
      </c>
      <c r="BL34" s="5">
        <f t="shared" si="9"/>
        <v>7.32</v>
      </c>
      <c r="BM34" s="6">
        <f t="shared" si="10"/>
        <v>4948</v>
      </c>
      <c r="BN34" s="6"/>
      <c r="BO34" s="6"/>
      <c r="BP34" s="70">
        <f t="shared" si="11"/>
        <v>5</v>
      </c>
      <c r="BQ34" s="70">
        <f t="shared" si="12"/>
        <v>5</v>
      </c>
      <c r="BR34" s="6">
        <f t="shared" si="13"/>
        <v>4948</v>
      </c>
      <c r="BS34" s="68">
        <f t="shared" si="14"/>
        <v>2</v>
      </c>
      <c r="BT34" s="6">
        <f t="shared" si="15"/>
        <v>5109</v>
      </c>
      <c r="BU34" s="6"/>
      <c r="BV34" s="6"/>
      <c r="BW34" s="6">
        <f t="shared" si="16"/>
        <v>5109</v>
      </c>
      <c r="BX34" s="6">
        <f t="shared" si="17"/>
        <v>76635</v>
      </c>
      <c r="BY34" s="6">
        <f t="shared" si="18"/>
        <v>10506</v>
      </c>
      <c r="CO34" s="50">
        <v>5</v>
      </c>
      <c r="CP34" t="s">
        <v>1531</v>
      </c>
      <c r="CQ34" t="s">
        <v>1532</v>
      </c>
      <c r="CR34">
        <v>0</v>
      </c>
      <c r="CS34">
        <v>5034</v>
      </c>
      <c r="CT34" t="s">
        <v>1438</v>
      </c>
      <c r="CU34">
        <v>0</v>
      </c>
      <c r="CV34">
        <v>0</v>
      </c>
      <c r="CW34">
        <v>15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1</v>
      </c>
      <c r="DQ34">
        <v>2</v>
      </c>
      <c r="DR34">
        <v>2</v>
      </c>
      <c r="DS34">
        <v>0</v>
      </c>
      <c r="DT34">
        <v>0</v>
      </c>
      <c r="DU34">
        <v>0</v>
      </c>
      <c r="DV34">
        <v>0</v>
      </c>
      <c r="DW34">
        <v>2</v>
      </c>
      <c r="DX34">
        <v>2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2</v>
      </c>
      <c r="EI34">
        <v>0</v>
      </c>
      <c r="EJ34">
        <v>0</v>
      </c>
      <c r="EK34">
        <v>2</v>
      </c>
      <c r="EL34">
        <v>2</v>
      </c>
      <c r="EM34">
        <v>0</v>
      </c>
      <c r="EN34">
        <v>0</v>
      </c>
      <c r="EO34">
        <v>0</v>
      </c>
    </row>
    <row r="35" spans="1:145" x14ac:dyDescent="0.3">
      <c r="A35">
        <v>62</v>
      </c>
      <c r="B35">
        <v>31</v>
      </c>
      <c r="D35" s="13" t="str">
        <f t="shared" si="0"/>
        <v>464</v>
      </c>
      <c r="E35" s="13" t="str">
        <f t="shared" si="1"/>
        <v>450</v>
      </c>
      <c r="F35" s="13" t="str">
        <f t="shared" si="2"/>
        <v>46404.45050</v>
      </c>
      <c r="G35" s="13" t="str">
        <f t="shared" si="3"/>
        <v>31.62.IN.OH.12.260.Yes.Yes</v>
      </c>
      <c r="H35" s="13" t="s">
        <v>1664</v>
      </c>
      <c r="I35" s="13" t="s">
        <v>1664</v>
      </c>
      <c r="J35" t="s">
        <v>1350</v>
      </c>
      <c r="K35" t="s">
        <v>1351</v>
      </c>
      <c r="L35" s="14" t="s">
        <v>1352</v>
      </c>
      <c r="M35" t="s">
        <v>1471</v>
      </c>
      <c r="N35" t="s">
        <v>1345</v>
      </c>
      <c r="O35" t="s">
        <v>1472</v>
      </c>
      <c r="P35" t="s">
        <v>1477</v>
      </c>
      <c r="Q35" s="34">
        <v>260</v>
      </c>
      <c r="R35" s="9">
        <v>279.60000000000002</v>
      </c>
      <c r="S35">
        <v>0.36</v>
      </c>
      <c r="T35">
        <v>0.36</v>
      </c>
      <c r="U35" s="11">
        <f t="shared" si="4"/>
        <v>0</v>
      </c>
      <c r="V35" s="50">
        <v>0</v>
      </c>
      <c r="W35" s="22">
        <v>22</v>
      </c>
      <c r="X35">
        <v>12</v>
      </c>
      <c r="Y35" t="s">
        <v>1680</v>
      </c>
      <c r="Z35" s="50">
        <v>279.60000000000002</v>
      </c>
      <c r="AA35" t="s">
        <v>1478</v>
      </c>
      <c r="AB35" t="s">
        <v>1478</v>
      </c>
      <c r="AC35" t="s">
        <v>1723</v>
      </c>
      <c r="AD35" t="s">
        <v>1723</v>
      </c>
      <c r="AE35" s="13" t="str">
        <f>IFERROR(VLOOKUP(D35,Metros!$C$2:$F$916,4,0),"")</f>
        <v>IL-CHI</v>
      </c>
      <c r="AF35" s="13" t="str">
        <f>IFERROR(VLOOKUP(E35,Metros!$C$2:$F$916,4,0),"")</f>
        <v>OH-CIN</v>
      </c>
      <c r="AG35">
        <v>30</v>
      </c>
      <c r="AH35">
        <v>309.58333333333331</v>
      </c>
      <c r="AI35">
        <v>1240.3</v>
      </c>
      <c r="AJ35">
        <v>1410.0593333333334</v>
      </c>
      <c r="AK35" s="10">
        <v>169.75933333333342</v>
      </c>
      <c r="AL35" s="11">
        <v>0.12039162418224487</v>
      </c>
      <c r="AS35">
        <v>3</v>
      </c>
      <c r="AT35">
        <v>3.32</v>
      </c>
      <c r="AY35">
        <v>3.07</v>
      </c>
      <c r="AZ35">
        <v>3.33</v>
      </c>
      <c r="BA35">
        <v>3.12</v>
      </c>
      <c r="BB35">
        <v>3.33</v>
      </c>
      <c r="BE35" s="1">
        <f t="shared" si="5"/>
        <v>3.3266666666666667</v>
      </c>
      <c r="BF35" s="51">
        <v>1800</v>
      </c>
      <c r="BG35" s="1">
        <f t="shared" si="6"/>
        <v>11.594101573676681</v>
      </c>
      <c r="BH35" s="8">
        <v>12.55</v>
      </c>
      <c r="BI35" s="8">
        <v>3950</v>
      </c>
      <c r="BJ35" s="6">
        <f t="shared" si="7"/>
        <v>3950</v>
      </c>
      <c r="BK35" s="6">
        <f t="shared" si="8"/>
        <v>4050.6559999999999</v>
      </c>
      <c r="BL35" s="5">
        <f t="shared" si="9"/>
        <v>15.22</v>
      </c>
      <c r="BM35" s="6">
        <f t="shared" si="10"/>
        <v>3957</v>
      </c>
      <c r="BN35" s="6"/>
      <c r="BO35" s="6"/>
      <c r="BP35" s="70">
        <f t="shared" si="11"/>
        <v>12</v>
      </c>
      <c r="BQ35" s="70">
        <f t="shared" si="12"/>
        <v>12</v>
      </c>
      <c r="BR35" s="6">
        <f t="shared" si="13"/>
        <v>3957</v>
      </c>
      <c r="BS35" s="68">
        <f t="shared" si="14"/>
        <v>1</v>
      </c>
      <c r="BT35" s="6">
        <f t="shared" si="15"/>
        <v>4086</v>
      </c>
      <c r="BU35" s="6"/>
      <c r="BV35" s="6"/>
      <c r="BW35" s="6">
        <f t="shared" si="16"/>
        <v>4086</v>
      </c>
      <c r="BX35" s="6">
        <f t="shared" si="17"/>
        <v>89892</v>
      </c>
      <c r="BY35" s="6">
        <f t="shared" si="18"/>
        <v>6151.2000000000007</v>
      </c>
      <c r="CO35" s="50">
        <v>0</v>
      </c>
      <c r="CP35" t="s">
        <v>1531</v>
      </c>
      <c r="CQ35" t="s">
        <v>1532</v>
      </c>
      <c r="CR35">
        <v>0</v>
      </c>
      <c r="CS35">
        <v>5084</v>
      </c>
      <c r="CT35" t="s">
        <v>1471</v>
      </c>
      <c r="CU35">
        <v>0</v>
      </c>
      <c r="CV35">
        <v>0</v>
      </c>
      <c r="CW35">
        <v>22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4</v>
      </c>
      <c r="DZ35">
        <v>4</v>
      </c>
      <c r="EA35">
        <v>4</v>
      </c>
      <c r="EB35">
        <v>0</v>
      </c>
      <c r="EC35">
        <v>0</v>
      </c>
      <c r="ED35">
        <v>4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3</v>
      </c>
      <c r="EO35">
        <v>3</v>
      </c>
    </row>
    <row r="36" spans="1:145" x14ac:dyDescent="0.3">
      <c r="A36">
        <v>64</v>
      </c>
      <c r="B36">
        <v>32</v>
      </c>
      <c r="D36" s="13" t="str">
        <f t="shared" si="0"/>
        <v>464</v>
      </c>
      <c r="E36" s="13" t="str">
        <f t="shared" si="1"/>
        <v>316</v>
      </c>
      <c r="F36" s="13" t="str">
        <f t="shared" si="2"/>
        <v>46404.31636</v>
      </c>
      <c r="G36" s="13" t="str">
        <f t="shared" si="3"/>
        <v>32.64.IN.GA.6.884.Yes.Yes</v>
      </c>
      <c r="H36" s="13" t="s">
        <v>1664</v>
      </c>
      <c r="I36" s="13" t="s">
        <v>1664</v>
      </c>
      <c r="J36" t="s">
        <v>1350</v>
      </c>
      <c r="K36" t="s">
        <v>1351</v>
      </c>
      <c r="L36" s="14" t="s">
        <v>1352</v>
      </c>
      <c r="M36" t="s">
        <v>1460</v>
      </c>
      <c r="N36" t="s">
        <v>1372</v>
      </c>
      <c r="O36" t="s">
        <v>1461</v>
      </c>
      <c r="P36" t="s">
        <v>1477</v>
      </c>
      <c r="Q36" s="34">
        <v>884</v>
      </c>
      <c r="R36" s="9">
        <v>930.3</v>
      </c>
      <c r="S36">
        <v>0.36</v>
      </c>
      <c r="T36">
        <v>0.36</v>
      </c>
      <c r="U36" s="11">
        <f t="shared" si="4"/>
        <v>0.22222222222222221</v>
      </c>
      <c r="V36" s="50">
        <v>6</v>
      </c>
      <c r="W36" s="22">
        <v>27</v>
      </c>
      <c r="X36">
        <v>6</v>
      </c>
      <c r="Y36" t="s">
        <v>1680</v>
      </c>
      <c r="Z36" s="50">
        <v>930.3</v>
      </c>
      <c r="AA36" t="s">
        <v>1478</v>
      </c>
      <c r="AB36" t="s">
        <v>1478</v>
      </c>
      <c r="AC36" t="s">
        <v>1723</v>
      </c>
      <c r="AD36" t="s">
        <v>1721</v>
      </c>
      <c r="AE36" s="13" t="str">
        <f>IFERROR(VLOOKUP(D36,Metros!$C$2:$F$916,4,0),"")</f>
        <v>IL-CHI</v>
      </c>
      <c r="AF36" s="13" t="str">
        <f>IFERROR(VLOOKUP(E36,Metros!$C$2:$F$916,4,0),"")</f>
        <v>GA-VAL</v>
      </c>
      <c r="AG36">
        <v>87</v>
      </c>
      <c r="AH36">
        <v>937.83908045977012</v>
      </c>
      <c r="AI36">
        <v>3197.5660919540223</v>
      </c>
      <c r="AJ36">
        <v>3442.7108045977034</v>
      </c>
      <c r="AK36" s="10">
        <v>245.14471264368103</v>
      </c>
      <c r="AL36" s="11">
        <v>7.1206885084943203E-2</v>
      </c>
      <c r="AS36">
        <v>2.4300000000000002</v>
      </c>
      <c r="AT36">
        <v>2.81</v>
      </c>
      <c r="AY36">
        <v>2.0699999999999998</v>
      </c>
      <c r="AZ36">
        <v>2.21</v>
      </c>
      <c r="BA36">
        <v>2.0299999999999998</v>
      </c>
      <c r="BB36">
        <v>2.17</v>
      </c>
      <c r="BE36" s="1">
        <f t="shared" si="5"/>
        <v>2.3966666666666665</v>
      </c>
      <c r="BF36" s="51">
        <v>1800</v>
      </c>
      <c r="BG36" s="1">
        <f t="shared" si="6"/>
        <v>5.6496930560034393</v>
      </c>
      <c r="BH36" s="8">
        <v>5.65</v>
      </c>
      <c r="BJ36" s="6">
        <f t="shared" si="7"/>
        <v>5256.1949999999997</v>
      </c>
      <c r="BK36" s="6">
        <f t="shared" si="8"/>
        <v>5591.1030000000001</v>
      </c>
      <c r="BL36" s="5">
        <f t="shared" si="9"/>
        <v>5.96</v>
      </c>
      <c r="BM36" s="6">
        <f t="shared" si="10"/>
        <v>5269</v>
      </c>
      <c r="BN36" s="6"/>
      <c r="BO36" s="6"/>
      <c r="BP36" s="70">
        <f t="shared" si="11"/>
        <v>6</v>
      </c>
      <c r="BQ36" s="70">
        <f t="shared" si="12"/>
        <v>6</v>
      </c>
      <c r="BR36" s="6">
        <f t="shared" si="13"/>
        <v>5269</v>
      </c>
      <c r="BS36" s="68">
        <f t="shared" si="14"/>
        <v>2</v>
      </c>
      <c r="BT36" s="6">
        <f t="shared" si="15"/>
        <v>5440</v>
      </c>
      <c r="BU36" s="6"/>
      <c r="BV36" s="6"/>
      <c r="BW36" s="6">
        <f t="shared" si="16"/>
        <v>5440</v>
      </c>
      <c r="BX36" s="6">
        <f t="shared" si="17"/>
        <v>146880</v>
      </c>
      <c r="BY36" s="6">
        <f t="shared" si="18"/>
        <v>25118.1</v>
      </c>
      <c r="CO36" s="50">
        <v>6</v>
      </c>
      <c r="CP36" t="s">
        <v>1531</v>
      </c>
      <c r="CQ36" t="s">
        <v>1532</v>
      </c>
      <c r="CR36">
        <v>0</v>
      </c>
      <c r="CS36">
        <v>5085</v>
      </c>
      <c r="CT36" t="s">
        <v>1460</v>
      </c>
      <c r="CU36">
        <v>0</v>
      </c>
      <c r="CV36">
        <v>0</v>
      </c>
      <c r="CW36">
        <v>27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2</v>
      </c>
      <c r="DL36">
        <v>2</v>
      </c>
      <c r="DM36">
        <v>2</v>
      </c>
      <c r="DN36">
        <v>0</v>
      </c>
      <c r="DO36">
        <v>0</v>
      </c>
      <c r="DP36">
        <v>2</v>
      </c>
      <c r="DQ36">
        <v>2</v>
      </c>
      <c r="DR36">
        <v>2</v>
      </c>
      <c r="DS36">
        <v>0</v>
      </c>
      <c r="DT36">
        <v>0</v>
      </c>
      <c r="DU36">
        <v>0</v>
      </c>
      <c r="DV36">
        <v>0</v>
      </c>
      <c r="DW36">
        <v>2</v>
      </c>
      <c r="DX36">
        <v>2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2</v>
      </c>
      <c r="EF36">
        <v>3</v>
      </c>
      <c r="EG36">
        <v>0</v>
      </c>
      <c r="EH36">
        <v>1</v>
      </c>
      <c r="EI36">
        <v>0</v>
      </c>
      <c r="EJ36">
        <v>0</v>
      </c>
      <c r="EK36">
        <v>2</v>
      </c>
      <c r="EL36">
        <v>2</v>
      </c>
      <c r="EM36">
        <v>1</v>
      </c>
      <c r="EN36">
        <v>0</v>
      </c>
      <c r="EO36">
        <v>0</v>
      </c>
    </row>
    <row r="37" spans="1:145" x14ac:dyDescent="0.3">
      <c r="A37">
        <v>66</v>
      </c>
      <c r="B37">
        <v>33</v>
      </c>
      <c r="D37" s="13" t="str">
        <f t="shared" si="0"/>
        <v>464</v>
      </c>
      <c r="E37" s="13" t="str">
        <f t="shared" si="1"/>
        <v>351</v>
      </c>
      <c r="F37" s="13" t="str">
        <f t="shared" si="2"/>
        <v>46404.35111</v>
      </c>
      <c r="G37" s="13" t="str">
        <f t="shared" si="3"/>
        <v>33.66.IN.AL.7.618.Yes.Yes</v>
      </c>
      <c r="H37" s="13" t="s">
        <v>1664</v>
      </c>
      <c r="I37" s="66" t="s">
        <v>1700</v>
      </c>
      <c r="J37" t="s">
        <v>1350</v>
      </c>
      <c r="K37" t="s">
        <v>1351</v>
      </c>
      <c r="L37" s="14" t="s">
        <v>1352</v>
      </c>
      <c r="M37" t="s">
        <v>1462</v>
      </c>
      <c r="N37" t="s">
        <v>1415</v>
      </c>
      <c r="O37" t="s">
        <v>1463</v>
      </c>
      <c r="P37" t="s">
        <v>1477</v>
      </c>
      <c r="Q37" s="34">
        <v>618</v>
      </c>
      <c r="R37" s="9">
        <v>662.9</v>
      </c>
      <c r="S37">
        <v>0.36</v>
      </c>
      <c r="T37">
        <v>0.36</v>
      </c>
      <c r="U37" s="11">
        <f t="shared" si="4"/>
        <v>0.30434782608695654</v>
      </c>
      <c r="V37" s="50">
        <v>7</v>
      </c>
      <c r="W37" s="22">
        <v>23</v>
      </c>
      <c r="X37">
        <v>7</v>
      </c>
      <c r="Y37" t="s">
        <v>1680</v>
      </c>
      <c r="Z37" s="50">
        <v>662.9</v>
      </c>
      <c r="AA37" t="s">
        <v>1478</v>
      </c>
      <c r="AB37" t="s">
        <v>1478</v>
      </c>
      <c r="AC37" t="s">
        <v>1723</v>
      </c>
      <c r="AD37" t="s">
        <v>1721</v>
      </c>
      <c r="AE37" s="13" t="str">
        <f>IFERROR(VLOOKUP(D37,Metros!$C$2:$F$916,4,0),"")</f>
        <v>IL-CHI</v>
      </c>
      <c r="AF37" s="13" t="str">
        <f>IFERROR(VLOOKUP(E37,Metros!$C$2:$F$916,4,0),"")</f>
        <v>AL-BIR</v>
      </c>
      <c r="AK37" s="10"/>
      <c r="AL37" s="11"/>
      <c r="AS37">
        <v>2.02</v>
      </c>
      <c r="AT37">
        <v>2.54</v>
      </c>
      <c r="AY37">
        <v>2.11</v>
      </c>
      <c r="AZ37">
        <v>2.34</v>
      </c>
      <c r="BA37">
        <v>2.0699999999999998</v>
      </c>
      <c r="BB37">
        <v>2.25</v>
      </c>
      <c r="BE37" s="1">
        <f t="shared" si="5"/>
        <v>2.3766666666666665</v>
      </c>
      <c r="BF37" s="51">
        <v>1800</v>
      </c>
      <c r="BG37" s="1">
        <f t="shared" si="6"/>
        <v>6.3991750138281294</v>
      </c>
      <c r="BH37" s="67">
        <v>6.45</v>
      </c>
      <c r="BI37" s="67"/>
      <c r="BJ37" s="6">
        <f t="shared" si="7"/>
        <v>4275.7049999999999</v>
      </c>
      <c r="BK37" s="6">
        <f t="shared" si="8"/>
        <v>4514.3490000000002</v>
      </c>
      <c r="BL37" s="5">
        <f t="shared" si="9"/>
        <v>6.94</v>
      </c>
      <c r="BM37" s="6">
        <f t="shared" si="10"/>
        <v>4289</v>
      </c>
      <c r="BN37" s="6"/>
      <c r="BO37" s="6"/>
      <c r="BP37" s="70">
        <f t="shared" si="11"/>
        <v>7</v>
      </c>
      <c r="BQ37" s="70">
        <f t="shared" si="12"/>
        <v>7</v>
      </c>
      <c r="BR37" s="6">
        <f t="shared" si="13"/>
        <v>4289</v>
      </c>
      <c r="BS37" s="68">
        <f t="shared" si="14"/>
        <v>2</v>
      </c>
      <c r="BT37" s="6">
        <f t="shared" si="15"/>
        <v>4428</v>
      </c>
      <c r="BU37" s="6"/>
      <c r="BV37" s="6"/>
      <c r="BW37" s="6">
        <f t="shared" si="16"/>
        <v>4428</v>
      </c>
      <c r="BX37" s="6">
        <f t="shared" si="17"/>
        <v>101844</v>
      </c>
      <c r="BY37" s="6">
        <f t="shared" si="18"/>
        <v>15246.699999999999</v>
      </c>
      <c r="CO37" s="50">
        <v>7</v>
      </c>
      <c r="CP37" t="s">
        <v>1531</v>
      </c>
      <c r="CQ37" t="s">
        <v>1532</v>
      </c>
      <c r="CR37">
        <v>0</v>
      </c>
      <c r="CS37">
        <v>5086</v>
      </c>
      <c r="CT37" t="s">
        <v>1462</v>
      </c>
      <c r="CU37">
        <v>0</v>
      </c>
      <c r="CV37">
        <v>0</v>
      </c>
      <c r="CW37">
        <v>23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2</v>
      </c>
      <c r="DL37">
        <v>2</v>
      </c>
      <c r="DM37">
        <v>2</v>
      </c>
      <c r="DN37">
        <v>0</v>
      </c>
      <c r="DO37">
        <v>0</v>
      </c>
      <c r="DP37">
        <v>3</v>
      </c>
      <c r="DQ37">
        <v>2</v>
      </c>
      <c r="DR37">
        <v>2</v>
      </c>
      <c r="DS37">
        <v>0</v>
      </c>
      <c r="DT37">
        <v>0</v>
      </c>
      <c r="DU37">
        <v>0</v>
      </c>
      <c r="DV37">
        <v>0</v>
      </c>
      <c r="DW37">
        <v>2</v>
      </c>
      <c r="DX37">
        <v>1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2</v>
      </c>
      <c r="EI37">
        <v>0</v>
      </c>
      <c r="EJ37">
        <v>0</v>
      </c>
      <c r="EK37">
        <v>1</v>
      </c>
      <c r="EL37">
        <v>2</v>
      </c>
      <c r="EM37">
        <v>2</v>
      </c>
      <c r="EN37">
        <v>0</v>
      </c>
      <c r="EO37">
        <v>0</v>
      </c>
    </row>
    <row r="38" spans="1:145" x14ac:dyDescent="0.3">
      <c r="A38">
        <v>68</v>
      </c>
      <c r="B38">
        <v>34</v>
      </c>
      <c r="D38" s="13" t="str">
        <f t="shared" si="0"/>
        <v>464</v>
      </c>
      <c r="E38" s="13" t="str">
        <f t="shared" si="1"/>
        <v>923</v>
      </c>
      <c r="F38" s="13" t="str">
        <f t="shared" si="2"/>
        <v>46404.92374</v>
      </c>
      <c r="G38" s="13" t="str">
        <f t="shared" si="3"/>
        <v>34.68.IN.CA.9.1984.Yes.Yes</v>
      </c>
      <c r="H38" s="13" t="s">
        <v>1664</v>
      </c>
      <c r="I38" s="13" t="s">
        <v>1664</v>
      </c>
      <c r="J38" t="s">
        <v>1350</v>
      </c>
      <c r="K38" t="s">
        <v>1351</v>
      </c>
      <c r="L38" s="14" t="s">
        <v>1352</v>
      </c>
      <c r="M38" t="s">
        <v>1450</v>
      </c>
      <c r="N38" t="s">
        <v>1348</v>
      </c>
      <c r="O38" t="s">
        <v>1451</v>
      </c>
      <c r="P38" t="s">
        <v>1477</v>
      </c>
      <c r="Q38" s="34">
        <v>1984</v>
      </c>
      <c r="R38" s="9">
        <v>1998.4</v>
      </c>
      <c r="S38">
        <v>0.36</v>
      </c>
      <c r="T38">
        <v>0.36</v>
      </c>
      <c r="U38" s="11">
        <f t="shared" si="4"/>
        <v>0</v>
      </c>
      <c r="V38" s="50">
        <v>0</v>
      </c>
      <c r="W38" s="22">
        <v>16</v>
      </c>
      <c r="X38">
        <v>9</v>
      </c>
      <c r="Y38" t="s">
        <v>1680</v>
      </c>
      <c r="Z38" s="50">
        <v>1998.4</v>
      </c>
      <c r="AA38" t="s">
        <v>1478</v>
      </c>
      <c r="AB38" t="s">
        <v>1478</v>
      </c>
      <c r="AC38" t="s">
        <v>1723</v>
      </c>
      <c r="AD38" t="s">
        <v>1727</v>
      </c>
      <c r="AE38" s="13" t="str">
        <f>IFERROR(VLOOKUP(D38,Metros!$C$2:$F$916,4,0),"")</f>
        <v>IL-CHI</v>
      </c>
      <c r="AF38" s="13" t="str">
        <f>IFERROR(VLOOKUP(E38,Metros!$C$2:$F$916,4,0),"")</f>
        <v>CA-LOS</v>
      </c>
      <c r="AG38">
        <v>14</v>
      </c>
      <c r="AH38">
        <v>2005.3571428571429</v>
      </c>
      <c r="AI38">
        <v>3941.0714285714284</v>
      </c>
      <c r="AJ38">
        <v>4534.7007142857146</v>
      </c>
      <c r="AK38" s="10">
        <v>593.6292857142862</v>
      </c>
      <c r="AL38" s="11">
        <v>0.13090815097105962</v>
      </c>
      <c r="AS38">
        <v>1.1100000000000001</v>
      </c>
      <c r="AT38">
        <v>1.29</v>
      </c>
      <c r="AY38">
        <v>1.1599999999999999</v>
      </c>
      <c r="AZ38">
        <v>1.26</v>
      </c>
      <c r="BA38">
        <v>1.1499999999999999</v>
      </c>
      <c r="BB38">
        <v>1.26</v>
      </c>
      <c r="BE38" s="1">
        <f t="shared" si="5"/>
        <v>1.2699999999999998</v>
      </c>
      <c r="BF38" s="51">
        <v>1800</v>
      </c>
      <c r="BG38" s="1">
        <f t="shared" si="6"/>
        <v>2.8692205764611685</v>
      </c>
      <c r="BH38" s="8">
        <v>3.45</v>
      </c>
      <c r="BI38" s="8">
        <v>7250</v>
      </c>
      <c r="BJ38" s="6">
        <f t="shared" si="7"/>
        <v>7250</v>
      </c>
      <c r="BK38" s="6">
        <f t="shared" si="8"/>
        <v>7969.424</v>
      </c>
      <c r="BL38" s="5">
        <f t="shared" si="9"/>
        <v>3.66</v>
      </c>
      <c r="BM38" s="6">
        <f t="shared" si="10"/>
        <v>7261</v>
      </c>
      <c r="BN38" s="6"/>
      <c r="BO38" s="6"/>
      <c r="BP38" s="70">
        <f t="shared" si="11"/>
        <v>9</v>
      </c>
      <c r="BQ38" s="70">
        <f t="shared" si="12"/>
        <v>9</v>
      </c>
      <c r="BR38" s="6">
        <f t="shared" si="13"/>
        <v>7261</v>
      </c>
      <c r="BS38" s="68">
        <f t="shared" si="14"/>
        <v>5</v>
      </c>
      <c r="BT38" s="6">
        <f t="shared" si="15"/>
        <v>7497</v>
      </c>
      <c r="BU38" s="6"/>
      <c r="BV38" s="6"/>
      <c r="BW38" s="6">
        <f t="shared" si="16"/>
        <v>7497</v>
      </c>
      <c r="BX38" s="6">
        <f t="shared" si="17"/>
        <v>119952</v>
      </c>
      <c r="BY38" s="6">
        <f t="shared" si="18"/>
        <v>31974.400000000001</v>
      </c>
      <c r="CO38" s="50">
        <v>0</v>
      </c>
      <c r="CP38" t="s">
        <v>1531</v>
      </c>
      <c r="CQ38" t="s">
        <v>1532</v>
      </c>
      <c r="CR38">
        <v>0</v>
      </c>
      <c r="CS38">
        <v>5087</v>
      </c>
      <c r="CT38" t="s">
        <v>1450</v>
      </c>
      <c r="CU38">
        <v>0</v>
      </c>
      <c r="CV38">
        <v>0</v>
      </c>
      <c r="CW38">
        <v>16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3</v>
      </c>
      <c r="DJ38">
        <v>3</v>
      </c>
      <c r="DK38">
        <v>3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1</v>
      </c>
      <c r="EF38">
        <v>1</v>
      </c>
      <c r="EG38">
        <v>2</v>
      </c>
      <c r="EH38">
        <v>3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</row>
    <row r="39" spans="1:145" x14ac:dyDescent="0.3">
      <c r="A39">
        <v>70</v>
      </c>
      <c r="B39">
        <v>35</v>
      </c>
      <c r="D39" s="13" t="str">
        <f t="shared" si="0"/>
        <v>464</v>
      </c>
      <c r="E39" s="13" t="str">
        <f t="shared" si="1"/>
        <v>291</v>
      </c>
      <c r="F39" s="13" t="str">
        <f t="shared" si="2"/>
        <v>46404.29172</v>
      </c>
      <c r="G39" s="13" t="str">
        <f t="shared" si="3"/>
        <v>35.70.IN.SC.6.737.Yes.Yes</v>
      </c>
      <c r="H39" s="13" t="s">
        <v>1664</v>
      </c>
      <c r="I39" s="13" t="s">
        <v>1664</v>
      </c>
      <c r="J39" t="s">
        <v>1350</v>
      </c>
      <c r="K39" t="s">
        <v>1351</v>
      </c>
      <c r="L39" s="14" t="s">
        <v>1352</v>
      </c>
      <c r="M39" t="s">
        <v>1464</v>
      </c>
      <c r="N39" t="s">
        <v>1418</v>
      </c>
      <c r="O39" t="s">
        <v>1465</v>
      </c>
      <c r="P39" t="s">
        <v>1477</v>
      </c>
      <c r="Q39" s="34">
        <v>737</v>
      </c>
      <c r="R39" s="9">
        <v>771.2</v>
      </c>
      <c r="S39">
        <v>0.36</v>
      </c>
      <c r="T39">
        <v>0.36</v>
      </c>
      <c r="U39" s="11">
        <f t="shared" si="4"/>
        <v>0.2857142857142857</v>
      </c>
      <c r="V39" s="50">
        <v>4</v>
      </c>
      <c r="W39" s="22">
        <v>14</v>
      </c>
      <c r="X39">
        <v>6</v>
      </c>
      <c r="Y39" t="s">
        <v>1680</v>
      </c>
      <c r="Z39" s="50">
        <v>771.2</v>
      </c>
      <c r="AA39" t="s">
        <v>1478</v>
      </c>
      <c r="AB39" t="s">
        <v>1478</v>
      </c>
      <c r="AC39" t="s">
        <v>1723</v>
      </c>
      <c r="AD39" t="s">
        <v>1722</v>
      </c>
      <c r="AE39" s="13" t="str">
        <f>IFERROR(VLOOKUP(D39,Metros!$C$2:$F$916,4,0),"")</f>
        <v>IL-CHI</v>
      </c>
      <c r="AF39" s="13" t="str">
        <f>IFERROR(VLOOKUP(E39,Metros!$C$2:$F$916,4,0),"")</f>
        <v>SC-COL</v>
      </c>
      <c r="AG39">
        <v>2</v>
      </c>
      <c r="AH39">
        <v>817.55</v>
      </c>
      <c r="AI39">
        <v>2750</v>
      </c>
      <c r="AJ39">
        <v>3244.44</v>
      </c>
      <c r="AK39" s="10">
        <v>494.44000000000005</v>
      </c>
      <c r="AL39" s="11">
        <v>0.15239609917273861</v>
      </c>
      <c r="AY39">
        <v>2.39</v>
      </c>
      <c r="AZ39">
        <v>2.59</v>
      </c>
      <c r="BA39">
        <v>2.23</v>
      </c>
      <c r="BB39">
        <v>2.4500000000000002</v>
      </c>
      <c r="BE39" s="1">
        <f t="shared" si="5"/>
        <v>2.52</v>
      </c>
      <c r="BF39" s="51">
        <v>1800</v>
      </c>
      <c r="BG39" s="1">
        <f t="shared" si="6"/>
        <v>6.2400248962655596</v>
      </c>
      <c r="BH39" s="8">
        <v>6.55</v>
      </c>
      <c r="BJ39" s="6">
        <f t="shared" si="7"/>
        <v>5051.3600000000006</v>
      </c>
      <c r="BK39" s="6">
        <f t="shared" si="8"/>
        <v>5328.9920000000002</v>
      </c>
      <c r="BL39" s="5">
        <f t="shared" si="9"/>
        <v>6.87</v>
      </c>
      <c r="BM39" s="6">
        <f t="shared" si="10"/>
        <v>5063</v>
      </c>
      <c r="BN39" s="6"/>
      <c r="BO39" s="6"/>
      <c r="BP39" s="70">
        <f t="shared" si="11"/>
        <v>6</v>
      </c>
      <c r="BQ39" s="70">
        <f t="shared" si="12"/>
        <v>6</v>
      </c>
      <c r="BR39" s="6">
        <f t="shared" si="13"/>
        <v>5063</v>
      </c>
      <c r="BS39" s="68">
        <f t="shared" si="14"/>
        <v>2</v>
      </c>
      <c r="BT39" s="6">
        <f t="shared" si="15"/>
        <v>5228</v>
      </c>
      <c r="BU39" s="6"/>
      <c r="BV39" s="6"/>
      <c r="BW39" s="6">
        <f t="shared" si="16"/>
        <v>5228</v>
      </c>
      <c r="BX39" s="6">
        <f t="shared" si="17"/>
        <v>73192</v>
      </c>
      <c r="BY39" s="6">
        <f t="shared" si="18"/>
        <v>10796.800000000001</v>
      </c>
      <c r="CO39" s="50">
        <v>4</v>
      </c>
      <c r="CP39" t="s">
        <v>1531</v>
      </c>
      <c r="CQ39" t="s">
        <v>1532</v>
      </c>
      <c r="CR39">
        <v>0</v>
      </c>
      <c r="CS39">
        <v>5088</v>
      </c>
      <c r="CT39" t="s">
        <v>1464</v>
      </c>
      <c r="CU39">
        <v>0</v>
      </c>
      <c r="CV39">
        <v>0</v>
      </c>
      <c r="CW39">
        <v>14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2</v>
      </c>
      <c r="DL39">
        <v>2</v>
      </c>
      <c r="DM39">
        <v>2</v>
      </c>
      <c r="DN39">
        <v>0</v>
      </c>
      <c r="DO39">
        <v>0</v>
      </c>
      <c r="DP39">
        <v>2</v>
      </c>
      <c r="DQ39">
        <v>2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1</v>
      </c>
      <c r="EF39">
        <v>1</v>
      </c>
      <c r="EG39">
        <v>1</v>
      </c>
      <c r="EH39">
        <v>1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</row>
    <row r="40" spans="1:145" x14ac:dyDescent="0.3">
      <c r="A40">
        <v>72</v>
      </c>
      <c r="B40">
        <v>36</v>
      </c>
      <c r="D40" s="13" t="str">
        <f t="shared" si="0"/>
        <v>464</v>
      </c>
      <c r="E40" s="13" t="str">
        <f t="shared" si="1"/>
        <v>186</v>
      </c>
      <c r="F40" s="13" t="str">
        <f t="shared" si="2"/>
        <v>46404.18640</v>
      </c>
      <c r="G40" s="13" t="str">
        <f t="shared" si="3"/>
        <v>36.72.IN.PA.8.655.Yes.Yes</v>
      </c>
      <c r="H40" s="13" t="s">
        <v>1664</v>
      </c>
      <c r="I40" s="13" t="s">
        <v>1664</v>
      </c>
      <c r="J40" t="s">
        <v>1350</v>
      </c>
      <c r="K40" t="s">
        <v>1351</v>
      </c>
      <c r="L40" s="14" t="s">
        <v>1352</v>
      </c>
      <c r="M40" t="s">
        <v>1440</v>
      </c>
      <c r="N40" t="s">
        <v>1357</v>
      </c>
      <c r="O40" t="s">
        <v>1441</v>
      </c>
      <c r="P40" t="s">
        <v>1477</v>
      </c>
      <c r="Q40" s="34">
        <v>655</v>
      </c>
      <c r="R40" s="9">
        <v>659</v>
      </c>
      <c r="S40">
        <v>0.36</v>
      </c>
      <c r="T40">
        <v>0.36</v>
      </c>
      <c r="U40" s="11">
        <f t="shared" si="4"/>
        <v>0.17647058823529413</v>
      </c>
      <c r="V40" s="50">
        <v>3</v>
      </c>
      <c r="W40" s="22">
        <v>17</v>
      </c>
      <c r="X40">
        <v>8</v>
      </c>
      <c r="Y40" t="s">
        <v>1680</v>
      </c>
      <c r="Z40" s="50">
        <v>659</v>
      </c>
      <c r="AA40" t="s">
        <v>1478</v>
      </c>
      <c r="AB40" t="s">
        <v>1478</v>
      </c>
      <c r="AC40" t="s">
        <v>1723</v>
      </c>
      <c r="AD40" t="s">
        <v>1725</v>
      </c>
      <c r="AE40" s="13" t="str">
        <f>IFERROR(VLOOKUP(D40,Metros!$C$2:$F$916,4,0),"")</f>
        <v>IL-CHI</v>
      </c>
      <c r="AF40" s="13" t="str">
        <f>IFERROR(VLOOKUP(E40,Metros!$C$2:$F$916,4,0),"")</f>
        <v>PA-SCR</v>
      </c>
      <c r="AG40">
        <v>18</v>
      </c>
      <c r="AH40">
        <v>773.77222222222224</v>
      </c>
      <c r="AI40">
        <v>2558.4555555555553</v>
      </c>
      <c r="AJ40">
        <v>3441.673888888889</v>
      </c>
      <c r="AK40" s="10">
        <v>883.2183333333337</v>
      </c>
      <c r="AL40" s="11">
        <v>0.25662464307984512</v>
      </c>
      <c r="AS40">
        <v>2.7</v>
      </c>
      <c r="AT40">
        <v>2.87</v>
      </c>
      <c r="AY40">
        <v>2.73</v>
      </c>
      <c r="AZ40">
        <v>2.84</v>
      </c>
      <c r="BA40">
        <v>2.76</v>
      </c>
      <c r="BB40">
        <v>2.88</v>
      </c>
      <c r="BE40" s="1">
        <f t="shared" si="5"/>
        <v>2.8633333333333333</v>
      </c>
      <c r="BF40" s="51">
        <v>1800</v>
      </c>
      <c r="BG40" s="1">
        <f t="shared" si="6"/>
        <v>7.1695778958017193</v>
      </c>
      <c r="BH40" s="8">
        <v>7.15</v>
      </c>
      <c r="BJ40" s="6">
        <f t="shared" si="7"/>
        <v>4711.8500000000004</v>
      </c>
      <c r="BK40" s="6">
        <f t="shared" si="8"/>
        <v>4949.09</v>
      </c>
      <c r="BL40" s="5">
        <f t="shared" si="9"/>
        <v>7.2</v>
      </c>
      <c r="BM40" s="6">
        <f t="shared" si="10"/>
        <v>4716</v>
      </c>
      <c r="BN40" s="6"/>
      <c r="BO40" s="6"/>
      <c r="BP40" s="70">
        <f t="shared" si="11"/>
        <v>8</v>
      </c>
      <c r="BQ40" s="70">
        <f t="shared" si="12"/>
        <v>8</v>
      </c>
      <c r="BR40" s="6">
        <f t="shared" si="13"/>
        <v>4716</v>
      </c>
      <c r="BS40" s="68">
        <f t="shared" si="14"/>
        <v>2</v>
      </c>
      <c r="BT40" s="6">
        <f t="shared" si="15"/>
        <v>4869</v>
      </c>
      <c r="BU40" s="6"/>
      <c r="BV40" s="6"/>
      <c r="BW40" s="6">
        <f t="shared" si="16"/>
        <v>4869</v>
      </c>
      <c r="BX40" s="6">
        <f t="shared" si="17"/>
        <v>82773</v>
      </c>
      <c r="BY40" s="6">
        <f t="shared" si="18"/>
        <v>11203</v>
      </c>
      <c r="CO40" s="50">
        <v>3</v>
      </c>
      <c r="CP40" t="s">
        <v>1531</v>
      </c>
      <c r="CQ40" t="s">
        <v>1532</v>
      </c>
      <c r="CR40">
        <v>0</v>
      </c>
      <c r="CS40">
        <v>5089</v>
      </c>
      <c r="CT40" t="s">
        <v>1440</v>
      </c>
      <c r="CU40">
        <v>0</v>
      </c>
      <c r="CV40">
        <v>0</v>
      </c>
      <c r="CW40">
        <v>17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1</v>
      </c>
      <c r="DR40">
        <v>2</v>
      </c>
      <c r="DS40">
        <v>0</v>
      </c>
      <c r="DT40">
        <v>0</v>
      </c>
      <c r="DU40">
        <v>0</v>
      </c>
      <c r="DV40">
        <v>0</v>
      </c>
      <c r="DW40">
        <v>1</v>
      </c>
      <c r="DX40">
        <v>2</v>
      </c>
      <c r="DY40">
        <v>2</v>
      </c>
      <c r="DZ40">
        <v>0</v>
      </c>
      <c r="EA40">
        <v>1</v>
      </c>
      <c r="EB40">
        <v>0</v>
      </c>
      <c r="EC40">
        <v>0</v>
      </c>
      <c r="ED40">
        <v>2</v>
      </c>
      <c r="EE40">
        <v>2</v>
      </c>
      <c r="EF40">
        <v>2</v>
      </c>
      <c r="EG40">
        <v>2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</row>
    <row r="41" spans="1:145" x14ac:dyDescent="0.3">
      <c r="A41">
        <v>74</v>
      </c>
      <c r="B41">
        <v>37</v>
      </c>
      <c r="D41" s="13" t="str">
        <f t="shared" si="0"/>
        <v>464</v>
      </c>
      <c r="E41" s="13" t="str">
        <f t="shared" si="1"/>
        <v>458</v>
      </c>
      <c r="F41" s="13" t="str">
        <f t="shared" si="2"/>
        <v>46404.45889</v>
      </c>
      <c r="G41" s="13" t="str">
        <f t="shared" si="3"/>
        <v>37.74.IN.OH.9.212.Yes.Yes</v>
      </c>
      <c r="H41" s="13" t="s">
        <v>1664</v>
      </c>
      <c r="I41" s="13" t="s">
        <v>1664</v>
      </c>
      <c r="J41" t="s">
        <v>1350</v>
      </c>
      <c r="K41" t="s">
        <v>1351</v>
      </c>
      <c r="L41" s="14" t="s">
        <v>1352</v>
      </c>
      <c r="M41" t="s">
        <v>1473</v>
      </c>
      <c r="N41" t="s">
        <v>1345</v>
      </c>
      <c r="O41" t="s">
        <v>1474</v>
      </c>
      <c r="P41" t="s">
        <v>1477</v>
      </c>
      <c r="Q41" s="34">
        <v>212</v>
      </c>
      <c r="R41" s="9">
        <v>235.4</v>
      </c>
      <c r="S41">
        <v>0.36</v>
      </c>
      <c r="T41">
        <v>0.36</v>
      </c>
      <c r="U41" s="11">
        <f t="shared" si="4"/>
        <v>0</v>
      </c>
      <c r="V41" s="50">
        <v>0</v>
      </c>
      <c r="W41" s="22">
        <v>19</v>
      </c>
      <c r="X41">
        <v>9</v>
      </c>
      <c r="Y41" t="s">
        <v>1680</v>
      </c>
      <c r="Z41" s="50">
        <v>235.4</v>
      </c>
      <c r="AA41" t="s">
        <v>1478</v>
      </c>
      <c r="AB41" t="s">
        <v>1478</v>
      </c>
      <c r="AC41" t="s">
        <v>1723</v>
      </c>
      <c r="AD41" t="s">
        <v>1723</v>
      </c>
      <c r="AE41" s="13" t="str">
        <f>IFERROR(VLOOKUP(D41,Metros!$C$2:$F$916,4,0),"")</f>
        <v>IL-CHI</v>
      </c>
      <c r="AF41" s="13" t="str">
        <f>IFERROR(VLOOKUP(E41,Metros!$C$2:$F$916,4,0),"")</f>
        <v>OH-LIM</v>
      </c>
      <c r="AG41">
        <v>23</v>
      </c>
      <c r="AH41">
        <v>256.18260869565216</v>
      </c>
      <c r="AI41">
        <v>1186.1304347826087</v>
      </c>
      <c r="AJ41">
        <v>1305.7252173913043</v>
      </c>
      <c r="AK41" s="10">
        <v>119.5947826086956</v>
      </c>
      <c r="AL41" s="11">
        <v>9.1592611535551746E-2</v>
      </c>
      <c r="AS41">
        <v>3.16</v>
      </c>
      <c r="AT41">
        <v>3.76</v>
      </c>
      <c r="AY41">
        <v>2.91</v>
      </c>
      <c r="AZ41">
        <v>3.31</v>
      </c>
      <c r="BA41">
        <v>3</v>
      </c>
      <c r="BB41">
        <v>3.35</v>
      </c>
      <c r="BE41" s="1">
        <f t="shared" si="5"/>
        <v>3.4733333333333332</v>
      </c>
      <c r="BF41" s="51">
        <v>1800</v>
      </c>
      <c r="BG41" s="1">
        <f t="shared" si="6"/>
        <v>13.030225715094874</v>
      </c>
      <c r="BH41" s="8">
        <v>12.55</v>
      </c>
      <c r="BI41" s="8">
        <v>3950</v>
      </c>
      <c r="BJ41" s="6">
        <f t="shared" si="7"/>
        <v>3950</v>
      </c>
      <c r="BK41" s="6">
        <f t="shared" si="8"/>
        <v>4034.7440000000001</v>
      </c>
      <c r="BL41" s="5">
        <f t="shared" si="9"/>
        <v>18.670000000000002</v>
      </c>
      <c r="BM41" s="6">
        <f t="shared" si="10"/>
        <v>3958</v>
      </c>
      <c r="BN41" s="6"/>
      <c r="BO41" s="6"/>
      <c r="BP41" s="70">
        <f t="shared" si="11"/>
        <v>9</v>
      </c>
      <c r="BQ41" s="70">
        <f t="shared" si="12"/>
        <v>9</v>
      </c>
      <c r="BR41" s="6">
        <f t="shared" si="13"/>
        <v>3958</v>
      </c>
      <c r="BS41" s="68">
        <f t="shared" si="14"/>
        <v>1</v>
      </c>
      <c r="BT41" s="6">
        <f t="shared" si="15"/>
        <v>4087</v>
      </c>
      <c r="BU41" s="6"/>
      <c r="BV41" s="6"/>
      <c r="BW41" s="6">
        <f t="shared" si="16"/>
        <v>4087</v>
      </c>
      <c r="BX41" s="6">
        <f t="shared" si="17"/>
        <v>77653</v>
      </c>
      <c r="BY41" s="6">
        <f t="shared" si="18"/>
        <v>4472.6000000000004</v>
      </c>
      <c r="CO41" s="50">
        <v>0</v>
      </c>
      <c r="CP41" t="s">
        <v>1531</v>
      </c>
      <c r="CQ41" t="s">
        <v>1532</v>
      </c>
      <c r="CR41">
        <v>0</v>
      </c>
      <c r="CS41">
        <v>5120</v>
      </c>
      <c r="CT41" t="s">
        <v>1473</v>
      </c>
      <c r="CU41">
        <v>0</v>
      </c>
      <c r="CV41">
        <v>0</v>
      </c>
      <c r="CW41">
        <v>19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1</v>
      </c>
      <c r="DZ41">
        <v>4</v>
      </c>
      <c r="EA41">
        <v>4</v>
      </c>
      <c r="EB41">
        <v>0</v>
      </c>
      <c r="EC41">
        <v>0</v>
      </c>
      <c r="ED41">
        <v>4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3</v>
      </c>
      <c r="EO41">
        <v>3</v>
      </c>
    </row>
    <row r="42" spans="1:145" x14ac:dyDescent="0.3">
      <c r="A42">
        <v>76</v>
      </c>
      <c r="B42">
        <v>38</v>
      </c>
      <c r="D42" s="13" t="str">
        <f t="shared" si="0"/>
        <v>464</v>
      </c>
      <c r="E42" s="13" t="str">
        <f t="shared" si="1"/>
        <v>010</v>
      </c>
      <c r="F42" s="13" t="str">
        <f t="shared" si="2"/>
        <v>46404.01085</v>
      </c>
      <c r="G42" s="13" t="str">
        <f t="shared" si="3"/>
        <v>38.76.IN.MA.9.855.Yes.Yes</v>
      </c>
      <c r="H42" s="13" t="s">
        <v>1664</v>
      </c>
      <c r="I42" s="13" t="s">
        <v>1664</v>
      </c>
      <c r="J42" t="s">
        <v>1350</v>
      </c>
      <c r="K42" t="s">
        <v>1351</v>
      </c>
      <c r="L42" s="14" t="s">
        <v>1352</v>
      </c>
      <c r="M42" t="s">
        <v>1442</v>
      </c>
      <c r="N42" t="s">
        <v>1427</v>
      </c>
      <c r="O42" t="s">
        <v>1443</v>
      </c>
      <c r="P42" t="s">
        <v>1477</v>
      </c>
      <c r="Q42" s="34">
        <v>855</v>
      </c>
      <c r="R42" s="9">
        <v>896</v>
      </c>
      <c r="S42">
        <v>0.36</v>
      </c>
      <c r="T42">
        <v>0.36</v>
      </c>
      <c r="U42" s="11">
        <f t="shared" si="4"/>
        <v>6.25E-2</v>
      </c>
      <c r="V42" s="50">
        <v>1</v>
      </c>
      <c r="W42" s="22">
        <v>16</v>
      </c>
      <c r="X42">
        <v>9</v>
      </c>
      <c r="Y42" t="s">
        <v>1680</v>
      </c>
      <c r="Z42" s="50">
        <v>896</v>
      </c>
      <c r="AA42" t="s">
        <v>1478</v>
      </c>
      <c r="AB42" t="s">
        <v>1478</v>
      </c>
      <c r="AC42" t="s">
        <v>1723</v>
      </c>
      <c r="AD42" t="s">
        <v>1726</v>
      </c>
      <c r="AE42" s="13" t="str">
        <f>IFERROR(VLOOKUP(D42,Metros!$C$2:$F$916,4,0),"")</f>
        <v>IL-CHI</v>
      </c>
      <c r="AF42" s="13" t="str">
        <f>IFERROR(VLOOKUP(E42,Metros!$C$2:$F$916,4,0),"")</f>
        <v>MA-SPR</v>
      </c>
      <c r="AK42" s="10"/>
      <c r="AL42" s="11"/>
      <c r="AY42">
        <v>3.11</v>
      </c>
      <c r="AZ42">
        <v>3.34</v>
      </c>
      <c r="BA42">
        <v>3.12</v>
      </c>
      <c r="BB42">
        <v>3.41</v>
      </c>
      <c r="BE42" s="1">
        <f t="shared" si="5"/>
        <v>3.375</v>
      </c>
      <c r="BF42" s="51">
        <v>1800</v>
      </c>
      <c r="BG42" s="1">
        <f t="shared" si="6"/>
        <v>7.2401785714285722</v>
      </c>
      <c r="BH42" s="8">
        <v>7.25</v>
      </c>
      <c r="BJ42" s="6">
        <f t="shared" si="7"/>
        <v>6496</v>
      </c>
      <c r="BK42" s="6">
        <f t="shared" si="8"/>
        <v>6818.56</v>
      </c>
      <c r="BL42" s="5">
        <f t="shared" si="9"/>
        <v>7.61</v>
      </c>
      <c r="BM42" s="6">
        <f t="shared" si="10"/>
        <v>6507</v>
      </c>
      <c r="BN42" s="6"/>
      <c r="BO42" s="6"/>
      <c r="BP42" s="70">
        <f t="shared" si="11"/>
        <v>9</v>
      </c>
      <c r="BQ42" s="70">
        <f t="shared" si="12"/>
        <v>9</v>
      </c>
      <c r="BR42" s="6">
        <f t="shared" si="13"/>
        <v>6507</v>
      </c>
      <c r="BS42" s="68">
        <f t="shared" si="14"/>
        <v>2</v>
      </c>
      <c r="BT42" s="6">
        <f t="shared" si="15"/>
        <v>6718</v>
      </c>
      <c r="BU42" s="6"/>
      <c r="BV42" s="6"/>
      <c r="BW42" s="6">
        <f t="shared" si="16"/>
        <v>6718</v>
      </c>
      <c r="BX42" s="6">
        <f t="shared" si="17"/>
        <v>107488</v>
      </c>
      <c r="BY42" s="6">
        <f t="shared" si="18"/>
        <v>14336</v>
      </c>
      <c r="CO42" s="50">
        <v>1</v>
      </c>
      <c r="CP42" t="s">
        <v>1531</v>
      </c>
      <c r="CQ42" t="s">
        <v>1532</v>
      </c>
      <c r="CR42">
        <v>0</v>
      </c>
      <c r="CS42">
        <v>5221</v>
      </c>
      <c r="CT42" t="s">
        <v>1442</v>
      </c>
      <c r="CU42">
        <v>0</v>
      </c>
      <c r="CV42">
        <v>0</v>
      </c>
      <c r="CW42">
        <v>16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2</v>
      </c>
      <c r="DX42">
        <v>2</v>
      </c>
      <c r="DY42">
        <v>2</v>
      </c>
      <c r="DZ42">
        <v>2</v>
      </c>
      <c r="EA42">
        <v>1</v>
      </c>
      <c r="EB42">
        <v>0</v>
      </c>
      <c r="EC42">
        <v>0</v>
      </c>
      <c r="ED42">
        <v>0</v>
      </c>
      <c r="EE42">
        <v>0</v>
      </c>
      <c r="EF42">
        <v>1</v>
      </c>
      <c r="EG42">
        <v>1</v>
      </c>
      <c r="EH42">
        <v>2</v>
      </c>
      <c r="EI42">
        <v>0</v>
      </c>
      <c r="EJ42">
        <v>0</v>
      </c>
      <c r="EK42">
        <v>2</v>
      </c>
      <c r="EL42">
        <v>0</v>
      </c>
      <c r="EM42">
        <v>0</v>
      </c>
      <c r="EN42">
        <v>0</v>
      </c>
      <c r="EO42">
        <v>0</v>
      </c>
    </row>
    <row r="43" spans="1:145" x14ac:dyDescent="0.3">
      <c r="A43">
        <v>78</v>
      </c>
      <c r="B43">
        <v>39</v>
      </c>
      <c r="D43" s="13" t="str">
        <f t="shared" si="0"/>
        <v>464</v>
      </c>
      <c r="E43" s="13" t="str">
        <f t="shared" si="1"/>
        <v>770</v>
      </c>
      <c r="F43" s="13" t="str">
        <f t="shared" si="2"/>
        <v>46404.77064</v>
      </c>
      <c r="G43" s="13" t="str">
        <f t="shared" si="3"/>
        <v>39.78.IN.TX.10.1061.Yes.Yes</v>
      </c>
      <c r="H43" s="13" t="s">
        <v>1664</v>
      </c>
      <c r="I43" s="66" t="s">
        <v>1701</v>
      </c>
      <c r="J43" t="s">
        <v>1350</v>
      </c>
      <c r="K43" t="s">
        <v>1351</v>
      </c>
      <c r="L43" s="14" t="s">
        <v>1352</v>
      </c>
      <c r="M43" t="s">
        <v>1454</v>
      </c>
      <c r="N43" t="s">
        <v>1388</v>
      </c>
      <c r="O43" t="s">
        <v>1455</v>
      </c>
      <c r="P43" t="s">
        <v>1477</v>
      </c>
      <c r="Q43" s="34">
        <v>1061</v>
      </c>
      <c r="R43" s="9">
        <v>1081.5</v>
      </c>
      <c r="S43">
        <v>0.36</v>
      </c>
      <c r="T43">
        <v>0.36</v>
      </c>
      <c r="U43" s="11">
        <f t="shared" si="4"/>
        <v>0.25</v>
      </c>
      <c r="V43" s="50">
        <v>6</v>
      </c>
      <c r="W43" s="22">
        <v>24</v>
      </c>
      <c r="X43">
        <v>10</v>
      </c>
      <c r="Y43" t="s">
        <v>1680</v>
      </c>
      <c r="Z43" s="50">
        <v>1081.5</v>
      </c>
      <c r="AA43" t="s">
        <v>1478</v>
      </c>
      <c r="AB43" t="s">
        <v>1478</v>
      </c>
      <c r="AC43" t="s">
        <v>1723</v>
      </c>
      <c r="AD43" t="s">
        <v>1724</v>
      </c>
      <c r="AE43" s="13" t="str">
        <f>IFERROR(VLOOKUP(D43,Metros!$C$2:$F$916,4,0),"")</f>
        <v>IL-CHI</v>
      </c>
      <c r="AF43" s="13" t="str">
        <f>IFERROR(VLOOKUP(E43,Metros!$C$2:$F$916,4,0),"")</f>
        <v>TX-HOU</v>
      </c>
      <c r="AG43">
        <v>1</v>
      </c>
      <c r="AH43">
        <v>1094</v>
      </c>
      <c r="AI43">
        <v>2900</v>
      </c>
      <c r="AJ43">
        <v>3478.2</v>
      </c>
      <c r="AK43" s="10">
        <v>578.19999999999982</v>
      </c>
      <c r="AL43" s="11">
        <v>0.16623540911965956</v>
      </c>
      <c r="AY43">
        <v>1.84</v>
      </c>
      <c r="AZ43">
        <v>1.96</v>
      </c>
      <c r="BA43">
        <v>1.81</v>
      </c>
      <c r="BB43">
        <v>1.92</v>
      </c>
      <c r="BE43" s="1">
        <f t="shared" si="5"/>
        <v>1.94</v>
      </c>
      <c r="BF43" s="51">
        <v>1800</v>
      </c>
      <c r="BG43" s="1">
        <f t="shared" si="6"/>
        <v>4.6713550624133147</v>
      </c>
      <c r="BH43" s="67">
        <v>4.8499999999999996</v>
      </c>
      <c r="BI43" s="67"/>
      <c r="BJ43" s="6">
        <f t="shared" si="7"/>
        <v>5245.2749999999996</v>
      </c>
      <c r="BK43" s="6">
        <f t="shared" si="8"/>
        <v>5634.6149999999998</v>
      </c>
      <c r="BL43" s="5">
        <f t="shared" si="9"/>
        <v>4.95</v>
      </c>
      <c r="BM43" s="6">
        <f t="shared" si="10"/>
        <v>5252</v>
      </c>
      <c r="BN43" s="6"/>
      <c r="BO43" s="6"/>
      <c r="BP43" s="70">
        <f t="shared" si="11"/>
        <v>10</v>
      </c>
      <c r="BQ43" s="70">
        <f t="shared" si="12"/>
        <v>10</v>
      </c>
      <c r="BR43" s="6">
        <f t="shared" si="13"/>
        <v>5252</v>
      </c>
      <c r="BS43" s="68">
        <f t="shared" si="14"/>
        <v>3</v>
      </c>
      <c r="BT43" s="6">
        <f t="shared" si="15"/>
        <v>5423</v>
      </c>
      <c r="BU43" s="6"/>
      <c r="BV43" s="6"/>
      <c r="BW43" s="6">
        <f t="shared" si="16"/>
        <v>5423</v>
      </c>
      <c r="BX43" s="6">
        <f t="shared" si="17"/>
        <v>130152</v>
      </c>
      <c r="BY43" s="6">
        <f t="shared" si="18"/>
        <v>25956</v>
      </c>
      <c r="CO43" s="50">
        <v>6</v>
      </c>
      <c r="CP43" t="s">
        <v>1531</v>
      </c>
      <c r="CQ43" t="s">
        <v>1532</v>
      </c>
      <c r="CR43">
        <v>0</v>
      </c>
      <c r="CS43">
        <v>5520</v>
      </c>
      <c r="CT43" t="s">
        <v>1454</v>
      </c>
      <c r="CU43">
        <v>0</v>
      </c>
      <c r="CV43">
        <v>0</v>
      </c>
      <c r="CW43">
        <v>24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2</v>
      </c>
      <c r="DQ43">
        <v>2</v>
      </c>
      <c r="DR43">
        <v>2</v>
      </c>
      <c r="DS43">
        <v>0</v>
      </c>
      <c r="DT43">
        <v>0</v>
      </c>
      <c r="DU43">
        <v>0</v>
      </c>
      <c r="DV43">
        <v>0</v>
      </c>
      <c r="DW43">
        <v>2</v>
      </c>
      <c r="DX43">
        <v>1</v>
      </c>
      <c r="DY43">
        <v>3</v>
      </c>
      <c r="DZ43">
        <v>2</v>
      </c>
      <c r="EA43">
        <v>2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2</v>
      </c>
      <c r="EL43">
        <v>2</v>
      </c>
      <c r="EM43">
        <v>2</v>
      </c>
      <c r="EN43">
        <v>2</v>
      </c>
      <c r="EO43">
        <v>0</v>
      </c>
    </row>
    <row r="44" spans="1:145" x14ac:dyDescent="0.3">
      <c r="A44">
        <v>80</v>
      </c>
      <c r="B44">
        <v>40</v>
      </c>
      <c r="D44" s="13" t="str">
        <f t="shared" si="0"/>
        <v>464</v>
      </c>
      <c r="E44" s="13" t="str">
        <f t="shared" si="1"/>
        <v>973</v>
      </c>
      <c r="F44" s="13" t="str">
        <f t="shared" si="2"/>
        <v>46404.97317</v>
      </c>
      <c r="G44" s="13" t="str">
        <f t="shared" si="3"/>
        <v>40.80.IN.OR.8.2127.Yes.Yes</v>
      </c>
      <c r="H44" s="13" t="s">
        <v>1664</v>
      </c>
      <c r="I44" s="13" t="s">
        <v>1664</v>
      </c>
      <c r="J44" t="s">
        <v>1350</v>
      </c>
      <c r="K44" t="s">
        <v>1351</v>
      </c>
      <c r="L44" s="14" t="s">
        <v>1352</v>
      </c>
      <c r="M44" t="s">
        <v>1446</v>
      </c>
      <c r="N44" t="s">
        <v>1447</v>
      </c>
      <c r="O44" t="s">
        <v>1448</v>
      </c>
      <c r="P44" t="s">
        <v>1477</v>
      </c>
      <c r="Q44" s="34">
        <v>2127</v>
      </c>
      <c r="R44" s="9">
        <v>2179.5</v>
      </c>
      <c r="S44">
        <v>0.36</v>
      </c>
      <c r="T44">
        <v>0.36</v>
      </c>
      <c r="U44" s="11">
        <f t="shared" si="4"/>
        <v>0</v>
      </c>
      <c r="V44" s="50">
        <v>0</v>
      </c>
      <c r="W44" s="22">
        <v>14</v>
      </c>
      <c r="X44">
        <v>8</v>
      </c>
      <c r="Y44" t="s">
        <v>1680</v>
      </c>
      <c r="Z44" s="50">
        <v>2179.5</v>
      </c>
      <c r="AA44" t="s">
        <v>1478</v>
      </c>
      <c r="AB44" t="s">
        <v>1478</v>
      </c>
      <c r="AC44" t="s">
        <v>1723</v>
      </c>
      <c r="AD44" t="s">
        <v>1729</v>
      </c>
      <c r="AE44" s="13" t="str">
        <f>IFERROR(VLOOKUP(D44,Metros!$C$2:$F$916,4,0),"")</f>
        <v>IL-CHI</v>
      </c>
      <c r="AF44" s="13" t="str">
        <f>IFERROR(VLOOKUP(E44,Metros!$C$2:$F$916,4,0),"")</f>
        <v>OR-EUG</v>
      </c>
      <c r="AK44" s="10"/>
      <c r="AL44" s="11"/>
      <c r="AY44">
        <v>1.64</v>
      </c>
      <c r="AZ44">
        <v>1.85</v>
      </c>
      <c r="BA44">
        <v>1.61</v>
      </c>
      <c r="BB44">
        <v>1.82</v>
      </c>
      <c r="BE44" s="1">
        <f t="shared" si="5"/>
        <v>1.835</v>
      </c>
      <c r="BF44" s="51">
        <v>1800</v>
      </c>
      <c r="BG44" s="1">
        <f t="shared" si="6"/>
        <v>3.6701274948382658</v>
      </c>
      <c r="BH44" s="8">
        <v>3.75</v>
      </c>
      <c r="BJ44" s="6">
        <f t="shared" si="7"/>
        <v>8173.125</v>
      </c>
      <c r="BK44" s="6">
        <f t="shared" si="8"/>
        <v>8957.7450000000008</v>
      </c>
      <c r="BL44" s="5">
        <f t="shared" si="9"/>
        <v>3.85</v>
      </c>
      <c r="BM44" s="6">
        <f t="shared" si="10"/>
        <v>8189</v>
      </c>
      <c r="BN44" s="6"/>
      <c r="BO44" s="6"/>
      <c r="BP44" s="70">
        <f t="shared" si="11"/>
        <v>8</v>
      </c>
      <c r="BQ44" s="70">
        <f t="shared" si="12"/>
        <v>8</v>
      </c>
      <c r="BR44" s="6">
        <f t="shared" si="13"/>
        <v>8189</v>
      </c>
      <c r="BS44" s="68">
        <f t="shared" si="14"/>
        <v>5</v>
      </c>
      <c r="BT44" s="6">
        <f t="shared" si="15"/>
        <v>8455</v>
      </c>
      <c r="BU44" s="6"/>
      <c r="BV44" s="6"/>
      <c r="BW44" s="6">
        <f t="shared" si="16"/>
        <v>8455</v>
      </c>
      <c r="BX44" s="6">
        <f t="shared" si="17"/>
        <v>118370</v>
      </c>
      <c r="BY44" s="6">
        <f t="shared" si="18"/>
        <v>30513</v>
      </c>
      <c r="CO44" s="50">
        <v>0</v>
      </c>
      <c r="CP44" t="s">
        <v>1531</v>
      </c>
      <c r="CQ44" t="s">
        <v>1532</v>
      </c>
      <c r="CR44">
        <v>0</v>
      </c>
      <c r="CS44">
        <v>5639</v>
      </c>
      <c r="CT44" t="s">
        <v>1446</v>
      </c>
      <c r="CU44">
        <v>0</v>
      </c>
      <c r="CV44">
        <v>0</v>
      </c>
      <c r="CW44">
        <v>14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2</v>
      </c>
      <c r="DJ44">
        <v>2</v>
      </c>
      <c r="DK44">
        <v>2</v>
      </c>
      <c r="DL44">
        <v>2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2</v>
      </c>
      <c r="EF44">
        <v>2</v>
      </c>
      <c r="EG44">
        <v>2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</row>
    <row r="45" spans="1:145" x14ac:dyDescent="0.3">
      <c r="A45">
        <v>82</v>
      </c>
      <c r="B45">
        <v>41</v>
      </c>
      <c r="D45" s="13" t="str">
        <f t="shared" si="0"/>
        <v>464</v>
      </c>
      <c r="E45" s="13" t="str">
        <f t="shared" si="1"/>
        <v>953</v>
      </c>
      <c r="F45" s="13" t="str">
        <f t="shared" si="2"/>
        <v>46404.95304</v>
      </c>
      <c r="G45" s="13" t="str">
        <f t="shared" si="3"/>
        <v>41.82.IN.CA.10.2106.Yes.Yes</v>
      </c>
      <c r="H45" s="13" t="s">
        <v>1664</v>
      </c>
      <c r="I45" s="13" t="s">
        <v>1664</v>
      </c>
      <c r="J45" t="s">
        <v>1350</v>
      </c>
      <c r="K45" t="s">
        <v>1351</v>
      </c>
      <c r="L45" s="14" t="s">
        <v>1352</v>
      </c>
      <c r="M45" t="s">
        <v>1444</v>
      </c>
      <c r="N45" t="s">
        <v>1348</v>
      </c>
      <c r="O45" t="s">
        <v>1445</v>
      </c>
      <c r="P45" t="s">
        <v>1477</v>
      </c>
      <c r="Q45" s="34">
        <v>2106</v>
      </c>
      <c r="R45" s="9">
        <v>2124.8000000000002</v>
      </c>
      <c r="S45">
        <v>0.36</v>
      </c>
      <c r="T45">
        <v>0.36</v>
      </c>
      <c r="U45" s="11">
        <f t="shared" si="4"/>
        <v>0</v>
      </c>
      <c r="V45" s="50">
        <v>0</v>
      </c>
      <c r="W45" s="22">
        <v>17</v>
      </c>
      <c r="X45">
        <v>10</v>
      </c>
      <c r="Y45" t="s">
        <v>1680</v>
      </c>
      <c r="Z45" s="50">
        <v>2124.8000000000002</v>
      </c>
      <c r="AA45" t="s">
        <v>1478</v>
      </c>
      <c r="AB45" t="s">
        <v>1478</v>
      </c>
      <c r="AC45" t="s">
        <v>1723</v>
      </c>
      <c r="AD45" t="s">
        <v>1727</v>
      </c>
      <c r="AE45" s="13" t="str">
        <f>IFERROR(VLOOKUP(D45,Metros!$C$2:$F$916,4,0),"")</f>
        <v>IL-CHI</v>
      </c>
      <c r="AF45" s="13" t="str">
        <f>IFERROR(VLOOKUP(E45,Metros!$C$2:$F$916,4,0),"")</f>
        <v>CA-SAC</v>
      </c>
      <c r="AG45">
        <v>7</v>
      </c>
      <c r="AH45">
        <v>2089.7142857142858</v>
      </c>
      <c r="AI45">
        <v>4108.5714285714284</v>
      </c>
      <c r="AJ45">
        <v>4626.1571428571424</v>
      </c>
      <c r="AK45" s="10">
        <v>517.58571428571395</v>
      </c>
      <c r="AL45" s="11">
        <v>0.11188243250337361</v>
      </c>
      <c r="AS45">
        <v>1.35</v>
      </c>
      <c r="AT45">
        <v>1.58</v>
      </c>
      <c r="AY45">
        <v>1.34</v>
      </c>
      <c r="AZ45">
        <v>1.55</v>
      </c>
      <c r="BA45">
        <v>1.38</v>
      </c>
      <c r="BB45">
        <v>1.56</v>
      </c>
      <c r="BE45" s="1">
        <f t="shared" si="5"/>
        <v>1.5633333333333332</v>
      </c>
      <c r="BF45" s="51">
        <v>1800</v>
      </c>
      <c r="BG45" s="1">
        <f t="shared" si="6"/>
        <v>3.2703052208835337</v>
      </c>
      <c r="BH45" s="8">
        <v>3.55</v>
      </c>
      <c r="BJ45" s="6">
        <f t="shared" si="7"/>
        <v>7543.04</v>
      </c>
      <c r="BK45" s="6">
        <f t="shared" si="8"/>
        <v>8307.9680000000008</v>
      </c>
      <c r="BL45" s="5">
        <f t="shared" si="9"/>
        <v>3.58</v>
      </c>
      <c r="BM45" s="6">
        <f t="shared" si="10"/>
        <v>7539</v>
      </c>
      <c r="BN45" s="6"/>
      <c r="BO45" s="6"/>
      <c r="BP45" s="70">
        <f t="shared" si="11"/>
        <v>10</v>
      </c>
      <c r="BQ45" s="70">
        <f t="shared" si="12"/>
        <v>10</v>
      </c>
      <c r="BR45" s="6">
        <f t="shared" si="13"/>
        <v>7539</v>
      </c>
      <c r="BS45" s="68">
        <f t="shared" si="14"/>
        <v>5</v>
      </c>
      <c r="BT45" s="6">
        <f t="shared" si="15"/>
        <v>7784</v>
      </c>
      <c r="BU45" s="6"/>
      <c r="BV45" s="6"/>
      <c r="BW45" s="6">
        <f t="shared" si="16"/>
        <v>7784</v>
      </c>
      <c r="BX45" s="6">
        <f t="shared" si="17"/>
        <v>132328</v>
      </c>
      <c r="BY45" s="6">
        <f t="shared" si="18"/>
        <v>36121.600000000006</v>
      </c>
      <c r="CO45" s="50">
        <v>0</v>
      </c>
      <c r="CP45" t="s">
        <v>1531</v>
      </c>
      <c r="CQ45" t="s">
        <v>1532</v>
      </c>
      <c r="CR45">
        <v>0</v>
      </c>
      <c r="CS45">
        <v>5641</v>
      </c>
      <c r="CT45" t="s">
        <v>1444</v>
      </c>
      <c r="CU45">
        <v>0</v>
      </c>
      <c r="CV45">
        <v>0</v>
      </c>
      <c r="CW45">
        <v>17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2</v>
      </c>
      <c r="DJ45">
        <v>2</v>
      </c>
      <c r="DK45">
        <v>2</v>
      </c>
      <c r="DL45">
        <v>2</v>
      </c>
      <c r="DM45">
        <v>2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2</v>
      </c>
      <c r="EF45">
        <v>2</v>
      </c>
      <c r="EG45">
        <v>2</v>
      </c>
      <c r="EH45">
        <v>1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</row>
    <row r="46" spans="1:145" x14ac:dyDescent="0.3">
      <c r="A46">
        <v>84</v>
      </c>
      <c r="B46">
        <v>42</v>
      </c>
      <c r="D46" s="13" t="str">
        <f t="shared" si="0"/>
        <v>464</v>
      </c>
      <c r="E46" s="13" t="str">
        <f t="shared" si="1"/>
        <v>917</v>
      </c>
      <c r="F46" s="13" t="str">
        <f t="shared" si="2"/>
        <v>46404.91764</v>
      </c>
      <c r="G46" s="13" t="str">
        <f t="shared" si="3"/>
        <v>42.84.IN.CA.10.1983.Yes.Yes</v>
      </c>
      <c r="H46" s="13" t="s">
        <v>1664</v>
      </c>
      <c r="I46" s="13" t="s">
        <v>1664</v>
      </c>
      <c r="J46" t="s">
        <v>1350</v>
      </c>
      <c r="K46" t="s">
        <v>1351</v>
      </c>
      <c r="L46" s="14" t="s">
        <v>1352</v>
      </c>
      <c r="M46" t="s">
        <v>1398</v>
      </c>
      <c r="N46" t="s">
        <v>1348</v>
      </c>
      <c r="O46" t="s">
        <v>1449</v>
      </c>
      <c r="P46" t="s">
        <v>1477</v>
      </c>
      <c r="Q46" s="34">
        <v>1983</v>
      </c>
      <c r="R46" s="9">
        <v>1998.1</v>
      </c>
      <c r="S46">
        <v>0.36</v>
      </c>
      <c r="T46">
        <v>0.36</v>
      </c>
      <c r="U46" s="11">
        <f t="shared" si="4"/>
        <v>0</v>
      </c>
      <c r="V46" s="50">
        <v>0</v>
      </c>
      <c r="W46" s="22">
        <v>17</v>
      </c>
      <c r="X46">
        <v>10</v>
      </c>
      <c r="Y46" t="s">
        <v>1680</v>
      </c>
      <c r="Z46" s="50">
        <v>1998.1</v>
      </c>
      <c r="AA46" t="s">
        <v>1478</v>
      </c>
      <c r="AB46" t="s">
        <v>1478</v>
      </c>
      <c r="AC46" t="s">
        <v>1723</v>
      </c>
      <c r="AD46" t="s">
        <v>1727</v>
      </c>
      <c r="AE46" s="13" t="str">
        <f>IFERROR(VLOOKUP(D46,Metros!$C$2:$F$916,4,0),"")</f>
        <v>IL-CHI</v>
      </c>
      <c r="AF46" s="13" t="str">
        <f>IFERROR(VLOOKUP(E46,Metros!$C$2:$F$916,4,0),"")</f>
        <v>CA-LOS</v>
      </c>
      <c r="AG46">
        <v>14</v>
      </c>
      <c r="AH46">
        <v>2005.3571428571429</v>
      </c>
      <c r="AI46">
        <v>3941.0714285714284</v>
      </c>
      <c r="AJ46">
        <v>4534.7007142857146</v>
      </c>
      <c r="AK46" s="10">
        <v>593.6292857142862</v>
      </c>
      <c r="AL46" s="11">
        <v>0.13090815097105962</v>
      </c>
      <c r="AS46">
        <v>1.1100000000000001</v>
      </c>
      <c r="AT46">
        <v>1.29</v>
      </c>
      <c r="AY46">
        <v>1.1599999999999999</v>
      </c>
      <c r="AZ46">
        <v>1.26</v>
      </c>
      <c r="BA46">
        <v>1.1499999999999999</v>
      </c>
      <c r="BB46">
        <v>1.26</v>
      </c>
      <c r="BE46" s="1">
        <f t="shared" si="5"/>
        <v>1.2699999999999998</v>
      </c>
      <c r="BF46" s="51">
        <v>1800</v>
      </c>
      <c r="BG46" s="1">
        <f t="shared" si="6"/>
        <v>2.8693558130223709</v>
      </c>
      <c r="BH46" s="8">
        <v>3.45</v>
      </c>
      <c r="BI46" s="8">
        <v>7250</v>
      </c>
      <c r="BJ46" s="6">
        <f t="shared" si="7"/>
        <v>7250</v>
      </c>
      <c r="BK46" s="6">
        <f t="shared" si="8"/>
        <v>7969.3159999999998</v>
      </c>
      <c r="BL46" s="5">
        <f t="shared" si="9"/>
        <v>3.66</v>
      </c>
      <c r="BM46" s="6">
        <f t="shared" si="10"/>
        <v>7258</v>
      </c>
      <c r="BN46" s="6"/>
      <c r="BO46" s="6"/>
      <c r="BP46" s="70">
        <f t="shared" si="11"/>
        <v>10</v>
      </c>
      <c r="BQ46" s="70">
        <f t="shared" si="12"/>
        <v>10</v>
      </c>
      <c r="BR46" s="6">
        <f t="shared" si="13"/>
        <v>7258</v>
      </c>
      <c r="BS46" s="68">
        <f t="shared" si="14"/>
        <v>5</v>
      </c>
      <c r="BT46" s="6">
        <f t="shared" si="15"/>
        <v>7494</v>
      </c>
      <c r="BU46" s="6"/>
      <c r="BV46" s="6"/>
      <c r="BW46" s="6">
        <f t="shared" si="16"/>
        <v>7494</v>
      </c>
      <c r="BX46" s="6">
        <f t="shared" si="17"/>
        <v>127398</v>
      </c>
      <c r="BY46" s="6">
        <f t="shared" si="18"/>
        <v>33967.699999999997</v>
      </c>
      <c r="CO46" s="50">
        <v>0</v>
      </c>
      <c r="CP46" t="s">
        <v>1531</v>
      </c>
      <c r="CQ46" t="s">
        <v>1532</v>
      </c>
      <c r="CR46">
        <v>0</v>
      </c>
      <c r="CS46">
        <v>5642</v>
      </c>
      <c r="CT46" t="s">
        <v>1398</v>
      </c>
      <c r="CU46">
        <v>0</v>
      </c>
      <c r="CV46">
        <v>0</v>
      </c>
      <c r="CW46">
        <v>17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2</v>
      </c>
      <c r="DJ46">
        <v>2</v>
      </c>
      <c r="DK46">
        <v>2</v>
      </c>
      <c r="DL46">
        <v>1</v>
      </c>
      <c r="DM46">
        <v>3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2</v>
      </c>
      <c r="EF46">
        <v>2</v>
      </c>
      <c r="EG46">
        <v>2</v>
      </c>
      <c r="EH46">
        <v>1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</row>
    <row r="47" spans="1:145" x14ac:dyDescent="0.3">
      <c r="A47">
        <v>86</v>
      </c>
      <c r="B47">
        <v>43</v>
      </c>
      <c r="D47" s="13" t="str">
        <f t="shared" si="0"/>
        <v>464</v>
      </c>
      <c r="E47" s="13" t="str">
        <f t="shared" si="1"/>
        <v>853</v>
      </c>
      <c r="F47" s="13" t="str">
        <f t="shared" si="2"/>
        <v>46404.85353</v>
      </c>
      <c r="G47" s="13" t="str">
        <f t="shared" si="3"/>
        <v>43.86.IN.AZ.5.1700.Yes.Yes</v>
      </c>
      <c r="H47" s="13" t="s">
        <v>1664</v>
      </c>
      <c r="I47" s="13" t="s">
        <v>1664</v>
      </c>
      <c r="J47" t="s">
        <v>1350</v>
      </c>
      <c r="K47" t="s">
        <v>1351</v>
      </c>
      <c r="L47" s="14" t="s">
        <v>1352</v>
      </c>
      <c r="M47" t="s">
        <v>1452</v>
      </c>
      <c r="N47" t="s">
        <v>1406</v>
      </c>
      <c r="O47" t="s">
        <v>1453</v>
      </c>
      <c r="P47" t="s">
        <v>1477</v>
      </c>
      <c r="Q47" s="34">
        <v>1700</v>
      </c>
      <c r="R47" s="9">
        <v>1815.9</v>
      </c>
      <c r="S47">
        <v>0.36</v>
      </c>
      <c r="T47">
        <v>0.36</v>
      </c>
      <c r="U47" s="11">
        <f t="shared" si="4"/>
        <v>0</v>
      </c>
      <c r="V47" s="50">
        <v>0</v>
      </c>
      <c r="W47" s="22">
        <v>8</v>
      </c>
      <c r="X47">
        <v>5</v>
      </c>
      <c r="Y47" t="s">
        <v>1680</v>
      </c>
      <c r="Z47" s="50">
        <v>1815.9</v>
      </c>
      <c r="AA47" t="s">
        <v>1478</v>
      </c>
      <c r="AB47" t="s">
        <v>1478</v>
      </c>
      <c r="AC47" t="s">
        <v>1723</v>
      </c>
      <c r="AD47" t="s">
        <v>1728</v>
      </c>
      <c r="AE47" s="13" t="str">
        <f>IFERROR(VLOOKUP(D47,Metros!$C$2:$F$916,4,0),"")</f>
        <v>IL-CHI</v>
      </c>
      <c r="AF47" s="13" t="str">
        <f>IFERROR(VLOOKUP(E47,Metros!$C$2:$F$916,4,0),"")</f>
        <v>AZ-PHO</v>
      </c>
      <c r="AK47" s="10"/>
      <c r="AL47" s="11"/>
      <c r="AY47">
        <v>1.48</v>
      </c>
      <c r="AZ47">
        <v>1.56</v>
      </c>
      <c r="BA47">
        <v>1.48</v>
      </c>
      <c r="BB47">
        <v>1.54</v>
      </c>
      <c r="BE47" s="1">
        <f t="shared" si="5"/>
        <v>1.55</v>
      </c>
      <c r="BF47" s="51">
        <v>1800</v>
      </c>
      <c r="BG47" s="1">
        <f t="shared" si="6"/>
        <v>3.3937440112340989</v>
      </c>
      <c r="BH47" s="8">
        <v>3.65</v>
      </c>
      <c r="BJ47" s="6">
        <f t="shared" si="7"/>
        <v>6628.0349999999999</v>
      </c>
      <c r="BK47" s="6">
        <f t="shared" si="8"/>
        <v>7281.759</v>
      </c>
      <c r="BL47" s="5">
        <f t="shared" si="9"/>
        <v>3.92</v>
      </c>
      <c r="BM47" s="6">
        <f t="shared" si="10"/>
        <v>6664</v>
      </c>
      <c r="BN47" s="6"/>
      <c r="BO47" s="6"/>
      <c r="BP47" s="70">
        <f t="shared" si="11"/>
        <v>5</v>
      </c>
      <c r="BQ47" s="70">
        <f t="shared" si="12"/>
        <v>5</v>
      </c>
      <c r="BR47" s="6">
        <f t="shared" si="13"/>
        <v>6664</v>
      </c>
      <c r="BS47" s="68">
        <f t="shared" si="14"/>
        <v>4</v>
      </c>
      <c r="BT47" s="6">
        <f t="shared" si="15"/>
        <v>6881</v>
      </c>
      <c r="BU47" s="6"/>
      <c r="BV47" s="6"/>
      <c r="BW47" s="6">
        <f t="shared" si="16"/>
        <v>6881</v>
      </c>
      <c r="BX47" s="6">
        <f t="shared" si="17"/>
        <v>55048</v>
      </c>
      <c r="BY47" s="6">
        <f t="shared" si="18"/>
        <v>14527.2</v>
      </c>
      <c r="CO47" s="50">
        <v>0</v>
      </c>
      <c r="CP47" t="s">
        <v>1531</v>
      </c>
      <c r="CQ47" t="s">
        <v>1532</v>
      </c>
      <c r="CR47">
        <v>0</v>
      </c>
      <c r="CS47">
        <v>5643</v>
      </c>
      <c r="CT47" t="s">
        <v>1452</v>
      </c>
      <c r="CU47">
        <v>0</v>
      </c>
      <c r="CV47">
        <v>0</v>
      </c>
      <c r="CW47">
        <v>8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2</v>
      </c>
      <c r="EF47">
        <v>1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</row>
    <row r="48" spans="1:145" x14ac:dyDescent="0.3">
      <c r="A48">
        <v>88</v>
      </c>
      <c r="B48">
        <v>44</v>
      </c>
      <c r="D48" s="13" t="str">
        <f t="shared" si="0"/>
        <v>464</v>
      </c>
      <c r="E48" s="13" t="str">
        <f t="shared" si="1"/>
        <v>604</v>
      </c>
      <c r="F48" s="13" t="str">
        <f t="shared" si="2"/>
        <v>46404.60436</v>
      </c>
      <c r="G48" s="13" t="str">
        <f t="shared" si="3"/>
        <v>44.88.IN.IL.13.43.Yes.Yes</v>
      </c>
      <c r="H48" s="13" t="s">
        <v>1664</v>
      </c>
      <c r="I48" s="13" t="s">
        <v>1664</v>
      </c>
      <c r="J48" t="s">
        <v>1350</v>
      </c>
      <c r="K48" t="s">
        <v>1351</v>
      </c>
      <c r="L48" s="14" t="s">
        <v>1352</v>
      </c>
      <c r="M48" t="s">
        <v>1466</v>
      </c>
      <c r="N48" t="s">
        <v>1354</v>
      </c>
      <c r="O48" t="s">
        <v>1467</v>
      </c>
      <c r="P48" t="s">
        <v>1477</v>
      </c>
      <c r="Q48" s="34">
        <v>43</v>
      </c>
      <c r="R48" s="9">
        <v>53.1</v>
      </c>
      <c r="S48">
        <v>0.36</v>
      </c>
      <c r="T48">
        <v>0.36</v>
      </c>
      <c r="U48" s="11">
        <f t="shared" si="4"/>
        <v>0</v>
      </c>
      <c r="V48" s="50">
        <v>0</v>
      </c>
      <c r="W48" s="22">
        <v>25</v>
      </c>
      <c r="X48">
        <v>13</v>
      </c>
      <c r="Y48" t="s">
        <v>1680</v>
      </c>
      <c r="Z48" s="50">
        <v>53.1</v>
      </c>
      <c r="AA48" t="s">
        <v>1478</v>
      </c>
      <c r="AB48" t="s">
        <v>1478</v>
      </c>
      <c r="AC48" t="s">
        <v>1723</v>
      </c>
      <c r="AD48" t="s">
        <v>1723</v>
      </c>
      <c r="AE48" s="13" t="str">
        <f>IFERROR(VLOOKUP(D48,Metros!$C$2:$F$916,4,0),"")</f>
        <v>IL-CHI</v>
      </c>
      <c r="AF48" s="13" t="str">
        <f>IFERROR(VLOOKUP(E48,Metros!$C$2:$F$916,4,0),"")</f>
        <v>IL-CHI</v>
      </c>
      <c r="AK48" s="10"/>
      <c r="AL48" s="11"/>
      <c r="AS48">
        <v>8.91</v>
      </c>
      <c r="AT48">
        <v>9.7799999999999994</v>
      </c>
      <c r="AY48">
        <v>8.89</v>
      </c>
      <c r="AZ48">
        <v>9.7899999999999991</v>
      </c>
      <c r="BA48">
        <v>8.91</v>
      </c>
      <c r="BB48">
        <v>9.7899999999999991</v>
      </c>
      <c r="BE48" s="1">
        <f t="shared" si="5"/>
        <v>9.7866666666666671</v>
      </c>
      <c r="BF48" s="51">
        <v>1800</v>
      </c>
      <c r="BG48" s="1">
        <f t="shared" si="6"/>
        <v>49.067638418079099</v>
      </c>
      <c r="BH48" s="8">
        <v>1</v>
      </c>
      <c r="BI48" s="8">
        <v>1650</v>
      </c>
      <c r="BJ48" s="6">
        <f t="shared" si="7"/>
        <v>1650</v>
      </c>
      <c r="BK48" s="6">
        <f t="shared" si="8"/>
        <v>1669.116</v>
      </c>
      <c r="BL48" s="5">
        <f t="shared" si="9"/>
        <v>38.46</v>
      </c>
      <c r="BM48" s="6">
        <f t="shared" si="10"/>
        <v>1654</v>
      </c>
      <c r="BN48" s="6"/>
      <c r="BO48" s="6"/>
      <c r="BP48" s="70">
        <f t="shared" si="11"/>
        <v>13</v>
      </c>
      <c r="BQ48" s="70">
        <f t="shared" si="12"/>
        <v>13</v>
      </c>
      <c r="BR48" s="6">
        <f t="shared" si="13"/>
        <v>1654</v>
      </c>
      <c r="BS48" s="68">
        <f t="shared" si="14"/>
        <v>1</v>
      </c>
      <c r="BT48" s="6">
        <f t="shared" si="15"/>
        <v>1708</v>
      </c>
      <c r="BU48" s="6"/>
      <c r="BV48" s="6"/>
      <c r="BW48" s="6">
        <f t="shared" si="16"/>
        <v>1708</v>
      </c>
      <c r="BX48" s="6">
        <f t="shared" si="17"/>
        <v>42700</v>
      </c>
      <c r="BY48" s="6">
        <f t="shared" si="18"/>
        <v>1327.5</v>
      </c>
      <c r="CO48" s="50">
        <v>0</v>
      </c>
      <c r="CP48" t="s">
        <v>1531</v>
      </c>
      <c r="CQ48" t="s">
        <v>1532</v>
      </c>
      <c r="CR48">
        <v>0</v>
      </c>
      <c r="CS48">
        <v>5851</v>
      </c>
      <c r="CT48" t="s">
        <v>1466</v>
      </c>
      <c r="CU48">
        <v>0</v>
      </c>
      <c r="CV48">
        <v>0</v>
      </c>
      <c r="CW48">
        <v>25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1</v>
      </c>
      <c r="DY48">
        <v>4</v>
      </c>
      <c r="DZ48">
        <v>4</v>
      </c>
      <c r="EA48">
        <v>4</v>
      </c>
      <c r="EB48">
        <v>0</v>
      </c>
      <c r="EC48">
        <v>0</v>
      </c>
      <c r="ED48">
        <v>5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2</v>
      </c>
      <c r="EN48">
        <v>2</v>
      </c>
      <c r="EO48">
        <v>3</v>
      </c>
    </row>
    <row r="49" spans="1:145" x14ac:dyDescent="0.3">
      <c r="A49">
        <v>90</v>
      </c>
      <c r="B49">
        <v>45</v>
      </c>
      <c r="D49" s="13" t="str">
        <f t="shared" si="0"/>
        <v>606</v>
      </c>
      <c r="E49" s="13" t="str">
        <f t="shared" si="1"/>
        <v>752</v>
      </c>
      <c r="F49" s="13" t="str">
        <f t="shared" si="2"/>
        <v>60609.75232</v>
      </c>
      <c r="G49" s="13" t="str">
        <f t="shared" si="3"/>
        <v>45.90.IL.TX.3.926.Yes.Yes</v>
      </c>
      <c r="H49" s="13" t="s">
        <v>1664</v>
      </c>
      <c r="I49" s="13" t="s">
        <v>1664</v>
      </c>
      <c r="J49" t="s">
        <v>1353</v>
      </c>
      <c r="K49" t="s">
        <v>1354</v>
      </c>
      <c r="L49" s="14" t="s">
        <v>1355</v>
      </c>
      <c r="M49" t="s">
        <v>1393</v>
      </c>
      <c r="N49" t="s">
        <v>1388</v>
      </c>
      <c r="O49" t="s">
        <v>1456</v>
      </c>
      <c r="P49" t="s">
        <v>1477</v>
      </c>
      <c r="Q49" s="34">
        <v>926</v>
      </c>
      <c r="R49" s="9">
        <v>929</v>
      </c>
      <c r="S49">
        <v>0.36</v>
      </c>
      <c r="T49">
        <v>0.36</v>
      </c>
      <c r="U49" s="11">
        <f t="shared" si="4"/>
        <v>0.23076923076923078</v>
      </c>
      <c r="V49" s="50">
        <v>3</v>
      </c>
      <c r="W49" s="22">
        <v>13</v>
      </c>
      <c r="X49">
        <v>3</v>
      </c>
      <c r="Y49" t="s">
        <v>1680</v>
      </c>
      <c r="Z49" s="50">
        <v>929</v>
      </c>
      <c r="AA49" t="s">
        <v>1478</v>
      </c>
      <c r="AB49" t="s">
        <v>1478</v>
      </c>
      <c r="AC49" t="s">
        <v>1723</v>
      </c>
      <c r="AD49" t="s">
        <v>1724</v>
      </c>
      <c r="AE49" s="13" t="str">
        <f>IFERROR(VLOOKUP(D49,Metros!$C$2:$F$916,4,0),"")</f>
        <v>IL-CHI</v>
      </c>
      <c r="AF49" s="13" t="str">
        <f>IFERROR(VLOOKUP(E49,Metros!$C$2:$F$916,4,0),"")</f>
        <v>TX-DFW</v>
      </c>
      <c r="AG49">
        <v>1</v>
      </c>
      <c r="AH49">
        <v>935</v>
      </c>
      <c r="AI49">
        <v>2700</v>
      </c>
      <c r="AJ49">
        <v>2591.1999999999998</v>
      </c>
      <c r="AK49" s="10">
        <v>-108.80000000000018</v>
      </c>
      <c r="AL49" s="11">
        <v>-4.1988267983945733E-2</v>
      </c>
      <c r="AS49">
        <v>2.02</v>
      </c>
      <c r="AT49">
        <v>2.23</v>
      </c>
      <c r="AY49">
        <v>1.95</v>
      </c>
      <c r="AZ49">
        <v>2.11</v>
      </c>
      <c r="BA49">
        <v>1.92</v>
      </c>
      <c r="BB49">
        <v>2.09</v>
      </c>
      <c r="BE49" s="1">
        <f t="shared" si="5"/>
        <v>2.1433333333333331</v>
      </c>
      <c r="BF49" s="51">
        <v>1800</v>
      </c>
      <c r="BG49" s="1">
        <f t="shared" si="6"/>
        <v>5.2597339433082162</v>
      </c>
      <c r="BH49" s="8">
        <v>5.55</v>
      </c>
      <c r="BJ49" s="6">
        <f t="shared" si="7"/>
        <v>5155.95</v>
      </c>
      <c r="BK49" s="6">
        <f t="shared" si="8"/>
        <v>5490.3899999999994</v>
      </c>
      <c r="BL49" s="5">
        <f t="shared" si="9"/>
        <v>5.57</v>
      </c>
      <c r="BM49" s="6">
        <f t="shared" si="10"/>
        <v>5158</v>
      </c>
      <c r="BN49" s="6"/>
      <c r="BO49" s="6"/>
      <c r="BP49" s="70">
        <f t="shared" si="11"/>
        <v>3</v>
      </c>
      <c r="BQ49" s="70">
        <f t="shared" si="12"/>
        <v>3</v>
      </c>
      <c r="BR49" s="6">
        <f t="shared" si="13"/>
        <v>5158</v>
      </c>
      <c r="BS49" s="68">
        <f t="shared" si="14"/>
        <v>2</v>
      </c>
      <c r="BT49" s="6">
        <f t="shared" si="15"/>
        <v>5326</v>
      </c>
      <c r="BU49" s="6"/>
      <c r="BV49" s="6"/>
      <c r="BW49" s="6">
        <f t="shared" si="16"/>
        <v>5326</v>
      </c>
      <c r="BX49" s="6">
        <f t="shared" si="17"/>
        <v>69238</v>
      </c>
      <c r="BY49" s="6">
        <f t="shared" si="18"/>
        <v>12077</v>
      </c>
      <c r="CO49" s="50">
        <v>3</v>
      </c>
      <c r="CP49" t="s">
        <v>1533</v>
      </c>
      <c r="CQ49" t="s">
        <v>1534</v>
      </c>
      <c r="CR49">
        <v>0</v>
      </c>
      <c r="CS49">
        <v>5023</v>
      </c>
      <c r="CT49" t="s">
        <v>1393</v>
      </c>
      <c r="CU49">
        <v>0</v>
      </c>
      <c r="CV49">
        <v>0</v>
      </c>
      <c r="CW49">
        <v>13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3</v>
      </c>
      <c r="DM49">
        <v>0</v>
      </c>
      <c r="DN49">
        <v>0</v>
      </c>
      <c r="DO49">
        <v>0</v>
      </c>
      <c r="DP49">
        <v>1</v>
      </c>
      <c r="DQ49">
        <v>1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1</v>
      </c>
      <c r="DY49">
        <v>2</v>
      </c>
      <c r="DZ49">
        <v>1</v>
      </c>
      <c r="EA49">
        <v>1</v>
      </c>
      <c r="EB49">
        <v>0</v>
      </c>
      <c r="EC49">
        <v>0</v>
      </c>
      <c r="ED49">
        <v>1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</row>
    <row r="50" spans="1:145" x14ac:dyDescent="0.3">
      <c r="A50">
        <v>92</v>
      </c>
      <c r="B50">
        <v>46</v>
      </c>
      <c r="D50" s="13" t="str">
        <f t="shared" si="0"/>
        <v>606</v>
      </c>
      <c r="E50" s="13" t="str">
        <f t="shared" si="1"/>
        <v>666</v>
      </c>
      <c r="F50" s="13" t="str">
        <f t="shared" si="2"/>
        <v>60609.66609</v>
      </c>
      <c r="G50" s="13" t="str">
        <f t="shared" si="3"/>
        <v>46.92.IL.KS.2.549.Yes.Yes</v>
      </c>
      <c r="H50" s="13" t="s">
        <v>1664</v>
      </c>
      <c r="I50" s="13" t="s">
        <v>1664</v>
      </c>
      <c r="J50" t="s">
        <v>1353</v>
      </c>
      <c r="K50" t="s">
        <v>1354</v>
      </c>
      <c r="L50" s="14" t="s">
        <v>1355</v>
      </c>
      <c r="M50" t="s">
        <v>1457</v>
      </c>
      <c r="N50" t="s">
        <v>1458</v>
      </c>
      <c r="O50" t="s">
        <v>1459</v>
      </c>
      <c r="P50" t="s">
        <v>1477</v>
      </c>
      <c r="Q50" s="34">
        <v>549</v>
      </c>
      <c r="R50" s="9">
        <v>571.70000000000005</v>
      </c>
      <c r="S50">
        <v>0.36</v>
      </c>
      <c r="T50">
        <v>0.36</v>
      </c>
      <c r="U50" s="11">
        <f t="shared" si="4"/>
        <v>0.27272727272727271</v>
      </c>
      <c r="V50" s="50">
        <v>3</v>
      </c>
      <c r="W50" s="22">
        <v>11</v>
      </c>
      <c r="X50">
        <v>2</v>
      </c>
      <c r="Y50" t="s">
        <v>1680</v>
      </c>
      <c r="Z50" s="50">
        <v>571.70000000000005</v>
      </c>
      <c r="AA50" t="s">
        <v>1478</v>
      </c>
      <c r="AB50" t="s">
        <v>1478</v>
      </c>
      <c r="AC50" t="s">
        <v>1723</v>
      </c>
      <c r="AD50" t="s">
        <v>1724</v>
      </c>
      <c r="AE50" s="13" t="str">
        <f>IFERROR(VLOOKUP(D50,Metros!$C$2:$F$916,4,0),"")</f>
        <v>IL-CHI</v>
      </c>
      <c r="AF50" s="13" t="str">
        <f>IFERROR(VLOOKUP(E50,Metros!$C$2:$F$916,4,0),"")</f>
        <v>KS-TOP</v>
      </c>
      <c r="AK50" s="10"/>
      <c r="AL50" s="11"/>
      <c r="AS50">
        <v>2.09</v>
      </c>
      <c r="AT50">
        <v>2.2799999999999998</v>
      </c>
      <c r="AY50">
        <v>2.12</v>
      </c>
      <c r="AZ50">
        <v>2.2599999999999998</v>
      </c>
      <c r="BA50">
        <v>2.14</v>
      </c>
      <c r="BB50">
        <v>2.2999999999999998</v>
      </c>
      <c r="BE50" s="1">
        <f t="shared" si="5"/>
        <v>2.2799999999999998</v>
      </c>
      <c r="BF50" s="51">
        <v>1800</v>
      </c>
      <c r="BG50" s="1">
        <f t="shared" si="6"/>
        <v>6.6825044603813186</v>
      </c>
      <c r="BH50" s="8">
        <v>7</v>
      </c>
      <c r="BJ50" s="6">
        <f t="shared" si="7"/>
        <v>4001.9000000000005</v>
      </c>
      <c r="BK50" s="6">
        <f t="shared" si="8"/>
        <v>4207.7120000000004</v>
      </c>
      <c r="BL50" s="5">
        <f t="shared" si="9"/>
        <v>7.3</v>
      </c>
      <c r="BM50" s="6">
        <f t="shared" si="10"/>
        <v>4008</v>
      </c>
      <c r="BN50" s="6"/>
      <c r="BO50" s="6"/>
      <c r="BP50" s="70">
        <f t="shared" si="11"/>
        <v>2</v>
      </c>
      <c r="BQ50" s="70">
        <f t="shared" si="12"/>
        <v>2</v>
      </c>
      <c r="BR50" s="6">
        <f t="shared" si="13"/>
        <v>4008</v>
      </c>
      <c r="BS50" s="68">
        <f t="shared" si="14"/>
        <v>2</v>
      </c>
      <c r="BT50" s="6">
        <f t="shared" si="15"/>
        <v>4138</v>
      </c>
      <c r="BU50" s="6"/>
      <c r="BV50" s="6"/>
      <c r="BW50" s="6">
        <f t="shared" si="16"/>
        <v>4138</v>
      </c>
      <c r="BX50" s="6">
        <f t="shared" si="17"/>
        <v>45518</v>
      </c>
      <c r="BY50" s="6">
        <f t="shared" si="18"/>
        <v>6288.7000000000007</v>
      </c>
      <c r="CO50" s="50">
        <v>3</v>
      </c>
      <c r="CP50" t="s">
        <v>1533</v>
      </c>
      <c r="CQ50" t="s">
        <v>1534</v>
      </c>
      <c r="CR50">
        <v>0</v>
      </c>
      <c r="CS50">
        <v>5024</v>
      </c>
      <c r="CT50" t="s">
        <v>1457</v>
      </c>
      <c r="CU50">
        <v>0</v>
      </c>
      <c r="CV50">
        <v>0</v>
      </c>
      <c r="CW50">
        <v>11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1</v>
      </c>
      <c r="DM50">
        <v>1</v>
      </c>
      <c r="DN50">
        <v>0</v>
      </c>
      <c r="DO50">
        <v>0</v>
      </c>
      <c r="DP50">
        <v>1</v>
      </c>
      <c r="DQ50">
        <v>1</v>
      </c>
      <c r="DR50">
        <v>1</v>
      </c>
      <c r="DS50">
        <v>0</v>
      </c>
      <c r="DT50">
        <v>0</v>
      </c>
      <c r="DU50">
        <v>0</v>
      </c>
      <c r="DV50">
        <v>0</v>
      </c>
      <c r="DW50">
        <v>1</v>
      </c>
      <c r="DX50">
        <v>2</v>
      </c>
      <c r="DY50">
        <v>0</v>
      </c>
      <c r="DZ50">
        <v>0</v>
      </c>
      <c r="EA50">
        <v>2</v>
      </c>
      <c r="EB50">
        <v>0</v>
      </c>
      <c r="EC50">
        <v>0</v>
      </c>
      <c r="ED50">
        <v>1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</row>
    <row r="51" spans="1:145" x14ac:dyDescent="0.3">
      <c r="A51">
        <v>94</v>
      </c>
      <c r="B51">
        <v>47</v>
      </c>
      <c r="D51" s="13" t="str">
        <f t="shared" si="0"/>
        <v>606</v>
      </c>
      <c r="E51" s="13" t="str">
        <f t="shared" si="1"/>
        <v>450</v>
      </c>
      <c r="F51" s="13" t="str">
        <f t="shared" si="2"/>
        <v>60609.45050</v>
      </c>
      <c r="G51" s="13" t="str">
        <f t="shared" si="3"/>
        <v>47.94.IL.OH.7.286.Yes.Yes</v>
      </c>
      <c r="H51" s="13" t="s">
        <v>1664</v>
      </c>
      <c r="I51" s="13" t="s">
        <v>1664</v>
      </c>
      <c r="J51" t="s">
        <v>1353</v>
      </c>
      <c r="K51" t="s">
        <v>1354</v>
      </c>
      <c r="L51" s="14" t="s">
        <v>1355</v>
      </c>
      <c r="M51" t="s">
        <v>1471</v>
      </c>
      <c r="N51" t="s">
        <v>1345</v>
      </c>
      <c r="O51" t="s">
        <v>1472</v>
      </c>
      <c r="P51" t="s">
        <v>1477</v>
      </c>
      <c r="Q51" s="34">
        <v>286</v>
      </c>
      <c r="R51" s="9">
        <v>312.7</v>
      </c>
      <c r="S51">
        <v>0.36</v>
      </c>
      <c r="T51">
        <v>0.36</v>
      </c>
      <c r="U51" s="11">
        <f t="shared" si="4"/>
        <v>0.27272727272727271</v>
      </c>
      <c r="V51" s="50">
        <v>3</v>
      </c>
      <c r="W51" s="22">
        <v>11</v>
      </c>
      <c r="X51">
        <v>7</v>
      </c>
      <c r="Y51" t="s">
        <v>1680</v>
      </c>
      <c r="Z51" s="50">
        <v>312.7</v>
      </c>
      <c r="AA51" t="s">
        <v>1478</v>
      </c>
      <c r="AB51" t="s">
        <v>1478</v>
      </c>
      <c r="AC51" t="s">
        <v>1723</v>
      </c>
      <c r="AD51" t="s">
        <v>1723</v>
      </c>
      <c r="AE51" s="13" t="str">
        <f>IFERROR(VLOOKUP(D51,Metros!$C$2:$F$916,4,0),"")</f>
        <v>IL-CHI</v>
      </c>
      <c r="AF51" s="13" t="str">
        <f>IFERROR(VLOOKUP(E51,Metros!$C$2:$F$916,4,0),"")</f>
        <v>OH-CIN</v>
      </c>
      <c r="AG51">
        <v>30</v>
      </c>
      <c r="AH51">
        <v>309.58333333333331</v>
      </c>
      <c r="AI51">
        <v>1240.3</v>
      </c>
      <c r="AJ51">
        <v>1410.0593333333334</v>
      </c>
      <c r="AK51" s="10">
        <v>169.75933333333342</v>
      </c>
      <c r="AL51" s="11">
        <v>0.12039162418224487</v>
      </c>
      <c r="AS51">
        <v>3.05</v>
      </c>
      <c r="AT51">
        <v>3.33</v>
      </c>
      <c r="AY51">
        <v>3.01</v>
      </c>
      <c r="AZ51">
        <v>3.28</v>
      </c>
      <c r="BA51">
        <v>3.04</v>
      </c>
      <c r="BB51">
        <v>3.33</v>
      </c>
      <c r="BE51" s="1">
        <f t="shared" si="5"/>
        <v>3.313333333333333</v>
      </c>
      <c r="BF51" s="51">
        <v>1800</v>
      </c>
      <c r="BG51" s="1">
        <f t="shared" si="6"/>
        <v>10.891982624453682</v>
      </c>
      <c r="BH51" s="8">
        <v>12.55</v>
      </c>
      <c r="BI51" s="8">
        <v>3950</v>
      </c>
      <c r="BJ51" s="6">
        <f t="shared" si="7"/>
        <v>3950</v>
      </c>
      <c r="BK51" s="6">
        <f t="shared" si="8"/>
        <v>4062.5720000000001</v>
      </c>
      <c r="BL51" s="5">
        <f t="shared" si="9"/>
        <v>13.84</v>
      </c>
      <c r="BM51" s="6">
        <f t="shared" si="10"/>
        <v>3958</v>
      </c>
      <c r="BN51" s="6"/>
      <c r="BO51" s="6"/>
      <c r="BP51" s="70">
        <f t="shared" si="11"/>
        <v>7</v>
      </c>
      <c r="BQ51" s="70">
        <f t="shared" si="12"/>
        <v>7</v>
      </c>
      <c r="BR51" s="6">
        <f t="shared" si="13"/>
        <v>3958</v>
      </c>
      <c r="BS51" s="68">
        <f t="shared" si="14"/>
        <v>1</v>
      </c>
      <c r="BT51" s="6">
        <f t="shared" si="15"/>
        <v>4087</v>
      </c>
      <c r="BU51" s="6"/>
      <c r="BV51" s="6"/>
      <c r="BW51" s="6">
        <f t="shared" si="16"/>
        <v>4087</v>
      </c>
      <c r="BX51" s="6">
        <f t="shared" si="17"/>
        <v>44957</v>
      </c>
      <c r="BY51" s="6">
        <f t="shared" si="18"/>
        <v>3439.7</v>
      </c>
      <c r="CC51">
        <v>3</v>
      </c>
      <c r="CD51" s="22">
        <v>286.10000000000002</v>
      </c>
      <c r="CE51" s="22">
        <v>1325</v>
      </c>
      <c r="CF51" s="22">
        <v>1997.3933333333334</v>
      </c>
      <c r="CG51" s="22">
        <v>672.39333333333343</v>
      </c>
      <c r="CH51" s="11">
        <v>0.33663541482398729</v>
      </c>
      <c r="CO51" s="50">
        <v>3</v>
      </c>
      <c r="CP51" t="s">
        <v>1533</v>
      </c>
      <c r="CQ51" t="s">
        <v>1534</v>
      </c>
      <c r="CR51">
        <v>0</v>
      </c>
      <c r="CS51">
        <v>5084</v>
      </c>
      <c r="CT51" t="s">
        <v>1471</v>
      </c>
      <c r="CU51">
        <v>0</v>
      </c>
      <c r="CV51">
        <v>0</v>
      </c>
      <c r="CW51">
        <v>11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2</v>
      </c>
      <c r="DN51">
        <v>0</v>
      </c>
      <c r="DO51">
        <v>0</v>
      </c>
      <c r="DP51">
        <v>1</v>
      </c>
      <c r="DQ51">
        <v>1</v>
      </c>
      <c r="DR51">
        <v>1</v>
      </c>
      <c r="DS51">
        <v>0</v>
      </c>
      <c r="DT51">
        <v>0</v>
      </c>
      <c r="DU51">
        <v>0</v>
      </c>
      <c r="DV51">
        <v>0</v>
      </c>
      <c r="DW51">
        <v>1</v>
      </c>
      <c r="DX51">
        <v>0</v>
      </c>
      <c r="DY51">
        <v>1</v>
      </c>
      <c r="DZ51">
        <v>2</v>
      </c>
      <c r="EA51">
        <v>2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</row>
    <row r="52" spans="1:145" x14ac:dyDescent="0.3">
      <c r="A52">
        <v>96</v>
      </c>
      <c r="B52">
        <v>48</v>
      </c>
      <c r="D52" s="13" t="str">
        <f t="shared" si="0"/>
        <v>606</v>
      </c>
      <c r="E52" s="13" t="str">
        <f t="shared" si="1"/>
        <v>316</v>
      </c>
      <c r="F52" s="13" t="str">
        <f t="shared" si="2"/>
        <v>60609.31636</v>
      </c>
      <c r="G52" s="13" t="str">
        <f t="shared" si="3"/>
        <v>48.96.IL.GA.7.910.Yes.Yes</v>
      </c>
      <c r="H52" s="13" t="s">
        <v>1664</v>
      </c>
      <c r="I52" s="13" t="s">
        <v>1664</v>
      </c>
      <c r="J52" t="s">
        <v>1353</v>
      </c>
      <c r="K52" t="s">
        <v>1354</v>
      </c>
      <c r="L52" s="14" t="s">
        <v>1355</v>
      </c>
      <c r="M52" t="s">
        <v>1460</v>
      </c>
      <c r="N52" t="s">
        <v>1372</v>
      </c>
      <c r="O52" t="s">
        <v>1461</v>
      </c>
      <c r="P52" t="s">
        <v>1477</v>
      </c>
      <c r="Q52" s="34">
        <v>910</v>
      </c>
      <c r="R52" s="9">
        <v>963.4</v>
      </c>
      <c r="S52">
        <v>0.36</v>
      </c>
      <c r="T52">
        <v>0.36</v>
      </c>
      <c r="U52" s="11">
        <f t="shared" si="4"/>
        <v>0.2</v>
      </c>
      <c r="V52" s="50">
        <v>3</v>
      </c>
      <c r="W52" s="22">
        <v>15</v>
      </c>
      <c r="X52">
        <v>7</v>
      </c>
      <c r="Y52" t="s">
        <v>1680</v>
      </c>
      <c r="Z52" s="50">
        <v>963.4</v>
      </c>
      <c r="AA52" t="s">
        <v>1478</v>
      </c>
      <c r="AB52" t="s">
        <v>1478</v>
      </c>
      <c r="AC52" t="s">
        <v>1723</v>
      </c>
      <c r="AD52" t="s">
        <v>1721</v>
      </c>
      <c r="AE52" s="13" t="str">
        <f>IFERROR(VLOOKUP(D52,Metros!$C$2:$F$916,4,0),"")</f>
        <v>IL-CHI</v>
      </c>
      <c r="AF52" s="13" t="str">
        <f>IFERROR(VLOOKUP(E52,Metros!$C$2:$F$916,4,0),"")</f>
        <v>GA-VAL</v>
      </c>
      <c r="AG52">
        <v>87</v>
      </c>
      <c r="AH52">
        <v>937.83908045977012</v>
      </c>
      <c r="AI52">
        <v>3197.5660919540223</v>
      </c>
      <c r="AJ52">
        <v>3442.7108045977034</v>
      </c>
      <c r="AK52" s="10">
        <v>245.14471264368103</v>
      </c>
      <c r="AL52" s="11">
        <v>7.1206885084943203E-2</v>
      </c>
      <c r="AS52">
        <v>2.4900000000000002</v>
      </c>
      <c r="AT52">
        <v>3.12</v>
      </c>
      <c r="AY52">
        <v>2.23</v>
      </c>
      <c r="AZ52">
        <v>2.4</v>
      </c>
      <c r="BA52">
        <v>2.16</v>
      </c>
      <c r="BB52">
        <v>2.31</v>
      </c>
      <c r="BE52" s="1">
        <f t="shared" si="5"/>
        <v>2.61</v>
      </c>
      <c r="BF52" s="51">
        <v>1800</v>
      </c>
      <c r="BG52" s="1">
        <f t="shared" si="6"/>
        <v>5.9138828108781398</v>
      </c>
      <c r="BH52" s="8">
        <v>5.95</v>
      </c>
      <c r="BJ52" s="6">
        <f t="shared" si="7"/>
        <v>5732.2300000000005</v>
      </c>
      <c r="BK52" s="6">
        <f t="shared" si="8"/>
        <v>6079.0540000000001</v>
      </c>
      <c r="BL52" s="5">
        <f t="shared" si="9"/>
        <v>6.32</v>
      </c>
      <c r="BM52" s="6">
        <f t="shared" si="10"/>
        <v>5751</v>
      </c>
      <c r="BN52" s="6"/>
      <c r="BO52" s="6"/>
      <c r="BP52" s="70">
        <f t="shared" si="11"/>
        <v>7</v>
      </c>
      <c r="BQ52" s="70">
        <f t="shared" si="12"/>
        <v>7</v>
      </c>
      <c r="BR52" s="6">
        <f t="shared" si="13"/>
        <v>5751</v>
      </c>
      <c r="BS52" s="68">
        <f t="shared" si="14"/>
        <v>2</v>
      </c>
      <c r="BT52" s="6">
        <f t="shared" si="15"/>
        <v>5938</v>
      </c>
      <c r="BU52" s="6"/>
      <c r="BV52" s="6"/>
      <c r="BW52" s="6">
        <f t="shared" si="16"/>
        <v>5938</v>
      </c>
      <c r="BX52" s="6">
        <f t="shared" si="17"/>
        <v>89070</v>
      </c>
      <c r="BY52" s="6">
        <f t="shared" si="18"/>
        <v>14451</v>
      </c>
      <c r="CO52" s="50">
        <v>3</v>
      </c>
      <c r="CP52" t="s">
        <v>1533</v>
      </c>
      <c r="CQ52" t="s">
        <v>1534</v>
      </c>
      <c r="CR52">
        <v>0</v>
      </c>
      <c r="CS52">
        <v>5085</v>
      </c>
      <c r="CT52" t="s">
        <v>1460</v>
      </c>
      <c r="CU52">
        <v>0</v>
      </c>
      <c r="CV52">
        <v>0</v>
      </c>
      <c r="CW52">
        <v>15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2</v>
      </c>
      <c r="DM52">
        <v>2</v>
      </c>
      <c r="DN52">
        <v>0</v>
      </c>
      <c r="DO52">
        <v>0</v>
      </c>
      <c r="DP52">
        <v>1</v>
      </c>
      <c r="DQ52">
        <v>1</v>
      </c>
      <c r="DR52">
        <v>1</v>
      </c>
      <c r="DS52">
        <v>0</v>
      </c>
      <c r="DT52">
        <v>0</v>
      </c>
      <c r="DU52">
        <v>0</v>
      </c>
      <c r="DV52">
        <v>0</v>
      </c>
      <c r="DW52">
        <v>1</v>
      </c>
      <c r="DX52">
        <v>1</v>
      </c>
      <c r="DY52">
        <v>2</v>
      </c>
      <c r="DZ52">
        <v>2</v>
      </c>
      <c r="EA52">
        <v>0</v>
      </c>
      <c r="EB52">
        <v>0</v>
      </c>
      <c r="EC52">
        <v>0</v>
      </c>
      <c r="ED52">
        <v>1</v>
      </c>
      <c r="EE52">
        <v>1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</row>
    <row r="53" spans="1:145" x14ac:dyDescent="0.3">
      <c r="A53">
        <v>98</v>
      </c>
      <c r="B53">
        <v>49</v>
      </c>
      <c r="D53" s="13" t="str">
        <f t="shared" si="0"/>
        <v>606</v>
      </c>
      <c r="E53" s="13" t="str">
        <f t="shared" si="1"/>
        <v>351</v>
      </c>
      <c r="F53" s="13" t="str">
        <f t="shared" si="2"/>
        <v>60609.35111</v>
      </c>
      <c r="G53" s="13" t="str">
        <f t="shared" si="3"/>
        <v>49.98.IL.AL.5.633.Yes.Yes</v>
      </c>
      <c r="H53" s="13" t="s">
        <v>1664</v>
      </c>
      <c r="I53" s="13" t="s">
        <v>1664</v>
      </c>
      <c r="J53" t="s">
        <v>1353</v>
      </c>
      <c r="K53" t="s">
        <v>1354</v>
      </c>
      <c r="L53" s="14" t="s">
        <v>1355</v>
      </c>
      <c r="M53" t="s">
        <v>1462</v>
      </c>
      <c r="N53" t="s">
        <v>1415</v>
      </c>
      <c r="O53" t="s">
        <v>1463</v>
      </c>
      <c r="P53" t="s">
        <v>1477</v>
      </c>
      <c r="Q53" s="34">
        <v>633</v>
      </c>
      <c r="R53" s="9">
        <v>696</v>
      </c>
      <c r="S53">
        <v>0.36</v>
      </c>
      <c r="T53">
        <v>0.36</v>
      </c>
      <c r="U53" s="11">
        <f t="shared" si="4"/>
        <v>0.33333333333333331</v>
      </c>
      <c r="V53" s="50">
        <v>3</v>
      </c>
      <c r="W53" s="22">
        <v>9</v>
      </c>
      <c r="X53">
        <v>5</v>
      </c>
      <c r="Y53" t="s">
        <v>1680</v>
      </c>
      <c r="Z53" s="50">
        <v>696</v>
      </c>
      <c r="AA53" t="s">
        <v>1478</v>
      </c>
      <c r="AB53" t="s">
        <v>1478</v>
      </c>
      <c r="AC53" t="s">
        <v>1723</v>
      </c>
      <c r="AD53" t="s">
        <v>1721</v>
      </c>
      <c r="AE53" s="13" t="str">
        <f>IFERROR(VLOOKUP(D53,Metros!$C$2:$F$916,4,0),"")</f>
        <v>IL-CHI</v>
      </c>
      <c r="AF53" s="13" t="str">
        <f>IFERROR(VLOOKUP(E53,Metros!$C$2:$F$916,4,0),"")</f>
        <v>AL-BIR</v>
      </c>
      <c r="AK53" s="10"/>
      <c r="AL53" s="11"/>
      <c r="AS53">
        <v>2.0499999999999998</v>
      </c>
      <c r="AT53">
        <v>2.4500000000000002</v>
      </c>
      <c r="AY53">
        <v>2.0299999999999998</v>
      </c>
      <c r="AZ53">
        <v>2.41</v>
      </c>
      <c r="BA53">
        <v>2.0699999999999998</v>
      </c>
      <c r="BB53">
        <v>2.38</v>
      </c>
      <c r="BE53" s="1">
        <f t="shared" si="5"/>
        <v>2.4133333333333336</v>
      </c>
      <c r="BF53" s="51">
        <v>1800</v>
      </c>
      <c r="BG53" s="1">
        <f t="shared" si="6"/>
        <v>6.3268735632183919</v>
      </c>
      <c r="BH53" s="8">
        <v>6.45</v>
      </c>
      <c r="BJ53" s="6">
        <f t="shared" si="7"/>
        <v>4489.2</v>
      </c>
      <c r="BK53" s="6">
        <f t="shared" si="8"/>
        <v>4739.76</v>
      </c>
      <c r="BL53" s="5">
        <f t="shared" si="9"/>
        <v>7.13</v>
      </c>
      <c r="BM53" s="6">
        <f t="shared" si="10"/>
        <v>4513</v>
      </c>
      <c r="BN53" s="6"/>
      <c r="BO53" s="6"/>
      <c r="BP53" s="70">
        <f t="shared" si="11"/>
        <v>5</v>
      </c>
      <c r="BQ53" s="70">
        <f t="shared" si="12"/>
        <v>5</v>
      </c>
      <c r="BR53" s="6">
        <f t="shared" si="13"/>
        <v>4513</v>
      </c>
      <c r="BS53" s="68">
        <f t="shared" si="14"/>
        <v>2</v>
      </c>
      <c r="BT53" s="6">
        <f t="shared" si="15"/>
        <v>4660</v>
      </c>
      <c r="BU53" s="6"/>
      <c r="BV53" s="6"/>
      <c r="BW53" s="6">
        <f t="shared" si="16"/>
        <v>4660</v>
      </c>
      <c r="BX53" s="6">
        <f t="shared" si="17"/>
        <v>41940</v>
      </c>
      <c r="BY53" s="6">
        <f t="shared" si="18"/>
        <v>6264</v>
      </c>
      <c r="CO53" s="50">
        <v>3</v>
      </c>
      <c r="CP53" t="s">
        <v>1533</v>
      </c>
      <c r="CQ53" t="s">
        <v>1534</v>
      </c>
      <c r="CR53">
        <v>0</v>
      </c>
      <c r="CS53">
        <v>5086</v>
      </c>
      <c r="CT53" t="s">
        <v>1462</v>
      </c>
      <c r="CU53">
        <v>0</v>
      </c>
      <c r="CV53">
        <v>0</v>
      </c>
      <c r="CW53">
        <v>9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1</v>
      </c>
      <c r="DN53">
        <v>0</v>
      </c>
      <c r="DO53">
        <v>0</v>
      </c>
      <c r="DP53">
        <v>1</v>
      </c>
      <c r="DQ53">
        <v>1</v>
      </c>
      <c r="DR53">
        <v>1</v>
      </c>
      <c r="DS53">
        <v>0</v>
      </c>
      <c r="DT53">
        <v>0</v>
      </c>
      <c r="DU53">
        <v>0</v>
      </c>
      <c r="DV53">
        <v>0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</row>
    <row r="54" spans="1:145" x14ac:dyDescent="0.3">
      <c r="A54">
        <v>100</v>
      </c>
      <c r="B54">
        <v>50</v>
      </c>
      <c r="D54" s="13" t="str">
        <f t="shared" si="0"/>
        <v>606</v>
      </c>
      <c r="E54" s="13" t="str">
        <f t="shared" si="1"/>
        <v>770</v>
      </c>
      <c r="F54" s="13" t="str">
        <f t="shared" si="2"/>
        <v>60609.77064</v>
      </c>
      <c r="G54" s="13" t="str">
        <f t="shared" si="3"/>
        <v>50.100.IL.TX.4.1061.Yes.Yes</v>
      </c>
      <c r="H54" s="13" t="s">
        <v>1664</v>
      </c>
      <c r="I54" s="13" t="s">
        <v>1664</v>
      </c>
      <c r="J54" t="s">
        <v>1353</v>
      </c>
      <c r="K54" t="s">
        <v>1354</v>
      </c>
      <c r="L54" s="14" t="s">
        <v>1355</v>
      </c>
      <c r="M54" t="s">
        <v>1454</v>
      </c>
      <c r="N54" t="s">
        <v>1388</v>
      </c>
      <c r="O54" t="s">
        <v>1455</v>
      </c>
      <c r="P54" t="s">
        <v>1477</v>
      </c>
      <c r="Q54" s="34">
        <v>1061</v>
      </c>
      <c r="R54" s="9">
        <v>1082.8</v>
      </c>
      <c r="S54">
        <v>0.36</v>
      </c>
      <c r="T54">
        <v>0.36</v>
      </c>
      <c r="U54" s="11">
        <f t="shared" si="4"/>
        <v>0.30769230769230771</v>
      </c>
      <c r="V54" s="50">
        <v>4</v>
      </c>
      <c r="W54" s="22">
        <v>13</v>
      </c>
      <c r="X54">
        <v>4</v>
      </c>
      <c r="Y54" t="s">
        <v>1680</v>
      </c>
      <c r="Z54" s="50">
        <v>1082.8</v>
      </c>
      <c r="AA54" t="s">
        <v>1478</v>
      </c>
      <c r="AB54" t="s">
        <v>1478</v>
      </c>
      <c r="AC54" t="s">
        <v>1723</v>
      </c>
      <c r="AD54" t="s">
        <v>1724</v>
      </c>
      <c r="AE54" s="13" t="str">
        <f>IFERROR(VLOOKUP(D54,Metros!$C$2:$F$916,4,0),"")</f>
        <v>IL-CHI</v>
      </c>
      <c r="AF54" s="13" t="str">
        <f>IFERROR(VLOOKUP(E54,Metros!$C$2:$F$916,4,0),"")</f>
        <v>TX-HOU</v>
      </c>
      <c r="AG54">
        <v>1</v>
      </c>
      <c r="AH54">
        <v>1094</v>
      </c>
      <c r="AI54">
        <v>2900</v>
      </c>
      <c r="AJ54">
        <v>3478.2</v>
      </c>
      <c r="AK54" s="10">
        <v>578.19999999999982</v>
      </c>
      <c r="AL54" s="11">
        <v>0.16623540911965956</v>
      </c>
      <c r="AS54">
        <v>1.94</v>
      </c>
      <c r="AT54">
        <v>2.11</v>
      </c>
      <c r="AY54">
        <v>1.86</v>
      </c>
      <c r="AZ54">
        <v>2</v>
      </c>
      <c r="BA54">
        <v>1.85</v>
      </c>
      <c r="BB54">
        <v>1.98</v>
      </c>
      <c r="BE54" s="1">
        <f t="shared" si="5"/>
        <v>2.0299999999999998</v>
      </c>
      <c r="BF54" s="51">
        <v>1800</v>
      </c>
      <c r="BG54" s="1">
        <f t="shared" si="6"/>
        <v>4.8088568526043591</v>
      </c>
      <c r="BH54" s="8">
        <v>4.8499999999999996</v>
      </c>
      <c r="BJ54" s="6">
        <f t="shared" si="7"/>
        <v>5251.579999999999</v>
      </c>
      <c r="BK54" s="6">
        <f t="shared" si="8"/>
        <v>5641.387999999999</v>
      </c>
      <c r="BL54" s="5">
        <f t="shared" si="9"/>
        <v>4.96</v>
      </c>
      <c r="BM54" s="6">
        <f t="shared" si="10"/>
        <v>5263</v>
      </c>
      <c r="BN54" s="6"/>
      <c r="BO54" s="6"/>
      <c r="BP54" s="70">
        <f t="shared" si="11"/>
        <v>4</v>
      </c>
      <c r="BQ54" s="70">
        <f t="shared" si="12"/>
        <v>4</v>
      </c>
      <c r="BR54" s="6">
        <f t="shared" si="13"/>
        <v>5263</v>
      </c>
      <c r="BS54" s="68">
        <f t="shared" si="14"/>
        <v>3</v>
      </c>
      <c r="BT54" s="6">
        <f t="shared" si="15"/>
        <v>5434</v>
      </c>
      <c r="BU54" s="6"/>
      <c r="BV54" s="6"/>
      <c r="BW54" s="6">
        <f t="shared" si="16"/>
        <v>5434</v>
      </c>
      <c r="BX54" s="6">
        <f t="shared" si="17"/>
        <v>70642</v>
      </c>
      <c r="BY54" s="6">
        <f t="shared" si="18"/>
        <v>14076.4</v>
      </c>
      <c r="CO54" s="50">
        <v>4</v>
      </c>
      <c r="CP54" t="s">
        <v>1533</v>
      </c>
      <c r="CQ54" t="s">
        <v>1534</v>
      </c>
      <c r="CR54">
        <v>0</v>
      </c>
      <c r="CS54">
        <v>5520</v>
      </c>
      <c r="CT54" t="s">
        <v>1454</v>
      </c>
      <c r="CU54">
        <v>0</v>
      </c>
      <c r="CV54">
        <v>0</v>
      </c>
      <c r="CW54">
        <v>13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2</v>
      </c>
      <c r="DN54">
        <v>0</v>
      </c>
      <c r="DO54">
        <v>0</v>
      </c>
      <c r="DP54">
        <v>1</v>
      </c>
      <c r="DQ54">
        <v>2</v>
      </c>
      <c r="DR54">
        <v>1</v>
      </c>
      <c r="DS54">
        <v>0</v>
      </c>
      <c r="DT54">
        <v>0</v>
      </c>
      <c r="DU54">
        <v>0</v>
      </c>
      <c r="DV54">
        <v>0</v>
      </c>
      <c r="DW54">
        <v>1</v>
      </c>
      <c r="DX54">
        <v>2</v>
      </c>
      <c r="DY54">
        <v>1</v>
      </c>
      <c r="DZ54">
        <v>1</v>
      </c>
      <c r="EA54">
        <v>0</v>
      </c>
      <c r="EB54">
        <v>0</v>
      </c>
      <c r="EC54">
        <v>0</v>
      </c>
      <c r="ED54">
        <v>1</v>
      </c>
      <c r="EE54">
        <v>1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</row>
    <row r="55" spans="1:145" x14ac:dyDescent="0.3">
      <c r="A55">
        <v>102</v>
      </c>
      <c r="B55">
        <v>51</v>
      </c>
      <c r="D55" s="13" t="str">
        <f t="shared" si="0"/>
        <v>606</v>
      </c>
      <c r="E55" s="13" t="str">
        <f t="shared" si="1"/>
        <v>604</v>
      </c>
      <c r="F55" s="13" t="str">
        <f t="shared" si="2"/>
        <v>60609.60436</v>
      </c>
      <c r="G55" s="13" t="str">
        <f t="shared" si="3"/>
        <v>51.102.IL.IL.4.37.Yes.Yes</v>
      </c>
      <c r="H55" s="13" t="s">
        <v>1664</v>
      </c>
      <c r="I55" s="66" t="s">
        <v>1702</v>
      </c>
      <c r="J55" t="s">
        <v>1353</v>
      </c>
      <c r="K55" t="s">
        <v>1354</v>
      </c>
      <c r="L55" s="14" t="s">
        <v>1355</v>
      </c>
      <c r="M55" t="s">
        <v>1466</v>
      </c>
      <c r="N55" t="s">
        <v>1354</v>
      </c>
      <c r="O55" t="s">
        <v>1467</v>
      </c>
      <c r="P55" t="s">
        <v>1477</v>
      </c>
      <c r="Q55" s="34">
        <v>37</v>
      </c>
      <c r="R55" s="9">
        <v>43.3</v>
      </c>
      <c r="S55">
        <v>0.36</v>
      </c>
      <c r="T55">
        <v>0.36</v>
      </c>
      <c r="U55" s="11">
        <f t="shared" si="4"/>
        <v>0.4</v>
      </c>
      <c r="V55" s="50">
        <v>4</v>
      </c>
      <c r="W55" s="22">
        <v>10</v>
      </c>
      <c r="X55">
        <v>4</v>
      </c>
      <c r="Y55" t="s">
        <v>1680</v>
      </c>
      <c r="Z55" s="50">
        <v>43.3</v>
      </c>
      <c r="AA55" t="s">
        <v>1478</v>
      </c>
      <c r="AB55" t="s">
        <v>1478</v>
      </c>
      <c r="AC55" t="s">
        <v>1723</v>
      </c>
      <c r="AD55" t="s">
        <v>1723</v>
      </c>
      <c r="AE55" s="13" t="str">
        <f>IFERROR(VLOOKUP(D55,Metros!$C$2:$F$916,4,0),"")</f>
        <v>IL-CHI</v>
      </c>
      <c r="AF55" s="13" t="str">
        <f>IFERROR(VLOOKUP(E55,Metros!$C$2:$F$916,4,0),"")</f>
        <v>IL-CHI</v>
      </c>
      <c r="AK55" s="10"/>
      <c r="AL55" s="11"/>
      <c r="AS55">
        <v>7.41</v>
      </c>
      <c r="AT55">
        <v>7.93</v>
      </c>
      <c r="AY55">
        <v>7.64</v>
      </c>
      <c r="AZ55">
        <v>8.23</v>
      </c>
      <c r="BA55">
        <v>7.74</v>
      </c>
      <c r="BB55">
        <v>8.33</v>
      </c>
      <c r="BE55" s="1">
        <f t="shared" si="5"/>
        <v>8.163333333333334</v>
      </c>
      <c r="BF55" s="51">
        <v>1800</v>
      </c>
      <c r="BG55" s="1">
        <f t="shared" si="6"/>
        <v>54.223605465742878</v>
      </c>
      <c r="BH55" s="67">
        <v>1</v>
      </c>
      <c r="BI55" s="67">
        <v>1650</v>
      </c>
      <c r="BJ55" s="6">
        <f t="shared" si="7"/>
        <v>1650</v>
      </c>
      <c r="BK55" s="6">
        <f t="shared" si="8"/>
        <v>1665.588</v>
      </c>
      <c r="BL55" s="5">
        <f t="shared" si="9"/>
        <v>44.66</v>
      </c>
      <c r="BM55" s="6">
        <f t="shared" si="10"/>
        <v>1652</v>
      </c>
      <c r="BN55" s="6"/>
      <c r="BO55" s="6"/>
      <c r="BP55" s="70">
        <f t="shared" si="11"/>
        <v>4</v>
      </c>
      <c r="BQ55" s="70">
        <f t="shared" si="12"/>
        <v>4</v>
      </c>
      <c r="BR55" s="6">
        <f t="shared" si="13"/>
        <v>1652</v>
      </c>
      <c r="BS55" s="68">
        <f t="shared" si="14"/>
        <v>1</v>
      </c>
      <c r="BT55" s="6">
        <f t="shared" si="15"/>
        <v>1706</v>
      </c>
      <c r="BU55" s="6"/>
      <c r="BV55" s="6"/>
      <c r="BW55" s="6">
        <f t="shared" si="16"/>
        <v>1706</v>
      </c>
      <c r="BX55" s="6">
        <f t="shared" si="17"/>
        <v>17060</v>
      </c>
      <c r="BY55" s="6">
        <f t="shared" si="18"/>
        <v>433</v>
      </c>
      <c r="CO55" s="50">
        <v>4</v>
      </c>
      <c r="CP55" t="s">
        <v>1533</v>
      </c>
      <c r="CQ55" t="s">
        <v>1534</v>
      </c>
      <c r="CR55">
        <v>0</v>
      </c>
      <c r="CS55">
        <v>5851</v>
      </c>
      <c r="CT55" t="s">
        <v>1466</v>
      </c>
      <c r="CU55">
        <v>0</v>
      </c>
      <c r="CV55">
        <v>0</v>
      </c>
      <c r="CW55">
        <v>10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1</v>
      </c>
      <c r="DQ55">
        <v>1</v>
      </c>
      <c r="DR55">
        <v>2</v>
      </c>
      <c r="DS55">
        <v>0</v>
      </c>
      <c r="DT55">
        <v>0</v>
      </c>
      <c r="DU55">
        <v>0</v>
      </c>
      <c r="DV55">
        <v>0</v>
      </c>
      <c r="DW55">
        <v>2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2</v>
      </c>
      <c r="EE55">
        <v>2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</row>
    <row r="56" spans="1:145" x14ac:dyDescent="0.3">
      <c r="A56">
        <v>104</v>
      </c>
      <c r="B56">
        <v>52</v>
      </c>
      <c r="D56" s="13" t="str">
        <f t="shared" si="0"/>
        <v>173</v>
      </c>
      <c r="E56" s="13" t="str">
        <f t="shared" si="1"/>
        <v>226</v>
      </c>
      <c r="F56" s="13" t="str">
        <f t="shared" si="2"/>
        <v>17340.22603</v>
      </c>
      <c r="G56" s="13" t="str">
        <f t="shared" si="3"/>
        <v>52.104.PA.VA.5.81.Yes.Yes</v>
      </c>
      <c r="H56" s="13" t="s">
        <v>1664</v>
      </c>
      <c r="I56" s="13" t="s">
        <v>1664</v>
      </c>
      <c r="J56" t="s">
        <v>1356</v>
      </c>
      <c r="K56" t="s">
        <v>1357</v>
      </c>
      <c r="L56" s="14" t="s">
        <v>1358</v>
      </c>
      <c r="M56" t="s">
        <v>1468</v>
      </c>
      <c r="N56" t="s">
        <v>1469</v>
      </c>
      <c r="O56" t="s">
        <v>1470</v>
      </c>
      <c r="P56" t="s">
        <v>1477</v>
      </c>
      <c r="Q56" s="34">
        <v>81</v>
      </c>
      <c r="R56" s="9">
        <v>93.5</v>
      </c>
      <c r="S56">
        <v>0.36</v>
      </c>
      <c r="T56">
        <v>0.36</v>
      </c>
      <c r="U56" s="11">
        <f t="shared" si="4"/>
        <v>0.25</v>
      </c>
      <c r="V56" s="50">
        <v>4</v>
      </c>
      <c r="W56" s="22">
        <v>16</v>
      </c>
      <c r="X56">
        <v>5</v>
      </c>
      <c r="Y56" t="s">
        <v>1680</v>
      </c>
      <c r="Z56" s="50">
        <v>93.5</v>
      </c>
      <c r="AA56" t="s">
        <v>1478</v>
      </c>
      <c r="AB56" t="s">
        <v>1478</v>
      </c>
      <c r="AC56" t="s">
        <v>1725</v>
      </c>
      <c r="AD56" t="s">
        <v>1722</v>
      </c>
      <c r="AE56" s="13" t="str">
        <f>IFERROR(VLOOKUP(D56,Metros!$C$2:$F$916,4,0),"")</f>
        <v>PA-HAR</v>
      </c>
      <c r="AF56" s="13" t="str">
        <f>IFERROR(VLOOKUP(E56,Metros!$C$2:$F$916,4,0),"")</f>
        <v>VA-WIN</v>
      </c>
      <c r="AK56" s="10"/>
      <c r="AL56" s="11"/>
      <c r="AS56">
        <v>7.21</v>
      </c>
      <c r="AT56">
        <v>8.43</v>
      </c>
      <c r="AY56">
        <v>7.3</v>
      </c>
      <c r="AZ56">
        <v>8.2899999999999991</v>
      </c>
      <c r="BA56">
        <v>7.44</v>
      </c>
      <c r="BB56">
        <v>8.43</v>
      </c>
      <c r="BE56" s="1">
        <f t="shared" si="5"/>
        <v>8.3833333333333329</v>
      </c>
      <c r="BF56" s="51">
        <v>1800</v>
      </c>
      <c r="BG56" s="1">
        <f t="shared" si="6"/>
        <v>32.245503565062386</v>
      </c>
      <c r="BH56" s="8">
        <v>1</v>
      </c>
      <c r="BI56" s="8">
        <v>2700</v>
      </c>
      <c r="BJ56" s="6">
        <f t="shared" si="7"/>
        <v>2700</v>
      </c>
      <c r="BK56" s="6">
        <f t="shared" si="8"/>
        <v>2733.66</v>
      </c>
      <c r="BL56" s="5">
        <f t="shared" si="9"/>
        <v>33.39</v>
      </c>
      <c r="BM56" s="6">
        <f t="shared" si="10"/>
        <v>2705</v>
      </c>
      <c r="BN56" s="6"/>
      <c r="BO56" s="6"/>
      <c r="BP56" s="70">
        <f t="shared" si="11"/>
        <v>5</v>
      </c>
      <c r="BQ56" s="70">
        <f t="shared" si="12"/>
        <v>5</v>
      </c>
      <c r="BR56" s="6">
        <f t="shared" si="13"/>
        <v>2705</v>
      </c>
      <c r="BS56" s="68">
        <f t="shared" si="14"/>
        <v>1</v>
      </c>
      <c r="BT56" s="6">
        <f t="shared" si="15"/>
        <v>2793</v>
      </c>
      <c r="BU56" s="6"/>
      <c r="BV56" s="6"/>
      <c r="BW56" s="6">
        <f t="shared" si="16"/>
        <v>2793</v>
      </c>
      <c r="BX56" s="6">
        <f t="shared" si="17"/>
        <v>44688</v>
      </c>
      <c r="BY56" s="6">
        <f t="shared" si="18"/>
        <v>1496</v>
      </c>
      <c r="CO56" s="50">
        <v>4</v>
      </c>
      <c r="CP56" t="s">
        <v>1535</v>
      </c>
      <c r="CQ56" t="s">
        <v>1536</v>
      </c>
      <c r="CR56">
        <v>0</v>
      </c>
      <c r="CS56">
        <v>5030</v>
      </c>
      <c r="CT56" t="s">
        <v>1468</v>
      </c>
      <c r="CU56">
        <v>0</v>
      </c>
      <c r="CV56">
        <v>0</v>
      </c>
      <c r="CW56">
        <v>16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2</v>
      </c>
      <c r="DK56">
        <v>1</v>
      </c>
      <c r="DL56">
        <v>1</v>
      </c>
      <c r="DM56">
        <v>1</v>
      </c>
      <c r="DN56">
        <v>0</v>
      </c>
      <c r="DO56">
        <v>0</v>
      </c>
      <c r="DP56">
        <v>1</v>
      </c>
      <c r="DQ56">
        <v>1</v>
      </c>
      <c r="DR56">
        <v>2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0</v>
      </c>
      <c r="EC56">
        <v>0</v>
      </c>
      <c r="ED56">
        <v>1</v>
      </c>
      <c r="EE56">
        <v>1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</row>
    <row r="57" spans="1:145" x14ac:dyDescent="0.3">
      <c r="A57">
        <v>106</v>
      </c>
      <c r="B57">
        <v>53</v>
      </c>
      <c r="D57" s="13" t="str">
        <f t="shared" si="0"/>
        <v>173</v>
      </c>
      <c r="E57" s="13" t="str">
        <f t="shared" si="1"/>
        <v>180</v>
      </c>
      <c r="F57" s="13" t="str">
        <f t="shared" si="2"/>
        <v>17340.18031</v>
      </c>
      <c r="G57" s="13" t="str">
        <f t="shared" si="3"/>
        <v>53.106.PA.PA.6.106.Yes.Yes</v>
      </c>
      <c r="H57" s="13" t="s">
        <v>1664</v>
      </c>
      <c r="I57" s="66" t="s">
        <v>1703</v>
      </c>
      <c r="J57" t="s">
        <v>1356</v>
      </c>
      <c r="K57" t="s">
        <v>1357</v>
      </c>
      <c r="L57" s="14" t="s">
        <v>1358</v>
      </c>
      <c r="M57" t="s">
        <v>1438</v>
      </c>
      <c r="N57" t="s">
        <v>1357</v>
      </c>
      <c r="O57" t="s">
        <v>1439</v>
      </c>
      <c r="P57" t="s">
        <v>1477</v>
      </c>
      <c r="Q57" s="34">
        <v>106</v>
      </c>
      <c r="R57" s="9">
        <v>107.2</v>
      </c>
      <c r="S57">
        <v>0.36</v>
      </c>
      <c r="T57">
        <v>0.36</v>
      </c>
      <c r="U57" s="11">
        <f t="shared" si="4"/>
        <v>0.3125</v>
      </c>
      <c r="V57" s="50">
        <v>5</v>
      </c>
      <c r="W57" s="22">
        <v>16</v>
      </c>
      <c r="X57">
        <v>6</v>
      </c>
      <c r="Y57" t="s">
        <v>1680</v>
      </c>
      <c r="Z57" s="50">
        <v>107.2</v>
      </c>
      <c r="AA57" t="s">
        <v>1478</v>
      </c>
      <c r="AB57" t="s">
        <v>1478</v>
      </c>
      <c r="AC57" t="s">
        <v>1725</v>
      </c>
      <c r="AD57" t="s">
        <v>1725</v>
      </c>
      <c r="AE57" s="13" t="str">
        <f>IFERROR(VLOOKUP(D57,Metros!$C$2:$F$916,4,0),"")</f>
        <v>PA-HAR</v>
      </c>
      <c r="AF57" s="13" t="str">
        <f>IFERROR(VLOOKUP(E57,Metros!$C$2:$F$916,4,0),"")</f>
        <v>PA-ALL</v>
      </c>
      <c r="AK57" s="10"/>
      <c r="AL57" s="11"/>
      <c r="AS57">
        <v>5.64</v>
      </c>
      <c r="AT57">
        <v>6.23</v>
      </c>
      <c r="AY57">
        <v>5.85</v>
      </c>
      <c r="AZ57">
        <v>6.28</v>
      </c>
      <c r="BA57">
        <v>5.92</v>
      </c>
      <c r="BB57">
        <v>6.37</v>
      </c>
      <c r="BE57" s="1">
        <f t="shared" si="5"/>
        <v>6.2933333333333339</v>
      </c>
      <c r="BF57" s="51">
        <v>1800</v>
      </c>
      <c r="BG57" s="1">
        <f t="shared" si="6"/>
        <v>26.545711442786072</v>
      </c>
      <c r="BH57" s="67">
        <v>1</v>
      </c>
      <c r="BI57" s="67">
        <v>2650</v>
      </c>
      <c r="BJ57" s="6">
        <f t="shared" si="7"/>
        <v>2650</v>
      </c>
      <c r="BK57" s="6">
        <f t="shared" si="8"/>
        <v>2688.5920000000001</v>
      </c>
      <c r="BL57" s="5">
        <f t="shared" si="9"/>
        <v>25</v>
      </c>
      <c r="BM57" s="6">
        <f t="shared" si="10"/>
        <v>2650</v>
      </c>
      <c r="BN57" s="6"/>
      <c r="BO57" s="6"/>
      <c r="BP57" s="70">
        <f t="shared" si="11"/>
        <v>6</v>
      </c>
      <c r="BQ57" s="70">
        <f t="shared" si="12"/>
        <v>6</v>
      </c>
      <c r="BR57" s="6">
        <f t="shared" si="13"/>
        <v>2650</v>
      </c>
      <c r="BS57" s="68">
        <f t="shared" si="14"/>
        <v>1</v>
      </c>
      <c r="BT57" s="6">
        <f t="shared" si="15"/>
        <v>2736</v>
      </c>
      <c r="BU57" s="6"/>
      <c r="BV57" s="6"/>
      <c r="BW57" s="6">
        <f t="shared" si="16"/>
        <v>2736</v>
      </c>
      <c r="BX57" s="6">
        <f t="shared" si="17"/>
        <v>43776</v>
      </c>
      <c r="BY57" s="6">
        <f t="shared" si="18"/>
        <v>1715.2</v>
      </c>
      <c r="CO57" s="50">
        <v>5</v>
      </c>
      <c r="CP57" t="s">
        <v>1535</v>
      </c>
      <c r="CQ57" t="s">
        <v>1536</v>
      </c>
      <c r="CR57">
        <v>0</v>
      </c>
      <c r="CS57">
        <v>5034</v>
      </c>
      <c r="CT57" t="s">
        <v>1438</v>
      </c>
      <c r="CU57">
        <v>0</v>
      </c>
      <c r="CV57">
        <v>0</v>
      </c>
      <c r="CW57">
        <v>16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1</v>
      </c>
      <c r="DM57">
        <v>1</v>
      </c>
      <c r="DN57">
        <v>0</v>
      </c>
      <c r="DO57">
        <v>0</v>
      </c>
      <c r="DP57">
        <v>2</v>
      </c>
      <c r="DQ57">
        <v>2</v>
      </c>
      <c r="DR57">
        <v>1</v>
      </c>
      <c r="DS57">
        <v>0</v>
      </c>
      <c r="DT57">
        <v>0</v>
      </c>
      <c r="DU57">
        <v>0</v>
      </c>
      <c r="DV57">
        <v>0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0</v>
      </c>
      <c r="EC57">
        <v>0</v>
      </c>
      <c r="ED57">
        <v>1</v>
      </c>
      <c r="EE57">
        <v>2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</row>
    <row r="58" spans="1:145" x14ac:dyDescent="0.3">
      <c r="A58">
        <v>108</v>
      </c>
      <c r="B58">
        <v>54</v>
      </c>
      <c r="D58" s="13" t="str">
        <f t="shared" si="0"/>
        <v>173</v>
      </c>
      <c r="E58" s="13" t="str">
        <f t="shared" si="1"/>
        <v>291</v>
      </c>
      <c r="F58" s="13" t="str">
        <f t="shared" si="2"/>
        <v>17340.29172</v>
      </c>
      <c r="G58" s="13" t="str">
        <f t="shared" si="3"/>
        <v>54.108.PA.SC.7.519.Yes.Yes</v>
      </c>
      <c r="H58" s="13" t="s">
        <v>1664</v>
      </c>
      <c r="I58" s="13" t="s">
        <v>1664</v>
      </c>
      <c r="J58" t="s">
        <v>1356</v>
      </c>
      <c r="K58" t="s">
        <v>1357</v>
      </c>
      <c r="L58" s="14" t="s">
        <v>1358</v>
      </c>
      <c r="M58" t="s">
        <v>1464</v>
      </c>
      <c r="N58" t="s">
        <v>1418</v>
      </c>
      <c r="O58" t="s">
        <v>1465</v>
      </c>
      <c r="P58" t="s">
        <v>1477</v>
      </c>
      <c r="Q58" s="34">
        <v>519</v>
      </c>
      <c r="R58" s="9">
        <v>547.6</v>
      </c>
      <c r="S58">
        <v>0.36</v>
      </c>
      <c r="T58">
        <v>0.36</v>
      </c>
      <c r="U58" s="11">
        <f t="shared" si="4"/>
        <v>0.16666666666666666</v>
      </c>
      <c r="V58" s="50">
        <v>3</v>
      </c>
      <c r="W58" s="22">
        <v>18</v>
      </c>
      <c r="X58">
        <v>7</v>
      </c>
      <c r="Y58" t="s">
        <v>1680</v>
      </c>
      <c r="Z58" s="50">
        <v>547.6</v>
      </c>
      <c r="AA58" t="s">
        <v>1478</v>
      </c>
      <c r="AB58" t="s">
        <v>1478</v>
      </c>
      <c r="AC58" t="s">
        <v>1725</v>
      </c>
      <c r="AD58" t="s">
        <v>1722</v>
      </c>
      <c r="AE58" s="13" t="str">
        <f>IFERROR(VLOOKUP(D58,Metros!$C$2:$F$916,4,0),"")</f>
        <v>PA-HAR</v>
      </c>
      <c r="AF58" s="13" t="str">
        <f>IFERROR(VLOOKUP(E58,Metros!$C$2:$F$916,4,0),"")</f>
        <v>SC-COL</v>
      </c>
      <c r="AG58">
        <v>2</v>
      </c>
      <c r="AH58">
        <v>549.6</v>
      </c>
      <c r="AI58">
        <v>2125</v>
      </c>
      <c r="AJ58">
        <v>3729.86</v>
      </c>
      <c r="AK58" s="10">
        <v>1604.8600000000001</v>
      </c>
      <c r="AL58" s="11">
        <v>0.4302735223305969</v>
      </c>
      <c r="AS58">
        <v>1.84</v>
      </c>
      <c r="AT58">
        <v>2.0499999999999998</v>
      </c>
      <c r="AY58">
        <v>1.65</v>
      </c>
      <c r="AZ58">
        <v>1.83</v>
      </c>
      <c r="BA58">
        <v>1.6</v>
      </c>
      <c r="BB58">
        <v>1.78</v>
      </c>
      <c r="BE58" s="1">
        <f t="shared" si="5"/>
        <v>1.8866666666666667</v>
      </c>
      <c r="BF58" s="51">
        <v>1800</v>
      </c>
      <c r="BG58" s="1">
        <f t="shared" si="6"/>
        <v>6.2114041879717554</v>
      </c>
      <c r="BH58" s="8">
        <v>6.95</v>
      </c>
      <c r="BJ58" s="6">
        <f t="shared" si="7"/>
        <v>3805.82</v>
      </c>
      <c r="BK58" s="6">
        <f t="shared" si="8"/>
        <v>4002.9560000000001</v>
      </c>
      <c r="BL58" s="5">
        <f t="shared" si="9"/>
        <v>7.35</v>
      </c>
      <c r="BM58" s="6">
        <f t="shared" si="10"/>
        <v>3815</v>
      </c>
      <c r="BN58" s="6"/>
      <c r="BO58" s="6"/>
      <c r="BP58" s="70">
        <f t="shared" si="11"/>
        <v>7</v>
      </c>
      <c r="BQ58" s="70">
        <f t="shared" si="12"/>
        <v>7</v>
      </c>
      <c r="BR58" s="6">
        <f t="shared" si="13"/>
        <v>3815</v>
      </c>
      <c r="BS58" s="68">
        <f t="shared" si="14"/>
        <v>2</v>
      </c>
      <c r="BT58" s="6">
        <f t="shared" si="15"/>
        <v>3939</v>
      </c>
      <c r="BU58" s="6"/>
      <c r="BV58" s="6"/>
      <c r="BW58" s="6">
        <f t="shared" si="16"/>
        <v>3939</v>
      </c>
      <c r="BX58" s="6">
        <f t="shared" si="17"/>
        <v>70902</v>
      </c>
      <c r="BY58" s="6">
        <f t="shared" si="18"/>
        <v>9856.8000000000011</v>
      </c>
      <c r="CO58" s="50">
        <v>3</v>
      </c>
      <c r="CP58" t="s">
        <v>1535</v>
      </c>
      <c r="CQ58" t="s">
        <v>1536</v>
      </c>
      <c r="CR58">
        <v>0</v>
      </c>
      <c r="CS58">
        <v>5088</v>
      </c>
      <c r="CT58" t="s">
        <v>1464</v>
      </c>
      <c r="CU58">
        <v>0</v>
      </c>
      <c r="CV58">
        <v>0</v>
      </c>
      <c r="CW58">
        <v>18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2</v>
      </c>
      <c r="DJ58">
        <v>2</v>
      </c>
      <c r="DK58">
        <v>1</v>
      </c>
      <c r="DL58">
        <v>1</v>
      </c>
      <c r="DM58">
        <v>1</v>
      </c>
      <c r="DN58">
        <v>0</v>
      </c>
      <c r="DO58">
        <v>0</v>
      </c>
      <c r="DP58">
        <v>1</v>
      </c>
      <c r="DQ58">
        <v>1</v>
      </c>
      <c r="DR58">
        <v>1</v>
      </c>
      <c r="DS58">
        <v>0</v>
      </c>
      <c r="DT58">
        <v>0</v>
      </c>
      <c r="DU58">
        <v>0</v>
      </c>
      <c r="DV58">
        <v>0</v>
      </c>
      <c r="DW58">
        <v>2</v>
      </c>
      <c r="DX58">
        <v>1</v>
      </c>
      <c r="DY58">
        <v>1</v>
      </c>
      <c r="DZ58">
        <v>1</v>
      </c>
      <c r="EA58">
        <v>1</v>
      </c>
      <c r="EB58">
        <v>0</v>
      </c>
      <c r="EC58">
        <v>0</v>
      </c>
      <c r="ED58">
        <v>1</v>
      </c>
      <c r="EE58">
        <v>1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</row>
    <row r="59" spans="1:145" x14ac:dyDescent="0.3">
      <c r="A59">
        <v>110</v>
      </c>
      <c r="B59">
        <v>55</v>
      </c>
      <c r="D59" s="13" t="str">
        <f t="shared" si="0"/>
        <v>173</v>
      </c>
      <c r="E59" s="13" t="str">
        <f t="shared" si="1"/>
        <v>186</v>
      </c>
      <c r="F59" s="13" t="str">
        <f t="shared" si="2"/>
        <v>17340.18640</v>
      </c>
      <c r="G59" s="13" t="str">
        <f t="shared" si="3"/>
        <v>55.110.PA.PA.9.158.Yes.Yes</v>
      </c>
      <c r="H59" s="13" t="s">
        <v>1664</v>
      </c>
      <c r="I59" s="13" t="s">
        <v>1664</v>
      </c>
      <c r="J59" t="s">
        <v>1356</v>
      </c>
      <c r="K59" t="s">
        <v>1357</v>
      </c>
      <c r="L59" s="14" t="s">
        <v>1358</v>
      </c>
      <c r="M59" t="s">
        <v>1440</v>
      </c>
      <c r="N59" t="s">
        <v>1357</v>
      </c>
      <c r="O59" t="s">
        <v>1441</v>
      </c>
      <c r="P59" t="s">
        <v>1477</v>
      </c>
      <c r="Q59" s="34">
        <v>158</v>
      </c>
      <c r="R59" s="9">
        <v>161.80000000000001</v>
      </c>
      <c r="S59">
        <v>0.36</v>
      </c>
      <c r="T59">
        <v>0.36</v>
      </c>
      <c r="U59" s="11">
        <f t="shared" si="4"/>
        <v>0.15789473684210525</v>
      </c>
      <c r="V59" s="50">
        <v>3</v>
      </c>
      <c r="W59" s="22">
        <v>19</v>
      </c>
      <c r="X59">
        <v>9</v>
      </c>
      <c r="Y59" t="s">
        <v>1680</v>
      </c>
      <c r="Z59" s="50">
        <v>161.80000000000001</v>
      </c>
      <c r="AA59" t="s">
        <v>1478</v>
      </c>
      <c r="AB59" t="s">
        <v>1478</v>
      </c>
      <c r="AC59" t="s">
        <v>1725</v>
      </c>
      <c r="AD59" t="s">
        <v>1725</v>
      </c>
      <c r="AE59" s="13" t="str">
        <f>IFERROR(VLOOKUP(D59,Metros!$C$2:$F$916,4,0),"")</f>
        <v>PA-HAR</v>
      </c>
      <c r="AF59" s="13" t="str">
        <f>IFERROR(VLOOKUP(E59,Metros!$C$2:$F$916,4,0),"")</f>
        <v>PA-SCR</v>
      </c>
      <c r="AK59" s="10"/>
      <c r="AL59" s="11"/>
      <c r="AS59">
        <v>3.9</v>
      </c>
      <c r="AT59">
        <v>4.45</v>
      </c>
      <c r="AY59">
        <v>4.0999999999999996</v>
      </c>
      <c r="AZ59">
        <v>4.43</v>
      </c>
      <c r="BA59">
        <v>4.18</v>
      </c>
      <c r="BB59">
        <v>4.5</v>
      </c>
      <c r="BE59" s="1">
        <f t="shared" si="5"/>
        <v>4.46</v>
      </c>
      <c r="BF59" s="51">
        <v>1800</v>
      </c>
      <c r="BG59" s="1">
        <f t="shared" si="6"/>
        <v>18.037845488257105</v>
      </c>
      <c r="BH59" s="8">
        <v>1</v>
      </c>
      <c r="BI59" s="8">
        <v>2850</v>
      </c>
      <c r="BJ59" s="6">
        <f t="shared" si="7"/>
        <v>2850</v>
      </c>
      <c r="BK59" s="6">
        <f t="shared" si="8"/>
        <v>2908.248</v>
      </c>
      <c r="BL59" s="5">
        <f t="shared" si="9"/>
        <v>18.05</v>
      </c>
      <c r="BM59" s="6">
        <f t="shared" si="10"/>
        <v>2852</v>
      </c>
      <c r="BN59" s="6"/>
      <c r="BO59" s="6"/>
      <c r="BP59" s="70">
        <f t="shared" si="11"/>
        <v>9</v>
      </c>
      <c r="BQ59" s="70">
        <f t="shared" si="12"/>
        <v>9</v>
      </c>
      <c r="BR59" s="6">
        <f t="shared" si="13"/>
        <v>2852</v>
      </c>
      <c r="BS59" s="68">
        <f t="shared" si="14"/>
        <v>1</v>
      </c>
      <c r="BT59" s="6">
        <f t="shared" si="15"/>
        <v>2945</v>
      </c>
      <c r="BU59" s="6"/>
      <c r="BV59" s="6"/>
      <c r="BW59" s="6">
        <f t="shared" si="16"/>
        <v>2945</v>
      </c>
      <c r="BX59" s="6">
        <f t="shared" si="17"/>
        <v>55955</v>
      </c>
      <c r="BY59" s="6">
        <f t="shared" si="18"/>
        <v>3074.2000000000003</v>
      </c>
      <c r="CO59" s="50">
        <v>3</v>
      </c>
      <c r="CP59" t="s">
        <v>1535</v>
      </c>
      <c r="CQ59" t="s">
        <v>1536</v>
      </c>
      <c r="CR59">
        <v>0</v>
      </c>
      <c r="CS59">
        <v>5089</v>
      </c>
      <c r="CT59" t="s">
        <v>1440</v>
      </c>
      <c r="CU59">
        <v>0</v>
      </c>
      <c r="CV59">
        <v>0</v>
      </c>
      <c r="CW59">
        <v>19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2</v>
      </c>
      <c r="DJ59">
        <v>3</v>
      </c>
      <c r="DK59">
        <v>1</v>
      </c>
      <c r="DL59">
        <v>1</v>
      </c>
      <c r="DM59">
        <v>1</v>
      </c>
      <c r="DN59">
        <v>0</v>
      </c>
      <c r="DO59">
        <v>0</v>
      </c>
      <c r="DP59">
        <v>1</v>
      </c>
      <c r="DQ59">
        <v>1</v>
      </c>
      <c r="DR59">
        <v>1</v>
      </c>
      <c r="DS59">
        <v>0</v>
      </c>
      <c r="DT59">
        <v>0</v>
      </c>
      <c r="DU59">
        <v>0</v>
      </c>
      <c r="DV59">
        <v>0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0</v>
      </c>
      <c r="EC59">
        <v>0</v>
      </c>
      <c r="ED59">
        <v>2</v>
      </c>
      <c r="EE59">
        <v>1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</row>
    <row r="60" spans="1:145" x14ac:dyDescent="0.3">
      <c r="A60">
        <v>112</v>
      </c>
      <c r="B60">
        <v>56</v>
      </c>
      <c r="D60" s="13" t="str">
        <f t="shared" si="0"/>
        <v>173</v>
      </c>
      <c r="E60" s="13" t="str">
        <f t="shared" si="1"/>
        <v>458</v>
      </c>
      <c r="F60" s="13" t="str">
        <f t="shared" si="2"/>
        <v>17340.45889</v>
      </c>
      <c r="G60" s="13" t="str">
        <f t="shared" si="3"/>
        <v>56.112.PA.OH.8.416.Yes.Yes</v>
      </c>
      <c r="H60" s="13" t="s">
        <v>1664</v>
      </c>
      <c r="I60" s="13" t="s">
        <v>1664</v>
      </c>
      <c r="J60" t="s">
        <v>1356</v>
      </c>
      <c r="K60" t="s">
        <v>1357</v>
      </c>
      <c r="L60" s="14" t="s">
        <v>1358</v>
      </c>
      <c r="M60" t="s">
        <v>1473</v>
      </c>
      <c r="N60" t="s">
        <v>1345</v>
      </c>
      <c r="O60" t="s">
        <v>1474</v>
      </c>
      <c r="P60" t="s">
        <v>1477</v>
      </c>
      <c r="Q60" s="34">
        <v>416</v>
      </c>
      <c r="R60" s="9">
        <v>468.7</v>
      </c>
      <c r="S60">
        <v>0.36</v>
      </c>
      <c r="T60">
        <v>0.36</v>
      </c>
      <c r="U60" s="11">
        <f t="shared" si="4"/>
        <v>0.2608695652173913</v>
      </c>
      <c r="V60" s="50">
        <v>6</v>
      </c>
      <c r="W60" s="22">
        <v>23</v>
      </c>
      <c r="X60">
        <v>8</v>
      </c>
      <c r="Y60" t="s">
        <v>1680</v>
      </c>
      <c r="Z60" s="50">
        <v>468.7</v>
      </c>
      <c r="AA60" t="s">
        <v>1478</v>
      </c>
      <c r="AB60" t="s">
        <v>1478</v>
      </c>
      <c r="AC60" t="s">
        <v>1725</v>
      </c>
      <c r="AD60" t="s">
        <v>1723</v>
      </c>
      <c r="AE60" s="13" t="str">
        <f>IFERROR(VLOOKUP(D60,Metros!$C$2:$F$916,4,0),"")</f>
        <v>PA-HAR</v>
      </c>
      <c r="AF60" s="13" t="str">
        <f>IFERROR(VLOOKUP(E60,Metros!$C$2:$F$916,4,0),"")</f>
        <v>OH-LIM</v>
      </c>
      <c r="AK60" s="10"/>
      <c r="AL60" s="11"/>
      <c r="AS60">
        <v>1.7</v>
      </c>
      <c r="AT60">
        <v>1.88</v>
      </c>
      <c r="AY60">
        <v>1.69</v>
      </c>
      <c r="AZ60">
        <v>1.85</v>
      </c>
      <c r="BA60">
        <v>1.73</v>
      </c>
      <c r="BB60">
        <v>1.9</v>
      </c>
      <c r="BE60" s="1">
        <f t="shared" si="5"/>
        <v>1.8766666666666667</v>
      </c>
      <c r="BF60" s="51">
        <v>1800</v>
      </c>
      <c r="BG60" s="1">
        <f t="shared" si="6"/>
        <v>6.7492429770286613</v>
      </c>
      <c r="BH60" s="8">
        <v>6.85</v>
      </c>
      <c r="BJ60" s="6">
        <f t="shared" si="7"/>
        <v>3210.5949999999998</v>
      </c>
      <c r="BK60" s="6">
        <f t="shared" si="8"/>
        <v>3379.3269999999998</v>
      </c>
      <c r="BL60" s="5">
        <f t="shared" si="9"/>
        <v>7.76</v>
      </c>
      <c r="BM60" s="6">
        <f t="shared" si="10"/>
        <v>3228</v>
      </c>
      <c r="BN60" s="6"/>
      <c r="BO60" s="6"/>
      <c r="BP60" s="70">
        <f t="shared" si="11"/>
        <v>8</v>
      </c>
      <c r="BQ60" s="70">
        <f t="shared" si="12"/>
        <v>8</v>
      </c>
      <c r="BR60" s="6">
        <f t="shared" si="13"/>
        <v>3228</v>
      </c>
      <c r="BS60" s="68">
        <f t="shared" si="14"/>
        <v>1</v>
      </c>
      <c r="BT60" s="6">
        <f t="shared" si="15"/>
        <v>3333</v>
      </c>
      <c r="BU60" s="6"/>
      <c r="BV60" s="6"/>
      <c r="BW60" s="6">
        <f t="shared" si="16"/>
        <v>3333</v>
      </c>
      <c r="BX60" s="6">
        <f t="shared" si="17"/>
        <v>76659</v>
      </c>
      <c r="BY60" s="6">
        <f t="shared" si="18"/>
        <v>10780.1</v>
      </c>
      <c r="CO60" s="50">
        <v>6</v>
      </c>
      <c r="CP60" t="s">
        <v>1535</v>
      </c>
      <c r="CQ60" t="s">
        <v>1536</v>
      </c>
      <c r="CR60">
        <v>0</v>
      </c>
      <c r="CS60">
        <v>5120</v>
      </c>
      <c r="CT60" t="s">
        <v>1473</v>
      </c>
      <c r="CU60">
        <v>0</v>
      </c>
      <c r="CV60">
        <v>0</v>
      </c>
      <c r="CW60">
        <v>23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1</v>
      </c>
      <c r="DK60">
        <v>2</v>
      </c>
      <c r="DL60">
        <v>2</v>
      </c>
      <c r="DM60">
        <v>2</v>
      </c>
      <c r="DN60">
        <v>0</v>
      </c>
      <c r="DO60">
        <v>0</v>
      </c>
      <c r="DP60">
        <v>2</v>
      </c>
      <c r="DQ60">
        <v>2</v>
      </c>
      <c r="DR60">
        <v>2</v>
      </c>
      <c r="DS60">
        <v>0</v>
      </c>
      <c r="DT60">
        <v>0</v>
      </c>
      <c r="DU60">
        <v>0</v>
      </c>
      <c r="DV60">
        <v>0</v>
      </c>
      <c r="DW60">
        <v>2</v>
      </c>
      <c r="DX60">
        <v>1</v>
      </c>
      <c r="DY60">
        <v>1</v>
      </c>
      <c r="DZ60">
        <v>2</v>
      </c>
      <c r="EA60">
        <v>1</v>
      </c>
      <c r="EB60">
        <v>0</v>
      </c>
      <c r="EC60">
        <v>0</v>
      </c>
      <c r="ED60">
        <v>2</v>
      </c>
      <c r="EE60">
        <v>1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</row>
    <row r="61" spans="1:145" x14ac:dyDescent="0.3">
      <c r="A61">
        <v>114</v>
      </c>
      <c r="B61">
        <v>57</v>
      </c>
      <c r="D61" s="13" t="str">
        <f t="shared" si="0"/>
        <v>173</v>
      </c>
      <c r="E61" s="13" t="str">
        <f t="shared" si="1"/>
        <v>010</v>
      </c>
      <c r="F61" s="13" t="str">
        <f t="shared" si="2"/>
        <v>17340.01085</v>
      </c>
      <c r="G61" s="13" t="str">
        <f t="shared" si="3"/>
        <v>57.114.PA.MA.8.337.Yes.Yes</v>
      </c>
      <c r="H61" s="13" t="s">
        <v>1664</v>
      </c>
      <c r="I61" s="13" t="s">
        <v>1664</v>
      </c>
      <c r="J61" t="s">
        <v>1356</v>
      </c>
      <c r="K61" t="s">
        <v>1357</v>
      </c>
      <c r="L61" s="14" t="s">
        <v>1358</v>
      </c>
      <c r="M61" t="s">
        <v>1442</v>
      </c>
      <c r="N61" t="s">
        <v>1427</v>
      </c>
      <c r="O61" t="s">
        <v>1443</v>
      </c>
      <c r="P61" t="s">
        <v>1477</v>
      </c>
      <c r="Q61" s="34">
        <v>337</v>
      </c>
      <c r="R61" s="9">
        <v>356.3</v>
      </c>
      <c r="S61">
        <v>0.36</v>
      </c>
      <c r="T61">
        <v>0.36</v>
      </c>
      <c r="U61" s="11">
        <f t="shared" si="4"/>
        <v>0.1875</v>
      </c>
      <c r="V61" s="50">
        <v>3</v>
      </c>
      <c r="W61" s="22">
        <v>16</v>
      </c>
      <c r="X61">
        <v>8</v>
      </c>
      <c r="Y61" t="s">
        <v>1680</v>
      </c>
      <c r="Z61" s="50">
        <v>356.3</v>
      </c>
      <c r="AA61" t="s">
        <v>1478</v>
      </c>
      <c r="AB61" t="s">
        <v>1478</v>
      </c>
      <c r="AC61" t="s">
        <v>1725</v>
      </c>
      <c r="AD61" t="s">
        <v>1726</v>
      </c>
      <c r="AE61" s="13" t="str">
        <f>IFERROR(VLOOKUP(D61,Metros!$C$2:$F$916,4,0),"")</f>
        <v>PA-HAR</v>
      </c>
      <c r="AF61" s="13" t="str">
        <f>IFERROR(VLOOKUP(E61,Metros!$C$2:$F$916,4,0),"")</f>
        <v>MA-SPR</v>
      </c>
      <c r="AG61">
        <v>3</v>
      </c>
      <c r="AH61">
        <v>313.40000000000003</v>
      </c>
      <c r="AI61">
        <v>1966.6666666666667</v>
      </c>
      <c r="AJ61">
        <v>2658.3766666666666</v>
      </c>
      <c r="AK61" s="10">
        <v>691.70999999999981</v>
      </c>
      <c r="AL61" s="11">
        <v>0.26020014720763168</v>
      </c>
      <c r="AS61">
        <v>3.92</v>
      </c>
      <c r="AT61">
        <v>4.1500000000000004</v>
      </c>
      <c r="AY61">
        <v>3.95</v>
      </c>
      <c r="AZ61">
        <v>4.1500000000000004</v>
      </c>
      <c r="BA61">
        <v>4.0199999999999996</v>
      </c>
      <c r="BB61">
        <v>4.26</v>
      </c>
      <c r="BE61" s="1">
        <f t="shared" si="5"/>
        <v>4.1866666666666665</v>
      </c>
      <c r="BF61" s="51">
        <v>1800</v>
      </c>
      <c r="BG61" s="1">
        <f t="shared" si="6"/>
        <v>11.541255870521097</v>
      </c>
      <c r="BH61" s="8">
        <v>12.95</v>
      </c>
      <c r="BJ61" s="6">
        <f t="shared" si="7"/>
        <v>4614.085</v>
      </c>
      <c r="BK61" s="6">
        <f t="shared" si="8"/>
        <v>4742.3530000000001</v>
      </c>
      <c r="BL61" s="5">
        <f t="shared" si="9"/>
        <v>13.71</v>
      </c>
      <c r="BM61" s="6">
        <f t="shared" si="10"/>
        <v>4620</v>
      </c>
      <c r="BN61" s="6"/>
      <c r="BO61" s="6"/>
      <c r="BP61" s="70">
        <f t="shared" si="11"/>
        <v>8</v>
      </c>
      <c r="BQ61" s="70">
        <f t="shared" si="12"/>
        <v>8</v>
      </c>
      <c r="BR61" s="6">
        <f t="shared" si="13"/>
        <v>4620</v>
      </c>
      <c r="BS61" s="68">
        <f t="shared" si="14"/>
        <v>1</v>
      </c>
      <c r="BT61" s="6">
        <f t="shared" si="15"/>
        <v>4770</v>
      </c>
      <c r="BU61" s="6"/>
      <c r="BV61" s="6"/>
      <c r="BW61" s="6">
        <f t="shared" si="16"/>
        <v>4770</v>
      </c>
      <c r="BX61" s="6">
        <f t="shared" si="17"/>
        <v>76320</v>
      </c>
      <c r="BY61" s="6">
        <f t="shared" si="18"/>
        <v>5700.8</v>
      </c>
      <c r="CO61" s="50">
        <v>3</v>
      </c>
      <c r="CP61" t="s">
        <v>1535</v>
      </c>
      <c r="CQ61" t="s">
        <v>1536</v>
      </c>
      <c r="CR61">
        <v>0</v>
      </c>
      <c r="CS61">
        <v>5221</v>
      </c>
      <c r="CT61" t="s">
        <v>1442</v>
      </c>
      <c r="CU61">
        <v>0</v>
      </c>
      <c r="CV61">
        <v>0</v>
      </c>
      <c r="CW61">
        <v>16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2</v>
      </c>
      <c r="DL61">
        <v>2</v>
      </c>
      <c r="DM61">
        <v>2</v>
      </c>
      <c r="DN61">
        <v>0</v>
      </c>
      <c r="DO61">
        <v>0</v>
      </c>
      <c r="DP61">
        <v>1</v>
      </c>
      <c r="DQ61">
        <v>1</v>
      </c>
      <c r="DR61">
        <v>1</v>
      </c>
      <c r="DS61">
        <v>0</v>
      </c>
      <c r="DT61">
        <v>0</v>
      </c>
      <c r="DU61">
        <v>0</v>
      </c>
      <c r="DV61">
        <v>0</v>
      </c>
      <c r="DW61">
        <v>1</v>
      </c>
      <c r="DX61">
        <v>2</v>
      </c>
      <c r="DY61">
        <v>2</v>
      </c>
      <c r="DZ61">
        <v>1</v>
      </c>
      <c r="EA61">
        <v>1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</row>
    <row r="62" spans="1:145" x14ac:dyDescent="0.3">
      <c r="A62">
        <v>116</v>
      </c>
      <c r="B62">
        <v>58</v>
      </c>
      <c r="D62" s="13" t="str">
        <f t="shared" si="0"/>
        <v>431</v>
      </c>
      <c r="E62" s="13" t="str">
        <f t="shared" si="1"/>
        <v>752</v>
      </c>
      <c r="F62" s="13" t="str">
        <f t="shared" si="2"/>
        <v>43137.75232</v>
      </c>
      <c r="G62" s="13" t="str">
        <f t="shared" si="3"/>
        <v>58.116.OH.TX.1.1023.Yes.Yes</v>
      </c>
      <c r="H62" s="13" t="s">
        <v>1664</v>
      </c>
      <c r="I62" s="13" t="s">
        <v>1664</v>
      </c>
      <c r="J62" t="s">
        <v>1359</v>
      </c>
      <c r="K62" t="s">
        <v>1345</v>
      </c>
      <c r="L62" s="14" t="s">
        <v>1360</v>
      </c>
      <c r="M62" t="s">
        <v>1393</v>
      </c>
      <c r="N62" t="s">
        <v>1388</v>
      </c>
      <c r="O62" t="s">
        <v>1456</v>
      </c>
      <c r="P62" t="s">
        <v>1477</v>
      </c>
      <c r="Q62" s="34">
        <v>1023</v>
      </c>
      <c r="R62" s="9">
        <v>1044.8</v>
      </c>
      <c r="S62">
        <v>0.36</v>
      </c>
      <c r="T62">
        <v>0.36</v>
      </c>
      <c r="U62" s="11">
        <f t="shared" si="4"/>
        <v>1</v>
      </c>
      <c r="V62" s="50">
        <v>1</v>
      </c>
      <c r="W62" s="22">
        <v>1</v>
      </c>
      <c r="X62">
        <v>1</v>
      </c>
      <c r="Y62" t="s">
        <v>1680</v>
      </c>
      <c r="Z62" s="50">
        <v>1044.8</v>
      </c>
      <c r="AA62" t="s">
        <v>1478</v>
      </c>
      <c r="AB62" t="s">
        <v>1478</v>
      </c>
      <c r="AC62" t="s">
        <v>1723</v>
      </c>
      <c r="AD62" t="s">
        <v>1724</v>
      </c>
      <c r="AE62" s="13" t="str">
        <f>IFERROR(VLOOKUP(D62,Metros!$C$2:$F$916,4,0),"")</f>
        <v>OH-COL</v>
      </c>
      <c r="AF62" s="13" t="str">
        <f>IFERROR(VLOOKUP(E62,Metros!$C$2:$F$916,4,0),"")</f>
        <v>TX-DFW</v>
      </c>
      <c r="AK62" s="10"/>
      <c r="AL62" s="11"/>
      <c r="AS62">
        <v>1.84</v>
      </c>
      <c r="AT62">
        <v>1.96</v>
      </c>
      <c r="AY62">
        <v>1.8</v>
      </c>
      <c r="AZ62">
        <v>1.93</v>
      </c>
      <c r="BA62">
        <v>1.78</v>
      </c>
      <c r="BB62">
        <v>1.91</v>
      </c>
      <c r="BE62" s="1">
        <f t="shared" si="5"/>
        <v>1.9333333333333333</v>
      </c>
      <c r="BF62" s="51">
        <v>1800</v>
      </c>
      <c r="BG62" s="1">
        <f t="shared" si="6"/>
        <v>4.7194844308320576</v>
      </c>
      <c r="BH62" s="8">
        <v>6.65</v>
      </c>
      <c r="BJ62" s="6">
        <f t="shared" si="7"/>
        <v>6947.92</v>
      </c>
      <c r="BK62" s="6">
        <f t="shared" si="8"/>
        <v>7324.0479999999998</v>
      </c>
      <c r="BL62" s="5">
        <f t="shared" si="9"/>
        <v>6.8</v>
      </c>
      <c r="BM62" s="6">
        <f t="shared" si="10"/>
        <v>6956</v>
      </c>
      <c r="BN62" s="6"/>
      <c r="BO62" s="6"/>
      <c r="BP62" s="70">
        <f t="shared" si="11"/>
        <v>1</v>
      </c>
      <c r="BQ62" s="70">
        <f t="shared" si="12"/>
        <v>1</v>
      </c>
      <c r="BR62" s="6">
        <f t="shared" si="13"/>
        <v>6956</v>
      </c>
      <c r="BS62" s="68">
        <f t="shared" si="14"/>
        <v>3</v>
      </c>
      <c r="BT62" s="6">
        <f t="shared" si="15"/>
        <v>7182</v>
      </c>
      <c r="BU62" s="6"/>
      <c r="BV62" s="6"/>
      <c r="BW62" s="6">
        <f t="shared" si="16"/>
        <v>7182</v>
      </c>
      <c r="BX62" s="6">
        <f t="shared" si="17"/>
        <v>7182</v>
      </c>
      <c r="BY62" s="6">
        <f t="shared" si="18"/>
        <v>1044.8</v>
      </c>
      <c r="CO62" s="50">
        <v>1</v>
      </c>
      <c r="CP62" t="s">
        <v>1537</v>
      </c>
      <c r="CQ62" t="s">
        <v>1538</v>
      </c>
      <c r="CR62" t="s">
        <v>1539</v>
      </c>
      <c r="CS62">
        <v>5023</v>
      </c>
      <c r="CT62" t="s">
        <v>1540</v>
      </c>
      <c r="CU62" t="s">
        <v>1541</v>
      </c>
      <c r="CV62" t="s">
        <v>1541</v>
      </c>
      <c r="CW62">
        <v>1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1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</row>
    <row r="63" spans="1:145" x14ac:dyDescent="0.3">
      <c r="A63">
        <v>118</v>
      </c>
      <c r="B63">
        <v>59</v>
      </c>
      <c r="D63" s="13" t="str">
        <f t="shared" si="0"/>
        <v>431</v>
      </c>
      <c r="E63" s="13" t="str">
        <f t="shared" si="1"/>
        <v>666</v>
      </c>
      <c r="F63" s="13" t="str">
        <f t="shared" si="2"/>
        <v>43137.66609</v>
      </c>
      <c r="G63" s="13" t="str">
        <f t="shared" si="3"/>
        <v>59.118.OH.KS.1.718.Yes.Yes</v>
      </c>
      <c r="H63" s="13" t="s">
        <v>1664</v>
      </c>
      <c r="I63" s="13" t="s">
        <v>1664</v>
      </c>
      <c r="J63" t="s">
        <v>1359</v>
      </c>
      <c r="K63" t="s">
        <v>1345</v>
      </c>
      <c r="L63" s="14" t="s">
        <v>1360</v>
      </c>
      <c r="M63" t="s">
        <v>1457</v>
      </c>
      <c r="N63" t="s">
        <v>1458</v>
      </c>
      <c r="O63" t="s">
        <v>1459</v>
      </c>
      <c r="P63" t="s">
        <v>1477</v>
      </c>
      <c r="Q63" s="34">
        <v>718</v>
      </c>
      <c r="R63" s="9">
        <v>738.7</v>
      </c>
      <c r="S63">
        <v>0.36</v>
      </c>
      <c r="T63">
        <v>0.36</v>
      </c>
      <c r="U63" s="11">
        <f t="shared" si="4"/>
        <v>1</v>
      </c>
      <c r="V63" s="50">
        <v>1.2</v>
      </c>
      <c r="W63" s="22">
        <v>1.2</v>
      </c>
      <c r="X63">
        <v>1</v>
      </c>
      <c r="Y63" t="s">
        <v>1680</v>
      </c>
      <c r="Z63" s="50">
        <v>738.7</v>
      </c>
      <c r="AA63" t="s">
        <v>1478</v>
      </c>
      <c r="AB63" t="s">
        <v>1478</v>
      </c>
      <c r="AC63" t="s">
        <v>1723</v>
      </c>
      <c r="AD63" t="s">
        <v>1724</v>
      </c>
      <c r="AE63" s="13" t="str">
        <f>IFERROR(VLOOKUP(D63,Metros!$C$2:$F$916,4,0),"")</f>
        <v>OH-COL</v>
      </c>
      <c r="AF63" s="13" t="str">
        <f>IFERROR(VLOOKUP(E63,Metros!$C$2:$F$916,4,0),"")</f>
        <v>KS-TOP</v>
      </c>
      <c r="AK63" s="10"/>
      <c r="AL63" s="11"/>
      <c r="AS63">
        <v>1.83</v>
      </c>
      <c r="AT63">
        <v>2.0099999999999998</v>
      </c>
      <c r="AY63">
        <v>1.87</v>
      </c>
      <c r="AZ63">
        <v>2.02</v>
      </c>
      <c r="BA63">
        <v>1.9</v>
      </c>
      <c r="BB63">
        <v>2.0299999999999998</v>
      </c>
      <c r="BE63" s="1">
        <f t="shared" si="5"/>
        <v>2.0199999999999996</v>
      </c>
      <c r="BF63" s="51">
        <v>1800</v>
      </c>
      <c r="BG63" s="1">
        <f t="shared" si="6"/>
        <v>5.5677131447136858</v>
      </c>
      <c r="BH63" s="8">
        <v>6.25</v>
      </c>
      <c r="BJ63" s="6">
        <f t="shared" si="7"/>
        <v>4616.875</v>
      </c>
      <c r="BK63" s="6">
        <f t="shared" si="8"/>
        <v>4882.8069999999998</v>
      </c>
      <c r="BL63" s="5">
        <f t="shared" si="9"/>
        <v>6.44</v>
      </c>
      <c r="BM63" s="6">
        <f t="shared" si="10"/>
        <v>4624</v>
      </c>
      <c r="BN63" s="6"/>
      <c r="BO63" s="6"/>
      <c r="BP63" s="70">
        <f t="shared" si="11"/>
        <v>1</v>
      </c>
      <c r="BQ63" s="70">
        <f t="shared" si="12"/>
        <v>1</v>
      </c>
      <c r="BR63" s="6">
        <f t="shared" si="13"/>
        <v>4624</v>
      </c>
      <c r="BS63" s="68">
        <f t="shared" si="14"/>
        <v>2</v>
      </c>
      <c r="BT63" s="6">
        <f t="shared" si="15"/>
        <v>4774</v>
      </c>
      <c r="BU63" s="6"/>
      <c r="BV63" s="6"/>
      <c r="BW63" s="6">
        <f t="shared" si="16"/>
        <v>4774</v>
      </c>
      <c r="BX63" s="6">
        <f t="shared" si="17"/>
        <v>5728.8</v>
      </c>
      <c r="BY63" s="6">
        <f t="shared" si="18"/>
        <v>886.44</v>
      </c>
      <c r="CO63" s="50">
        <v>1.2</v>
      </c>
      <c r="CP63" t="s">
        <v>1537</v>
      </c>
      <c r="CQ63" t="s">
        <v>1538</v>
      </c>
      <c r="CR63" t="s">
        <v>1539</v>
      </c>
      <c r="CS63">
        <v>5024</v>
      </c>
      <c r="CT63" t="s">
        <v>1542</v>
      </c>
      <c r="CU63" t="s">
        <v>1541</v>
      </c>
      <c r="CV63" t="s">
        <v>1541</v>
      </c>
      <c r="CW63">
        <v>1.2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1</v>
      </c>
      <c r="DR63">
        <v>0.2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</row>
    <row r="64" spans="1:145" x14ac:dyDescent="0.3">
      <c r="A64">
        <v>120</v>
      </c>
      <c r="B64">
        <v>60</v>
      </c>
      <c r="D64" s="13" t="str">
        <f t="shared" si="0"/>
        <v>431</v>
      </c>
      <c r="E64" s="13" t="str">
        <f t="shared" si="1"/>
        <v>226</v>
      </c>
      <c r="F64" s="13" t="str">
        <f t="shared" si="2"/>
        <v>43137.22603</v>
      </c>
      <c r="G64" s="13" t="str">
        <f t="shared" si="3"/>
        <v>60.120.OH.VA.1.327.Yes.Yes</v>
      </c>
      <c r="H64" s="13" t="s">
        <v>1664</v>
      </c>
      <c r="I64" s="13" t="s">
        <v>1664</v>
      </c>
      <c r="J64" t="s">
        <v>1359</v>
      </c>
      <c r="K64" t="s">
        <v>1345</v>
      </c>
      <c r="L64" s="14" t="s">
        <v>1360</v>
      </c>
      <c r="M64" t="s">
        <v>1468</v>
      </c>
      <c r="N64" t="s">
        <v>1469</v>
      </c>
      <c r="O64" t="s">
        <v>1470</v>
      </c>
      <c r="P64" t="s">
        <v>1477</v>
      </c>
      <c r="Q64" s="34">
        <v>327</v>
      </c>
      <c r="R64" s="9">
        <v>371.1</v>
      </c>
      <c r="S64">
        <v>0.36</v>
      </c>
      <c r="T64">
        <v>0.36</v>
      </c>
      <c r="U64" s="11">
        <f t="shared" si="4"/>
        <v>1</v>
      </c>
      <c r="V64" s="50">
        <v>1.2</v>
      </c>
      <c r="W64" s="22">
        <v>1.2</v>
      </c>
      <c r="X64">
        <v>1</v>
      </c>
      <c r="Y64" t="s">
        <v>1680</v>
      </c>
      <c r="Z64" s="50">
        <v>371.1</v>
      </c>
      <c r="AA64" t="s">
        <v>1478</v>
      </c>
      <c r="AB64" t="s">
        <v>1478</v>
      </c>
      <c r="AC64" t="s">
        <v>1723</v>
      </c>
      <c r="AD64" t="s">
        <v>1722</v>
      </c>
      <c r="AE64" s="13" t="str">
        <f>IFERROR(VLOOKUP(D64,Metros!$C$2:$F$916,4,0),"")</f>
        <v>OH-COL</v>
      </c>
      <c r="AF64" s="13" t="str">
        <f>IFERROR(VLOOKUP(E64,Metros!$C$2:$F$916,4,0),"")</f>
        <v>VA-WIN</v>
      </c>
      <c r="AK64" s="10"/>
      <c r="AL64" s="11"/>
      <c r="AS64">
        <v>3.66</v>
      </c>
      <c r="AT64">
        <v>3.94</v>
      </c>
      <c r="AY64">
        <v>3.53</v>
      </c>
      <c r="AZ64">
        <v>3.88</v>
      </c>
      <c r="BA64">
        <v>3.56</v>
      </c>
      <c r="BB64">
        <v>3.86</v>
      </c>
      <c r="BE64" s="1">
        <f t="shared" si="5"/>
        <v>3.8933333333333331</v>
      </c>
      <c r="BF64" s="51">
        <v>1800</v>
      </c>
      <c r="BG64" s="1">
        <f t="shared" si="6"/>
        <v>10.885111290757209</v>
      </c>
      <c r="BH64" s="8">
        <v>1</v>
      </c>
      <c r="BI64" s="8">
        <v>4050</v>
      </c>
      <c r="BJ64" s="6">
        <f t="shared" si="7"/>
        <v>4050</v>
      </c>
      <c r="BK64" s="6">
        <f t="shared" si="8"/>
        <v>4183.5959999999995</v>
      </c>
      <c r="BL64" s="5">
        <f t="shared" si="9"/>
        <v>12.43</v>
      </c>
      <c r="BM64" s="6">
        <f t="shared" si="10"/>
        <v>4065</v>
      </c>
      <c r="BN64" s="6"/>
      <c r="BO64" s="6"/>
      <c r="BP64" s="70">
        <f t="shared" si="11"/>
        <v>1</v>
      </c>
      <c r="BQ64" s="70">
        <f t="shared" si="12"/>
        <v>1</v>
      </c>
      <c r="BR64" s="6">
        <f t="shared" si="13"/>
        <v>4065</v>
      </c>
      <c r="BS64" s="68">
        <f t="shared" si="14"/>
        <v>1</v>
      </c>
      <c r="BT64" s="6">
        <f t="shared" si="15"/>
        <v>4197</v>
      </c>
      <c r="BU64" s="6"/>
      <c r="BV64" s="6"/>
      <c r="BW64" s="6">
        <f t="shared" si="16"/>
        <v>4197</v>
      </c>
      <c r="BX64" s="6">
        <f t="shared" si="17"/>
        <v>5036.3999999999996</v>
      </c>
      <c r="BY64" s="6">
        <f t="shared" si="18"/>
        <v>445.32</v>
      </c>
      <c r="CO64" s="50">
        <v>1.2</v>
      </c>
      <c r="CP64" t="s">
        <v>1537</v>
      </c>
      <c r="CQ64" t="s">
        <v>1538</v>
      </c>
      <c r="CR64" t="s">
        <v>1539</v>
      </c>
      <c r="CS64">
        <v>5030</v>
      </c>
      <c r="CT64" t="s">
        <v>1543</v>
      </c>
      <c r="CU64" t="s">
        <v>1541</v>
      </c>
      <c r="CV64" t="s">
        <v>1541</v>
      </c>
      <c r="CW64">
        <v>1.2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1</v>
      </c>
      <c r="DR64">
        <v>0.2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</row>
    <row r="65" spans="1:145" x14ac:dyDescent="0.3">
      <c r="A65">
        <v>122</v>
      </c>
      <c r="B65">
        <v>61</v>
      </c>
      <c r="D65" s="13" t="str">
        <f t="shared" si="0"/>
        <v>431</v>
      </c>
      <c r="E65" s="13" t="str">
        <f t="shared" si="1"/>
        <v>180</v>
      </c>
      <c r="F65" s="13" t="str">
        <f t="shared" si="2"/>
        <v>43137.18031</v>
      </c>
      <c r="G65" s="13" t="str">
        <f t="shared" si="3"/>
        <v>61.122.OH.PA.1.439.Yes.Yes</v>
      </c>
      <c r="H65" s="13" t="s">
        <v>1664</v>
      </c>
      <c r="I65" s="13" t="s">
        <v>1664</v>
      </c>
      <c r="J65" t="s">
        <v>1359</v>
      </c>
      <c r="K65" t="s">
        <v>1345</v>
      </c>
      <c r="L65" s="14" t="s">
        <v>1360</v>
      </c>
      <c r="M65" t="s">
        <v>1438</v>
      </c>
      <c r="N65" t="s">
        <v>1357</v>
      </c>
      <c r="O65" t="s">
        <v>1439</v>
      </c>
      <c r="P65" t="s">
        <v>1477</v>
      </c>
      <c r="Q65" s="34">
        <v>439</v>
      </c>
      <c r="R65" s="9">
        <v>455.5</v>
      </c>
      <c r="S65">
        <v>0.36</v>
      </c>
      <c r="T65">
        <v>0.36</v>
      </c>
      <c r="U65" s="11">
        <f t="shared" si="4"/>
        <v>1</v>
      </c>
      <c r="V65" s="50">
        <v>1.2</v>
      </c>
      <c r="W65" s="22">
        <v>1.2</v>
      </c>
      <c r="X65">
        <v>1</v>
      </c>
      <c r="Y65" t="s">
        <v>1680</v>
      </c>
      <c r="Z65" s="50">
        <v>455.5</v>
      </c>
      <c r="AA65" t="s">
        <v>1478</v>
      </c>
      <c r="AB65" t="s">
        <v>1478</v>
      </c>
      <c r="AC65" t="s">
        <v>1723</v>
      </c>
      <c r="AD65" t="s">
        <v>1725</v>
      </c>
      <c r="AE65" s="13" t="str">
        <f>IFERROR(VLOOKUP(D65,Metros!$C$2:$F$916,4,0),"")</f>
        <v>OH-COL</v>
      </c>
      <c r="AF65" s="13" t="str">
        <f>IFERROR(VLOOKUP(E65,Metros!$C$2:$F$916,4,0),"")</f>
        <v>PA-ALL</v>
      </c>
      <c r="AK65" s="10"/>
      <c r="AL65" s="11"/>
      <c r="AS65">
        <v>3.21</v>
      </c>
      <c r="AT65">
        <v>3.6</v>
      </c>
      <c r="AY65">
        <v>3.11</v>
      </c>
      <c r="AZ65">
        <v>3.32</v>
      </c>
      <c r="BA65">
        <v>3.17</v>
      </c>
      <c r="BB65">
        <v>3.38</v>
      </c>
      <c r="BE65" s="1">
        <f t="shared" si="5"/>
        <v>3.4333333333333336</v>
      </c>
      <c r="BF65" s="51">
        <v>1800</v>
      </c>
      <c r="BG65" s="1">
        <f t="shared" si="6"/>
        <v>9.2733680936699603</v>
      </c>
      <c r="BH65" s="8">
        <v>1</v>
      </c>
      <c r="BI65" s="8">
        <v>4450</v>
      </c>
      <c r="BJ65" s="6">
        <f t="shared" si="7"/>
        <v>4450</v>
      </c>
      <c r="BK65" s="6">
        <f t="shared" si="8"/>
        <v>4613.9799999999996</v>
      </c>
      <c r="BL65" s="5">
        <f t="shared" si="9"/>
        <v>10.15</v>
      </c>
      <c r="BM65" s="6">
        <f t="shared" si="10"/>
        <v>4456</v>
      </c>
      <c r="BN65" s="6"/>
      <c r="BO65" s="6"/>
      <c r="BP65" s="70">
        <f t="shared" si="11"/>
        <v>1</v>
      </c>
      <c r="BQ65" s="70">
        <f t="shared" si="12"/>
        <v>1</v>
      </c>
      <c r="BR65" s="6">
        <f t="shared" si="13"/>
        <v>4456</v>
      </c>
      <c r="BS65" s="68">
        <f t="shared" si="14"/>
        <v>1</v>
      </c>
      <c r="BT65" s="6">
        <f t="shared" si="15"/>
        <v>4601</v>
      </c>
      <c r="BU65" s="6"/>
      <c r="BV65" s="6"/>
      <c r="BW65" s="6">
        <f t="shared" si="16"/>
        <v>4601</v>
      </c>
      <c r="BX65" s="6">
        <f t="shared" si="17"/>
        <v>5521.2</v>
      </c>
      <c r="BY65" s="6">
        <f t="shared" si="18"/>
        <v>546.6</v>
      </c>
      <c r="CO65" s="50">
        <v>1.2</v>
      </c>
      <c r="CP65" t="s">
        <v>1537</v>
      </c>
      <c r="CQ65" t="s">
        <v>1538</v>
      </c>
      <c r="CR65" t="s">
        <v>1539</v>
      </c>
      <c r="CS65">
        <v>5034</v>
      </c>
      <c r="CT65" t="s">
        <v>1544</v>
      </c>
      <c r="CU65" t="s">
        <v>1541</v>
      </c>
      <c r="CV65" t="s">
        <v>1541</v>
      </c>
      <c r="CW65">
        <v>1.2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1</v>
      </c>
      <c r="DR65">
        <v>0.2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</row>
    <row r="66" spans="1:145" x14ac:dyDescent="0.3">
      <c r="A66">
        <v>124</v>
      </c>
      <c r="B66">
        <v>62</v>
      </c>
      <c r="D66" s="13" t="str">
        <f t="shared" si="0"/>
        <v>431</v>
      </c>
      <c r="E66" s="13" t="str">
        <f t="shared" si="1"/>
        <v>450</v>
      </c>
      <c r="F66" s="13" t="str">
        <f t="shared" si="2"/>
        <v>43137.45050</v>
      </c>
      <c r="G66" s="13" t="str">
        <f t="shared" si="3"/>
        <v>62.124.OH.OH.1.86.Yes.Yes</v>
      </c>
      <c r="H66" s="13" t="s">
        <v>1664</v>
      </c>
      <c r="I66" s="66" t="s">
        <v>1695</v>
      </c>
      <c r="J66" t="s">
        <v>1359</v>
      </c>
      <c r="K66" t="s">
        <v>1345</v>
      </c>
      <c r="L66" s="14" t="s">
        <v>1360</v>
      </c>
      <c r="M66" t="s">
        <v>1471</v>
      </c>
      <c r="N66" t="s">
        <v>1345</v>
      </c>
      <c r="O66" t="s">
        <v>1472</v>
      </c>
      <c r="P66" t="s">
        <v>1477</v>
      </c>
      <c r="Q66" s="34">
        <v>86</v>
      </c>
      <c r="R66" s="9">
        <v>91.3</v>
      </c>
      <c r="S66">
        <v>0.36</v>
      </c>
      <c r="T66">
        <v>0.36</v>
      </c>
      <c r="U66" s="11">
        <f t="shared" si="4"/>
        <v>1</v>
      </c>
      <c r="V66" s="50">
        <v>1.3</v>
      </c>
      <c r="W66" s="22">
        <v>1.3</v>
      </c>
      <c r="X66">
        <v>1</v>
      </c>
      <c r="Y66" t="s">
        <v>1680</v>
      </c>
      <c r="Z66" s="50">
        <v>91.3</v>
      </c>
      <c r="AA66" t="s">
        <v>1478</v>
      </c>
      <c r="AB66" t="s">
        <v>1478</v>
      </c>
      <c r="AC66" t="s">
        <v>1723</v>
      </c>
      <c r="AD66" t="s">
        <v>1723</v>
      </c>
      <c r="AE66" s="13" t="str">
        <f>IFERROR(VLOOKUP(D66,Metros!$C$2:$F$916,4,0),"")</f>
        <v>OH-COL</v>
      </c>
      <c r="AF66" s="13" t="str">
        <f>IFERROR(VLOOKUP(E66,Metros!$C$2:$F$916,4,0),"")</f>
        <v>OH-CIN</v>
      </c>
      <c r="AG66">
        <v>6</v>
      </c>
      <c r="AH66">
        <v>118.66666666666667</v>
      </c>
      <c r="AI66">
        <v>1125</v>
      </c>
      <c r="AJ66">
        <v>1688.6666666666667</v>
      </c>
      <c r="AK66" s="10">
        <v>563.66666666666674</v>
      </c>
      <c r="AL66" s="11">
        <v>0.33379392025266486</v>
      </c>
      <c r="AS66">
        <v>5</v>
      </c>
      <c r="AT66">
        <v>6.86</v>
      </c>
      <c r="AY66">
        <v>5.22</v>
      </c>
      <c r="AZ66">
        <v>6.2</v>
      </c>
      <c r="BA66">
        <v>5.34</v>
      </c>
      <c r="BB66">
        <v>6.29</v>
      </c>
      <c r="BE66" s="1">
        <f t="shared" si="5"/>
        <v>6.45</v>
      </c>
      <c r="BF66" s="51">
        <v>1800</v>
      </c>
      <c r="BG66" s="1">
        <f t="shared" si="6"/>
        <v>29.712724534501646</v>
      </c>
      <c r="BH66" s="67">
        <v>1</v>
      </c>
      <c r="BI66" s="67">
        <v>2655</v>
      </c>
      <c r="BJ66" s="6">
        <f t="shared" si="7"/>
        <v>2655</v>
      </c>
      <c r="BK66" s="6">
        <f t="shared" si="8"/>
        <v>2687.8679999999999</v>
      </c>
      <c r="BL66" s="5">
        <f t="shared" si="9"/>
        <v>30.89</v>
      </c>
      <c r="BM66" s="6">
        <f t="shared" si="10"/>
        <v>2657</v>
      </c>
      <c r="BN66" s="6"/>
      <c r="BO66" s="6"/>
      <c r="BP66" s="70">
        <f t="shared" si="11"/>
        <v>1</v>
      </c>
      <c r="BQ66" s="70">
        <f t="shared" si="12"/>
        <v>1</v>
      </c>
      <c r="BR66" s="6">
        <f t="shared" si="13"/>
        <v>2657</v>
      </c>
      <c r="BS66" s="68">
        <f t="shared" si="14"/>
        <v>1</v>
      </c>
      <c r="BT66" s="6">
        <f t="shared" si="15"/>
        <v>2743</v>
      </c>
      <c r="BU66" s="6"/>
      <c r="BV66" s="6"/>
      <c r="BW66" s="6">
        <f t="shared" si="16"/>
        <v>2743</v>
      </c>
      <c r="BX66" s="6">
        <f t="shared" si="17"/>
        <v>3565.9</v>
      </c>
      <c r="BY66" s="6">
        <f t="shared" si="18"/>
        <v>118.69</v>
      </c>
      <c r="CO66" s="50">
        <v>1.3</v>
      </c>
      <c r="CP66" t="s">
        <v>1537</v>
      </c>
      <c r="CQ66" t="s">
        <v>1538</v>
      </c>
      <c r="CR66" t="s">
        <v>1539</v>
      </c>
      <c r="CS66">
        <v>5084</v>
      </c>
      <c r="CT66" t="s">
        <v>1545</v>
      </c>
      <c r="CU66" t="s">
        <v>1541</v>
      </c>
      <c r="CV66" t="s">
        <v>1541</v>
      </c>
      <c r="CW66">
        <v>1.3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1</v>
      </c>
      <c r="DR66">
        <v>0.3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</row>
    <row r="67" spans="1:145" x14ac:dyDescent="0.3">
      <c r="A67">
        <v>126</v>
      </c>
      <c r="B67">
        <v>63</v>
      </c>
      <c r="D67" s="13" t="str">
        <f t="shared" si="0"/>
        <v>431</v>
      </c>
      <c r="E67" s="13" t="str">
        <f t="shared" si="1"/>
        <v>316</v>
      </c>
      <c r="F67" s="13" t="str">
        <f t="shared" si="2"/>
        <v>43137.31636</v>
      </c>
      <c r="G67" s="13" t="str">
        <f t="shared" si="3"/>
        <v>63.126.OH.GA.1.766.Yes.Yes</v>
      </c>
      <c r="H67" s="13" t="s">
        <v>1664</v>
      </c>
      <c r="I67" s="13" t="s">
        <v>1664</v>
      </c>
      <c r="J67" t="s">
        <v>1359</v>
      </c>
      <c r="K67" t="s">
        <v>1345</v>
      </c>
      <c r="L67" s="14" t="s">
        <v>1360</v>
      </c>
      <c r="M67" t="s">
        <v>1460</v>
      </c>
      <c r="N67" t="s">
        <v>1372</v>
      </c>
      <c r="O67" t="s">
        <v>1461</v>
      </c>
      <c r="P67" t="s">
        <v>1477</v>
      </c>
      <c r="Q67" s="34">
        <v>766</v>
      </c>
      <c r="R67" s="9">
        <v>814.7</v>
      </c>
      <c r="S67">
        <v>0.36</v>
      </c>
      <c r="T67">
        <v>0.36</v>
      </c>
      <c r="U67" s="11">
        <f t="shared" si="4"/>
        <v>0.84615384615384615</v>
      </c>
      <c r="V67" s="50">
        <v>1.1000000000000001</v>
      </c>
      <c r="W67" s="22">
        <v>1.3</v>
      </c>
      <c r="X67">
        <v>1</v>
      </c>
      <c r="Y67" t="s">
        <v>1680</v>
      </c>
      <c r="Z67" s="50">
        <v>814.7</v>
      </c>
      <c r="AA67" t="s">
        <v>1478</v>
      </c>
      <c r="AB67" t="s">
        <v>1478</v>
      </c>
      <c r="AC67" t="s">
        <v>1723</v>
      </c>
      <c r="AD67" t="s">
        <v>1721</v>
      </c>
      <c r="AE67" s="13" t="str">
        <f>IFERROR(VLOOKUP(D67,Metros!$C$2:$F$916,4,0),"")</f>
        <v>OH-COL</v>
      </c>
      <c r="AF67" s="13" t="str">
        <f>IFERROR(VLOOKUP(E67,Metros!$C$2:$F$916,4,0),"")</f>
        <v>GA-VAL</v>
      </c>
      <c r="AK67" s="10"/>
      <c r="AL67" s="11"/>
      <c r="AS67">
        <v>2.41</v>
      </c>
      <c r="AT67">
        <v>2.91</v>
      </c>
      <c r="AY67">
        <v>2.21</v>
      </c>
      <c r="AZ67">
        <v>2.42</v>
      </c>
      <c r="BA67">
        <v>2.14</v>
      </c>
      <c r="BB67">
        <v>2.3199999999999998</v>
      </c>
      <c r="BE67" s="1">
        <f t="shared" si="5"/>
        <v>2.5500000000000003</v>
      </c>
      <c r="BF67" s="51">
        <v>1800</v>
      </c>
      <c r="BG67" s="1">
        <f t="shared" si="6"/>
        <v>6.1619022339511478</v>
      </c>
      <c r="BH67" s="8">
        <v>7</v>
      </c>
      <c r="BJ67" s="6">
        <f t="shared" si="7"/>
        <v>5702.9000000000005</v>
      </c>
      <c r="BK67" s="6">
        <f t="shared" si="8"/>
        <v>5996.1920000000009</v>
      </c>
      <c r="BL67" s="5">
        <f t="shared" si="9"/>
        <v>7.47</v>
      </c>
      <c r="BM67" s="6">
        <f t="shared" si="10"/>
        <v>5722</v>
      </c>
      <c r="BN67" s="6"/>
      <c r="BO67" s="6"/>
      <c r="BP67" s="70">
        <f t="shared" si="11"/>
        <v>1</v>
      </c>
      <c r="BQ67" s="70">
        <f t="shared" si="12"/>
        <v>1</v>
      </c>
      <c r="BR67" s="6">
        <f t="shared" si="13"/>
        <v>5722</v>
      </c>
      <c r="BS67" s="68">
        <f t="shared" si="14"/>
        <v>2</v>
      </c>
      <c r="BT67" s="6">
        <f t="shared" si="15"/>
        <v>5908</v>
      </c>
      <c r="BU67" s="6"/>
      <c r="BV67" s="6"/>
      <c r="BW67" s="6">
        <f t="shared" si="16"/>
        <v>5908</v>
      </c>
      <c r="BX67" s="6">
        <f t="shared" si="17"/>
        <v>7680.4000000000005</v>
      </c>
      <c r="BY67" s="6">
        <f t="shared" si="18"/>
        <v>1059.1100000000001</v>
      </c>
      <c r="CO67" s="50">
        <v>1.1000000000000001</v>
      </c>
      <c r="CP67" t="s">
        <v>1537</v>
      </c>
      <c r="CQ67" t="s">
        <v>1538</v>
      </c>
      <c r="CR67" t="s">
        <v>1539</v>
      </c>
      <c r="CS67">
        <v>5085</v>
      </c>
      <c r="CT67" t="s">
        <v>1546</v>
      </c>
      <c r="CU67" t="s">
        <v>1541</v>
      </c>
      <c r="CV67" t="s">
        <v>1541</v>
      </c>
      <c r="CW67">
        <v>1.3</v>
      </c>
      <c r="CX67">
        <v>0</v>
      </c>
      <c r="CY67">
        <v>0</v>
      </c>
      <c r="CZ67">
        <v>0</v>
      </c>
      <c r="DA67">
        <v>0</v>
      </c>
      <c r="DB67">
        <v>0.2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1.1000000000000001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</row>
    <row r="68" spans="1:145" x14ac:dyDescent="0.3">
      <c r="A68">
        <v>128</v>
      </c>
      <c r="B68">
        <v>64</v>
      </c>
      <c r="D68" s="13" t="str">
        <f t="shared" si="0"/>
        <v>431</v>
      </c>
      <c r="E68" s="13" t="str">
        <f t="shared" si="1"/>
        <v>351</v>
      </c>
      <c r="F68" s="13" t="str">
        <f t="shared" si="2"/>
        <v>43137.35111</v>
      </c>
      <c r="G68" s="13" t="str">
        <f t="shared" si="3"/>
        <v>64.128.OH.AL.1.583.Yes.Yes</v>
      </c>
      <c r="H68" s="13" t="s">
        <v>1664</v>
      </c>
      <c r="I68" s="13" t="s">
        <v>1664</v>
      </c>
      <c r="J68" t="s">
        <v>1359</v>
      </c>
      <c r="K68" t="s">
        <v>1345</v>
      </c>
      <c r="L68" s="14" t="s">
        <v>1360</v>
      </c>
      <c r="M68" t="s">
        <v>1462</v>
      </c>
      <c r="N68" t="s">
        <v>1415</v>
      </c>
      <c r="O68" t="s">
        <v>1463</v>
      </c>
      <c r="P68" t="s">
        <v>1477</v>
      </c>
      <c r="Q68" s="34">
        <v>583</v>
      </c>
      <c r="R68" s="9">
        <v>604.1</v>
      </c>
      <c r="S68">
        <v>0.36</v>
      </c>
      <c r="T68">
        <v>0.36</v>
      </c>
      <c r="U68" s="11">
        <f t="shared" si="4"/>
        <v>0.9821428571428571</v>
      </c>
      <c r="V68" s="50">
        <v>1.1000000000000001</v>
      </c>
      <c r="W68" s="22">
        <v>1.1200000000000001</v>
      </c>
      <c r="X68">
        <v>1</v>
      </c>
      <c r="Y68" t="s">
        <v>1680</v>
      </c>
      <c r="Z68" s="50">
        <v>604.1</v>
      </c>
      <c r="AA68" t="s">
        <v>1478</v>
      </c>
      <c r="AB68" t="s">
        <v>1478</v>
      </c>
      <c r="AC68" t="s">
        <v>1723</v>
      </c>
      <c r="AD68" t="s">
        <v>1721</v>
      </c>
      <c r="AE68" s="13" t="str">
        <f>IFERROR(VLOOKUP(D68,Metros!$C$2:$F$916,4,0),"")</f>
        <v>OH-COL</v>
      </c>
      <c r="AF68" s="13" t="str">
        <f>IFERROR(VLOOKUP(E68,Metros!$C$2:$F$916,4,0),"")</f>
        <v>AL-BIR</v>
      </c>
      <c r="AK68" s="10"/>
      <c r="AL68" s="11"/>
      <c r="AS68">
        <v>2.09</v>
      </c>
      <c r="AT68">
        <v>2.5</v>
      </c>
      <c r="AY68">
        <v>2.12</v>
      </c>
      <c r="AZ68">
        <v>2.4300000000000002</v>
      </c>
      <c r="BA68">
        <v>2.1</v>
      </c>
      <c r="BB68">
        <v>2.39</v>
      </c>
      <c r="BE68" s="1">
        <f t="shared" si="5"/>
        <v>2.44</v>
      </c>
      <c r="BF68" s="51">
        <v>1800</v>
      </c>
      <c r="BG68" s="1">
        <f t="shared" si="6"/>
        <v>6.7616391325939418</v>
      </c>
      <c r="BH68" s="8">
        <v>6.55</v>
      </c>
      <c r="BJ68" s="6">
        <f t="shared" si="7"/>
        <v>3956.855</v>
      </c>
      <c r="BK68" s="6">
        <f t="shared" si="8"/>
        <v>4174.3310000000001</v>
      </c>
      <c r="BL68" s="5">
        <f t="shared" si="9"/>
        <v>6.8</v>
      </c>
      <c r="BM68" s="6">
        <f t="shared" si="10"/>
        <v>3964</v>
      </c>
      <c r="BN68" s="6"/>
      <c r="BO68" s="6"/>
      <c r="BP68" s="70">
        <f t="shared" si="11"/>
        <v>1</v>
      </c>
      <c r="BQ68" s="70">
        <f t="shared" si="12"/>
        <v>1</v>
      </c>
      <c r="BR68" s="6">
        <f t="shared" si="13"/>
        <v>3964</v>
      </c>
      <c r="BS68" s="68">
        <f t="shared" si="14"/>
        <v>2</v>
      </c>
      <c r="BT68" s="6">
        <f t="shared" si="15"/>
        <v>4093</v>
      </c>
      <c r="BU68" s="6"/>
      <c r="BV68" s="6"/>
      <c r="BW68" s="6">
        <f t="shared" si="16"/>
        <v>4093</v>
      </c>
      <c r="BX68" s="6">
        <f t="shared" si="17"/>
        <v>4584.1600000000008</v>
      </c>
      <c r="BY68" s="6">
        <f t="shared" si="18"/>
        <v>676.5920000000001</v>
      </c>
      <c r="CO68" s="50">
        <v>1.1000000000000001</v>
      </c>
      <c r="CP68" t="s">
        <v>1537</v>
      </c>
      <c r="CQ68" t="s">
        <v>1538</v>
      </c>
      <c r="CR68" t="s">
        <v>1539</v>
      </c>
      <c r="CS68">
        <v>5086</v>
      </c>
      <c r="CT68" t="s">
        <v>1547</v>
      </c>
      <c r="CU68" t="s">
        <v>1541</v>
      </c>
      <c r="CV68" t="s">
        <v>1541</v>
      </c>
      <c r="CW68">
        <v>1.1200000000000001</v>
      </c>
      <c r="CX68">
        <v>0</v>
      </c>
      <c r="CY68">
        <v>0</v>
      </c>
      <c r="CZ68">
        <v>0</v>
      </c>
      <c r="DA68">
        <v>0</v>
      </c>
      <c r="DB68">
        <v>0.02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1.1000000000000001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</row>
    <row r="69" spans="1:145" x14ac:dyDescent="0.3">
      <c r="A69">
        <v>130</v>
      </c>
      <c r="B69">
        <v>65</v>
      </c>
      <c r="D69" s="13" t="str">
        <f t="shared" ref="D69:D132" si="19">LEFT(L69,3)</f>
        <v>431</v>
      </c>
      <c r="E69" s="13" t="str">
        <f t="shared" ref="E69:E132" si="20">LEFT(O69,3)</f>
        <v>923</v>
      </c>
      <c r="F69" s="13" t="str">
        <f t="shared" ref="F69:F132" si="21">CONCATENATE(L69&amp;"."&amp;O69)</f>
        <v>43137.92374</v>
      </c>
      <c r="G69" s="13" t="str">
        <f t="shared" ref="G69:G132" si="22">CONCATENATE(TRIM(B69)&amp;"."&amp;TRIM(A69)&amp;"."&amp;TRIM(K69)&amp;"."&amp;TRIM(N69)&amp;"."&amp;TRIM(X69)&amp;"."&amp;TRIM(Q69)&amp;"."&amp;TRIM(AA69)&amp;"."&amp;TRIM(AB69))</f>
        <v>65.130.OH.CA.1.2155.Yes.Yes</v>
      </c>
      <c r="H69" s="13" t="s">
        <v>1664</v>
      </c>
      <c r="I69" s="13" t="s">
        <v>1664</v>
      </c>
      <c r="J69" t="s">
        <v>1359</v>
      </c>
      <c r="K69" t="s">
        <v>1345</v>
      </c>
      <c r="L69" s="14" t="s">
        <v>1360</v>
      </c>
      <c r="M69" t="s">
        <v>1450</v>
      </c>
      <c r="N69" t="s">
        <v>1348</v>
      </c>
      <c r="O69" t="s">
        <v>1451</v>
      </c>
      <c r="P69" t="s">
        <v>1477</v>
      </c>
      <c r="Q69" s="34">
        <v>2155</v>
      </c>
      <c r="R69" s="9">
        <v>2234.3000000000002</v>
      </c>
      <c r="S69">
        <v>0.36</v>
      </c>
      <c r="T69">
        <v>0.36</v>
      </c>
      <c r="U69" s="11">
        <f t="shared" ref="U69:U132" si="23">V69/W69</f>
        <v>1</v>
      </c>
      <c r="V69" s="50">
        <v>1.2</v>
      </c>
      <c r="W69" s="22">
        <v>1.2</v>
      </c>
      <c r="X69">
        <v>1</v>
      </c>
      <c r="Y69" t="s">
        <v>1680</v>
      </c>
      <c r="Z69" s="50">
        <v>2234.3000000000002</v>
      </c>
      <c r="AA69" t="s">
        <v>1478</v>
      </c>
      <c r="AB69" t="s">
        <v>1478</v>
      </c>
      <c r="AC69" t="s">
        <v>1723</v>
      </c>
      <c r="AD69" t="s">
        <v>1727</v>
      </c>
      <c r="AE69" s="13" t="str">
        <f>IFERROR(VLOOKUP(D69,Metros!$C$2:$F$916,4,0),"")</f>
        <v>OH-COL</v>
      </c>
      <c r="AF69" s="13" t="str">
        <f>IFERROR(VLOOKUP(E69,Metros!$C$2:$F$916,4,0),"")</f>
        <v>CA-LOS</v>
      </c>
      <c r="AK69" s="10"/>
      <c r="AL69" s="11"/>
      <c r="AS69">
        <v>1.26</v>
      </c>
      <c r="AT69">
        <v>1.34</v>
      </c>
      <c r="AY69">
        <v>1.21</v>
      </c>
      <c r="AZ69">
        <v>1.27</v>
      </c>
      <c r="BA69">
        <v>1.21</v>
      </c>
      <c r="BB69">
        <v>1.27</v>
      </c>
      <c r="BE69" s="1">
        <f t="shared" ref="BE69:BE132" si="24">AVERAGE(AT69,AZ69,BB69)</f>
        <v>1.2933333333333334</v>
      </c>
      <c r="BF69" s="51">
        <v>1800</v>
      </c>
      <c r="BG69" s="1">
        <f t="shared" ref="BG69:BG132" si="25">(BF69/R69)+(BE69*1.55)</f>
        <v>2.8102881140998677</v>
      </c>
      <c r="BH69" s="8">
        <v>3.45</v>
      </c>
      <c r="BJ69" s="6">
        <f t="shared" ref="BJ69:BJ132" si="26">IF(BH69*R69&gt;BI69,BH69*R69,BI69)</f>
        <v>7708.3350000000009</v>
      </c>
      <c r="BK69" s="6">
        <f t="shared" ref="BK69:BK132" si="27">IF(BH69&gt;0.01,(BJ69)+(T69*R69),"")</f>
        <v>8512.6830000000009</v>
      </c>
      <c r="BL69" s="5">
        <f t="shared" ref="BL69:BL132" si="28">IFERROR(ROUND(IF(BH69&gt;0.01,(BK69/Q69)-S69,""),2),"")</f>
        <v>3.59</v>
      </c>
      <c r="BM69" s="6">
        <f t="shared" ref="BM69:BM132" si="29">ROUND(IF(BH69&gt;0.01,BL69*Q69),0)</f>
        <v>7736</v>
      </c>
      <c r="BN69" s="6"/>
      <c r="BO69" s="6"/>
      <c r="BP69" s="70">
        <f t="shared" ref="BP69:BP132" si="30">X69</f>
        <v>1</v>
      </c>
      <c r="BQ69" s="70">
        <f t="shared" ref="BQ69:BQ132" si="31">BP69</f>
        <v>1</v>
      </c>
      <c r="BR69" s="6">
        <f t="shared" ref="BR69:BR132" si="32">BM69</f>
        <v>7736</v>
      </c>
      <c r="BS69" s="68">
        <f t="shared" ref="BS69:BS132" si="33">ROUNDUP(Q69/475,0)</f>
        <v>5</v>
      </c>
      <c r="BT69" s="6">
        <f t="shared" ref="BT69:BT132" si="34">BW69</f>
        <v>7987</v>
      </c>
      <c r="BU69" s="6"/>
      <c r="BV69" s="6"/>
      <c r="BW69" s="6">
        <f t="shared" ref="BW69:BW132" si="35">ROUND(BM69*1.0325,0)</f>
        <v>7987</v>
      </c>
      <c r="BX69" s="6">
        <f t="shared" ref="BX69:BX132" si="36">BW69*W69</f>
        <v>9584.4</v>
      </c>
      <c r="BY69" s="6">
        <f t="shared" ref="BY69:BY132" si="37">Z69*W69</f>
        <v>2681.1600000000003</v>
      </c>
      <c r="CO69" s="50">
        <v>1.2</v>
      </c>
      <c r="CP69" t="s">
        <v>1537</v>
      </c>
      <c r="CQ69" t="s">
        <v>1538</v>
      </c>
      <c r="CR69" t="s">
        <v>1539</v>
      </c>
      <c r="CS69">
        <v>5087</v>
      </c>
      <c r="CT69" t="s">
        <v>1548</v>
      </c>
      <c r="CU69" t="s">
        <v>1541</v>
      </c>
      <c r="CV69" t="s">
        <v>1541</v>
      </c>
      <c r="CW69">
        <v>1.2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1.2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</row>
    <row r="70" spans="1:145" x14ac:dyDescent="0.3">
      <c r="A70">
        <v>132</v>
      </c>
      <c r="B70">
        <v>66</v>
      </c>
      <c r="D70" s="13" t="str">
        <f t="shared" si="19"/>
        <v>431</v>
      </c>
      <c r="E70" s="13" t="str">
        <f t="shared" si="20"/>
        <v>291</v>
      </c>
      <c r="F70" s="13" t="str">
        <f t="shared" si="21"/>
        <v>43137.29172</v>
      </c>
      <c r="G70" s="13" t="str">
        <f t="shared" si="22"/>
        <v>66.132.OH.SC.1.509.Yes.Yes</v>
      </c>
      <c r="H70" s="13" t="s">
        <v>1664</v>
      </c>
      <c r="I70" s="13" t="s">
        <v>1664</v>
      </c>
      <c r="J70" t="s">
        <v>1359</v>
      </c>
      <c r="K70" t="s">
        <v>1345</v>
      </c>
      <c r="L70" s="14" t="s">
        <v>1360</v>
      </c>
      <c r="M70" t="s">
        <v>1464</v>
      </c>
      <c r="N70" t="s">
        <v>1418</v>
      </c>
      <c r="O70" t="s">
        <v>1465</v>
      </c>
      <c r="P70" t="s">
        <v>1477</v>
      </c>
      <c r="Q70" s="34">
        <v>509</v>
      </c>
      <c r="R70" s="9">
        <v>508.9</v>
      </c>
      <c r="S70">
        <v>0.36</v>
      </c>
      <c r="T70">
        <v>0.36</v>
      </c>
      <c r="U70" s="11">
        <f t="shared" si="23"/>
        <v>1</v>
      </c>
      <c r="V70" s="50">
        <v>1</v>
      </c>
      <c r="W70" s="22">
        <v>1</v>
      </c>
      <c r="X70">
        <v>1</v>
      </c>
      <c r="Y70" t="s">
        <v>1680</v>
      </c>
      <c r="Z70" s="50">
        <v>508.9</v>
      </c>
      <c r="AA70" t="s">
        <v>1478</v>
      </c>
      <c r="AB70" t="s">
        <v>1478</v>
      </c>
      <c r="AC70" t="s">
        <v>1723</v>
      </c>
      <c r="AD70" t="s">
        <v>1722</v>
      </c>
      <c r="AE70" s="13" t="str">
        <f>IFERROR(VLOOKUP(D70,Metros!$C$2:$F$916,4,0),"")</f>
        <v>OH-COL</v>
      </c>
      <c r="AF70" s="13" t="str">
        <f>IFERROR(VLOOKUP(E70,Metros!$C$2:$F$916,4,0),"")</f>
        <v>SC-COL</v>
      </c>
      <c r="AG70">
        <v>2</v>
      </c>
      <c r="AH70">
        <v>566.1</v>
      </c>
      <c r="AI70">
        <v>2848.5</v>
      </c>
      <c r="AJ70">
        <v>3698.14</v>
      </c>
      <c r="AK70" s="10">
        <v>849.63999999999987</v>
      </c>
      <c r="AL70" s="11">
        <v>0.22974792733644478</v>
      </c>
      <c r="AS70">
        <v>2.42</v>
      </c>
      <c r="AT70">
        <v>2.66</v>
      </c>
      <c r="AY70">
        <v>2.42</v>
      </c>
      <c r="AZ70">
        <v>2.67</v>
      </c>
      <c r="BA70">
        <v>2.4</v>
      </c>
      <c r="BB70">
        <v>2.65</v>
      </c>
      <c r="BE70" s="1">
        <f t="shared" si="24"/>
        <v>2.66</v>
      </c>
      <c r="BF70" s="51">
        <v>1800</v>
      </c>
      <c r="BG70" s="1">
        <f t="shared" si="25"/>
        <v>7.6600406759677746</v>
      </c>
      <c r="BH70" s="8">
        <v>1</v>
      </c>
      <c r="BI70" s="8">
        <v>4150</v>
      </c>
      <c r="BJ70" s="6">
        <f t="shared" si="26"/>
        <v>4150</v>
      </c>
      <c r="BK70" s="6">
        <f t="shared" si="27"/>
        <v>4333.2039999999997</v>
      </c>
      <c r="BL70" s="5">
        <f t="shared" si="28"/>
        <v>8.15</v>
      </c>
      <c r="BM70" s="6">
        <f t="shared" si="29"/>
        <v>4148</v>
      </c>
      <c r="BN70" s="6"/>
      <c r="BO70" s="6"/>
      <c r="BP70" s="70">
        <f t="shared" si="30"/>
        <v>1</v>
      </c>
      <c r="BQ70" s="70">
        <f t="shared" si="31"/>
        <v>1</v>
      </c>
      <c r="BR70" s="6">
        <f t="shared" si="32"/>
        <v>4148</v>
      </c>
      <c r="BS70" s="68">
        <f t="shared" si="33"/>
        <v>2</v>
      </c>
      <c r="BT70" s="6">
        <f t="shared" si="34"/>
        <v>4283</v>
      </c>
      <c r="BU70" s="6"/>
      <c r="BV70" s="6"/>
      <c r="BW70" s="6">
        <f t="shared" si="35"/>
        <v>4283</v>
      </c>
      <c r="BX70" s="6">
        <f t="shared" si="36"/>
        <v>4283</v>
      </c>
      <c r="BY70" s="6">
        <f t="shared" si="37"/>
        <v>508.9</v>
      </c>
      <c r="CO70" s="50">
        <v>1</v>
      </c>
      <c r="CP70" t="s">
        <v>1537</v>
      </c>
      <c r="CQ70" t="s">
        <v>1538</v>
      </c>
      <c r="CR70" t="s">
        <v>1539</v>
      </c>
      <c r="CS70">
        <v>5088</v>
      </c>
      <c r="CT70" t="s">
        <v>1549</v>
      </c>
      <c r="CU70" t="s">
        <v>1541</v>
      </c>
      <c r="CV70" t="s">
        <v>1541</v>
      </c>
      <c r="CW70">
        <v>1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1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</row>
    <row r="71" spans="1:145" x14ac:dyDescent="0.3">
      <c r="A71">
        <v>134</v>
      </c>
      <c r="B71">
        <v>67</v>
      </c>
      <c r="D71" s="13" t="str">
        <f t="shared" si="19"/>
        <v>431</v>
      </c>
      <c r="E71" s="13" t="str">
        <f t="shared" si="20"/>
        <v>186</v>
      </c>
      <c r="F71" s="13" t="str">
        <f t="shared" si="21"/>
        <v>43137.18640</v>
      </c>
      <c r="G71" s="13" t="str">
        <f t="shared" si="22"/>
        <v>67.134.OH.PA.2.443.Yes.Yes</v>
      </c>
      <c r="H71" s="13" t="s">
        <v>1664</v>
      </c>
      <c r="I71" s="13" t="s">
        <v>1664</v>
      </c>
      <c r="J71" t="s">
        <v>1359</v>
      </c>
      <c r="K71" t="s">
        <v>1345</v>
      </c>
      <c r="L71" s="14" t="s">
        <v>1360</v>
      </c>
      <c r="M71" t="s">
        <v>1440</v>
      </c>
      <c r="N71" t="s">
        <v>1357</v>
      </c>
      <c r="O71" t="s">
        <v>1441</v>
      </c>
      <c r="P71" t="s">
        <v>1477</v>
      </c>
      <c r="Q71" s="34">
        <v>443</v>
      </c>
      <c r="R71" s="9">
        <v>466.4</v>
      </c>
      <c r="S71">
        <v>0.36</v>
      </c>
      <c r="T71">
        <v>0.36</v>
      </c>
      <c r="U71" s="11">
        <f t="shared" si="23"/>
        <v>1</v>
      </c>
      <c r="V71" s="50">
        <v>1.5</v>
      </c>
      <c r="W71" s="22">
        <v>1.5</v>
      </c>
      <c r="X71">
        <v>2</v>
      </c>
      <c r="Y71" t="s">
        <v>1680</v>
      </c>
      <c r="Z71" s="50">
        <v>466.4</v>
      </c>
      <c r="AA71" t="s">
        <v>1478</v>
      </c>
      <c r="AB71" t="s">
        <v>1478</v>
      </c>
      <c r="AC71" t="s">
        <v>1723</v>
      </c>
      <c r="AD71" t="s">
        <v>1725</v>
      </c>
      <c r="AE71" s="13" t="str">
        <f>IFERROR(VLOOKUP(D71,Metros!$C$2:$F$916,4,0),"")</f>
        <v>OH-COL</v>
      </c>
      <c r="AF71" s="13" t="str">
        <f>IFERROR(VLOOKUP(E71,Metros!$C$2:$F$916,4,0),"")</f>
        <v>PA-SCR</v>
      </c>
      <c r="AG71">
        <v>42</v>
      </c>
      <c r="AH71">
        <v>435.31904761904775</v>
      </c>
      <c r="AI71">
        <v>2082.3571428571427</v>
      </c>
      <c r="AJ71">
        <v>1583.8480952380949</v>
      </c>
      <c r="AK71" s="10">
        <v>-498.50904761904781</v>
      </c>
      <c r="AL71" s="11">
        <v>-0.3147454917664364</v>
      </c>
      <c r="AS71">
        <v>3.21</v>
      </c>
      <c r="AT71">
        <v>3.6</v>
      </c>
      <c r="AY71">
        <v>3.11</v>
      </c>
      <c r="AZ71">
        <v>3.32</v>
      </c>
      <c r="BA71">
        <v>3.17</v>
      </c>
      <c r="BB71">
        <v>3.38</v>
      </c>
      <c r="BE71" s="1">
        <f t="shared" si="24"/>
        <v>3.4333333333333336</v>
      </c>
      <c r="BF71" s="51">
        <v>1800</v>
      </c>
      <c r="BG71" s="1">
        <f t="shared" si="25"/>
        <v>9.1810148656375077</v>
      </c>
      <c r="BH71" s="8">
        <v>1</v>
      </c>
      <c r="BI71" s="8">
        <v>4100</v>
      </c>
      <c r="BJ71" s="6">
        <f t="shared" si="26"/>
        <v>4100</v>
      </c>
      <c r="BK71" s="6">
        <f t="shared" si="27"/>
        <v>4267.9040000000005</v>
      </c>
      <c r="BL71" s="5">
        <f t="shared" si="28"/>
        <v>9.27</v>
      </c>
      <c r="BM71" s="6">
        <f t="shared" si="29"/>
        <v>4107</v>
      </c>
      <c r="BN71" s="6"/>
      <c r="BO71" s="6"/>
      <c r="BP71" s="70">
        <f t="shared" si="30"/>
        <v>2</v>
      </c>
      <c r="BQ71" s="70">
        <f t="shared" si="31"/>
        <v>2</v>
      </c>
      <c r="BR71" s="6">
        <f t="shared" si="32"/>
        <v>4107</v>
      </c>
      <c r="BS71" s="68">
        <f t="shared" si="33"/>
        <v>1</v>
      </c>
      <c r="BT71" s="6">
        <f t="shared" si="34"/>
        <v>4240</v>
      </c>
      <c r="BU71" s="6"/>
      <c r="BV71" s="6"/>
      <c r="BW71" s="6">
        <f t="shared" si="35"/>
        <v>4240</v>
      </c>
      <c r="BX71" s="6">
        <f t="shared" si="36"/>
        <v>6360</v>
      </c>
      <c r="BY71" s="6">
        <f t="shared" si="37"/>
        <v>699.59999999999991</v>
      </c>
      <c r="CC71">
        <v>1</v>
      </c>
      <c r="CD71" s="22">
        <v>438.8</v>
      </c>
      <c r="CE71" s="22">
        <v>2500</v>
      </c>
      <c r="CF71" s="22">
        <v>2530.0300000000002</v>
      </c>
      <c r="CG71" s="22">
        <v>30.0300000000002</v>
      </c>
      <c r="CH71" s="11">
        <v>1.1869424473227669E-2</v>
      </c>
      <c r="CO71" s="50">
        <v>1.5</v>
      </c>
      <c r="CP71" t="s">
        <v>1537</v>
      </c>
      <c r="CQ71" t="s">
        <v>1538</v>
      </c>
      <c r="CR71" t="s">
        <v>1539</v>
      </c>
      <c r="CS71">
        <v>5089</v>
      </c>
      <c r="CT71" t="s">
        <v>1550</v>
      </c>
      <c r="CU71" t="s">
        <v>1541</v>
      </c>
      <c r="CV71" t="s">
        <v>1541</v>
      </c>
      <c r="CW71">
        <v>1.5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1.5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</row>
    <row r="72" spans="1:145" x14ac:dyDescent="0.3">
      <c r="A72">
        <v>136</v>
      </c>
      <c r="B72">
        <v>68</v>
      </c>
      <c r="D72" s="13" t="str">
        <f t="shared" si="19"/>
        <v>431</v>
      </c>
      <c r="E72" s="13" t="str">
        <f t="shared" si="20"/>
        <v>458</v>
      </c>
      <c r="F72" s="13" t="str">
        <f t="shared" si="21"/>
        <v>43137.45889</v>
      </c>
      <c r="G72" s="13" t="str">
        <f t="shared" si="22"/>
        <v>68.136.OH.OH.2.110.Yes.Yes</v>
      </c>
      <c r="H72" s="13" t="s">
        <v>1664</v>
      </c>
      <c r="I72" s="13" t="s">
        <v>1664</v>
      </c>
      <c r="J72" t="s">
        <v>1359</v>
      </c>
      <c r="K72" t="s">
        <v>1345</v>
      </c>
      <c r="L72" s="14" t="s">
        <v>1360</v>
      </c>
      <c r="M72" t="s">
        <v>1473</v>
      </c>
      <c r="N72" t="s">
        <v>1345</v>
      </c>
      <c r="O72" t="s">
        <v>1474</v>
      </c>
      <c r="P72" t="s">
        <v>1477</v>
      </c>
      <c r="Q72" s="34">
        <v>110</v>
      </c>
      <c r="R72" s="9">
        <v>116.6</v>
      </c>
      <c r="S72">
        <v>0.36</v>
      </c>
      <c r="T72">
        <v>0.36</v>
      </c>
      <c r="U72" s="11">
        <f t="shared" si="23"/>
        <v>1</v>
      </c>
      <c r="V72" s="50">
        <v>1.5</v>
      </c>
      <c r="W72" s="22">
        <v>1.5</v>
      </c>
      <c r="X72">
        <v>2</v>
      </c>
      <c r="Y72" t="s">
        <v>1680</v>
      </c>
      <c r="Z72" s="50">
        <v>116.6</v>
      </c>
      <c r="AA72" t="s">
        <v>1478</v>
      </c>
      <c r="AB72" t="s">
        <v>1478</v>
      </c>
      <c r="AC72" t="s">
        <v>1723</v>
      </c>
      <c r="AD72" t="s">
        <v>1723</v>
      </c>
      <c r="AE72" s="13" t="str">
        <f>IFERROR(VLOOKUP(D72,Metros!$C$2:$F$916,4,0),"")</f>
        <v>OH-COL</v>
      </c>
      <c r="AF72" s="13" t="str">
        <f>IFERROR(VLOOKUP(E72,Metros!$C$2:$F$916,4,0),"")</f>
        <v>OH-LIM</v>
      </c>
      <c r="AG72">
        <v>11</v>
      </c>
      <c r="AH72">
        <v>97.181818181818187</v>
      </c>
      <c r="AI72">
        <v>746.36363636363637</v>
      </c>
      <c r="AJ72">
        <v>1114.679090909091</v>
      </c>
      <c r="AK72" s="10">
        <v>368.3154545454546</v>
      </c>
      <c r="AL72" s="11">
        <v>0.33042286120669057</v>
      </c>
      <c r="AS72">
        <v>4.5599999999999996</v>
      </c>
      <c r="AT72">
        <v>5.25</v>
      </c>
      <c r="AY72">
        <v>4.66</v>
      </c>
      <c r="AZ72">
        <v>5.19</v>
      </c>
      <c r="BA72">
        <v>4.72</v>
      </c>
      <c r="BB72">
        <v>5.18</v>
      </c>
      <c r="BE72" s="1">
        <f t="shared" si="24"/>
        <v>5.206666666666667</v>
      </c>
      <c r="BF72" s="51">
        <v>1800</v>
      </c>
      <c r="BG72" s="1">
        <f t="shared" si="25"/>
        <v>23.507726129216696</v>
      </c>
      <c r="BH72" s="8">
        <v>25</v>
      </c>
      <c r="BI72" s="8">
        <v>2750</v>
      </c>
      <c r="BJ72" s="6">
        <f t="shared" si="26"/>
        <v>2915</v>
      </c>
      <c r="BK72" s="6">
        <f t="shared" si="27"/>
        <v>2956.9760000000001</v>
      </c>
      <c r="BL72" s="5">
        <f t="shared" si="28"/>
        <v>26.52</v>
      </c>
      <c r="BM72" s="6">
        <f t="shared" si="29"/>
        <v>2917</v>
      </c>
      <c r="BN72" s="6"/>
      <c r="BO72" s="6"/>
      <c r="BP72" s="70">
        <f t="shared" si="30"/>
        <v>2</v>
      </c>
      <c r="BQ72" s="70">
        <f t="shared" si="31"/>
        <v>2</v>
      </c>
      <c r="BR72" s="6">
        <f t="shared" si="32"/>
        <v>2917</v>
      </c>
      <c r="BS72" s="68">
        <f t="shared" si="33"/>
        <v>1</v>
      </c>
      <c r="BT72" s="6">
        <f t="shared" si="34"/>
        <v>3012</v>
      </c>
      <c r="BU72" s="6"/>
      <c r="BV72" s="6"/>
      <c r="BW72" s="6">
        <f t="shared" si="35"/>
        <v>3012</v>
      </c>
      <c r="BX72" s="6">
        <f t="shared" si="36"/>
        <v>4518</v>
      </c>
      <c r="BY72" s="6">
        <f t="shared" si="37"/>
        <v>174.89999999999998</v>
      </c>
      <c r="CO72" s="50">
        <v>1.5</v>
      </c>
      <c r="CP72" t="s">
        <v>1537</v>
      </c>
      <c r="CQ72" t="s">
        <v>1538</v>
      </c>
      <c r="CR72" t="s">
        <v>1539</v>
      </c>
      <c r="CS72">
        <v>5120</v>
      </c>
      <c r="CT72" t="s">
        <v>1551</v>
      </c>
      <c r="CU72" t="s">
        <v>1541</v>
      </c>
      <c r="CV72" t="s">
        <v>1541</v>
      </c>
      <c r="CW72">
        <v>1.5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1.5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</row>
    <row r="73" spans="1:145" x14ac:dyDescent="0.3">
      <c r="A73">
        <v>138</v>
      </c>
      <c r="B73">
        <v>69</v>
      </c>
      <c r="D73" s="13" t="str">
        <f t="shared" si="19"/>
        <v>431</v>
      </c>
      <c r="E73" s="13" t="str">
        <f t="shared" si="20"/>
        <v>010</v>
      </c>
      <c r="F73" s="13" t="str">
        <f t="shared" si="21"/>
        <v>43137.01085</v>
      </c>
      <c r="G73" s="13" t="str">
        <f t="shared" si="22"/>
        <v>69.138.OH.MA.1.654.Yes.Yes</v>
      </c>
      <c r="H73" s="13" t="s">
        <v>1664</v>
      </c>
      <c r="I73" s="13" t="s">
        <v>1664</v>
      </c>
      <c r="J73" t="s">
        <v>1359</v>
      </c>
      <c r="K73" t="s">
        <v>1345</v>
      </c>
      <c r="L73" s="14" t="s">
        <v>1360</v>
      </c>
      <c r="M73" t="s">
        <v>1442</v>
      </c>
      <c r="N73" t="s">
        <v>1427</v>
      </c>
      <c r="O73" t="s">
        <v>1443</v>
      </c>
      <c r="P73" t="s">
        <v>1477</v>
      </c>
      <c r="Q73" s="34">
        <v>654</v>
      </c>
      <c r="R73" s="9">
        <v>700</v>
      </c>
      <c r="S73">
        <v>0.36</v>
      </c>
      <c r="T73">
        <v>0.36</v>
      </c>
      <c r="U73" s="11">
        <f t="shared" si="23"/>
        <v>0.98360655737704916</v>
      </c>
      <c r="V73" s="50">
        <v>1.2</v>
      </c>
      <c r="W73" s="22">
        <v>1.22</v>
      </c>
      <c r="X73">
        <v>1</v>
      </c>
      <c r="Y73" t="s">
        <v>1680</v>
      </c>
      <c r="Z73" s="50">
        <v>700</v>
      </c>
      <c r="AA73" t="s">
        <v>1478</v>
      </c>
      <c r="AB73" t="s">
        <v>1478</v>
      </c>
      <c r="AC73" t="s">
        <v>1723</v>
      </c>
      <c r="AD73" t="s">
        <v>1726</v>
      </c>
      <c r="AE73" s="13" t="str">
        <f>IFERROR(VLOOKUP(D73,Metros!$C$2:$F$916,4,0),"")</f>
        <v>OH-COL</v>
      </c>
      <c r="AF73" s="13" t="str">
        <f>IFERROR(VLOOKUP(E73,Metros!$C$2:$F$916,4,0),"")</f>
        <v>MA-SPR</v>
      </c>
      <c r="AK73" s="10"/>
      <c r="AL73" s="11"/>
      <c r="AS73">
        <v>3.3</v>
      </c>
      <c r="AT73">
        <v>3.72</v>
      </c>
      <c r="AY73">
        <v>3.13</v>
      </c>
      <c r="AZ73">
        <v>3.26</v>
      </c>
      <c r="BA73">
        <v>3.13</v>
      </c>
      <c r="BB73">
        <v>3.29</v>
      </c>
      <c r="BE73" s="1">
        <f t="shared" si="24"/>
        <v>3.4233333333333333</v>
      </c>
      <c r="BF73" s="51">
        <v>1800</v>
      </c>
      <c r="BG73" s="1">
        <f t="shared" si="25"/>
        <v>7.877595238095239</v>
      </c>
      <c r="BH73" s="8">
        <v>9</v>
      </c>
      <c r="BJ73" s="6">
        <f t="shared" si="26"/>
        <v>6300</v>
      </c>
      <c r="BK73" s="6">
        <f t="shared" si="27"/>
        <v>6552</v>
      </c>
      <c r="BL73" s="5">
        <f t="shared" si="28"/>
        <v>9.66</v>
      </c>
      <c r="BM73" s="6">
        <f t="shared" si="29"/>
        <v>6318</v>
      </c>
      <c r="BN73" s="6"/>
      <c r="BO73" s="6"/>
      <c r="BP73" s="70">
        <f t="shared" si="30"/>
        <v>1</v>
      </c>
      <c r="BQ73" s="70">
        <f t="shared" si="31"/>
        <v>1</v>
      </c>
      <c r="BR73" s="6">
        <f t="shared" si="32"/>
        <v>6318</v>
      </c>
      <c r="BS73" s="68">
        <f t="shared" si="33"/>
        <v>2</v>
      </c>
      <c r="BT73" s="6">
        <f t="shared" si="34"/>
        <v>6523</v>
      </c>
      <c r="BU73" s="6"/>
      <c r="BV73" s="6"/>
      <c r="BW73" s="6">
        <f t="shared" si="35"/>
        <v>6523</v>
      </c>
      <c r="BX73" s="6">
        <f t="shared" si="36"/>
        <v>7958.0599999999995</v>
      </c>
      <c r="BY73" s="6">
        <f t="shared" si="37"/>
        <v>854</v>
      </c>
      <c r="CO73" s="50">
        <v>1.2</v>
      </c>
      <c r="CP73" t="s">
        <v>1537</v>
      </c>
      <c r="CQ73" t="s">
        <v>1538</v>
      </c>
      <c r="CR73" t="s">
        <v>1539</v>
      </c>
      <c r="CS73">
        <v>5221</v>
      </c>
      <c r="CT73" t="s">
        <v>1552</v>
      </c>
      <c r="CU73" t="s">
        <v>1541</v>
      </c>
      <c r="CV73" t="s">
        <v>1541</v>
      </c>
      <c r="CW73">
        <v>1.22</v>
      </c>
      <c r="CX73">
        <v>0</v>
      </c>
      <c r="CY73">
        <v>0</v>
      </c>
      <c r="CZ73">
        <v>0</v>
      </c>
      <c r="DA73">
        <v>0</v>
      </c>
      <c r="DB73">
        <v>0.02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1.2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</row>
    <row r="74" spans="1:145" x14ac:dyDescent="0.3">
      <c r="A74">
        <v>140</v>
      </c>
      <c r="B74">
        <v>70</v>
      </c>
      <c r="D74" s="13" t="str">
        <f t="shared" si="19"/>
        <v>431</v>
      </c>
      <c r="E74" s="13" t="str">
        <f t="shared" si="20"/>
        <v>770</v>
      </c>
      <c r="F74" s="13" t="str">
        <f t="shared" si="21"/>
        <v>43137.77064</v>
      </c>
      <c r="G74" s="13" t="str">
        <f t="shared" si="22"/>
        <v>70.140.OH.TX.1.1131.Yes.Yes</v>
      </c>
      <c r="H74" s="13" t="s">
        <v>1664</v>
      </c>
      <c r="I74" s="13" t="s">
        <v>1664</v>
      </c>
      <c r="J74" t="s">
        <v>1359</v>
      </c>
      <c r="K74" t="s">
        <v>1345</v>
      </c>
      <c r="L74" s="14" t="s">
        <v>1360</v>
      </c>
      <c r="M74" t="s">
        <v>1454</v>
      </c>
      <c r="N74" t="s">
        <v>1388</v>
      </c>
      <c r="O74" t="s">
        <v>1455</v>
      </c>
      <c r="P74" t="s">
        <v>1477</v>
      </c>
      <c r="Q74" s="34">
        <v>1131</v>
      </c>
      <c r="R74" s="9">
        <v>1159.3</v>
      </c>
      <c r="S74">
        <v>0.36</v>
      </c>
      <c r="T74">
        <v>0.36</v>
      </c>
      <c r="U74" s="11">
        <f t="shared" si="23"/>
        <v>1</v>
      </c>
      <c r="V74" s="50">
        <v>1.2</v>
      </c>
      <c r="W74" s="22">
        <v>1.2</v>
      </c>
      <c r="X74">
        <v>1</v>
      </c>
      <c r="Y74" t="s">
        <v>1680</v>
      </c>
      <c r="Z74" s="50">
        <v>1159.3</v>
      </c>
      <c r="AA74" t="s">
        <v>1478</v>
      </c>
      <c r="AB74" t="s">
        <v>1478</v>
      </c>
      <c r="AC74" t="s">
        <v>1723</v>
      </c>
      <c r="AD74" t="s">
        <v>1724</v>
      </c>
      <c r="AE74" s="13" t="str">
        <f>IFERROR(VLOOKUP(D74,Metros!$C$2:$F$916,4,0),"")</f>
        <v>OH-COL</v>
      </c>
      <c r="AF74" s="13" t="str">
        <f>IFERROR(VLOOKUP(E74,Metros!$C$2:$F$916,4,0),"")</f>
        <v>TX-HOU</v>
      </c>
      <c r="AK74" s="10"/>
      <c r="AL74" s="11"/>
      <c r="AS74">
        <v>1.69</v>
      </c>
      <c r="AT74">
        <v>1.9</v>
      </c>
      <c r="AY74">
        <v>1.71</v>
      </c>
      <c r="AZ74">
        <v>1.78</v>
      </c>
      <c r="BA74">
        <v>1.69</v>
      </c>
      <c r="BB74">
        <v>1.77</v>
      </c>
      <c r="BE74" s="1">
        <f t="shared" si="24"/>
        <v>1.8166666666666664</v>
      </c>
      <c r="BF74" s="51">
        <v>1800</v>
      </c>
      <c r="BG74" s="1">
        <f t="shared" si="25"/>
        <v>4.368494421921274</v>
      </c>
      <c r="BH74" s="8">
        <v>4.55</v>
      </c>
      <c r="BI74" s="8">
        <v>5500</v>
      </c>
      <c r="BJ74" s="6">
        <f t="shared" si="26"/>
        <v>5500</v>
      </c>
      <c r="BK74" s="6">
        <f t="shared" si="27"/>
        <v>5917.348</v>
      </c>
      <c r="BL74" s="5">
        <f t="shared" si="28"/>
        <v>4.87</v>
      </c>
      <c r="BM74" s="6">
        <f t="shared" si="29"/>
        <v>5508</v>
      </c>
      <c r="BN74" s="6"/>
      <c r="BO74" s="6"/>
      <c r="BP74" s="70">
        <f t="shared" si="30"/>
        <v>1</v>
      </c>
      <c r="BQ74" s="70">
        <f t="shared" si="31"/>
        <v>1</v>
      </c>
      <c r="BR74" s="6">
        <f t="shared" si="32"/>
        <v>5508</v>
      </c>
      <c r="BS74" s="68">
        <f t="shared" si="33"/>
        <v>3</v>
      </c>
      <c r="BT74" s="6">
        <f t="shared" si="34"/>
        <v>5687</v>
      </c>
      <c r="BU74" s="6"/>
      <c r="BV74" s="6"/>
      <c r="BW74" s="6">
        <f t="shared" si="35"/>
        <v>5687</v>
      </c>
      <c r="BX74" s="6">
        <f t="shared" si="36"/>
        <v>6824.4</v>
      </c>
      <c r="BY74" s="6">
        <f t="shared" si="37"/>
        <v>1391.1599999999999</v>
      </c>
      <c r="CO74" s="50">
        <v>1.2</v>
      </c>
      <c r="CP74" t="s">
        <v>1537</v>
      </c>
      <c r="CQ74" t="s">
        <v>1538</v>
      </c>
      <c r="CR74" t="s">
        <v>1539</v>
      </c>
      <c r="CS74">
        <v>5520</v>
      </c>
      <c r="CT74" t="s">
        <v>1553</v>
      </c>
      <c r="CU74" t="s">
        <v>1541</v>
      </c>
      <c r="CV74" t="s">
        <v>1541</v>
      </c>
      <c r="CW74">
        <v>1.2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1.2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</row>
    <row r="75" spans="1:145" x14ac:dyDescent="0.3">
      <c r="A75">
        <v>142</v>
      </c>
      <c r="B75">
        <v>71</v>
      </c>
      <c r="D75" s="13" t="str">
        <f t="shared" si="19"/>
        <v>431</v>
      </c>
      <c r="E75" s="13" t="str">
        <f t="shared" si="20"/>
        <v>973</v>
      </c>
      <c r="F75" s="13" t="str">
        <f t="shared" si="21"/>
        <v>43137.97317</v>
      </c>
      <c r="G75" s="13" t="str">
        <f t="shared" si="22"/>
        <v>71.142.OH.OR.1.2391.Yes.Yes</v>
      </c>
      <c r="H75" s="13" t="s">
        <v>1664</v>
      </c>
      <c r="I75" s="13" t="s">
        <v>1664</v>
      </c>
      <c r="J75" t="s">
        <v>1359</v>
      </c>
      <c r="K75" t="s">
        <v>1345</v>
      </c>
      <c r="L75" s="14" t="s">
        <v>1360</v>
      </c>
      <c r="M75" t="s">
        <v>1446</v>
      </c>
      <c r="N75" t="s">
        <v>1447</v>
      </c>
      <c r="O75" t="s">
        <v>1448</v>
      </c>
      <c r="P75" t="s">
        <v>1477</v>
      </c>
      <c r="Q75" s="34">
        <v>2391</v>
      </c>
      <c r="R75" s="9">
        <v>2495.9</v>
      </c>
      <c r="S75">
        <v>0.36</v>
      </c>
      <c r="T75">
        <v>0.36</v>
      </c>
      <c r="U75" s="11">
        <f t="shared" si="23"/>
        <v>0.9</v>
      </c>
      <c r="V75" s="50">
        <v>0.9</v>
      </c>
      <c r="W75" s="22">
        <v>1</v>
      </c>
      <c r="X75">
        <v>1</v>
      </c>
      <c r="Y75" t="s">
        <v>1680</v>
      </c>
      <c r="Z75" s="50">
        <v>2495.9</v>
      </c>
      <c r="AA75" t="s">
        <v>1478</v>
      </c>
      <c r="AB75" t="s">
        <v>1478</v>
      </c>
      <c r="AC75" t="s">
        <v>1723</v>
      </c>
      <c r="AD75" t="s">
        <v>1729</v>
      </c>
      <c r="AE75" s="13" t="str">
        <f>IFERROR(VLOOKUP(D75,Metros!$C$2:$F$916,4,0),"")</f>
        <v>OH-COL</v>
      </c>
      <c r="AF75" s="13" t="str">
        <f>IFERROR(VLOOKUP(E75,Metros!$C$2:$F$916,4,0),"")</f>
        <v>OR-EUG</v>
      </c>
      <c r="AK75" s="10"/>
      <c r="AL75" s="11"/>
      <c r="AY75">
        <v>1.56</v>
      </c>
      <c r="AZ75">
        <v>1.64</v>
      </c>
      <c r="BA75">
        <v>1.55</v>
      </c>
      <c r="BB75">
        <v>1.63</v>
      </c>
      <c r="BE75" s="1">
        <f t="shared" si="24"/>
        <v>1.6349999999999998</v>
      </c>
      <c r="BF75" s="51">
        <v>1800</v>
      </c>
      <c r="BG75" s="1">
        <f t="shared" si="25"/>
        <v>3.2554327396930964</v>
      </c>
      <c r="BH75" s="8">
        <v>3.85</v>
      </c>
      <c r="BJ75" s="6">
        <f t="shared" si="26"/>
        <v>9609.2150000000001</v>
      </c>
      <c r="BK75" s="6">
        <f t="shared" si="27"/>
        <v>10507.739</v>
      </c>
      <c r="BL75" s="5">
        <f t="shared" si="28"/>
        <v>4.03</v>
      </c>
      <c r="BM75" s="6">
        <f t="shared" si="29"/>
        <v>9636</v>
      </c>
      <c r="BN75" s="6"/>
      <c r="BO75" s="6"/>
      <c r="BP75" s="70">
        <f t="shared" si="30"/>
        <v>1</v>
      </c>
      <c r="BQ75" s="70">
        <f t="shared" si="31"/>
        <v>1</v>
      </c>
      <c r="BR75" s="6">
        <f t="shared" si="32"/>
        <v>9636</v>
      </c>
      <c r="BS75" s="68">
        <f t="shared" si="33"/>
        <v>6</v>
      </c>
      <c r="BT75" s="6">
        <f t="shared" si="34"/>
        <v>9949</v>
      </c>
      <c r="BU75" s="6"/>
      <c r="BV75" s="6"/>
      <c r="BW75" s="6">
        <f t="shared" si="35"/>
        <v>9949</v>
      </c>
      <c r="BX75" s="6">
        <f t="shared" si="36"/>
        <v>9949</v>
      </c>
      <c r="BY75" s="6">
        <f t="shared" si="37"/>
        <v>2495.9</v>
      </c>
      <c r="CO75" s="50">
        <v>0.9</v>
      </c>
      <c r="CP75" t="s">
        <v>1537</v>
      </c>
      <c r="CQ75" t="s">
        <v>1538</v>
      </c>
      <c r="CR75" t="s">
        <v>1539</v>
      </c>
      <c r="CS75">
        <v>5639</v>
      </c>
      <c r="CT75" t="s">
        <v>1554</v>
      </c>
      <c r="CU75" t="s">
        <v>1541</v>
      </c>
      <c r="CV75" t="s">
        <v>1541</v>
      </c>
      <c r="CW75">
        <v>1</v>
      </c>
      <c r="CX75">
        <v>0</v>
      </c>
      <c r="CY75">
        <v>0</v>
      </c>
      <c r="CZ75">
        <v>0</v>
      </c>
      <c r="DA75">
        <v>0</v>
      </c>
      <c r="DB75">
        <v>0.1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0.9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</row>
    <row r="76" spans="1:145" x14ac:dyDescent="0.3">
      <c r="A76">
        <v>144</v>
      </c>
      <c r="B76">
        <v>72</v>
      </c>
      <c r="D76" s="13" t="str">
        <f t="shared" si="19"/>
        <v>431</v>
      </c>
      <c r="E76" s="13" t="str">
        <f t="shared" si="20"/>
        <v>953</v>
      </c>
      <c r="F76" s="13" t="str">
        <f t="shared" si="21"/>
        <v>43137.95304</v>
      </c>
      <c r="G76" s="13" t="str">
        <f t="shared" si="22"/>
        <v>72.144.OH.CA.1.2370.Yes.Yes</v>
      </c>
      <c r="H76" s="13" t="s">
        <v>1664</v>
      </c>
      <c r="I76" s="13" t="s">
        <v>1664</v>
      </c>
      <c r="J76" t="s">
        <v>1359</v>
      </c>
      <c r="K76" t="s">
        <v>1345</v>
      </c>
      <c r="L76" s="14" t="s">
        <v>1360</v>
      </c>
      <c r="M76" t="s">
        <v>1444</v>
      </c>
      <c r="N76" t="s">
        <v>1348</v>
      </c>
      <c r="O76" t="s">
        <v>1445</v>
      </c>
      <c r="P76" t="s">
        <v>1477</v>
      </c>
      <c r="Q76" s="34">
        <v>2370</v>
      </c>
      <c r="R76" s="9">
        <v>2441.1999999999998</v>
      </c>
      <c r="S76">
        <v>0.36</v>
      </c>
      <c r="T76">
        <v>0.36</v>
      </c>
      <c r="U76" s="11">
        <f t="shared" si="23"/>
        <v>1</v>
      </c>
      <c r="V76" s="50">
        <v>1.4</v>
      </c>
      <c r="W76" s="22">
        <v>1.4</v>
      </c>
      <c r="X76">
        <v>1</v>
      </c>
      <c r="Y76" t="s">
        <v>1680</v>
      </c>
      <c r="Z76" s="50">
        <v>2441.1999999999998</v>
      </c>
      <c r="AA76" t="s">
        <v>1478</v>
      </c>
      <c r="AB76" t="s">
        <v>1478</v>
      </c>
      <c r="AC76" t="s">
        <v>1723</v>
      </c>
      <c r="AD76" t="s">
        <v>1727</v>
      </c>
      <c r="AE76" s="13" t="str">
        <f>IFERROR(VLOOKUP(D76,Metros!$C$2:$F$916,4,0),"")</f>
        <v>OH-COL</v>
      </c>
      <c r="AF76" s="13" t="str">
        <f>IFERROR(VLOOKUP(E76,Metros!$C$2:$F$916,4,0),"")</f>
        <v>CA-SAC</v>
      </c>
      <c r="AK76" s="10"/>
      <c r="AL76" s="11"/>
      <c r="AS76">
        <v>1.42</v>
      </c>
      <c r="AT76">
        <v>1.72</v>
      </c>
      <c r="AY76">
        <v>1.41</v>
      </c>
      <c r="AZ76">
        <v>1.66</v>
      </c>
      <c r="BA76">
        <v>1.4</v>
      </c>
      <c r="BB76">
        <v>1.65</v>
      </c>
      <c r="BE76" s="1">
        <f t="shared" si="24"/>
        <v>1.6766666666666665</v>
      </c>
      <c r="BF76" s="51">
        <v>1800</v>
      </c>
      <c r="BG76" s="1">
        <f t="shared" si="25"/>
        <v>3.3361756240100497</v>
      </c>
      <c r="BH76" s="8">
        <v>3.45</v>
      </c>
      <c r="BJ76" s="6">
        <f t="shared" si="26"/>
        <v>8422.14</v>
      </c>
      <c r="BK76" s="6">
        <f t="shared" si="27"/>
        <v>9300.9719999999998</v>
      </c>
      <c r="BL76" s="5">
        <f t="shared" si="28"/>
        <v>3.56</v>
      </c>
      <c r="BM76" s="6">
        <f t="shared" si="29"/>
        <v>8437</v>
      </c>
      <c r="BN76" s="6"/>
      <c r="BO76" s="6"/>
      <c r="BP76" s="70">
        <f t="shared" si="30"/>
        <v>1</v>
      </c>
      <c r="BQ76" s="70">
        <f t="shared" si="31"/>
        <v>1</v>
      </c>
      <c r="BR76" s="6">
        <f t="shared" si="32"/>
        <v>8437</v>
      </c>
      <c r="BS76" s="68">
        <f t="shared" si="33"/>
        <v>5</v>
      </c>
      <c r="BT76" s="6">
        <f t="shared" si="34"/>
        <v>8711</v>
      </c>
      <c r="BU76" s="6"/>
      <c r="BV76" s="6"/>
      <c r="BW76" s="6">
        <f t="shared" si="35"/>
        <v>8711</v>
      </c>
      <c r="BX76" s="6">
        <f t="shared" si="36"/>
        <v>12195.4</v>
      </c>
      <c r="BY76" s="6">
        <f t="shared" si="37"/>
        <v>3417.6799999999994</v>
      </c>
      <c r="CO76" s="50">
        <v>1.4</v>
      </c>
      <c r="CP76" t="s">
        <v>1537</v>
      </c>
      <c r="CQ76" t="s">
        <v>1538</v>
      </c>
      <c r="CR76" t="s">
        <v>1539</v>
      </c>
      <c r="CS76">
        <v>5641</v>
      </c>
      <c r="CT76" t="s">
        <v>1555</v>
      </c>
      <c r="CU76" t="s">
        <v>1541</v>
      </c>
      <c r="CV76" t="s">
        <v>1541</v>
      </c>
      <c r="CW76">
        <v>1.4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1</v>
      </c>
      <c r="DQ76">
        <v>0.4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</row>
    <row r="77" spans="1:145" x14ac:dyDescent="0.3">
      <c r="A77">
        <v>146</v>
      </c>
      <c r="B77">
        <v>73</v>
      </c>
      <c r="D77" s="13" t="str">
        <f t="shared" si="19"/>
        <v>431</v>
      </c>
      <c r="E77" s="13" t="str">
        <f t="shared" si="20"/>
        <v>917</v>
      </c>
      <c r="F77" s="13" t="str">
        <f t="shared" si="21"/>
        <v>43137.91764</v>
      </c>
      <c r="G77" s="13" t="str">
        <f t="shared" si="22"/>
        <v>73.146.OH.CA.1.2175.Yes.Yes</v>
      </c>
      <c r="H77" s="13" t="s">
        <v>1664</v>
      </c>
      <c r="I77" s="13" t="s">
        <v>1664</v>
      </c>
      <c r="J77" t="s">
        <v>1359</v>
      </c>
      <c r="K77" t="s">
        <v>1345</v>
      </c>
      <c r="L77" s="14" t="s">
        <v>1360</v>
      </c>
      <c r="M77" t="s">
        <v>1398</v>
      </c>
      <c r="N77" t="s">
        <v>1348</v>
      </c>
      <c r="O77" t="s">
        <v>1449</v>
      </c>
      <c r="P77" t="s">
        <v>1477</v>
      </c>
      <c r="Q77" s="34">
        <v>2175</v>
      </c>
      <c r="R77" s="9">
        <v>2233.9</v>
      </c>
      <c r="S77">
        <v>0.36</v>
      </c>
      <c r="T77">
        <v>0.36</v>
      </c>
      <c r="U77" s="11">
        <f t="shared" si="23"/>
        <v>0.87499999999999989</v>
      </c>
      <c r="V77" s="50">
        <v>1.4</v>
      </c>
      <c r="W77" s="22">
        <v>1.6</v>
      </c>
      <c r="X77">
        <v>1</v>
      </c>
      <c r="Y77" t="s">
        <v>1680</v>
      </c>
      <c r="Z77" s="50">
        <v>2233.9</v>
      </c>
      <c r="AA77" t="s">
        <v>1478</v>
      </c>
      <c r="AB77" t="s">
        <v>1478</v>
      </c>
      <c r="AC77" t="s">
        <v>1723</v>
      </c>
      <c r="AD77" t="s">
        <v>1727</v>
      </c>
      <c r="AE77" s="13" t="str">
        <f>IFERROR(VLOOKUP(D77,Metros!$C$2:$F$916,4,0),"")</f>
        <v>OH-COL</v>
      </c>
      <c r="AF77" s="13" t="str">
        <f>IFERROR(VLOOKUP(E77,Metros!$C$2:$F$916,4,0),"")</f>
        <v>CA-LOS</v>
      </c>
      <c r="AK77" s="10"/>
      <c r="AL77" s="11"/>
      <c r="AS77">
        <v>1.26</v>
      </c>
      <c r="AT77">
        <v>1.34</v>
      </c>
      <c r="AY77">
        <v>1.21</v>
      </c>
      <c r="AZ77">
        <v>1.27</v>
      </c>
      <c r="BA77">
        <v>1.21</v>
      </c>
      <c r="BB77">
        <v>1.27</v>
      </c>
      <c r="BE77" s="1">
        <f t="shared" si="24"/>
        <v>1.2933333333333334</v>
      </c>
      <c r="BF77" s="51">
        <v>1800</v>
      </c>
      <c r="BG77" s="1">
        <f t="shared" si="25"/>
        <v>2.810432367906651</v>
      </c>
      <c r="BH77" s="8">
        <v>3.45</v>
      </c>
      <c r="BJ77" s="6">
        <f t="shared" si="26"/>
        <v>7706.9550000000008</v>
      </c>
      <c r="BK77" s="6">
        <f t="shared" si="27"/>
        <v>8511.1590000000015</v>
      </c>
      <c r="BL77" s="5">
        <f t="shared" si="28"/>
        <v>3.55</v>
      </c>
      <c r="BM77" s="6">
        <f t="shared" si="29"/>
        <v>7721</v>
      </c>
      <c r="BN77" s="6"/>
      <c r="BO77" s="6"/>
      <c r="BP77" s="70">
        <f t="shared" si="30"/>
        <v>1</v>
      </c>
      <c r="BQ77" s="70">
        <f t="shared" si="31"/>
        <v>1</v>
      </c>
      <c r="BR77" s="6">
        <f t="shared" si="32"/>
        <v>7721</v>
      </c>
      <c r="BS77" s="68">
        <f t="shared" si="33"/>
        <v>5</v>
      </c>
      <c r="BT77" s="6">
        <f t="shared" si="34"/>
        <v>7972</v>
      </c>
      <c r="BU77" s="6"/>
      <c r="BV77" s="6"/>
      <c r="BW77" s="6">
        <f t="shared" si="35"/>
        <v>7972</v>
      </c>
      <c r="BX77" s="6">
        <f t="shared" si="36"/>
        <v>12755.2</v>
      </c>
      <c r="BY77" s="6">
        <f t="shared" si="37"/>
        <v>3574.2400000000002</v>
      </c>
      <c r="CO77" s="50">
        <v>1.4</v>
      </c>
      <c r="CP77" t="s">
        <v>1537</v>
      </c>
      <c r="CQ77" t="s">
        <v>1538</v>
      </c>
      <c r="CR77" t="s">
        <v>1539</v>
      </c>
      <c r="CS77">
        <v>5642</v>
      </c>
      <c r="CT77" t="s">
        <v>1556</v>
      </c>
      <c r="CU77" t="s">
        <v>1541</v>
      </c>
      <c r="CV77" t="s">
        <v>1541</v>
      </c>
      <c r="CW77">
        <v>1.6</v>
      </c>
      <c r="CX77">
        <v>0</v>
      </c>
      <c r="CY77">
        <v>0</v>
      </c>
      <c r="CZ77">
        <v>0</v>
      </c>
      <c r="DA77">
        <v>0</v>
      </c>
      <c r="DB77">
        <v>0.2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1</v>
      </c>
      <c r="DQ77">
        <v>0.4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</row>
    <row r="78" spans="1:145" x14ac:dyDescent="0.3">
      <c r="A78">
        <v>148</v>
      </c>
      <c r="B78">
        <v>74</v>
      </c>
      <c r="D78" s="13" t="str">
        <f t="shared" si="19"/>
        <v>431</v>
      </c>
      <c r="E78" s="13" t="str">
        <f t="shared" si="20"/>
        <v>853</v>
      </c>
      <c r="F78" s="13" t="str">
        <f t="shared" si="21"/>
        <v>43137.85353</v>
      </c>
      <c r="G78" s="13" t="str">
        <f t="shared" si="22"/>
        <v>74.148.OH.AZ.1.1858.Yes.Yes</v>
      </c>
      <c r="H78" s="13" t="s">
        <v>1664</v>
      </c>
      <c r="I78" s="13" t="s">
        <v>1664</v>
      </c>
      <c r="J78" t="s">
        <v>1359</v>
      </c>
      <c r="K78" t="s">
        <v>1345</v>
      </c>
      <c r="L78" s="14" t="s">
        <v>1360</v>
      </c>
      <c r="M78" t="s">
        <v>1452</v>
      </c>
      <c r="N78" t="s">
        <v>1406</v>
      </c>
      <c r="O78" t="s">
        <v>1453</v>
      </c>
      <c r="P78" t="s">
        <v>1477</v>
      </c>
      <c r="Q78" s="34">
        <v>1858</v>
      </c>
      <c r="R78" s="9">
        <v>1951.2</v>
      </c>
      <c r="S78">
        <v>0.36</v>
      </c>
      <c r="T78">
        <v>0.36</v>
      </c>
      <c r="U78" s="11">
        <f t="shared" si="23"/>
        <v>0.9859154929577465</v>
      </c>
      <c r="V78" s="50">
        <v>0.7</v>
      </c>
      <c r="W78" s="22">
        <v>0.71</v>
      </c>
      <c r="X78">
        <v>1</v>
      </c>
      <c r="Y78" t="s">
        <v>1680</v>
      </c>
      <c r="Z78" s="50">
        <v>1951.2</v>
      </c>
      <c r="AA78" t="s">
        <v>1478</v>
      </c>
      <c r="AB78" t="s">
        <v>1478</v>
      </c>
      <c r="AC78" t="s">
        <v>1723</v>
      </c>
      <c r="AD78" t="s">
        <v>1728</v>
      </c>
      <c r="AE78" s="13" t="str">
        <f>IFERROR(VLOOKUP(D78,Metros!$C$2:$F$916,4,0),"")</f>
        <v>OH-COL</v>
      </c>
      <c r="AF78" s="13" t="str">
        <f>IFERROR(VLOOKUP(E78,Metros!$C$2:$F$916,4,0),"")</f>
        <v>AZ-PHO</v>
      </c>
      <c r="AK78" s="10"/>
      <c r="AL78" s="11"/>
      <c r="AS78">
        <v>1.48</v>
      </c>
      <c r="AT78">
        <v>1.57</v>
      </c>
      <c r="AY78">
        <v>1.46</v>
      </c>
      <c r="AZ78">
        <v>1.51</v>
      </c>
      <c r="BA78">
        <v>1.46</v>
      </c>
      <c r="BB78">
        <v>1.52</v>
      </c>
      <c r="BE78" s="1">
        <f t="shared" si="24"/>
        <v>1.5333333333333332</v>
      </c>
      <c r="BF78" s="51">
        <v>1800</v>
      </c>
      <c r="BG78" s="1">
        <f t="shared" si="25"/>
        <v>3.2991758917589173</v>
      </c>
      <c r="BH78" s="8">
        <v>3.7</v>
      </c>
      <c r="BJ78" s="6">
        <f t="shared" si="26"/>
        <v>7219.4400000000005</v>
      </c>
      <c r="BK78" s="6">
        <f t="shared" si="27"/>
        <v>7921.8720000000003</v>
      </c>
      <c r="BL78" s="5">
        <f t="shared" si="28"/>
        <v>3.9</v>
      </c>
      <c r="BM78" s="6">
        <f t="shared" si="29"/>
        <v>7246</v>
      </c>
      <c r="BN78" s="6"/>
      <c r="BO78" s="6"/>
      <c r="BP78" s="70">
        <f t="shared" si="30"/>
        <v>1</v>
      </c>
      <c r="BQ78" s="70">
        <f t="shared" si="31"/>
        <v>1</v>
      </c>
      <c r="BR78" s="6">
        <f t="shared" si="32"/>
        <v>7246</v>
      </c>
      <c r="BS78" s="68">
        <f t="shared" si="33"/>
        <v>4</v>
      </c>
      <c r="BT78" s="6">
        <f t="shared" si="34"/>
        <v>7481</v>
      </c>
      <c r="BU78" s="6"/>
      <c r="BV78" s="6"/>
      <c r="BW78" s="6">
        <f t="shared" si="35"/>
        <v>7481</v>
      </c>
      <c r="BX78" s="6">
        <f t="shared" si="36"/>
        <v>5311.5099999999993</v>
      </c>
      <c r="BY78" s="6">
        <f t="shared" si="37"/>
        <v>1385.3519999999999</v>
      </c>
      <c r="CO78" s="50">
        <v>0.7</v>
      </c>
      <c r="CP78" t="s">
        <v>1537</v>
      </c>
      <c r="CQ78" t="s">
        <v>1538</v>
      </c>
      <c r="CR78" t="s">
        <v>1539</v>
      </c>
      <c r="CS78">
        <v>5643</v>
      </c>
      <c r="CT78" t="s">
        <v>1557</v>
      </c>
      <c r="CU78" t="s">
        <v>1541</v>
      </c>
      <c r="CV78" t="s">
        <v>1541</v>
      </c>
      <c r="CW78">
        <v>0.71</v>
      </c>
      <c r="CX78">
        <v>0</v>
      </c>
      <c r="CY78">
        <v>0</v>
      </c>
      <c r="CZ78">
        <v>0</v>
      </c>
      <c r="DA78">
        <v>0</v>
      </c>
      <c r="DB78">
        <v>0.01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0.7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</row>
    <row r="79" spans="1:145" x14ac:dyDescent="0.3">
      <c r="A79">
        <v>150</v>
      </c>
      <c r="B79">
        <v>75</v>
      </c>
      <c r="D79" s="13" t="str">
        <f t="shared" si="19"/>
        <v>431</v>
      </c>
      <c r="E79" s="13" t="str">
        <f t="shared" si="20"/>
        <v>604</v>
      </c>
      <c r="F79" s="13" t="str">
        <f t="shared" si="21"/>
        <v>43137.60436</v>
      </c>
      <c r="G79" s="13" t="str">
        <f t="shared" si="22"/>
        <v>75.150.OH.IL.1.330.Yes.Yes</v>
      </c>
      <c r="H79" s="13" t="s">
        <v>1664</v>
      </c>
      <c r="I79" s="13" t="s">
        <v>1664</v>
      </c>
      <c r="J79" t="s">
        <v>1359</v>
      </c>
      <c r="K79" t="s">
        <v>1345</v>
      </c>
      <c r="L79" s="14" t="s">
        <v>1360</v>
      </c>
      <c r="M79" t="s">
        <v>1466</v>
      </c>
      <c r="N79" t="s">
        <v>1354</v>
      </c>
      <c r="O79" t="s">
        <v>1467</v>
      </c>
      <c r="P79" t="s">
        <v>1477</v>
      </c>
      <c r="Q79" s="34">
        <v>330</v>
      </c>
      <c r="R79" s="9">
        <v>381.4</v>
      </c>
      <c r="S79">
        <v>0.36</v>
      </c>
      <c r="T79">
        <v>0.36</v>
      </c>
      <c r="U79" s="11">
        <f t="shared" si="23"/>
        <v>1</v>
      </c>
      <c r="V79" s="50">
        <v>1.4</v>
      </c>
      <c r="W79" s="22">
        <v>1.4</v>
      </c>
      <c r="X79">
        <v>1</v>
      </c>
      <c r="Y79" t="s">
        <v>1680</v>
      </c>
      <c r="Z79" s="50">
        <v>381.4</v>
      </c>
      <c r="AA79" t="s">
        <v>1478</v>
      </c>
      <c r="AB79" t="s">
        <v>1478</v>
      </c>
      <c r="AC79" t="s">
        <v>1723</v>
      </c>
      <c r="AD79" t="s">
        <v>1723</v>
      </c>
      <c r="AE79" s="13" t="str">
        <f>IFERROR(VLOOKUP(D79,Metros!$C$2:$F$916,4,0),"")</f>
        <v>OH-COL</v>
      </c>
      <c r="AF79" s="13" t="str">
        <f>IFERROR(VLOOKUP(E79,Metros!$C$2:$F$916,4,0),"")</f>
        <v>IL-CHI</v>
      </c>
      <c r="AG79">
        <v>10</v>
      </c>
      <c r="AH79">
        <v>301.95999999999998</v>
      </c>
      <c r="AI79">
        <v>979</v>
      </c>
      <c r="AJ79">
        <v>1137.72</v>
      </c>
      <c r="AK79" s="10">
        <v>158.72000000000003</v>
      </c>
      <c r="AL79" s="11">
        <v>0.13950708434412687</v>
      </c>
      <c r="AS79">
        <v>2.04</v>
      </c>
      <c r="AT79">
        <v>2.4</v>
      </c>
      <c r="AY79">
        <v>2.0299999999999998</v>
      </c>
      <c r="AZ79">
        <v>2.31</v>
      </c>
      <c r="BA79">
        <v>2.0499999999999998</v>
      </c>
      <c r="BB79">
        <v>2.33</v>
      </c>
      <c r="BE79" s="1">
        <f t="shared" si="24"/>
        <v>2.3466666666666667</v>
      </c>
      <c r="BF79" s="51">
        <v>1800</v>
      </c>
      <c r="BG79" s="1">
        <f t="shared" si="25"/>
        <v>8.3567879741303983</v>
      </c>
      <c r="BH79" s="8">
        <v>1</v>
      </c>
      <c r="BI79" s="8">
        <v>2650</v>
      </c>
      <c r="BJ79" s="6">
        <f t="shared" si="26"/>
        <v>2650</v>
      </c>
      <c r="BK79" s="6">
        <f t="shared" si="27"/>
        <v>2787.3040000000001</v>
      </c>
      <c r="BL79" s="5">
        <f t="shared" si="28"/>
        <v>8.09</v>
      </c>
      <c r="BM79" s="6">
        <f t="shared" si="29"/>
        <v>2670</v>
      </c>
      <c r="BN79" s="6"/>
      <c r="BO79" s="6"/>
      <c r="BP79" s="70">
        <f t="shared" si="30"/>
        <v>1</v>
      </c>
      <c r="BQ79" s="70">
        <f t="shared" si="31"/>
        <v>1</v>
      </c>
      <c r="BR79" s="6">
        <f t="shared" si="32"/>
        <v>2670</v>
      </c>
      <c r="BS79" s="68">
        <f t="shared" si="33"/>
        <v>1</v>
      </c>
      <c r="BT79" s="6">
        <f t="shared" si="34"/>
        <v>2757</v>
      </c>
      <c r="BU79" s="6"/>
      <c r="BV79" s="6"/>
      <c r="BW79" s="6">
        <f t="shared" si="35"/>
        <v>2757</v>
      </c>
      <c r="BX79" s="6">
        <f t="shared" si="36"/>
        <v>3859.7999999999997</v>
      </c>
      <c r="BY79" s="6">
        <f t="shared" si="37"/>
        <v>533.95999999999992</v>
      </c>
      <c r="CO79" s="50">
        <v>1.4</v>
      </c>
      <c r="CP79" t="s">
        <v>1537</v>
      </c>
      <c r="CQ79" t="s">
        <v>1538</v>
      </c>
      <c r="CR79" t="s">
        <v>1539</v>
      </c>
      <c r="CS79">
        <v>5851</v>
      </c>
      <c r="CT79" t="s">
        <v>1558</v>
      </c>
      <c r="CU79" t="s">
        <v>1541</v>
      </c>
      <c r="CV79" t="s">
        <v>1541</v>
      </c>
      <c r="CW79">
        <v>1.4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1.4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</row>
    <row r="80" spans="1:145" x14ac:dyDescent="0.3">
      <c r="A80">
        <v>152</v>
      </c>
      <c r="B80">
        <v>76</v>
      </c>
      <c r="D80" s="13" t="str">
        <f t="shared" si="19"/>
        <v>129</v>
      </c>
      <c r="E80" s="13" t="str">
        <f t="shared" si="20"/>
        <v>770</v>
      </c>
      <c r="F80" s="13" t="str">
        <f t="shared" si="21"/>
        <v>12919.77064</v>
      </c>
      <c r="G80" s="13" t="str">
        <f t="shared" si="22"/>
        <v>76.152.NY.TX.2.1799.No.Yes</v>
      </c>
      <c r="H80" s="13" t="s">
        <v>1664</v>
      </c>
      <c r="I80" s="13" t="s">
        <v>1664</v>
      </c>
      <c r="J80" t="s">
        <v>1361</v>
      </c>
      <c r="K80" t="s">
        <v>1342</v>
      </c>
      <c r="L80" s="14" t="s">
        <v>1362</v>
      </c>
      <c r="M80" t="s">
        <v>1454</v>
      </c>
      <c r="N80" t="s">
        <v>1388</v>
      </c>
      <c r="O80" t="s">
        <v>1455</v>
      </c>
      <c r="P80" t="s">
        <v>1477</v>
      </c>
      <c r="Q80" s="34">
        <v>1799</v>
      </c>
      <c r="R80" s="9">
        <v>1927.5</v>
      </c>
      <c r="S80">
        <v>0.36</v>
      </c>
      <c r="T80">
        <v>0.36</v>
      </c>
      <c r="U80" s="11">
        <f t="shared" si="23"/>
        <v>0.57692307692307687</v>
      </c>
      <c r="V80" s="50">
        <v>3</v>
      </c>
      <c r="W80" s="22">
        <v>5.2</v>
      </c>
      <c r="X80">
        <v>2</v>
      </c>
      <c r="Y80" t="s">
        <v>1680</v>
      </c>
      <c r="Z80" s="50">
        <v>1927.5</v>
      </c>
      <c r="AA80" t="s">
        <v>1479</v>
      </c>
      <c r="AB80" t="s">
        <v>1478</v>
      </c>
      <c r="AC80" t="s">
        <v>1725</v>
      </c>
      <c r="AD80" t="s">
        <v>1724</v>
      </c>
      <c r="AE80" s="13" t="str">
        <f>IFERROR(VLOOKUP(D80,Metros!$C$2:$F$916,4,0),"")</f>
        <v>NY-POT</v>
      </c>
      <c r="AF80" s="13" t="str">
        <f>IFERROR(VLOOKUP(E80,Metros!$C$2:$F$916,4,0),"")</f>
        <v>TX-HOU</v>
      </c>
      <c r="AK80" s="10"/>
      <c r="AL80" s="11"/>
      <c r="AY80">
        <v>1.55</v>
      </c>
      <c r="AZ80">
        <v>1.62</v>
      </c>
      <c r="BA80">
        <v>1.5</v>
      </c>
      <c r="BB80">
        <v>1.56</v>
      </c>
      <c r="BE80" s="1">
        <f t="shared" si="24"/>
        <v>1.59</v>
      </c>
      <c r="BF80" s="51">
        <v>1200</v>
      </c>
      <c r="BG80" s="1">
        <f t="shared" si="25"/>
        <v>3.0870680933852142</v>
      </c>
      <c r="BH80" s="8">
        <v>4.5999999999999996</v>
      </c>
      <c r="BJ80" s="6">
        <f t="shared" si="26"/>
        <v>8866.5</v>
      </c>
      <c r="BK80" s="6">
        <f t="shared" si="27"/>
        <v>9560.4</v>
      </c>
      <c r="BL80" s="5">
        <f t="shared" si="28"/>
        <v>4.95</v>
      </c>
      <c r="BM80" s="6">
        <f t="shared" si="29"/>
        <v>8905</v>
      </c>
      <c r="BN80" s="6"/>
      <c r="BO80" s="6"/>
      <c r="BP80" s="70">
        <f t="shared" si="30"/>
        <v>2</v>
      </c>
      <c r="BQ80" s="70">
        <f t="shared" si="31"/>
        <v>2</v>
      </c>
      <c r="BR80" s="6">
        <f t="shared" si="32"/>
        <v>8905</v>
      </c>
      <c r="BS80" s="68">
        <f t="shared" si="33"/>
        <v>4</v>
      </c>
      <c r="BT80" s="6">
        <f t="shared" si="34"/>
        <v>9194</v>
      </c>
      <c r="BU80" s="6"/>
      <c r="BV80" s="6"/>
      <c r="BW80" s="6">
        <f t="shared" si="35"/>
        <v>9194</v>
      </c>
      <c r="BX80" s="6">
        <f t="shared" si="36"/>
        <v>47808.800000000003</v>
      </c>
      <c r="BY80" s="6">
        <f t="shared" si="37"/>
        <v>10023</v>
      </c>
      <c r="CO80" s="50">
        <v>3</v>
      </c>
      <c r="CP80" t="s">
        <v>1559</v>
      </c>
      <c r="CQ80" t="s">
        <v>1560</v>
      </c>
      <c r="CR80" t="s">
        <v>1494</v>
      </c>
      <c r="CS80">
        <v>5520</v>
      </c>
      <c r="CT80" t="s">
        <v>1512</v>
      </c>
      <c r="CU80" t="s">
        <v>1561</v>
      </c>
      <c r="CV80" t="s">
        <v>1562</v>
      </c>
      <c r="CW80">
        <v>5.2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1</v>
      </c>
      <c r="DR80">
        <v>1</v>
      </c>
      <c r="DS80">
        <v>0</v>
      </c>
      <c r="DT80">
        <v>1</v>
      </c>
      <c r="DU80">
        <v>0</v>
      </c>
      <c r="DV80">
        <v>0</v>
      </c>
      <c r="DW80">
        <v>1</v>
      </c>
      <c r="DX80">
        <v>0</v>
      </c>
      <c r="DY80">
        <v>1</v>
      </c>
      <c r="DZ80">
        <v>0</v>
      </c>
      <c r="EA80">
        <v>0.2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</row>
    <row r="81" spans="1:145" x14ac:dyDescent="0.3">
      <c r="A81">
        <v>154</v>
      </c>
      <c r="B81">
        <v>77</v>
      </c>
      <c r="D81" s="13" t="str">
        <f t="shared" si="19"/>
        <v>129</v>
      </c>
      <c r="E81" s="13" t="str">
        <f t="shared" si="20"/>
        <v>010</v>
      </c>
      <c r="F81" s="13" t="str">
        <f t="shared" si="21"/>
        <v>12919.01085</v>
      </c>
      <c r="G81" s="13" t="str">
        <f t="shared" si="22"/>
        <v>77.154.NY.MA.4.267.No.Yes</v>
      </c>
      <c r="H81" s="13" t="s">
        <v>1664</v>
      </c>
      <c r="I81" s="13" t="s">
        <v>1664</v>
      </c>
      <c r="J81" t="s">
        <v>1361</v>
      </c>
      <c r="K81" t="s">
        <v>1342</v>
      </c>
      <c r="L81" s="14" t="s">
        <v>1362</v>
      </c>
      <c r="M81" t="s">
        <v>1442</v>
      </c>
      <c r="N81" t="s">
        <v>1427</v>
      </c>
      <c r="O81" t="s">
        <v>1443</v>
      </c>
      <c r="P81" t="s">
        <v>1477</v>
      </c>
      <c r="Q81" s="34">
        <v>267</v>
      </c>
      <c r="R81" s="9">
        <v>267.89999999999998</v>
      </c>
      <c r="S81">
        <v>0.36</v>
      </c>
      <c r="T81">
        <v>0.36</v>
      </c>
      <c r="U81" s="11">
        <f t="shared" si="23"/>
        <v>0</v>
      </c>
      <c r="V81" s="50">
        <v>0</v>
      </c>
      <c r="W81" s="22">
        <v>6</v>
      </c>
      <c r="X81">
        <v>4</v>
      </c>
      <c r="Y81" t="s">
        <v>1680</v>
      </c>
      <c r="Z81" s="50">
        <v>267.89999999999998</v>
      </c>
      <c r="AA81" t="s">
        <v>1479</v>
      </c>
      <c r="AB81" t="s">
        <v>1478</v>
      </c>
      <c r="AC81" t="s">
        <v>1725</v>
      </c>
      <c r="AD81" t="s">
        <v>1726</v>
      </c>
      <c r="AE81" s="13" t="str">
        <f>IFERROR(VLOOKUP(D81,Metros!$C$2:$F$916,4,0),"")</f>
        <v>NY-POT</v>
      </c>
      <c r="AF81" s="13" t="str">
        <f>IFERROR(VLOOKUP(E81,Metros!$C$2:$F$916,4,0),"")</f>
        <v>MA-SPR</v>
      </c>
      <c r="AG81">
        <v>24</v>
      </c>
      <c r="AH81">
        <v>266.44583333333327</v>
      </c>
      <c r="AI81">
        <v>1093.75</v>
      </c>
      <c r="AJ81">
        <v>1362.2462499999999</v>
      </c>
      <c r="AK81" s="10">
        <v>268.49624999999992</v>
      </c>
      <c r="AL81" s="11">
        <v>0.19709817516473246</v>
      </c>
      <c r="AY81">
        <v>3.65</v>
      </c>
      <c r="AZ81">
        <v>4.1100000000000003</v>
      </c>
      <c r="BA81">
        <v>3.85</v>
      </c>
      <c r="BB81">
        <v>4.2</v>
      </c>
      <c r="BE81" s="1">
        <f t="shared" si="24"/>
        <v>4.1550000000000002</v>
      </c>
      <c r="BF81" s="51">
        <v>1200</v>
      </c>
      <c r="BG81" s="1">
        <f t="shared" si="25"/>
        <v>10.919533314669653</v>
      </c>
      <c r="BH81" s="8">
        <v>1</v>
      </c>
      <c r="BI81" s="8">
        <v>4850</v>
      </c>
      <c r="BJ81" s="6">
        <f t="shared" si="26"/>
        <v>4850</v>
      </c>
      <c r="BK81" s="6">
        <f t="shared" si="27"/>
        <v>4946.4440000000004</v>
      </c>
      <c r="BL81" s="5">
        <f t="shared" si="28"/>
        <v>18.170000000000002</v>
      </c>
      <c r="BM81" s="6">
        <f t="shared" si="29"/>
        <v>4851</v>
      </c>
      <c r="BN81" s="6"/>
      <c r="BO81" s="6"/>
      <c r="BP81" s="70">
        <f t="shared" si="30"/>
        <v>4</v>
      </c>
      <c r="BQ81" s="70">
        <f t="shared" si="31"/>
        <v>4</v>
      </c>
      <c r="BR81" s="6">
        <f t="shared" si="32"/>
        <v>4851</v>
      </c>
      <c r="BS81" s="68">
        <f t="shared" si="33"/>
        <v>1</v>
      </c>
      <c r="BT81" s="6">
        <f t="shared" si="34"/>
        <v>5009</v>
      </c>
      <c r="BU81" s="6"/>
      <c r="BV81" s="6"/>
      <c r="BW81" s="6">
        <f t="shared" si="35"/>
        <v>5009</v>
      </c>
      <c r="BX81" s="6">
        <f t="shared" si="36"/>
        <v>30054</v>
      </c>
      <c r="BY81" s="6">
        <f t="shared" si="37"/>
        <v>1607.3999999999999</v>
      </c>
      <c r="CC81">
        <v>24</v>
      </c>
      <c r="CD81" s="22">
        <v>266.44583333333327</v>
      </c>
      <c r="CE81" s="22">
        <v>1093.75</v>
      </c>
      <c r="CF81" s="22">
        <v>1362.2462499999999</v>
      </c>
      <c r="CG81" s="22">
        <v>268.49624999999992</v>
      </c>
      <c r="CH81" s="11">
        <v>0.19709817516473246</v>
      </c>
      <c r="CO81" s="50">
        <v>0</v>
      </c>
      <c r="CP81" t="s">
        <v>1559</v>
      </c>
      <c r="CQ81" t="s">
        <v>1560</v>
      </c>
      <c r="CR81" t="s">
        <v>1494</v>
      </c>
      <c r="CS81">
        <v>5221</v>
      </c>
      <c r="CT81" t="s">
        <v>1521</v>
      </c>
      <c r="CU81" t="s">
        <v>1561</v>
      </c>
      <c r="CV81" t="s">
        <v>1562</v>
      </c>
      <c r="CW81">
        <v>6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</v>
      </c>
      <c r="DY81">
        <v>1</v>
      </c>
      <c r="DZ81">
        <v>1</v>
      </c>
      <c r="EA81">
        <v>1</v>
      </c>
      <c r="EB81">
        <v>0</v>
      </c>
      <c r="EC81">
        <v>0</v>
      </c>
      <c r="ED81">
        <v>1</v>
      </c>
      <c r="EE81">
        <v>1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</row>
    <row r="82" spans="1:145" x14ac:dyDescent="0.3">
      <c r="A82">
        <v>156</v>
      </c>
      <c r="B82">
        <v>78</v>
      </c>
      <c r="D82" s="13" t="str">
        <f t="shared" si="19"/>
        <v>129</v>
      </c>
      <c r="E82" s="13" t="str">
        <f t="shared" si="20"/>
        <v>752</v>
      </c>
      <c r="F82" s="13" t="str">
        <f t="shared" si="21"/>
        <v>12919.75232</v>
      </c>
      <c r="G82" s="13" t="str">
        <f t="shared" si="22"/>
        <v>78.156.NY.TX.3.1692.No.Yes</v>
      </c>
      <c r="H82" s="13" t="s">
        <v>1664</v>
      </c>
      <c r="I82" s="13" t="s">
        <v>1664</v>
      </c>
      <c r="J82" t="s">
        <v>1361</v>
      </c>
      <c r="K82" t="s">
        <v>1342</v>
      </c>
      <c r="L82" s="14" t="s">
        <v>1362</v>
      </c>
      <c r="M82" t="s">
        <v>1393</v>
      </c>
      <c r="N82" t="s">
        <v>1388</v>
      </c>
      <c r="O82" t="s">
        <v>1456</v>
      </c>
      <c r="P82" t="s">
        <v>1477</v>
      </c>
      <c r="Q82" s="34">
        <v>1692</v>
      </c>
      <c r="R82" s="9">
        <v>1735.6</v>
      </c>
      <c r="S82">
        <v>0.36</v>
      </c>
      <c r="T82">
        <v>0.36</v>
      </c>
      <c r="U82" s="11">
        <f t="shared" si="23"/>
        <v>0.57692307692307687</v>
      </c>
      <c r="V82" s="50">
        <v>3</v>
      </c>
      <c r="W82" s="22">
        <v>5.2</v>
      </c>
      <c r="X82">
        <v>3</v>
      </c>
      <c r="Y82" t="s">
        <v>1680</v>
      </c>
      <c r="Z82" s="50">
        <v>1735.6</v>
      </c>
      <c r="AA82" t="s">
        <v>1479</v>
      </c>
      <c r="AB82" t="s">
        <v>1478</v>
      </c>
      <c r="AC82" t="s">
        <v>1725</v>
      </c>
      <c r="AD82" t="s">
        <v>1724</v>
      </c>
      <c r="AE82" s="13" t="str">
        <f>IFERROR(VLOOKUP(D82,Metros!$C$2:$F$916,4,0),"")</f>
        <v>NY-POT</v>
      </c>
      <c r="AF82" s="13" t="str">
        <f>IFERROR(VLOOKUP(E82,Metros!$C$2:$F$916,4,0),"")</f>
        <v>TX-DFW</v>
      </c>
      <c r="AK82" s="10"/>
      <c r="AL82" s="11"/>
      <c r="AY82">
        <v>1.48</v>
      </c>
      <c r="AZ82">
        <v>1.53</v>
      </c>
      <c r="BA82">
        <v>1.48</v>
      </c>
      <c r="BB82">
        <v>1.53</v>
      </c>
      <c r="BE82" s="1">
        <f t="shared" si="24"/>
        <v>1.53</v>
      </c>
      <c r="BF82" s="51">
        <v>1200</v>
      </c>
      <c r="BG82" s="1">
        <f t="shared" si="25"/>
        <v>3.0629035492048864</v>
      </c>
      <c r="BH82" s="8">
        <v>4.5999999999999996</v>
      </c>
      <c r="BJ82" s="6">
        <f t="shared" si="26"/>
        <v>7983.7599999999993</v>
      </c>
      <c r="BK82" s="6">
        <f t="shared" si="27"/>
        <v>8608.5759999999991</v>
      </c>
      <c r="BL82" s="5">
        <f t="shared" si="28"/>
        <v>4.7300000000000004</v>
      </c>
      <c r="BM82" s="6">
        <f t="shared" si="29"/>
        <v>8003</v>
      </c>
      <c r="BN82" s="6"/>
      <c r="BO82" s="6"/>
      <c r="BP82" s="70">
        <f t="shared" si="30"/>
        <v>3</v>
      </c>
      <c r="BQ82" s="70">
        <f t="shared" si="31"/>
        <v>3</v>
      </c>
      <c r="BR82" s="6">
        <f t="shared" si="32"/>
        <v>8003</v>
      </c>
      <c r="BS82" s="68">
        <f t="shared" si="33"/>
        <v>4</v>
      </c>
      <c r="BT82" s="6">
        <f t="shared" si="34"/>
        <v>8263</v>
      </c>
      <c r="BU82" s="6"/>
      <c r="BV82" s="6"/>
      <c r="BW82" s="6">
        <f t="shared" si="35"/>
        <v>8263</v>
      </c>
      <c r="BX82" s="6">
        <f t="shared" si="36"/>
        <v>42967.6</v>
      </c>
      <c r="BY82" s="6">
        <f t="shared" si="37"/>
        <v>9025.119999999999</v>
      </c>
      <c r="CO82" s="50">
        <v>3</v>
      </c>
      <c r="CP82" t="s">
        <v>1559</v>
      </c>
      <c r="CQ82" t="s">
        <v>1560</v>
      </c>
      <c r="CR82" t="s">
        <v>1494</v>
      </c>
      <c r="CS82">
        <v>5023</v>
      </c>
      <c r="CT82" t="s">
        <v>1514</v>
      </c>
      <c r="CU82" t="s">
        <v>1561</v>
      </c>
      <c r="CV82" t="s">
        <v>1562</v>
      </c>
      <c r="CW82">
        <v>5.2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1</v>
      </c>
      <c r="DQ82">
        <v>1</v>
      </c>
      <c r="DR82">
        <v>1</v>
      </c>
      <c r="DS82">
        <v>0</v>
      </c>
      <c r="DT82">
        <v>0</v>
      </c>
      <c r="DU82">
        <v>0</v>
      </c>
      <c r="DV82">
        <v>0</v>
      </c>
      <c r="DW82">
        <v>0.2</v>
      </c>
      <c r="DX82">
        <v>1</v>
      </c>
      <c r="DY82">
        <v>1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</row>
    <row r="83" spans="1:145" x14ac:dyDescent="0.3">
      <c r="A83">
        <v>158</v>
      </c>
      <c r="B83">
        <v>79</v>
      </c>
      <c r="D83" s="13" t="str">
        <f t="shared" si="19"/>
        <v>129</v>
      </c>
      <c r="E83" s="13" t="str">
        <f t="shared" si="20"/>
        <v>666</v>
      </c>
      <c r="F83" s="13" t="str">
        <f t="shared" si="21"/>
        <v>12919.66609</v>
      </c>
      <c r="G83" s="13" t="str">
        <f t="shared" si="22"/>
        <v>79.158.NY.KS.2.1363.No.Yes</v>
      </c>
      <c r="H83" s="13" t="s">
        <v>1664</v>
      </c>
      <c r="I83" s="13" t="s">
        <v>1664</v>
      </c>
      <c r="J83" t="s">
        <v>1361</v>
      </c>
      <c r="K83" t="s">
        <v>1342</v>
      </c>
      <c r="L83" s="14" t="s">
        <v>1362</v>
      </c>
      <c r="M83" t="s">
        <v>1457</v>
      </c>
      <c r="N83" t="s">
        <v>1458</v>
      </c>
      <c r="O83" t="s">
        <v>1459</v>
      </c>
      <c r="P83" t="s">
        <v>1477</v>
      </c>
      <c r="Q83" s="34">
        <v>1363</v>
      </c>
      <c r="R83" s="9">
        <v>1409.4</v>
      </c>
      <c r="S83">
        <v>0.36</v>
      </c>
      <c r="T83">
        <v>0.36</v>
      </c>
      <c r="U83" s="11">
        <f t="shared" si="23"/>
        <v>0.76923076923076916</v>
      </c>
      <c r="V83" s="50">
        <v>4</v>
      </c>
      <c r="W83" s="22">
        <v>5.2</v>
      </c>
      <c r="X83">
        <v>2</v>
      </c>
      <c r="Y83" t="s">
        <v>1680</v>
      </c>
      <c r="Z83" s="50">
        <v>1409.4</v>
      </c>
      <c r="AA83" t="s">
        <v>1479</v>
      </c>
      <c r="AB83" t="s">
        <v>1478</v>
      </c>
      <c r="AC83" t="s">
        <v>1725</v>
      </c>
      <c r="AD83" t="s">
        <v>1724</v>
      </c>
      <c r="AE83" s="13" t="str">
        <f>IFERROR(VLOOKUP(D83,Metros!$C$2:$F$916,4,0),"")</f>
        <v>NY-POT</v>
      </c>
      <c r="AF83" s="13" t="str">
        <f>IFERROR(VLOOKUP(E83,Metros!$C$2:$F$916,4,0),"")</f>
        <v>KS-TOP</v>
      </c>
      <c r="AK83" s="10"/>
      <c r="AL83" s="11"/>
      <c r="AY83">
        <v>1.46</v>
      </c>
      <c r="AZ83">
        <v>1.61</v>
      </c>
      <c r="BA83">
        <v>1.42</v>
      </c>
      <c r="BB83">
        <v>1.51</v>
      </c>
      <c r="BE83" s="1">
        <f t="shared" si="24"/>
        <v>1.56</v>
      </c>
      <c r="BF83" s="51">
        <v>1200</v>
      </c>
      <c r="BG83" s="1">
        <f t="shared" si="25"/>
        <v>3.2694261387824608</v>
      </c>
      <c r="BH83" s="8">
        <v>3.95</v>
      </c>
      <c r="BI83" s="8">
        <v>7250</v>
      </c>
      <c r="BJ83" s="6">
        <f t="shared" si="26"/>
        <v>7250</v>
      </c>
      <c r="BK83" s="6">
        <f t="shared" si="27"/>
        <v>7757.384</v>
      </c>
      <c r="BL83" s="5">
        <f t="shared" si="28"/>
        <v>5.33</v>
      </c>
      <c r="BM83" s="6">
        <f t="shared" si="29"/>
        <v>7265</v>
      </c>
      <c r="BN83" s="6"/>
      <c r="BO83" s="6"/>
      <c r="BP83" s="70">
        <f t="shared" si="30"/>
        <v>2</v>
      </c>
      <c r="BQ83" s="70">
        <f t="shared" si="31"/>
        <v>2</v>
      </c>
      <c r="BR83" s="6">
        <f t="shared" si="32"/>
        <v>7265</v>
      </c>
      <c r="BS83" s="68">
        <f t="shared" si="33"/>
        <v>3</v>
      </c>
      <c r="BT83" s="6">
        <f t="shared" si="34"/>
        <v>7501</v>
      </c>
      <c r="BU83" s="6"/>
      <c r="BV83" s="6"/>
      <c r="BW83" s="6">
        <f t="shared" si="35"/>
        <v>7501</v>
      </c>
      <c r="BX83" s="6">
        <f t="shared" si="36"/>
        <v>39005.200000000004</v>
      </c>
      <c r="BY83" s="6">
        <f t="shared" si="37"/>
        <v>7328.880000000001</v>
      </c>
      <c r="CO83" s="50">
        <v>4</v>
      </c>
      <c r="CP83" t="s">
        <v>1559</v>
      </c>
      <c r="CQ83" t="s">
        <v>1560</v>
      </c>
      <c r="CR83" t="s">
        <v>1494</v>
      </c>
      <c r="CS83">
        <v>5024</v>
      </c>
      <c r="CT83" t="s">
        <v>1516</v>
      </c>
      <c r="CU83" t="s">
        <v>1561</v>
      </c>
      <c r="CV83" t="s">
        <v>1562</v>
      </c>
      <c r="CW83">
        <v>5.2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1</v>
      </c>
      <c r="DQ83">
        <v>1</v>
      </c>
      <c r="DR83">
        <v>1</v>
      </c>
      <c r="DS83">
        <v>0</v>
      </c>
      <c r="DT83">
        <v>1</v>
      </c>
      <c r="DU83">
        <v>0</v>
      </c>
      <c r="DV83">
        <v>0</v>
      </c>
      <c r="DW83">
        <v>1.2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</row>
    <row r="84" spans="1:145" x14ac:dyDescent="0.3">
      <c r="A84">
        <v>160</v>
      </c>
      <c r="B84">
        <v>80</v>
      </c>
      <c r="D84" s="13" t="str">
        <f t="shared" si="19"/>
        <v>129</v>
      </c>
      <c r="E84" s="13" t="str">
        <f t="shared" si="20"/>
        <v>226</v>
      </c>
      <c r="F84" s="13" t="str">
        <f t="shared" si="21"/>
        <v>12919.22603</v>
      </c>
      <c r="G84" s="13" t="str">
        <f t="shared" si="22"/>
        <v>80.160.NY.VA.3.580.No.Yes</v>
      </c>
      <c r="H84" s="13" t="s">
        <v>1664</v>
      </c>
      <c r="I84" s="13" t="s">
        <v>1664</v>
      </c>
      <c r="J84" t="s">
        <v>1361</v>
      </c>
      <c r="K84" t="s">
        <v>1342</v>
      </c>
      <c r="L84" s="14" t="s">
        <v>1362</v>
      </c>
      <c r="M84" t="s">
        <v>1468</v>
      </c>
      <c r="N84" t="s">
        <v>1469</v>
      </c>
      <c r="O84" t="s">
        <v>1470</v>
      </c>
      <c r="P84" t="s">
        <v>1477</v>
      </c>
      <c r="Q84" s="34">
        <v>580</v>
      </c>
      <c r="R84" s="9">
        <v>584.5</v>
      </c>
      <c r="S84">
        <v>0.36</v>
      </c>
      <c r="T84">
        <v>0.36</v>
      </c>
      <c r="U84" s="11">
        <f t="shared" si="23"/>
        <v>0.19230769230769229</v>
      </c>
      <c r="V84" s="50">
        <v>1</v>
      </c>
      <c r="W84" s="22">
        <v>5.2</v>
      </c>
      <c r="X84">
        <v>3</v>
      </c>
      <c r="Y84" t="s">
        <v>1680</v>
      </c>
      <c r="Z84" s="50">
        <v>584.5</v>
      </c>
      <c r="AA84" t="s">
        <v>1479</v>
      </c>
      <c r="AB84" t="s">
        <v>1478</v>
      </c>
      <c r="AC84" t="s">
        <v>1725</v>
      </c>
      <c r="AD84" t="s">
        <v>1722</v>
      </c>
      <c r="AE84" s="13" t="str">
        <f>IFERROR(VLOOKUP(D84,Metros!$C$2:$F$916,4,0),"")</f>
        <v>NY-POT</v>
      </c>
      <c r="AF84" s="13" t="str">
        <f>IFERROR(VLOOKUP(E84,Metros!$C$2:$F$916,4,0),"")</f>
        <v>VA-WIN</v>
      </c>
      <c r="AK84" s="10"/>
      <c r="AL84" s="11"/>
      <c r="AY84">
        <v>2.3199999999999998</v>
      </c>
      <c r="AZ84">
        <v>2.42</v>
      </c>
      <c r="BA84">
        <v>2.38</v>
      </c>
      <c r="BB84">
        <v>2.75</v>
      </c>
      <c r="BE84" s="1">
        <f t="shared" si="24"/>
        <v>2.585</v>
      </c>
      <c r="BF84" s="51">
        <v>1200</v>
      </c>
      <c r="BG84" s="1">
        <f t="shared" si="25"/>
        <v>6.0597867835757064</v>
      </c>
      <c r="BH84" s="8">
        <v>7</v>
      </c>
      <c r="BI84" s="8">
        <v>5950</v>
      </c>
      <c r="BJ84" s="6">
        <f t="shared" si="26"/>
        <v>5950</v>
      </c>
      <c r="BK84" s="6">
        <f t="shared" si="27"/>
        <v>6160.42</v>
      </c>
      <c r="BL84" s="5">
        <f t="shared" si="28"/>
        <v>10.26</v>
      </c>
      <c r="BM84" s="6">
        <f t="shared" si="29"/>
        <v>5951</v>
      </c>
      <c r="BN84" s="6"/>
      <c r="BO84" s="6"/>
      <c r="BP84" s="70">
        <f t="shared" si="30"/>
        <v>3</v>
      </c>
      <c r="BQ84" s="70">
        <f t="shared" si="31"/>
        <v>3</v>
      </c>
      <c r="BR84" s="6">
        <f t="shared" si="32"/>
        <v>5951</v>
      </c>
      <c r="BS84" s="68">
        <f t="shared" si="33"/>
        <v>2</v>
      </c>
      <c r="BT84" s="6">
        <f t="shared" si="34"/>
        <v>6144</v>
      </c>
      <c r="BU84" s="6"/>
      <c r="BV84" s="6"/>
      <c r="BW84" s="6">
        <f t="shared" si="35"/>
        <v>6144</v>
      </c>
      <c r="BX84" s="6">
        <f t="shared" si="36"/>
        <v>31948.800000000003</v>
      </c>
      <c r="BY84" s="6">
        <f t="shared" si="37"/>
        <v>3039.4</v>
      </c>
      <c r="CO84" s="50">
        <v>1</v>
      </c>
      <c r="CP84" t="s">
        <v>1559</v>
      </c>
      <c r="CQ84" t="s">
        <v>1560</v>
      </c>
      <c r="CR84" t="s">
        <v>1494</v>
      </c>
      <c r="CS84">
        <v>5030</v>
      </c>
      <c r="CT84" t="s">
        <v>1526</v>
      </c>
      <c r="CU84" t="s">
        <v>1561</v>
      </c>
      <c r="CV84" t="s">
        <v>1562</v>
      </c>
      <c r="CW84">
        <v>5.2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1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1</v>
      </c>
      <c r="DX84">
        <v>1</v>
      </c>
      <c r="DY84">
        <v>1</v>
      </c>
      <c r="DZ84">
        <v>1</v>
      </c>
      <c r="EA84">
        <v>0</v>
      </c>
      <c r="EB84">
        <v>0</v>
      </c>
      <c r="EC84">
        <v>0</v>
      </c>
      <c r="ED84">
        <v>0.2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</row>
    <row r="85" spans="1:145" x14ac:dyDescent="0.3">
      <c r="A85">
        <v>162</v>
      </c>
      <c r="B85">
        <v>81</v>
      </c>
      <c r="D85" s="13" t="str">
        <f t="shared" si="19"/>
        <v>129</v>
      </c>
      <c r="E85" s="13" t="str">
        <f t="shared" si="20"/>
        <v>180</v>
      </c>
      <c r="F85" s="13" t="str">
        <f t="shared" si="21"/>
        <v>12919.18031</v>
      </c>
      <c r="G85" s="13" t="str">
        <f t="shared" si="22"/>
        <v>81.162.NY.PA.3.399.No.Yes</v>
      </c>
      <c r="H85" s="13" t="s">
        <v>1664</v>
      </c>
      <c r="I85" s="13" t="s">
        <v>1664</v>
      </c>
      <c r="J85" t="s">
        <v>1361</v>
      </c>
      <c r="K85" t="s">
        <v>1342</v>
      </c>
      <c r="L85" s="14" t="s">
        <v>1362</v>
      </c>
      <c r="M85" t="s">
        <v>1438</v>
      </c>
      <c r="N85" t="s">
        <v>1357</v>
      </c>
      <c r="O85" t="s">
        <v>1439</v>
      </c>
      <c r="P85" t="s">
        <v>1477</v>
      </c>
      <c r="Q85" s="34">
        <v>399</v>
      </c>
      <c r="R85" s="9">
        <v>400</v>
      </c>
      <c r="S85">
        <v>0.36</v>
      </c>
      <c r="T85">
        <v>0.36</v>
      </c>
      <c r="U85" s="11">
        <f t="shared" si="23"/>
        <v>0</v>
      </c>
      <c r="V85" s="50">
        <v>0</v>
      </c>
      <c r="W85" s="22">
        <v>5.3</v>
      </c>
      <c r="X85">
        <v>3</v>
      </c>
      <c r="Y85" t="s">
        <v>1680</v>
      </c>
      <c r="Z85" s="50">
        <v>400</v>
      </c>
      <c r="AA85" t="s">
        <v>1479</v>
      </c>
      <c r="AB85" t="s">
        <v>1478</v>
      </c>
      <c r="AC85" t="s">
        <v>1725</v>
      </c>
      <c r="AD85" t="s">
        <v>1725</v>
      </c>
      <c r="AE85" s="13" t="str">
        <f>IFERROR(VLOOKUP(D85,Metros!$C$2:$F$916,4,0),"")</f>
        <v>NY-POT</v>
      </c>
      <c r="AF85" s="13" t="str">
        <f>IFERROR(VLOOKUP(E85,Metros!$C$2:$F$916,4,0),"")</f>
        <v>PA-ALL</v>
      </c>
      <c r="AG85">
        <v>42</v>
      </c>
      <c r="AH85">
        <v>398.79999999999973</v>
      </c>
      <c r="AI85">
        <v>1322.6190476190477</v>
      </c>
      <c r="AJ85">
        <v>1704.9697619047622</v>
      </c>
      <c r="AK85" s="10">
        <v>382.3507142857145</v>
      </c>
      <c r="AL85" s="11">
        <v>0.22425659552962335</v>
      </c>
      <c r="AS85">
        <v>2.89</v>
      </c>
      <c r="AT85">
        <v>3.11</v>
      </c>
      <c r="AY85">
        <v>2.85</v>
      </c>
      <c r="AZ85">
        <v>3.05</v>
      </c>
      <c r="BA85">
        <v>2.9</v>
      </c>
      <c r="BB85">
        <v>3.06</v>
      </c>
      <c r="BE85" s="1">
        <f t="shared" si="24"/>
        <v>3.0733333333333337</v>
      </c>
      <c r="BF85" s="51">
        <v>1200</v>
      </c>
      <c r="BG85" s="1">
        <f t="shared" si="25"/>
        <v>7.7636666666666674</v>
      </c>
      <c r="BH85" s="8">
        <v>1</v>
      </c>
      <c r="BI85" s="8">
        <v>4650</v>
      </c>
      <c r="BJ85" s="6">
        <f t="shared" si="26"/>
        <v>4650</v>
      </c>
      <c r="BK85" s="6">
        <f t="shared" si="27"/>
        <v>4794</v>
      </c>
      <c r="BL85" s="5">
        <f t="shared" si="28"/>
        <v>11.66</v>
      </c>
      <c r="BM85" s="6">
        <f t="shared" si="29"/>
        <v>4652</v>
      </c>
      <c r="BN85" s="6"/>
      <c r="BO85" s="6"/>
      <c r="BP85" s="70">
        <f t="shared" si="30"/>
        <v>3</v>
      </c>
      <c r="BQ85" s="70">
        <f t="shared" si="31"/>
        <v>3</v>
      </c>
      <c r="BR85" s="6">
        <f t="shared" si="32"/>
        <v>4652</v>
      </c>
      <c r="BS85" s="68">
        <f t="shared" si="33"/>
        <v>1</v>
      </c>
      <c r="BT85" s="6">
        <f t="shared" si="34"/>
        <v>4803</v>
      </c>
      <c r="BU85" s="6"/>
      <c r="BV85" s="6"/>
      <c r="BW85" s="6">
        <f t="shared" si="35"/>
        <v>4803</v>
      </c>
      <c r="BX85" s="6">
        <f t="shared" si="36"/>
        <v>25455.899999999998</v>
      </c>
      <c r="BY85" s="6">
        <f t="shared" si="37"/>
        <v>2120</v>
      </c>
      <c r="CC85">
        <v>42</v>
      </c>
      <c r="CD85" s="22">
        <v>398.79999999999973</v>
      </c>
      <c r="CE85" s="22">
        <v>1322.6190476190477</v>
      </c>
      <c r="CF85" s="22">
        <v>1704.9697619047622</v>
      </c>
      <c r="CG85" s="22">
        <v>382.3507142857145</v>
      </c>
      <c r="CH85" s="11">
        <v>0.22425659552962335</v>
      </c>
      <c r="CO85" s="50">
        <v>0</v>
      </c>
      <c r="CP85" t="s">
        <v>1559</v>
      </c>
      <c r="CQ85" t="s">
        <v>1560</v>
      </c>
      <c r="CR85" t="s">
        <v>1494</v>
      </c>
      <c r="CS85">
        <v>5034</v>
      </c>
      <c r="CT85" t="s">
        <v>1523</v>
      </c>
      <c r="CU85" t="s">
        <v>1561</v>
      </c>
      <c r="CV85" t="s">
        <v>1562</v>
      </c>
      <c r="CW85">
        <v>5.3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1</v>
      </c>
      <c r="DZ85">
        <v>1</v>
      </c>
      <c r="EA85">
        <v>1</v>
      </c>
      <c r="EB85">
        <v>0</v>
      </c>
      <c r="EC85">
        <v>0</v>
      </c>
      <c r="ED85">
        <v>1</v>
      </c>
      <c r="EE85">
        <v>1.3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</row>
    <row r="86" spans="1:145" x14ac:dyDescent="0.3">
      <c r="A86">
        <v>164</v>
      </c>
      <c r="B86">
        <v>82</v>
      </c>
      <c r="D86" s="13" t="str">
        <f t="shared" si="19"/>
        <v>129</v>
      </c>
      <c r="E86" s="13" t="str">
        <f t="shared" si="20"/>
        <v>973</v>
      </c>
      <c r="F86" s="13" t="str">
        <f t="shared" si="21"/>
        <v>12919.97317</v>
      </c>
      <c r="G86" s="13" t="str">
        <f t="shared" si="22"/>
        <v>82.164.NY.OR.2.2765.No.Yes</v>
      </c>
      <c r="H86" s="13" t="s">
        <v>1664</v>
      </c>
      <c r="I86" s="13" t="s">
        <v>1664</v>
      </c>
      <c r="J86" t="s">
        <v>1361</v>
      </c>
      <c r="K86" t="s">
        <v>1342</v>
      </c>
      <c r="L86" s="14" t="s">
        <v>1362</v>
      </c>
      <c r="M86" t="s">
        <v>1446</v>
      </c>
      <c r="N86" t="s">
        <v>1447</v>
      </c>
      <c r="O86" t="s">
        <v>1448</v>
      </c>
      <c r="P86" t="s">
        <v>1477</v>
      </c>
      <c r="Q86" s="34">
        <v>2765</v>
      </c>
      <c r="R86" s="9">
        <v>3043.9</v>
      </c>
      <c r="S86">
        <v>0.36</v>
      </c>
      <c r="T86">
        <v>0.36</v>
      </c>
      <c r="U86" s="11">
        <f t="shared" si="23"/>
        <v>0.5</v>
      </c>
      <c r="V86" s="50">
        <v>3</v>
      </c>
      <c r="W86" s="22">
        <v>6</v>
      </c>
      <c r="X86">
        <v>2</v>
      </c>
      <c r="Y86" t="s">
        <v>1680</v>
      </c>
      <c r="Z86" s="50">
        <v>3043.9</v>
      </c>
      <c r="AA86" t="s">
        <v>1479</v>
      </c>
      <c r="AB86" t="s">
        <v>1478</v>
      </c>
      <c r="AC86" t="s">
        <v>1725</v>
      </c>
      <c r="AD86" t="s">
        <v>1729</v>
      </c>
      <c r="AE86" s="13" t="str">
        <f>IFERROR(VLOOKUP(D86,Metros!$C$2:$F$916,4,0),"")</f>
        <v>NY-POT</v>
      </c>
      <c r="AF86" s="13" t="str">
        <f>IFERROR(VLOOKUP(E86,Metros!$C$2:$F$916,4,0),"")</f>
        <v>OR-EUG</v>
      </c>
      <c r="AK86" s="10"/>
      <c r="AL86" s="11"/>
      <c r="AY86">
        <v>1.39</v>
      </c>
      <c r="AZ86">
        <v>1.53</v>
      </c>
      <c r="BA86">
        <v>1.38</v>
      </c>
      <c r="BB86">
        <v>1.52</v>
      </c>
      <c r="BE86" s="1">
        <f t="shared" si="24"/>
        <v>1.5249999999999999</v>
      </c>
      <c r="BF86" s="51">
        <v>1200</v>
      </c>
      <c r="BG86" s="1">
        <f t="shared" si="25"/>
        <v>2.7579810851210618</v>
      </c>
      <c r="BH86" s="8">
        <v>3.94</v>
      </c>
      <c r="BJ86" s="6">
        <f t="shared" si="26"/>
        <v>11992.966</v>
      </c>
      <c r="BK86" s="6">
        <f t="shared" si="27"/>
        <v>13088.77</v>
      </c>
      <c r="BL86" s="5">
        <f t="shared" si="28"/>
        <v>4.37</v>
      </c>
      <c r="BM86" s="6">
        <f t="shared" si="29"/>
        <v>12083</v>
      </c>
      <c r="BN86" s="6"/>
      <c r="BO86" s="6"/>
      <c r="BP86" s="70">
        <f t="shared" si="30"/>
        <v>2</v>
      </c>
      <c r="BQ86" s="70">
        <f t="shared" si="31"/>
        <v>2</v>
      </c>
      <c r="BR86" s="6">
        <f t="shared" si="32"/>
        <v>12083</v>
      </c>
      <c r="BS86" s="68">
        <f t="shared" si="33"/>
        <v>6</v>
      </c>
      <c r="BT86" s="6">
        <f t="shared" si="34"/>
        <v>12476</v>
      </c>
      <c r="BU86" s="6"/>
      <c r="BV86" s="6"/>
      <c r="BW86" s="6">
        <f t="shared" si="35"/>
        <v>12476</v>
      </c>
      <c r="BX86" s="6">
        <f t="shared" si="36"/>
        <v>74856</v>
      </c>
      <c r="BY86" s="6">
        <f t="shared" si="37"/>
        <v>18263.400000000001</v>
      </c>
      <c r="CO86" s="50">
        <v>3</v>
      </c>
      <c r="CP86" t="s">
        <v>1559</v>
      </c>
      <c r="CQ86" t="s">
        <v>1560</v>
      </c>
      <c r="CR86" t="s">
        <v>1494</v>
      </c>
      <c r="CS86">
        <v>5639</v>
      </c>
      <c r="CT86" t="s">
        <v>1504</v>
      </c>
      <c r="CU86" t="s">
        <v>1561</v>
      </c>
      <c r="CV86" t="s">
        <v>1562</v>
      </c>
      <c r="CW86">
        <v>6</v>
      </c>
      <c r="CX86">
        <v>0</v>
      </c>
      <c r="CY86">
        <v>0</v>
      </c>
      <c r="CZ86">
        <v>0</v>
      </c>
      <c r="DA86">
        <v>0</v>
      </c>
      <c r="DB86">
        <v>1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1</v>
      </c>
      <c r="DQ86">
        <v>1</v>
      </c>
      <c r="DR86">
        <v>0</v>
      </c>
      <c r="DS86">
        <v>0</v>
      </c>
      <c r="DT86">
        <v>1</v>
      </c>
      <c r="DU86">
        <v>0</v>
      </c>
      <c r="DV86">
        <v>0</v>
      </c>
      <c r="DW86">
        <v>1</v>
      </c>
      <c r="DX86">
        <v>1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</row>
    <row r="87" spans="1:145" x14ac:dyDescent="0.3">
      <c r="A87">
        <v>166</v>
      </c>
      <c r="B87">
        <v>83</v>
      </c>
      <c r="D87" s="13" t="str">
        <f t="shared" si="19"/>
        <v>129</v>
      </c>
      <c r="E87" s="13" t="str">
        <f t="shared" si="20"/>
        <v>853</v>
      </c>
      <c r="F87" s="13" t="str">
        <f t="shared" si="21"/>
        <v>12919.85353</v>
      </c>
      <c r="G87" s="13" t="str">
        <f t="shared" si="22"/>
        <v>83.166.NY.AZ.4.2508.No.Yes</v>
      </c>
      <c r="H87" s="13" t="s">
        <v>1664</v>
      </c>
      <c r="I87" s="13" t="s">
        <v>1664</v>
      </c>
      <c r="J87" t="s">
        <v>1361</v>
      </c>
      <c r="K87" t="s">
        <v>1342</v>
      </c>
      <c r="L87" s="14" t="s">
        <v>1362</v>
      </c>
      <c r="M87" t="s">
        <v>1452</v>
      </c>
      <c r="N87" t="s">
        <v>1406</v>
      </c>
      <c r="O87" t="s">
        <v>1453</v>
      </c>
      <c r="P87" t="s">
        <v>1477</v>
      </c>
      <c r="Q87" s="34">
        <v>2508</v>
      </c>
      <c r="R87" s="9">
        <v>2622</v>
      </c>
      <c r="S87">
        <v>0.36</v>
      </c>
      <c r="T87">
        <v>0.36</v>
      </c>
      <c r="U87" s="11">
        <f t="shared" si="23"/>
        <v>1</v>
      </c>
      <c r="V87" s="50">
        <v>4</v>
      </c>
      <c r="W87" s="22">
        <v>4</v>
      </c>
      <c r="X87">
        <v>4</v>
      </c>
      <c r="Y87" t="s">
        <v>1680</v>
      </c>
      <c r="Z87" s="50">
        <v>2622</v>
      </c>
      <c r="AA87" t="s">
        <v>1479</v>
      </c>
      <c r="AB87" t="s">
        <v>1478</v>
      </c>
      <c r="AC87" t="s">
        <v>1725</v>
      </c>
      <c r="AD87" t="s">
        <v>1728</v>
      </c>
      <c r="AE87" s="13" t="str">
        <f>IFERROR(VLOOKUP(D87,Metros!$C$2:$F$916,4,0),"")</f>
        <v>NY-POT</v>
      </c>
      <c r="AF87" s="13" t="str">
        <f>IFERROR(VLOOKUP(E87,Metros!$C$2:$F$916,4,0),"")</f>
        <v>AZ-PHO</v>
      </c>
      <c r="AK87" s="10"/>
      <c r="AL87" s="11"/>
      <c r="AY87">
        <v>1.38</v>
      </c>
      <c r="AZ87">
        <v>1.45</v>
      </c>
      <c r="BA87">
        <v>1.37</v>
      </c>
      <c r="BB87">
        <v>1.46</v>
      </c>
      <c r="BE87" s="1">
        <f t="shared" si="24"/>
        <v>1.4550000000000001</v>
      </c>
      <c r="BF87" s="51">
        <v>1200</v>
      </c>
      <c r="BG87" s="1">
        <f t="shared" si="25"/>
        <v>2.7129159038901602</v>
      </c>
      <c r="BH87" s="8">
        <v>3.85</v>
      </c>
      <c r="BJ87" s="6">
        <f t="shared" si="26"/>
        <v>10094.700000000001</v>
      </c>
      <c r="BK87" s="6">
        <f t="shared" si="27"/>
        <v>11038.62</v>
      </c>
      <c r="BL87" s="5">
        <f t="shared" si="28"/>
        <v>4.04</v>
      </c>
      <c r="BM87" s="6">
        <f t="shared" si="29"/>
        <v>10132</v>
      </c>
      <c r="BN87" s="6"/>
      <c r="BO87" s="6"/>
      <c r="BP87" s="70">
        <f t="shared" si="30"/>
        <v>4</v>
      </c>
      <c r="BQ87" s="70">
        <f t="shared" si="31"/>
        <v>4</v>
      </c>
      <c r="BR87" s="6">
        <f t="shared" si="32"/>
        <v>10132</v>
      </c>
      <c r="BS87" s="68">
        <f t="shared" si="33"/>
        <v>6</v>
      </c>
      <c r="BT87" s="6">
        <f t="shared" si="34"/>
        <v>10461</v>
      </c>
      <c r="BU87" s="6"/>
      <c r="BV87" s="6"/>
      <c r="BW87" s="6">
        <f t="shared" si="35"/>
        <v>10461</v>
      </c>
      <c r="BX87" s="6">
        <f t="shared" si="36"/>
        <v>41844</v>
      </c>
      <c r="BY87" s="6">
        <f t="shared" si="37"/>
        <v>10488</v>
      </c>
      <c r="CO87" s="50">
        <v>4</v>
      </c>
      <c r="CP87" t="s">
        <v>1559</v>
      </c>
      <c r="CQ87" t="s">
        <v>1560</v>
      </c>
      <c r="CR87" t="s">
        <v>1494</v>
      </c>
      <c r="CS87">
        <v>5643</v>
      </c>
      <c r="CT87" t="s">
        <v>1510</v>
      </c>
      <c r="CU87" t="s">
        <v>1561</v>
      </c>
      <c r="CV87" t="s">
        <v>1562</v>
      </c>
      <c r="CW87">
        <v>4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1</v>
      </c>
      <c r="DQ87">
        <v>1</v>
      </c>
      <c r="DR87">
        <v>1</v>
      </c>
      <c r="DS87">
        <v>0</v>
      </c>
      <c r="DT87">
        <v>1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</row>
    <row r="88" spans="1:145" x14ac:dyDescent="0.3">
      <c r="A88">
        <v>168</v>
      </c>
      <c r="B88">
        <v>84</v>
      </c>
      <c r="D88" s="13" t="str">
        <f t="shared" si="19"/>
        <v>129</v>
      </c>
      <c r="E88" s="13" t="str">
        <f t="shared" si="20"/>
        <v>604</v>
      </c>
      <c r="F88" s="13" t="str">
        <f t="shared" si="21"/>
        <v>12919.60436</v>
      </c>
      <c r="G88" s="13" t="str">
        <f t="shared" si="22"/>
        <v>84.168.NY.IL.2.850.No.Yes</v>
      </c>
      <c r="H88" s="13" t="s">
        <v>1664</v>
      </c>
      <c r="I88" s="13" t="s">
        <v>1664</v>
      </c>
      <c r="J88" t="s">
        <v>1361</v>
      </c>
      <c r="K88" t="s">
        <v>1342</v>
      </c>
      <c r="L88" s="14" t="s">
        <v>1362</v>
      </c>
      <c r="M88" t="s">
        <v>1466</v>
      </c>
      <c r="N88" t="s">
        <v>1354</v>
      </c>
      <c r="O88" t="s">
        <v>1467</v>
      </c>
      <c r="P88" t="s">
        <v>1477</v>
      </c>
      <c r="Q88" s="34">
        <v>850</v>
      </c>
      <c r="R88" s="9">
        <v>917.5</v>
      </c>
      <c r="S88">
        <v>0.36</v>
      </c>
      <c r="T88">
        <v>0.36</v>
      </c>
      <c r="U88" s="11">
        <f t="shared" si="23"/>
        <v>0</v>
      </c>
      <c r="V88" s="50">
        <v>0</v>
      </c>
      <c r="W88" s="22">
        <v>6</v>
      </c>
      <c r="X88">
        <v>2</v>
      </c>
      <c r="Y88" t="s">
        <v>1680</v>
      </c>
      <c r="Z88" s="50">
        <v>917.5</v>
      </c>
      <c r="AA88" t="s">
        <v>1479</v>
      </c>
      <c r="AB88" t="s">
        <v>1478</v>
      </c>
      <c r="AC88" t="s">
        <v>1725</v>
      </c>
      <c r="AD88" t="s">
        <v>1723</v>
      </c>
      <c r="AE88" s="13" t="str">
        <f>IFERROR(VLOOKUP(D88,Metros!$C$2:$F$916,4,0),"")</f>
        <v>NY-POT</v>
      </c>
      <c r="AF88" s="13" t="str">
        <f>IFERROR(VLOOKUP(E88,Metros!$C$2:$F$916,4,0),"")</f>
        <v>IL-CHI</v>
      </c>
      <c r="AK88" s="10"/>
      <c r="AL88" s="11"/>
      <c r="AS88">
        <v>1.32</v>
      </c>
      <c r="AT88">
        <v>1.54</v>
      </c>
      <c r="AY88">
        <v>1.32</v>
      </c>
      <c r="AZ88">
        <v>1.41</v>
      </c>
      <c r="BA88">
        <v>1.32</v>
      </c>
      <c r="BB88">
        <v>1.4</v>
      </c>
      <c r="BE88" s="1">
        <f t="shared" si="24"/>
        <v>1.45</v>
      </c>
      <c r="BF88" s="51">
        <v>1200</v>
      </c>
      <c r="BG88" s="1">
        <f t="shared" si="25"/>
        <v>3.5554019073569485</v>
      </c>
      <c r="BH88" s="8">
        <v>5.95</v>
      </c>
      <c r="BI88" s="8">
        <v>5750</v>
      </c>
      <c r="BJ88" s="6">
        <f t="shared" si="26"/>
        <v>5750</v>
      </c>
      <c r="BK88" s="6">
        <f t="shared" si="27"/>
        <v>6080.3</v>
      </c>
      <c r="BL88" s="5">
        <f t="shared" si="28"/>
        <v>6.79</v>
      </c>
      <c r="BM88" s="6">
        <f t="shared" si="29"/>
        <v>5772</v>
      </c>
      <c r="BN88" s="6"/>
      <c r="BO88" s="6"/>
      <c r="BP88" s="70">
        <f t="shared" si="30"/>
        <v>2</v>
      </c>
      <c r="BQ88" s="70">
        <f t="shared" si="31"/>
        <v>2</v>
      </c>
      <c r="BR88" s="6">
        <f t="shared" si="32"/>
        <v>5772</v>
      </c>
      <c r="BS88" s="68">
        <f t="shared" si="33"/>
        <v>2</v>
      </c>
      <c r="BT88" s="6">
        <f t="shared" si="34"/>
        <v>5960</v>
      </c>
      <c r="BU88" s="6"/>
      <c r="BV88" s="6"/>
      <c r="BW88" s="6">
        <f t="shared" si="35"/>
        <v>5960</v>
      </c>
      <c r="BX88" s="6">
        <f t="shared" si="36"/>
        <v>35760</v>
      </c>
      <c r="BY88" s="6">
        <f t="shared" si="37"/>
        <v>5505</v>
      </c>
      <c r="CO88" s="50">
        <v>0</v>
      </c>
      <c r="CP88" t="s">
        <v>1559</v>
      </c>
      <c r="CQ88" t="s">
        <v>1560</v>
      </c>
      <c r="CR88" t="s">
        <v>1494</v>
      </c>
      <c r="CS88">
        <v>5851</v>
      </c>
      <c r="CT88" t="s">
        <v>1563</v>
      </c>
      <c r="CU88" t="s">
        <v>1561</v>
      </c>
      <c r="CV88" t="s">
        <v>1562</v>
      </c>
      <c r="CW88">
        <v>6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1</v>
      </c>
      <c r="DX88">
        <v>0</v>
      </c>
      <c r="DY88">
        <v>1</v>
      </c>
      <c r="DZ88">
        <v>1</v>
      </c>
      <c r="EA88">
        <v>1</v>
      </c>
      <c r="EB88">
        <v>0</v>
      </c>
      <c r="EC88">
        <v>0</v>
      </c>
      <c r="ED88">
        <v>1</v>
      </c>
      <c r="EE88">
        <v>1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</row>
    <row r="89" spans="1:145" x14ac:dyDescent="0.3">
      <c r="A89">
        <v>170</v>
      </c>
      <c r="B89">
        <v>85</v>
      </c>
      <c r="D89" s="13" t="str">
        <f t="shared" si="19"/>
        <v>129</v>
      </c>
      <c r="E89" s="13" t="str">
        <f t="shared" si="20"/>
        <v>316</v>
      </c>
      <c r="F89" s="13" t="str">
        <f t="shared" si="21"/>
        <v>12919.31636</v>
      </c>
      <c r="G89" s="13" t="str">
        <f t="shared" si="22"/>
        <v>85.170.NY.GA.3.1278.No.Yes</v>
      </c>
      <c r="H89" s="13" t="s">
        <v>1664</v>
      </c>
      <c r="I89" s="13" t="s">
        <v>1664</v>
      </c>
      <c r="J89" t="s">
        <v>1361</v>
      </c>
      <c r="K89" t="s">
        <v>1342</v>
      </c>
      <c r="L89" s="14" t="s">
        <v>1362</v>
      </c>
      <c r="M89" t="s">
        <v>1460</v>
      </c>
      <c r="N89" t="s">
        <v>1372</v>
      </c>
      <c r="O89" t="s">
        <v>1461</v>
      </c>
      <c r="P89" t="s">
        <v>1477</v>
      </c>
      <c r="Q89" s="34">
        <v>1278</v>
      </c>
      <c r="R89" s="9">
        <v>1295.4000000000001</v>
      </c>
      <c r="S89">
        <v>0.36</v>
      </c>
      <c r="T89">
        <v>0.36</v>
      </c>
      <c r="U89" s="11">
        <f t="shared" si="23"/>
        <v>0.64516129032258063</v>
      </c>
      <c r="V89" s="50">
        <v>4</v>
      </c>
      <c r="W89" s="22">
        <v>6.2</v>
      </c>
      <c r="X89">
        <v>3</v>
      </c>
      <c r="Y89" t="s">
        <v>1680</v>
      </c>
      <c r="Z89" s="50">
        <v>1295.4000000000001</v>
      </c>
      <c r="AA89" t="s">
        <v>1479</v>
      </c>
      <c r="AB89" t="s">
        <v>1478</v>
      </c>
      <c r="AC89" t="s">
        <v>1725</v>
      </c>
      <c r="AD89" t="s">
        <v>1721</v>
      </c>
      <c r="AE89" s="13" t="str">
        <f>IFERROR(VLOOKUP(D89,Metros!$C$2:$F$916,4,0),"")</f>
        <v>NY-POT</v>
      </c>
      <c r="AF89" s="13" t="str">
        <f>IFERROR(VLOOKUP(E89,Metros!$C$2:$F$916,4,0),"")</f>
        <v>GA-VAL</v>
      </c>
      <c r="AK89" s="10"/>
      <c r="AL89" s="11"/>
      <c r="AY89">
        <v>1.55</v>
      </c>
      <c r="AZ89">
        <v>1.64</v>
      </c>
      <c r="BA89">
        <v>1.54</v>
      </c>
      <c r="BB89">
        <v>1.63</v>
      </c>
      <c r="BE89" s="1">
        <f t="shared" si="24"/>
        <v>1.6349999999999998</v>
      </c>
      <c r="BF89" s="51">
        <v>1200</v>
      </c>
      <c r="BG89" s="1">
        <f t="shared" si="25"/>
        <v>3.4606047938860582</v>
      </c>
      <c r="BH89" s="8">
        <v>5.85</v>
      </c>
      <c r="BJ89" s="6">
        <f t="shared" si="26"/>
        <v>7578.09</v>
      </c>
      <c r="BK89" s="6">
        <f t="shared" si="27"/>
        <v>8044.4340000000002</v>
      </c>
      <c r="BL89" s="5">
        <f t="shared" si="28"/>
        <v>5.93</v>
      </c>
      <c r="BM89" s="6">
        <f t="shared" si="29"/>
        <v>7579</v>
      </c>
      <c r="BN89" s="6"/>
      <c r="BO89" s="6"/>
      <c r="BP89" s="70">
        <f t="shared" si="30"/>
        <v>3</v>
      </c>
      <c r="BQ89" s="70">
        <f t="shared" si="31"/>
        <v>3</v>
      </c>
      <c r="BR89" s="6">
        <f t="shared" si="32"/>
        <v>7579</v>
      </c>
      <c r="BS89" s="68">
        <f t="shared" si="33"/>
        <v>3</v>
      </c>
      <c r="BT89" s="6">
        <f t="shared" si="34"/>
        <v>7825</v>
      </c>
      <c r="BU89" s="6"/>
      <c r="BV89" s="6"/>
      <c r="BW89" s="6">
        <f t="shared" si="35"/>
        <v>7825</v>
      </c>
      <c r="BX89" s="6">
        <f t="shared" si="36"/>
        <v>48515</v>
      </c>
      <c r="BY89" s="6">
        <f t="shared" si="37"/>
        <v>8031.4800000000005</v>
      </c>
      <c r="CO89" s="50">
        <v>4</v>
      </c>
      <c r="CP89" t="s">
        <v>1559</v>
      </c>
      <c r="CQ89" t="s">
        <v>1560</v>
      </c>
      <c r="CR89" t="s">
        <v>1494</v>
      </c>
      <c r="CS89">
        <v>5085</v>
      </c>
      <c r="CT89" t="s">
        <v>1518</v>
      </c>
      <c r="CU89" t="s">
        <v>1561</v>
      </c>
      <c r="CV89" t="s">
        <v>1562</v>
      </c>
      <c r="CW89">
        <v>6.2</v>
      </c>
      <c r="CX89">
        <v>0</v>
      </c>
      <c r="CY89">
        <v>1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1</v>
      </c>
      <c r="DQ89">
        <v>1</v>
      </c>
      <c r="DR89">
        <v>1</v>
      </c>
      <c r="DS89">
        <v>0</v>
      </c>
      <c r="DT89">
        <v>1</v>
      </c>
      <c r="DU89">
        <v>0</v>
      </c>
      <c r="DV89">
        <v>0</v>
      </c>
      <c r="DW89">
        <v>0.2</v>
      </c>
      <c r="DX89">
        <v>0</v>
      </c>
      <c r="DY89">
        <v>0</v>
      </c>
      <c r="DZ89">
        <v>0</v>
      </c>
      <c r="EA89">
        <v>1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</row>
    <row r="90" spans="1:145" x14ac:dyDescent="0.3">
      <c r="A90">
        <v>172</v>
      </c>
      <c r="B90">
        <v>86</v>
      </c>
      <c r="D90" s="13" t="str">
        <f t="shared" si="19"/>
        <v>129</v>
      </c>
      <c r="E90" s="13" t="str">
        <f t="shared" si="20"/>
        <v>923</v>
      </c>
      <c r="F90" s="13" t="str">
        <f t="shared" si="21"/>
        <v>12919.92374</v>
      </c>
      <c r="G90" s="13" t="str">
        <f t="shared" si="22"/>
        <v>86.172.NY.CA.4.2790.No.Yes</v>
      </c>
      <c r="H90" s="13" t="s">
        <v>1664</v>
      </c>
      <c r="I90" s="13" t="s">
        <v>1664</v>
      </c>
      <c r="J90" t="s">
        <v>1361</v>
      </c>
      <c r="K90" t="s">
        <v>1342</v>
      </c>
      <c r="L90" s="14" t="s">
        <v>1362</v>
      </c>
      <c r="M90" t="s">
        <v>1450</v>
      </c>
      <c r="N90" t="s">
        <v>1348</v>
      </c>
      <c r="O90" t="s">
        <v>1451</v>
      </c>
      <c r="P90" t="s">
        <v>1477</v>
      </c>
      <c r="Q90" s="34">
        <v>2790</v>
      </c>
      <c r="R90" s="9">
        <v>2862.8</v>
      </c>
      <c r="S90">
        <v>0.36</v>
      </c>
      <c r="T90">
        <v>0.36</v>
      </c>
      <c r="U90" s="11">
        <f t="shared" si="23"/>
        <v>0.66666666666666663</v>
      </c>
      <c r="V90" s="50">
        <v>4</v>
      </c>
      <c r="W90" s="22">
        <v>6</v>
      </c>
      <c r="X90">
        <v>4</v>
      </c>
      <c r="Y90" t="s">
        <v>1680</v>
      </c>
      <c r="Z90" s="50">
        <v>2862.8</v>
      </c>
      <c r="AA90" t="s">
        <v>1479</v>
      </c>
      <c r="AB90" t="s">
        <v>1478</v>
      </c>
      <c r="AC90" t="s">
        <v>1725</v>
      </c>
      <c r="AD90" t="s">
        <v>1727</v>
      </c>
      <c r="AE90" s="13" t="str">
        <f>IFERROR(VLOOKUP(D90,Metros!$C$2:$F$916,4,0),"")</f>
        <v>NY-POT</v>
      </c>
      <c r="AF90" s="13" t="str">
        <f>IFERROR(VLOOKUP(E90,Metros!$C$2:$F$916,4,0),"")</f>
        <v>CA-LOS</v>
      </c>
      <c r="AK90" s="10"/>
      <c r="AL90" s="11"/>
      <c r="AS90">
        <v>1.18</v>
      </c>
      <c r="AT90">
        <v>1.92</v>
      </c>
      <c r="AY90">
        <v>1.04</v>
      </c>
      <c r="AZ90">
        <v>1.1000000000000001</v>
      </c>
      <c r="BA90">
        <v>1.1200000000000001</v>
      </c>
      <c r="BB90">
        <v>1.1299999999999999</v>
      </c>
      <c r="BE90" s="1">
        <f t="shared" si="24"/>
        <v>1.3833333333333335</v>
      </c>
      <c r="BF90" s="51">
        <v>1200</v>
      </c>
      <c r="BG90" s="1">
        <f t="shared" si="25"/>
        <v>2.5633367099809048</v>
      </c>
      <c r="BH90" s="8">
        <v>3.55</v>
      </c>
      <c r="BJ90" s="6">
        <f t="shared" si="26"/>
        <v>10162.94</v>
      </c>
      <c r="BK90" s="6">
        <f t="shared" si="27"/>
        <v>11193.548000000001</v>
      </c>
      <c r="BL90" s="5">
        <f t="shared" si="28"/>
        <v>3.65</v>
      </c>
      <c r="BM90" s="6">
        <f t="shared" si="29"/>
        <v>10184</v>
      </c>
      <c r="BN90" s="6"/>
      <c r="BO90" s="6"/>
      <c r="BP90" s="70">
        <f t="shared" si="30"/>
        <v>4</v>
      </c>
      <c r="BQ90" s="70">
        <f t="shared" si="31"/>
        <v>4</v>
      </c>
      <c r="BR90" s="6">
        <f t="shared" si="32"/>
        <v>10184</v>
      </c>
      <c r="BS90" s="68">
        <f t="shared" si="33"/>
        <v>6</v>
      </c>
      <c r="BT90" s="6">
        <f t="shared" si="34"/>
        <v>10515</v>
      </c>
      <c r="BU90" s="6"/>
      <c r="BV90" s="6"/>
      <c r="BW90" s="6">
        <f t="shared" si="35"/>
        <v>10515</v>
      </c>
      <c r="BX90" s="6">
        <f t="shared" si="36"/>
        <v>63090</v>
      </c>
      <c r="BY90" s="6">
        <f t="shared" si="37"/>
        <v>17176.800000000003</v>
      </c>
      <c r="CO90" s="50">
        <v>4</v>
      </c>
      <c r="CP90" t="s">
        <v>1559</v>
      </c>
      <c r="CQ90" t="s">
        <v>1560</v>
      </c>
      <c r="CR90" t="s">
        <v>1494</v>
      </c>
      <c r="CS90">
        <v>5087</v>
      </c>
      <c r="CT90" t="s">
        <v>1508</v>
      </c>
      <c r="CU90" t="s">
        <v>1561</v>
      </c>
      <c r="CV90" t="s">
        <v>1562</v>
      </c>
      <c r="CW90">
        <v>6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1</v>
      </c>
      <c r="DQ90">
        <v>1</v>
      </c>
      <c r="DR90">
        <v>1</v>
      </c>
      <c r="DS90">
        <v>0</v>
      </c>
      <c r="DT90">
        <v>1</v>
      </c>
      <c r="DU90">
        <v>0</v>
      </c>
      <c r="DV90">
        <v>0</v>
      </c>
      <c r="DW90">
        <v>1</v>
      </c>
      <c r="DX90">
        <v>1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</row>
    <row r="91" spans="1:145" x14ac:dyDescent="0.3">
      <c r="A91">
        <v>174</v>
      </c>
      <c r="B91">
        <v>87</v>
      </c>
      <c r="D91" s="13" t="str">
        <f t="shared" si="19"/>
        <v>129</v>
      </c>
      <c r="E91" s="13" t="str">
        <f t="shared" si="20"/>
        <v>291</v>
      </c>
      <c r="F91" s="13" t="str">
        <f t="shared" si="21"/>
        <v>12919.29172</v>
      </c>
      <c r="G91" s="13" t="str">
        <f t="shared" si="22"/>
        <v>87.174.NY.SC.1.1010.No.Yes</v>
      </c>
      <c r="H91" s="13" t="s">
        <v>1664</v>
      </c>
      <c r="I91" s="13" t="s">
        <v>1664</v>
      </c>
      <c r="J91" t="s">
        <v>1361</v>
      </c>
      <c r="K91" t="s">
        <v>1342</v>
      </c>
      <c r="L91" s="14" t="s">
        <v>1362</v>
      </c>
      <c r="M91" t="s">
        <v>1464</v>
      </c>
      <c r="N91" t="s">
        <v>1418</v>
      </c>
      <c r="O91" t="s">
        <v>1465</v>
      </c>
      <c r="P91" t="s">
        <v>1477</v>
      </c>
      <c r="Q91" s="34">
        <v>1010</v>
      </c>
      <c r="R91" s="9">
        <v>1038.5999999999999</v>
      </c>
      <c r="S91">
        <v>0.36</v>
      </c>
      <c r="T91">
        <v>0.36</v>
      </c>
      <c r="U91" s="11">
        <f t="shared" si="23"/>
        <v>0.4</v>
      </c>
      <c r="V91" s="50">
        <v>2</v>
      </c>
      <c r="W91" s="22">
        <v>5</v>
      </c>
      <c r="X91">
        <v>1</v>
      </c>
      <c r="Y91" t="s">
        <v>1680</v>
      </c>
      <c r="Z91" s="50">
        <v>1038.5999999999999</v>
      </c>
      <c r="AA91" t="s">
        <v>1479</v>
      </c>
      <c r="AB91" t="s">
        <v>1478</v>
      </c>
      <c r="AC91" t="s">
        <v>1725</v>
      </c>
      <c r="AD91" t="s">
        <v>1722</v>
      </c>
      <c r="AE91" s="13" t="str">
        <f>IFERROR(VLOOKUP(D91,Metros!$C$2:$F$916,4,0),"")</f>
        <v>NY-POT</v>
      </c>
      <c r="AF91" s="13" t="str">
        <f>IFERROR(VLOOKUP(E91,Metros!$C$2:$F$916,4,0),"")</f>
        <v>SC-COL</v>
      </c>
      <c r="AG91">
        <v>1</v>
      </c>
      <c r="AH91">
        <v>1000</v>
      </c>
      <c r="AI91">
        <v>2550</v>
      </c>
      <c r="AJ91">
        <v>3015</v>
      </c>
      <c r="AK91" s="10">
        <v>465</v>
      </c>
      <c r="AL91" s="11">
        <v>0.15422885572139303</v>
      </c>
      <c r="AS91">
        <v>1.32</v>
      </c>
      <c r="AT91">
        <v>1.81</v>
      </c>
      <c r="AY91">
        <v>1.35</v>
      </c>
      <c r="AZ91">
        <v>1.54</v>
      </c>
      <c r="BA91">
        <v>1.35</v>
      </c>
      <c r="BB91">
        <v>1.51</v>
      </c>
      <c r="BE91" s="1">
        <f t="shared" si="24"/>
        <v>1.62</v>
      </c>
      <c r="BF91" s="51">
        <v>1200</v>
      </c>
      <c r="BG91" s="1">
        <f t="shared" si="25"/>
        <v>3.6664015020219529</v>
      </c>
      <c r="BH91" s="8">
        <v>5.65</v>
      </c>
      <c r="BI91" s="8">
        <v>6750</v>
      </c>
      <c r="BJ91" s="6">
        <f t="shared" si="26"/>
        <v>6750</v>
      </c>
      <c r="BK91" s="6">
        <f t="shared" si="27"/>
        <v>7123.8959999999997</v>
      </c>
      <c r="BL91" s="5">
        <f t="shared" si="28"/>
        <v>6.69</v>
      </c>
      <c r="BM91" s="6">
        <f t="shared" si="29"/>
        <v>6757</v>
      </c>
      <c r="BN91" s="6"/>
      <c r="BO91" s="6"/>
      <c r="BP91" s="70">
        <f t="shared" si="30"/>
        <v>1</v>
      </c>
      <c r="BQ91" s="70">
        <f t="shared" si="31"/>
        <v>1</v>
      </c>
      <c r="BR91" s="6">
        <f t="shared" si="32"/>
        <v>6757</v>
      </c>
      <c r="BS91" s="68">
        <f t="shared" si="33"/>
        <v>3</v>
      </c>
      <c r="BT91" s="6">
        <f t="shared" si="34"/>
        <v>6977</v>
      </c>
      <c r="BU91" s="6"/>
      <c r="BV91" s="6"/>
      <c r="BW91" s="6">
        <f t="shared" si="35"/>
        <v>6977</v>
      </c>
      <c r="BX91" s="6">
        <f t="shared" si="36"/>
        <v>34885</v>
      </c>
      <c r="BY91" s="6">
        <f t="shared" si="37"/>
        <v>5193</v>
      </c>
      <c r="CO91" s="50">
        <v>2</v>
      </c>
      <c r="CP91" t="s">
        <v>1559</v>
      </c>
      <c r="CQ91" t="s">
        <v>1560</v>
      </c>
      <c r="CR91" t="s">
        <v>1494</v>
      </c>
      <c r="CS91">
        <v>5088</v>
      </c>
      <c r="CT91" t="s">
        <v>1522</v>
      </c>
      <c r="CU91" t="s">
        <v>1561</v>
      </c>
      <c r="CV91" t="s">
        <v>1562</v>
      </c>
      <c r="CW91">
        <v>5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1</v>
      </c>
      <c r="DQ91">
        <v>0</v>
      </c>
      <c r="DR91">
        <v>0</v>
      </c>
      <c r="DS91">
        <v>0</v>
      </c>
      <c r="DT91">
        <v>1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1</v>
      </c>
      <c r="EA91">
        <v>1</v>
      </c>
      <c r="EB91">
        <v>0</v>
      </c>
      <c r="EC91">
        <v>0</v>
      </c>
      <c r="ED91">
        <v>1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</row>
    <row r="92" spans="1:145" x14ac:dyDescent="0.3">
      <c r="A92">
        <v>176</v>
      </c>
      <c r="B92">
        <v>88</v>
      </c>
      <c r="D92" s="13" t="str">
        <f t="shared" si="19"/>
        <v>129</v>
      </c>
      <c r="E92" s="13" t="str">
        <f t="shared" si="20"/>
        <v>953</v>
      </c>
      <c r="F92" s="13" t="str">
        <f t="shared" si="21"/>
        <v>12919.95304</v>
      </c>
      <c r="G92" s="13" t="str">
        <f t="shared" si="22"/>
        <v>88.176.NY.CA.3.2912.No.Yes</v>
      </c>
      <c r="H92" s="13" t="s">
        <v>1664</v>
      </c>
      <c r="I92" s="13" t="s">
        <v>1664</v>
      </c>
      <c r="J92" t="s">
        <v>1361</v>
      </c>
      <c r="K92" t="s">
        <v>1342</v>
      </c>
      <c r="L92" s="14" t="s">
        <v>1362</v>
      </c>
      <c r="M92" t="s">
        <v>1444</v>
      </c>
      <c r="N92" t="s">
        <v>1348</v>
      </c>
      <c r="O92" t="s">
        <v>1445</v>
      </c>
      <c r="P92" t="s">
        <v>1477</v>
      </c>
      <c r="Q92" s="34">
        <v>2912</v>
      </c>
      <c r="R92" s="9">
        <v>2989.1</v>
      </c>
      <c r="S92">
        <v>0.36</v>
      </c>
      <c r="T92">
        <v>0.36</v>
      </c>
      <c r="U92" s="11">
        <f t="shared" si="23"/>
        <v>0.53333333333333333</v>
      </c>
      <c r="V92" s="50">
        <v>4</v>
      </c>
      <c r="W92" s="22">
        <v>7.5</v>
      </c>
      <c r="X92">
        <v>3</v>
      </c>
      <c r="Y92" t="s">
        <v>1680</v>
      </c>
      <c r="Z92" s="50">
        <v>2989.1</v>
      </c>
      <c r="AA92" t="s">
        <v>1479</v>
      </c>
      <c r="AB92" t="s">
        <v>1478</v>
      </c>
      <c r="AC92" t="s">
        <v>1725</v>
      </c>
      <c r="AD92" t="s">
        <v>1727</v>
      </c>
      <c r="AE92" s="13" t="str">
        <f>IFERROR(VLOOKUP(D92,Metros!$C$2:$F$916,4,0),"")</f>
        <v>NY-POT</v>
      </c>
      <c r="AF92" s="13" t="str">
        <f>IFERROR(VLOOKUP(E92,Metros!$C$2:$F$916,4,0),"")</f>
        <v>CA-SAC</v>
      </c>
      <c r="AK92" s="10"/>
      <c r="AL92" s="11"/>
      <c r="AY92">
        <v>1.1599999999999999</v>
      </c>
      <c r="AZ92">
        <v>1.27</v>
      </c>
      <c r="BA92">
        <v>1.19</v>
      </c>
      <c r="BB92">
        <v>1.28</v>
      </c>
      <c r="BE92" s="1">
        <f t="shared" si="24"/>
        <v>1.2749999999999999</v>
      </c>
      <c r="BF92" s="51">
        <v>1200</v>
      </c>
      <c r="BG92" s="1">
        <f t="shared" si="25"/>
        <v>2.3777086330333543</v>
      </c>
      <c r="BH92" s="8">
        <v>3.94</v>
      </c>
      <c r="BJ92" s="6">
        <f t="shared" si="26"/>
        <v>11777.054</v>
      </c>
      <c r="BK92" s="6">
        <f t="shared" si="27"/>
        <v>12853.130000000001</v>
      </c>
      <c r="BL92" s="5">
        <f t="shared" si="28"/>
        <v>4.05</v>
      </c>
      <c r="BM92" s="6">
        <f t="shared" si="29"/>
        <v>11794</v>
      </c>
      <c r="BN92" s="6"/>
      <c r="BO92" s="6"/>
      <c r="BP92" s="70">
        <f t="shared" si="30"/>
        <v>3</v>
      </c>
      <c r="BQ92" s="70">
        <f t="shared" si="31"/>
        <v>3</v>
      </c>
      <c r="BR92" s="6">
        <f t="shared" si="32"/>
        <v>11794</v>
      </c>
      <c r="BS92" s="68">
        <f t="shared" si="33"/>
        <v>7</v>
      </c>
      <c r="BT92" s="6">
        <f t="shared" si="34"/>
        <v>12177</v>
      </c>
      <c r="BU92" s="6"/>
      <c r="BV92" s="6"/>
      <c r="BW92" s="6">
        <f t="shared" si="35"/>
        <v>12177</v>
      </c>
      <c r="BX92" s="6">
        <f t="shared" si="36"/>
        <v>91327.5</v>
      </c>
      <c r="BY92" s="6">
        <f t="shared" si="37"/>
        <v>22418.25</v>
      </c>
      <c r="CO92" s="50">
        <v>4</v>
      </c>
      <c r="CP92" t="s">
        <v>1559</v>
      </c>
      <c r="CQ92" t="s">
        <v>1560</v>
      </c>
      <c r="CR92" t="s">
        <v>1494</v>
      </c>
      <c r="CS92">
        <v>5641</v>
      </c>
      <c r="CT92" t="s">
        <v>1503</v>
      </c>
      <c r="CU92" t="s">
        <v>1561</v>
      </c>
      <c r="CV92" t="s">
        <v>1562</v>
      </c>
      <c r="CW92">
        <v>7.5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1</v>
      </c>
      <c r="DQ92">
        <v>1</v>
      </c>
      <c r="DR92">
        <v>1</v>
      </c>
      <c r="DS92">
        <v>0</v>
      </c>
      <c r="DT92">
        <v>1</v>
      </c>
      <c r="DU92">
        <v>0</v>
      </c>
      <c r="DV92">
        <v>0</v>
      </c>
      <c r="DW92">
        <v>1</v>
      </c>
      <c r="DX92">
        <v>1</v>
      </c>
      <c r="DY92">
        <v>0.5</v>
      </c>
      <c r="DZ92">
        <v>1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</row>
    <row r="93" spans="1:145" x14ac:dyDescent="0.3">
      <c r="A93">
        <v>178</v>
      </c>
      <c r="B93">
        <v>89</v>
      </c>
      <c r="D93" s="13" t="str">
        <f t="shared" si="19"/>
        <v>129</v>
      </c>
      <c r="E93" s="13" t="str">
        <f t="shared" si="20"/>
        <v>917</v>
      </c>
      <c r="F93" s="13" t="str">
        <f t="shared" si="21"/>
        <v>12919.91764</v>
      </c>
      <c r="G93" s="13" t="str">
        <f t="shared" si="22"/>
        <v>89.178.NY.CA.4.2790.No.Yes</v>
      </c>
      <c r="H93" s="13" t="s">
        <v>1664</v>
      </c>
      <c r="I93" s="13" t="s">
        <v>1664</v>
      </c>
      <c r="J93" t="s">
        <v>1361</v>
      </c>
      <c r="K93" t="s">
        <v>1342</v>
      </c>
      <c r="L93" s="14" t="s">
        <v>1362</v>
      </c>
      <c r="M93" t="s">
        <v>1398</v>
      </c>
      <c r="N93" t="s">
        <v>1348</v>
      </c>
      <c r="O93" t="s">
        <v>1449</v>
      </c>
      <c r="P93" t="s">
        <v>1477</v>
      </c>
      <c r="Q93" s="34">
        <v>2790</v>
      </c>
      <c r="R93" s="9">
        <v>2862.4</v>
      </c>
      <c r="S93">
        <v>0.36</v>
      </c>
      <c r="T93">
        <v>0.36</v>
      </c>
      <c r="U93" s="11">
        <f t="shared" si="23"/>
        <v>0.33333333333333331</v>
      </c>
      <c r="V93" s="50">
        <v>3</v>
      </c>
      <c r="W93" s="22">
        <v>9</v>
      </c>
      <c r="X93">
        <v>4</v>
      </c>
      <c r="Y93" t="s">
        <v>1680</v>
      </c>
      <c r="Z93" s="50">
        <v>2862.4</v>
      </c>
      <c r="AA93" t="s">
        <v>1479</v>
      </c>
      <c r="AB93" t="s">
        <v>1478</v>
      </c>
      <c r="AC93" t="s">
        <v>1725</v>
      </c>
      <c r="AD93" t="s">
        <v>1727</v>
      </c>
      <c r="AE93" s="13" t="str">
        <f>IFERROR(VLOOKUP(D93,Metros!$C$2:$F$916,4,0),"")</f>
        <v>NY-POT</v>
      </c>
      <c r="AF93" s="13" t="str">
        <f>IFERROR(VLOOKUP(E93,Metros!$C$2:$F$916,4,0),"")</f>
        <v>CA-LOS</v>
      </c>
      <c r="AK93" s="10"/>
      <c r="AL93" s="11"/>
      <c r="AS93">
        <v>1.18</v>
      </c>
      <c r="AT93">
        <v>1.92</v>
      </c>
      <c r="AY93">
        <v>1.04</v>
      </c>
      <c r="AZ93">
        <v>1.1000000000000001</v>
      </c>
      <c r="BA93">
        <v>1.1200000000000001</v>
      </c>
      <c r="BB93">
        <v>1.1299999999999999</v>
      </c>
      <c r="BE93" s="1">
        <f t="shared" si="24"/>
        <v>1.3833333333333335</v>
      </c>
      <c r="BF93" s="51">
        <v>1200</v>
      </c>
      <c r="BG93" s="1">
        <f t="shared" si="25"/>
        <v>2.5633952860070806</v>
      </c>
      <c r="BH93" s="8">
        <v>3.55</v>
      </c>
      <c r="BJ93" s="6">
        <f t="shared" si="26"/>
        <v>10161.52</v>
      </c>
      <c r="BK93" s="6">
        <f t="shared" si="27"/>
        <v>11191.984</v>
      </c>
      <c r="BL93" s="5">
        <f t="shared" si="28"/>
        <v>3.65</v>
      </c>
      <c r="BM93" s="6">
        <f t="shared" si="29"/>
        <v>10184</v>
      </c>
      <c r="BN93" s="6"/>
      <c r="BO93" s="6"/>
      <c r="BP93" s="70">
        <f t="shared" si="30"/>
        <v>4</v>
      </c>
      <c r="BQ93" s="70">
        <f t="shared" si="31"/>
        <v>4</v>
      </c>
      <c r="BR93" s="6">
        <f t="shared" si="32"/>
        <v>10184</v>
      </c>
      <c r="BS93" s="68">
        <f t="shared" si="33"/>
        <v>6</v>
      </c>
      <c r="BT93" s="6">
        <f t="shared" si="34"/>
        <v>10515</v>
      </c>
      <c r="BU93" s="6"/>
      <c r="BV93" s="6"/>
      <c r="BW93" s="6">
        <f t="shared" si="35"/>
        <v>10515</v>
      </c>
      <c r="BX93" s="6">
        <f t="shared" si="36"/>
        <v>94635</v>
      </c>
      <c r="BY93" s="6">
        <f t="shared" si="37"/>
        <v>25761.600000000002</v>
      </c>
      <c r="CO93" s="50">
        <v>3</v>
      </c>
      <c r="CP93" t="s">
        <v>1559</v>
      </c>
      <c r="CQ93" t="s">
        <v>1560</v>
      </c>
      <c r="CR93" t="s">
        <v>1494</v>
      </c>
      <c r="CS93">
        <v>5642</v>
      </c>
      <c r="CT93" t="s">
        <v>1506</v>
      </c>
      <c r="CU93" t="s">
        <v>1561</v>
      </c>
      <c r="CV93" t="s">
        <v>1562</v>
      </c>
      <c r="CW93">
        <v>9</v>
      </c>
      <c r="CX93">
        <v>0</v>
      </c>
      <c r="CY93">
        <v>0.5</v>
      </c>
      <c r="CZ93">
        <v>0</v>
      </c>
      <c r="DA93">
        <v>0</v>
      </c>
      <c r="DB93">
        <v>1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1</v>
      </c>
      <c r="DR93">
        <v>1</v>
      </c>
      <c r="DS93">
        <v>0</v>
      </c>
      <c r="DT93">
        <v>1</v>
      </c>
      <c r="DU93">
        <v>0</v>
      </c>
      <c r="DV93">
        <v>0</v>
      </c>
      <c r="DW93">
        <v>1</v>
      </c>
      <c r="DX93">
        <v>1</v>
      </c>
      <c r="DY93">
        <v>1</v>
      </c>
      <c r="DZ93">
        <v>1</v>
      </c>
      <c r="EA93">
        <v>0.5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</row>
    <row r="94" spans="1:145" x14ac:dyDescent="0.3">
      <c r="A94">
        <v>180</v>
      </c>
      <c r="B94">
        <v>90</v>
      </c>
      <c r="D94" s="13" t="str">
        <f t="shared" si="19"/>
        <v>129</v>
      </c>
      <c r="E94" s="13" t="str">
        <f t="shared" si="20"/>
        <v>450</v>
      </c>
      <c r="F94" s="13" t="str">
        <f t="shared" si="21"/>
        <v>12919.45050</v>
      </c>
      <c r="G94" s="13" t="str">
        <f t="shared" si="22"/>
        <v>90.180.NY.OH.3.753.No.Yes</v>
      </c>
      <c r="H94" s="13" t="s">
        <v>1664</v>
      </c>
      <c r="I94" s="13" t="s">
        <v>1664</v>
      </c>
      <c r="J94" t="s">
        <v>1361</v>
      </c>
      <c r="K94" t="s">
        <v>1342</v>
      </c>
      <c r="L94" s="14" t="s">
        <v>1362</v>
      </c>
      <c r="M94" t="s">
        <v>1471</v>
      </c>
      <c r="N94" t="s">
        <v>1345</v>
      </c>
      <c r="O94" t="s">
        <v>1472</v>
      </c>
      <c r="P94" t="s">
        <v>1477</v>
      </c>
      <c r="Q94" s="34">
        <v>753</v>
      </c>
      <c r="R94" s="9">
        <v>785.9</v>
      </c>
      <c r="S94">
        <v>0.36</v>
      </c>
      <c r="T94">
        <v>0.36</v>
      </c>
      <c r="U94" s="11">
        <f t="shared" si="23"/>
        <v>0</v>
      </c>
      <c r="V94" s="50">
        <v>0</v>
      </c>
      <c r="W94" s="22">
        <v>5.0999999999999996</v>
      </c>
      <c r="X94">
        <v>3</v>
      </c>
      <c r="Y94" t="s">
        <v>1680</v>
      </c>
      <c r="Z94" s="50">
        <v>785.9</v>
      </c>
      <c r="AA94" t="s">
        <v>1479</v>
      </c>
      <c r="AB94" t="s">
        <v>1478</v>
      </c>
      <c r="AC94" t="s">
        <v>1725</v>
      </c>
      <c r="AD94" t="s">
        <v>1723</v>
      </c>
      <c r="AE94" s="13" t="str">
        <f>IFERROR(VLOOKUP(D94,Metros!$C$2:$F$916,4,0),"")</f>
        <v>NY-POT</v>
      </c>
      <c r="AF94" s="13" t="str">
        <f>IFERROR(VLOOKUP(E94,Metros!$C$2:$F$916,4,0),"")</f>
        <v>OH-CIN</v>
      </c>
      <c r="AG94">
        <v>6</v>
      </c>
      <c r="AH94">
        <v>752.5</v>
      </c>
      <c r="AI94">
        <v>2258.3333333333335</v>
      </c>
      <c r="AJ94">
        <v>2299.8800000000006</v>
      </c>
      <c r="AK94" s="10">
        <v>41.546666666667079</v>
      </c>
      <c r="AL94" s="11">
        <v>1.8064710622583382E-2</v>
      </c>
      <c r="AS94">
        <v>1.42</v>
      </c>
      <c r="AT94">
        <v>1.58</v>
      </c>
      <c r="AY94">
        <v>1.44</v>
      </c>
      <c r="AZ94">
        <v>1.53</v>
      </c>
      <c r="BA94">
        <v>1.38</v>
      </c>
      <c r="BB94">
        <v>1.5</v>
      </c>
      <c r="BE94" s="1">
        <f t="shared" si="24"/>
        <v>1.5366666666666668</v>
      </c>
      <c r="BF94" s="51">
        <v>1200</v>
      </c>
      <c r="BG94" s="1">
        <f t="shared" si="25"/>
        <v>3.9087451541756799</v>
      </c>
      <c r="BH94" s="8">
        <v>1</v>
      </c>
      <c r="BI94" s="8">
        <v>6250</v>
      </c>
      <c r="BJ94" s="6">
        <f t="shared" si="26"/>
        <v>6250</v>
      </c>
      <c r="BK94" s="6">
        <f t="shared" si="27"/>
        <v>6532.924</v>
      </c>
      <c r="BL94" s="5">
        <f t="shared" si="28"/>
        <v>8.32</v>
      </c>
      <c r="BM94" s="6">
        <f t="shared" si="29"/>
        <v>6265</v>
      </c>
      <c r="BN94" s="6"/>
      <c r="BO94" s="6"/>
      <c r="BP94" s="70">
        <f t="shared" si="30"/>
        <v>3</v>
      </c>
      <c r="BQ94" s="70">
        <f t="shared" si="31"/>
        <v>3</v>
      </c>
      <c r="BR94" s="6">
        <f t="shared" si="32"/>
        <v>6265</v>
      </c>
      <c r="BS94" s="68">
        <f t="shared" si="33"/>
        <v>2</v>
      </c>
      <c r="BT94" s="6">
        <f t="shared" si="34"/>
        <v>6469</v>
      </c>
      <c r="BU94" s="6"/>
      <c r="BV94" s="6"/>
      <c r="BW94" s="6">
        <f t="shared" si="35"/>
        <v>6469</v>
      </c>
      <c r="BX94" s="6">
        <f t="shared" si="36"/>
        <v>32991.899999999994</v>
      </c>
      <c r="BY94" s="6">
        <f t="shared" si="37"/>
        <v>4008.0899999999997</v>
      </c>
      <c r="CC94">
        <v>6</v>
      </c>
      <c r="CD94" s="22">
        <v>752.5</v>
      </c>
      <c r="CE94" s="22">
        <v>2258.3333333333335</v>
      </c>
      <c r="CF94" s="22">
        <v>2299.8800000000006</v>
      </c>
      <c r="CG94" s="22">
        <v>41.546666666667079</v>
      </c>
      <c r="CH94" s="11">
        <v>1.8064710622583382E-2</v>
      </c>
      <c r="CO94" s="50">
        <v>0</v>
      </c>
      <c r="CP94" t="s">
        <v>1559</v>
      </c>
      <c r="CQ94" t="s">
        <v>1560</v>
      </c>
      <c r="CR94" t="s">
        <v>1494</v>
      </c>
      <c r="CS94">
        <v>5084</v>
      </c>
      <c r="CT94" t="s">
        <v>1527</v>
      </c>
      <c r="CU94" t="s">
        <v>1561</v>
      </c>
      <c r="CV94" t="s">
        <v>1562</v>
      </c>
      <c r="CW94">
        <v>5.0999999999999996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1</v>
      </c>
      <c r="DZ94">
        <v>1</v>
      </c>
      <c r="EA94">
        <v>1</v>
      </c>
      <c r="EB94">
        <v>0</v>
      </c>
      <c r="EC94">
        <v>0</v>
      </c>
      <c r="ED94">
        <v>1</v>
      </c>
      <c r="EE94">
        <v>1.1000000000000001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</row>
    <row r="95" spans="1:145" x14ac:dyDescent="0.3">
      <c r="A95">
        <v>182</v>
      </c>
      <c r="B95">
        <v>91</v>
      </c>
      <c r="D95" s="13" t="str">
        <f t="shared" si="19"/>
        <v>986</v>
      </c>
      <c r="E95" s="13" t="str">
        <f t="shared" si="20"/>
        <v>752</v>
      </c>
      <c r="F95" s="13" t="str">
        <f t="shared" si="21"/>
        <v>98674.75232</v>
      </c>
      <c r="G95" s="13" t="str">
        <f t="shared" si="22"/>
        <v>91.182.WA.TX.2.2006.Yes.Yes</v>
      </c>
      <c r="H95" s="13" t="s">
        <v>1664</v>
      </c>
      <c r="I95" s="13" t="s">
        <v>1664</v>
      </c>
      <c r="J95" t="s">
        <v>1363</v>
      </c>
      <c r="K95" t="s">
        <v>1364</v>
      </c>
      <c r="L95" s="14" t="s">
        <v>1365</v>
      </c>
      <c r="M95" t="s">
        <v>1393</v>
      </c>
      <c r="N95" t="s">
        <v>1388</v>
      </c>
      <c r="O95" t="s">
        <v>1456</v>
      </c>
      <c r="P95" t="s">
        <v>1477</v>
      </c>
      <c r="Q95" s="34">
        <v>2006</v>
      </c>
      <c r="R95" s="9">
        <v>2071.9</v>
      </c>
      <c r="S95">
        <v>0.36</v>
      </c>
      <c r="T95">
        <v>0.36</v>
      </c>
      <c r="U95" s="11">
        <f t="shared" si="23"/>
        <v>0</v>
      </c>
      <c r="V95" s="50">
        <v>0</v>
      </c>
      <c r="W95" s="22">
        <v>1.6300000000000001</v>
      </c>
      <c r="X95">
        <v>2</v>
      </c>
      <c r="Y95" t="s">
        <v>1680</v>
      </c>
      <c r="Z95" s="50">
        <v>2071.9</v>
      </c>
      <c r="AA95" t="s">
        <v>1478</v>
      </c>
      <c r="AB95" t="s">
        <v>1478</v>
      </c>
      <c r="AC95" t="s">
        <v>1729</v>
      </c>
      <c r="AD95" t="s">
        <v>1724</v>
      </c>
      <c r="AE95" s="13" t="str">
        <f>IFERROR(VLOOKUP(D95,Metros!$C$2:$F$916,4,0),"")</f>
        <v>OR-POR</v>
      </c>
      <c r="AF95" s="13" t="str">
        <f>IFERROR(VLOOKUP(E95,Metros!$C$2:$F$916,4,0),"")</f>
        <v>TX-DFW</v>
      </c>
      <c r="AK95" s="10"/>
      <c r="AL95" s="11"/>
      <c r="AS95">
        <v>1.46</v>
      </c>
      <c r="AT95">
        <v>1.72</v>
      </c>
      <c r="AY95">
        <v>1.34</v>
      </c>
      <c r="AZ95">
        <v>1.38</v>
      </c>
      <c r="BA95">
        <v>1.33</v>
      </c>
      <c r="BB95">
        <v>1.37</v>
      </c>
      <c r="BE95" s="1">
        <f t="shared" si="24"/>
        <v>1.49</v>
      </c>
      <c r="BF95" s="51">
        <v>1800</v>
      </c>
      <c r="BG95" s="1">
        <f t="shared" si="25"/>
        <v>3.1782677976736329</v>
      </c>
      <c r="BH95" s="8">
        <v>4</v>
      </c>
      <c r="BI95" s="8">
        <v>8500</v>
      </c>
      <c r="BJ95" s="6">
        <f t="shared" si="26"/>
        <v>8500</v>
      </c>
      <c r="BK95" s="6">
        <f t="shared" si="27"/>
        <v>9245.884</v>
      </c>
      <c r="BL95" s="5">
        <f t="shared" si="28"/>
        <v>4.25</v>
      </c>
      <c r="BM95" s="6">
        <f t="shared" si="29"/>
        <v>8526</v>
      </c>
      <c r="BN95" s="6"/>
      <c r="BO95" s="6"/>
      <c r="BP95" s="70">
        <f t="shared" si="30"/>
        <v>2</v>
      </c>
      <c r="BQ95" s="70">
        <f t="shared" si="31"/>
        <v>2</v>
      </c>
      <c r="BR95" s="6">
        <f t="shared" si="32"/>
        <v>8526</v>
      </c>
      <c r="BS95" s="68">
        <f t="shared" si="33"/>
        <v>5</v>
      </c>
      <c r="BT95" s="6">
        <f t="shared" si="34"/>
        <v>8803</v>
      </c>
      <c r="BU95" s="6"/>
      <c r="BV95" s="6"/>
      <c r="BW95" s="6">
        <f t="shared" si="35"/>
        <v>8803</v>
      </c>
      <c r="BX95" s="6">
        <f t="shared" si="36"/>
        <v>14348.890000000001</v>
      </c>
      <c r="BY95" s="6">
        <f t="shared" si="37"/>
        <v>3377.1970000000006</v>
      </c>
      <c r="CO95" s="50">
        <v>0</v>
      </c>
      <c r="CP95" t="s">
        <v>1564</v>
      </c>
      <c r="CQ95" t="s">
        <v>1565</v>
      </c>
      <c r="CR95" t="s">
        <v>1566</v>
      </c>
      <c r="CS95">
        <v>5023</v>
      </c>
      <c r="CT95" t="s">
        <v>1393</v>
      </c>
      <c r="CU95" t="s">
        <v>1567</v>
      </c>
      <c r="CV95" t="s">
        <v>1568</v>
      </c>
      <c r="CW95">
        <v>1.6300000000000001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1.58</v>
      </c>
      <c r="DP95">
        <v>0</v>
      </c>
      <c r="DQ95">
        <v>0</v>
      </c>
      <c r="DR95">
        <v>0</v>
      </c>
      <c r="DS95" t="s">
        <v>1569</v>
      </c>
      <c r="DT95">
        <v>0</v>
      </c>
      <c r="DU95">
        <v>0</v>
      </c>
      <c r="DV95">
        <v>0</v>
      </c>
      <c r="DW95">
        <v>0</v>
      </c>
      <c r="DX95">
        <v>0.05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</row>
    <row r="96" spans="1:145" x14ac:dyDescent="0.3">
      <c r="A96">
        <v>184</v>
      </c>
      <c r="B96">
        <v>92</v>
      </c>
      <c r="D96" s="13" t="str">
        <f t="shared" si="19"/>
        <v>986</v>
      </c>
      <c r="E96" s="13" t="str">
        <f t="shared" si="20"/>
        <v>770</v>
      </c>
      <c r="F96" s="13" t="str">
        <f t="shared" si="21"/>
        <v>98674.77064</v>
      </c>
      <c r="G96" s="13" t="str">
        <f t="shared" si="22"/>
        <v>92.184.WA.TX.2.2211.Yes.Yes</v>
      </c>
      <c r="H96" s="13" t="s">
        <v>1664</v>
      </c>
      <c r="I96" s="13" t="s">
        <v>1664</v>
      </c>
      <c r="J96" t="s">
        <v>1363</v>
      </c>
      <c r="K96" t="s">
        <v>1364</v>
      </c>
      <c r="L96" s="14" t="s">
        <v>1365</v>
      </c>
      <c r="M96" t="s">
        <v>1454</v>
      </c>
      <c r="N96" t="s">
        <v>1388</v>
      </c>
      <c r="O96" t="s">
        <v>1455</v>
      </c>
      <c r="P96" t="s">
        <v>1477</v>
      </c>
      <c r="Q96" s="34">
        <v>2211</v>
      </c>
      <c r="R96" s="9">
        <v>2310.1999999999998</v>
      </c>
      <c r="S96">
        <v>0.36</v>
      </c>
      <c r="T96">
        <v>0.36</v>
      </c>
      <c r="U96" s="11">
        <f t="shared" si="23"/>
        <v>0</v>
      </c>
      <c r="V96" s="50">
        <v>0</v>
      </c>
      <c r="W96" s="22">
        <v>1.71</v>
      </c>
      <c r="X96">
        <v>2</v>
      </c>
      <c r="Y96" t="s">
        <v>1680</v>
      </c>
      <c r="Z96" s="50">
        <v>2310.1999999999998</v>
      </c>
      <c r="AA96" t="s">
        <v>1478</v>
      </c>
      <c r="AB96" t="s">
        <v>1478</v>
      </c>
      <c r="AC96" t="s">
        <v>1729</v>
      </c>
      <c r="AD96" t="s">
        <v>1724</v>
      </c>
      <c r="AE96" s="13" t="str">
        <f>IFERROR(VLOOKUP(D96,Metros!$C$2:$F$916,4,0),"")</f>
        <v>OR-POR</v>
      </c>
      <c r="AF96" s="13" t="str">
        <f>IFERROR(VLOOKUP(E96,Metros!$C$2:$F$916,4,0),"")</f>
        <v>TX-HOU</v>
      </c>
      <c r="AK96" s="10"/>
      <c r="AL96" s="11"/>
      <c r="AY96">
        <v>1.34</v>
      </c>
      <c r="AZ96">
        <v>1.49</v>
      </c>
      <c r="BA96">
        <v>1.29</v>
      </c>
      <c r="BB96">
        <v>1.44</v>
      </c>
      <c r="BE96" s="1">
        <f t="shared" si="24"/>
        <v>1.4649999999999999</v>
      </c>
      <c r="BF96" s="51">
        <v>1800</v>
      </c>
      <c r="BG96" s="1">
        <f t="shared" si="25"/>
        <v>3.0499033200588697</v>
      </c>
      <c r="BH96" s="8">
        <v>4</v>
      </c>
      <c r="BI96" s="8">
        <v>7995</v>
      </c>
      <c r="BJ96" s="6">
        <f t="shared" si="26"/>
        <v>9240.7999999999993</v>
      </c>
      <c r="BK96" s="6">
        <f t="shared" si="27"/>
        <v>10072.472</v>
      </c>
      <c r="BL96" s="5">
        <f t="shared" si="28"/>
        <v>4.2</v>
      </c>
      <c r="BM96" s="6">
        <f t="shared" si="29"/>
        <v>9286</v>
      </c>
      <c r="BN96" s="6"/>
      <c r="BO96" s="6"/>
      <c r="BP96" s="70">
        <f t="shared" si="30"/>
        <v>2</v>
      </c>
      <c r="BQ96" s="70">
        <f t="shared" si="31"/>
        <v>2</v>
      </c>
      <c r="BR96" s="6">
        <f t="shared" si="32"/>
        <v>9286</v>
      </c>
      <c r="BS96" s="68">
        <f t="shared" si="33"/>
        <v>5</v>
      </c>
      <c r="BT96" s="6">
        <f t="shared" si="34"/>
        <v>9588</v>
      </c>
      <c r="BU96" s="6"/>
      <c r="BV96" s="6"/>
      <c r="BW96" s="6">
        <f t="shared" si="35"/>
        <v>9588</v>
      </c>
      <c r="BX96" s="6">
        <f t="shared" si="36"/>
        <v>16395.48</v>
      </c>
      <c r="BY96" s="6">
        <f t="shared" si="37"/>
        <v>3950.4419999999996</v>
      </c>
      <c r="CO96" s="50">
        <v>0</v>
      </c>
      <c r="CP96" t="s">
        <v>1564</v>
      </c>
      <c r="CQ96" t="s">
        <v>1565</v>
      </c>
      <c r="CR96" t="s">
        <v>1566</v>
      </c>
      <c r="CS96">
        <v>5520</v>
      </c>
      <c r="CT96" t="s">
        <v>1454</v>
      </c>
      <c r="CU96" t="s">
        <v>1567</v>
      </c>
      <c r="CV96" t="s">
        <v>1568</v>
      </c>
      <c r="CW96">
        <v>1.71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1.58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0.13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</row>
    <row r="97" spans="1:145" x14ac:dyDescent="0.3">
      <c r="A97">
        <v>186</v>
      </c>
      <c r="B97">
        <v>93</v>
      </c>
      <c r="D97" s="13" t="str">
        <f t="shared" si="19"/>
        <v>986</v>
      </c>
      <c r="E97" s="13" t="str">
        <f t="shared" si="20"/>
        <v>604</v>
      </c>
      <c r="F97" s="13" t="str">
        <f t="shared" si="21"/>
        <v>98674.60436</v>
      </c>
      <c r="G97" s="13" t="str">
        <f t="shared" si="22"/>
        <v>93.186.WA.IL.2.2085.Yes.Yes</v>
      </c>
      <c r="H97" s="13" t="s">
        <v>1664</v>
      </c>
      <c r="I97" s="13" t="s">
        <v>1664</v>
      </c>
      <c r="J97" t="s">
        <v>1363</v>
      </c>
      <c r="K97" t="s">
        <v>1364</v>
      </c>
      <c r="L97" s="14" t="s">
        <v>1365</v>
      </c>
      <c r="M97" t="s">
        <v>1466</v>
      </c>
      <c r="N97" t="s">
        <v>1354</v>
      </c>
      <c r="O97" t="s">
        <v>1467</v>
      </c>
      <c r="P97" t="s">
        <v>1477</v>
      </c>
      <c r="Q97" s="34">
        <v>2085</v>
      </c>
      <c r="R97" s="9">
        <v>2112.1999999999998</v>
      </c>
      <c r="S97">
        <v>0.36</v>
      </c>
      <c r="T97">
        <v>0.36</v>
      </c>
      <c r="U97" s="11">
        <f t="shared" si="23"/>
        <v>0.95348837209302317</v>
      </c>
      <c r="V97" s="50">
        <v>2.0499999999999998</v>
      </c>
      <c r="W97" s="22">
        <v>2.15</v>
      </c>
      <c r="X97">
        <v>2</v>
      </c>
      <c r="Y97" t="s">
        <v>1680</v>
      </c>
      <c r="Z97" s="50">
        <v>2112.1999999999998</v>
      </c>
      <c r="AA97" t="s">
        <v>1478</v>
      </c>
      <c r="AB97" t="s">
        <v>1478</v>
      </c>
      <c r="AC97" t="s">
        <v>1729</v>
      </c>
      <c r="AD97" t="s">
        <v>1723</v>
      </c>
      <c r="AE97" s="13" t="str">
        <f>IFERROR(VLOOKUP(D97,Metros!$C$2:$F$916,4,0),"")</f>
        <v>OR-POR</v>
      </c>
      <c r="AF97" s="13" t="str">
        <f>IFERROR(VLOOKUP(E97,Metros!$C$2:$F$916,4,0),"")</f>
        <v>IL-CHI</v>
      </c>
      <c r="AK97" s="10"/>
      <c r="AL97" s="11"/>
      <c r="AS97">
        <v>0.89</v>
      </c>
      <c r="AT97">
        <v>1.07</v>
      </c>
      <c r="AY97">
        <v>0.94</v>
      </c>
      <c r="AZ97">
        <v>1.08</v>
      </c>
      <c r="BA97">
        <v>0.94</v>
      </c>
      <c r="BB97">
        <v>1.08</v>
      </c>
      <c r="BE97" s="1">
        <f t="shared" si="24"/>
        <v>1.0766666666666669</v>
      </c>
      <c r="BF97" s="51">
        <v>1800</v>
      </c>
      <c r="BG97" s="1">
        <f t="shared" si="25"/>
        <v>2.5210253606034785</v>
      </c>
      <c r="BH97" s="8">
        <v>3.8</v>
      </c>
      <c r="BJ97" s="6">
        <f t="shared" si="26"/>
        <v>8026.3599999999988</v>
      </c>
      <c r="BK97" s="6">
        <f t="shared" si="27"/>
        <v>8786.7519999999986</v>
      </c>
      <c r="BL97" s="5">
        <f t="shared" si="28"/>
        <v>3.85</v>
      </c>
      <c r="BM97" s="6">
        <f t="shared" si="29"/>
        <v>8027</v>
      </c>
      <c r="BN97" s="6"/>
      <c r="BO97" s="6"/>
      <c r="BP97" s="70">
        <f t="shared" si="30"/>
        <v>2</v>
      </c>
      <c r="BQ97" s="70">
        <f t="shared" si="31"/>
        <v>2</v>
      </c>
      <c r="BR97" s="6">
        <f t="shared" si="32"/>
        <v>8027</v>
      </c>
      <c r="BS97" s="68">
        <f t="shared" si="33"/>
        <v>5</v>
      </c>
      <c r="BT97" s="6">
        <f t="shared" si="34"/>
        <v>8288</v>
      </c>
      <c r="BU97" s="6"/>
      <c r="BV97" s="6"/>
      <c r="BW97" s="6">
        <f t="shared" si="35"/>
        <v>8288</v>
      </c>
      <c r="BX97" s="6">
        <f t="shared" si="36"/>
        <v>17819.2</v>
      </c>
      <c r="BY97" s="6">
        <f t="shared" si="37"/>
        <v>4541.2299999999996</v>
      </c>
      <c r="CO97" s="50">
        <v>2.0499999999999998</v>
      </c>
      <c r="CP97" t="s">
        <v>1564</v>
      </c>
      <c r="CQ97" t="s">
        <v>1565</v>
      </c>
      <c r="CR97" t="s">
        <v>1566</v>
      </c>
      <c r="CS97">
        <v>5851</v>
      </c>
      <c r="CT97" t="s">
        <v>1466</v>
      </c>
      <c r="CU97" t="s">
        <v>1567</v>
      </c>
      <c r="CV97" t="s">
        <v>1568</v>
      </c>
      <c r="CW97">
        <v>2.15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2.0499999999999998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0.1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</row>
    <row r="98" spans="1:145" x14ac:dyDescent="0.3">
      <c r="A98">
        <v>188</v>
      </c>
      <c r="B98">
        <v>94</v>
      </c>
      <c r="D98" s="13" t="str">
        <f t="shared" si="19"/>
        <v>986</v>
      </c>
      <c r="E98" s="13" t="str">
        <f t="shared" si="20"/>
        <v>666</v>
      </c>
      <c r="F98" s="13" t="str">
        <f t="shared" si="21"/>
        <v>98674.66609</v>
      </c>
      <c r="G98" s="13" t="str">
        <f t="shared" si="22"/>
        <v>94.188.WA.KS.1.1762.Yes.Yes</v>
      </c>
      <c r="H98" s="13" t="s">
        <v>1664</v>
      </c>
      <c r="I98" s="13" t="s">
        <v>1664</v>
      </c>
      <c r="J98" t="s">
        <v>1363</v>
      </c>
      <c r="K98" t="s">
        <v>1364</v>
      </c>
      <c r="L98" s="14" t="s">
        <v>1365</v>
      </c>
      <c r="M98" t="s">
        <v>1457</v>
      </c>
      <c r="N98" t="s">
        <v>1458</v>
      </c>
      <c r="O98" t="s">
        <v>1459</v>
      </c>
      <c r="P98" t="s">
        <v>1477</v>
      </c>
      <c r="Q98" s="34">
        <v>1762</v>
      </c>
      <c r="R98" s="9">
        <v>1807.4</v>
      </c>
      <c r="S98">
        <v>0.36</v>
      </c>
      <c r="T98">
        <v>0.36</v>
      </c>
      <c r="U98" s="11">
        <f t="shared" si="23"/>
        <v>0.89171974522292996</v>
      </c>
      <c r="V98" s="50">
        <v>1.4</v>
      </c>
      <c r="W98" s="22">
        <v>1.5699999999999998</v>
      </c>
      <c r="X98">
        <v>1</v>
      </c>
      <c r="Y98" t="s">
        <v>1680</v>
      </c>
      <c r="Z98" s="50">
        <v>1807.4</v>
      </c>
      <c r="AA98" t="s">
        <v>1478</v>
      </c>
      <c r="AB98" t="s">
        <v>1478</v>
      </c>
      <c r="AC98" t="s">
        <v>1729</v>
      </c>
      <c r="AD98" t="s">
        <v>1724</v>
      </c>
      <c r="AE98" s="13" t="str">
        <f>IFERROR(VLOOKUP(D98,Metros!$C$2:$F$916,4,0),"")</f>
        <v>OR-POR</v>
      </c>
      <c r="AF98" s="13" t="str">
        <f>IFERROR(VLOOKUP(E98,Metros!$C$2:$F$916,4,0),"")</f>
        <v>KS-TOP</v>
      </c>
      <c r="AK98" s="10"/>
      <c r="AL98" s="11"/>
      <c r="AY98">
        <v>1.23</v>
      </c>
      <c r="AZ98">
        <v>1.3</v>
      </c>
      <c r="BA98">
        <v>1.1399999999999999</v>
      </c>
      <c r="BB98">
        <v>1.25</v>
      </c>
      <c r="BE98" s="1">
        <f t="shared" si="24"/>
        <v>1.2749999999999999</v>
      </c>
      <c r="BF98" s="51">
        <v>1800</v>
      </c>
      <c r="BG98" s="1">
        <f t="shared" si="25"/>
        <v>2.9721557209250857</v>
      </c>
      <c r="BH98" s="8">
        <v>4</v>
      </c>
      <c r="BJ98" s="6">
        <f t="shared" si="26"/>
        <v>7229.6</v>
      </c>
      <c r="BK98" s="6">
        <f t="shared" si="27"/>
        <v>7880.2640000000001</v>
      </c>
      <c r="BL98" s="5">
        <f t="shared" si="28"/>
        <v>4.1100000000000003</v>
      </c>
      <c r="BM98" s="6">
        <f t="shared" si="29"/>
        <v>7242</v>
      </c>
      <c r="BN98" s="6"/>
      <c r="BO98" s="6"/>
      <c r="BP98" s="70">
        <f t="shared" si="30"/>
        <v>1</v>
      </c>
      <c r="BQ98" s="70">
        <f t="shared" si="31"/>
        <v>1</v>
      </c>
      <c r="BR98" s="6">
        <f t="shared" si="32"/>
        <v>7242</v>
      </c>
      <c r="BS98" s="68">
        <f t="shared" si="33"/>
        <v>4</v>
      </c>
      <c r="BT98" s="6">
        <f t="shared" si="34"/>
        <v>7477</v>
      </c>
      <c r="BU98" s="6"/>
      <c r="BV98" s="6"/>
      <c r="BW98" s="6">
        <f t="shared" si="35"/>
        <v>7477</v>
      </c>
      <c r="BX98" s="6">
        <f t="shared" si="36"/>
        <v>11738.89</v>
      </c>
      <c r="BY98" s="6">
        <f t="shared" si="37"/>
        <v>2837.6179999999999</v>
      </c>
      <c r="CO98" s="50">
        <v>1.4</v>
      </c>
      <c r="CP98" t="s">
        <v>1564</v>
      </c>
      <c r="CQ98" t="s">
        <v>1565</v>
      </c>
      <c r="CR98" t="s">
        <v>1566</v>
      </c>
      <c r="CS98">
        <v>5024</v>
      </c>
      <c r="CT98" t="s">
        <v>1457</v>
      </c>
      <c r="CU98" t="s">
        <v>1567</v>
      </c>
      <c r="CV98" t="s">
        <v>1568</v>
      </c>
      <c r="CW98">
        <v>1.5699999999999998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1.4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0.17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</row>
    <row r="99" spans="1:145" x14ac:dyDescent="0.3">
      <c r="A99">
        <v>190</v>
      </c>
      <c r="B99">
        <v>95</v>
      </c>
      <c r="D99" s="13" t="str">
        <f t="shared" si="19"/>
        <v>986</v>
      </c>
      <c r="E99" s="13" t="str">
        <f t="shared" si="20"/>
        <v>853</v>
      </c>
      <c r="F99" s="13" t="str">
        <f t="shared" si="21"/>
        <v>98674.85353</v>
      </c>
      <c r="G99" s="13" t="str">
        <f t="shared" si="22"/>
        <v>95.190.WA.AZ.1.1268.Yes.Yes</v>
      </c>
      <c r="H99" s="13" t="s">
        <v>1664</v>
      </c>
      <c r="I99" s="13" t="s">
        <v>1664</v>
      </c>
      <c r="J99" t="s">
        <v>1363</v>
      </c>
      <c r="K99" t="s">
        <v>1364</v>
      </c>
      <c r="L99" s="14" t="s">
        <v>1365</v>
      </c>
      <c r="M99" t="s">
        <v>1452</v>
      </c>
      <c r="N99" t="s">
        <v>1406</v>
      </c>
      <c r="O99" t="s">
        <v>1453</v>
      </c>
      <c r="P99" t="s">
        <v>1477</v>
      </c>
      <c r="Q99" s="34">
        <v>1268</v>
      </c>
      <c r="R99" s="9">
        <v>1349.7</v>
      </c>
      <c r="S99">
        <v>0.36</v>
      </c>
      <c r="T99">
        <v>0.36</v>
      </c>
      <c r="U99" s="11">
        <f t="shared" si="23"/>
        <v>0.96261682242990654</v>
      </c>
      <c r="V99" s="50">
        <v>1.03</v>
      </c>
      <c r="W99" s="22">
        <v>1.07</v>
      </c>
      <c r="X99">
        <v>1</v>
      </c>
      <c r="Y99" t="s">
        <v>1680</v>
      </c>
      <c r="Z99" s="50">
        <v>1349.7</v>
      </c>
      <c r="AA99" t="s">
        <v>1478</v>
      </c>
      <c r="AB99" t="s">
        <v>1478</v>
      </c>
      <c r="AC99" t="s">
        <v>1729</v>
      </c>
      <c r="AD99" t="s">
        <v>1728</v>
      </c>
      <c r="AE99" s="13" t="str">
        <f>IFERROR(VLOOKUP(D99,Metros!$C$2:$F$916,4,0),"")</f>
        <v>OR-POR</v>
      </c>
      <c r="AF99" s="13" t="str">
        <f>IFERROR(VLOOKUP(E99,Metros!$C$2:$F$916,4,0),"")</f>
        <v>AZ-PHO</v>
      </c>
      <c r="AK99" s="10"/>
      <c r="AL99" s="11"/>
      <c r="AS99">
        <v>1.68</v>
      </c>
      <c r="AT99">
        <v>2.02</v>
      </c>
      <c r="AY99">
        <v>1.47</v>
      </c>
      <c r="AZ99">
        <v>1.62</v>
      </c>
      <c r="BA99">
        <v>1.4</v>
      </c>
      <c r="BB99">
        <v>1.54</v>
      </c>
      <c r="BE99" s="1">
        <f t="shared" si="24"/>
        <v>1.7266666666666666</v>
      </c>
      <c r="BF99" s="51">
        <v>1800</v>
      </c>
      <c r="BG99" s="1">
        <f t="shared" si="25"/>
        <v>4.00996302882122</v>
      </c>
      <c r="BH99" s="8">
        <v>6.55</v>
      </c>
      <c r="BJ99" s="6">
        <f t="shared" si="26"/>
        <v>8840.5349999999999</v>
      </c>
      <c r="BK99" s="6">
        <f t="shared" si="27"/>
        <v>9326.4269999999997</v>
      </c>
      <c r="BL99" s="5">
        <f t="shared" si="28"/>
        <v>7</v>
      </c>
      <c r="BM99" s="6">
        <f t="shared" si="29"/>
        <v>8876</v>
      </c>
      <c r="BN99" s="6"/>
      <c r="BO99" s="6"/>
      <c r="BP99" s="70">
        <f t="shared" si="30"/>
        <v>1</v>
      </c>
      <c r="BQ99" s="70">
        <f t="shared" si="31"/>
        <v>1</v>
      </c>
      <c r="BR99" s="6">
        <f t="shared" si="32"/>
        <v>8876</v>
      </c>
      <c r="BS99" s="68">
        <f t="shared" si="33"/>
        <v>3</v>
      </c>
      <c r="BT99" s="6">
        <f t="shared" si="34"/>
        <v>9164</v>
      </c>
      <c r="BU99" s="6"/>
      <c r="BV99" s="6"/>
      <c r="BW99" s="6">
        <f t="shared" si="35"/>
        <v>9164</v>
      </c>
      <c r="BX99" s="6">
        <f t="shared" si="36"/>
        <v>9805.4800000000014</v>
      </c>
      <c r="BY99" s="6">
        <f t="shared" si="37"/>
        <v>1444.1790000000001</v>
      </c>
      <c r="CO99" s="50">
        <v>1.03</v>
      </c>
      <c r="CP99" t="s">
        <v>1564</v>
      </c>
      <c r="CQ99" t="s">
        <v>1565</v>
      </c>
      <c r="CR99" t="s">
        <v>1566</v>
      </c>
      <c r="CS99">
        <v>5643</v>
      </c>
      <c r="CT99" t="s">
        <v>1452</v>
      </c>
      <c r="CU99" t="s">
        <v>1567</v>
      </c>
      <c r="CV99" t="s">
        <v>1568</v>
      </c>
      <c r="CW99">
        <v>1.07</v>
      </c>
      <c r="CX99">
        <v>0.02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0.03</v>
      </c>
      <c r="DQ99">
        <v>1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0.02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</row>
    <row r="100" spans="1:145" x14ac:dyDescent="0.3">
      <c r="A100">
        <v>192</v>
      </c>
      <c r="B100">
        <v>96</v>
      </c>
      <c r="D100" s="13" t="str">
        <f t="shared" si="19"/>
        <v>986</v>
      </c>
      <c r="E100" s="13" t="str">
        <f t="shared" si="20"/>
        <v>923</v>
      </c>
      <c r="F100" s="13" t="str">
        <f t="shared" si="21"/>
        <v>98674.92374</v>
      </c>
      <c r="G100" s="13" t="str">
        <f t="shared" si="22"/>
        <v>96.192.WA.CA.1.1043.Yes.Yes</v>
      </c>
      <c r="H100" s="13" t="s">
        <v>1664</v>
      </c>
      <c r="I100" s="13" t="s">
        <v>1664</v>
      </c>
      <c r="J100" t="s">
        <v>1363</v>
      </c>
      <c r="K100" t="s">
        <v>1364</v>
      </c>
      <c r="L100" s="14" t="s">
        <v>1365</v>
      </c>
      <c r="M100" t="s">
        <v>1450</v>
      </c>
      <c r="N100" t="s">
        <v>1348</v>
      </c>
      <c r="O100" t="s">
        <v>1451</v>
      </c>
      <c r="P100" t="s">
        <v>1477</v>
      </c>
      <c r="Q100" s="34">
        <v>1043</v>
      </c>
      <c r="R100" s="9">
        <v>1053.3</v>
      </c>
      <c r="S100">
        <v>0.36</v>
      </c>
      <c r="T100">
        <v>0.36</v>
      </c>
      <c r="U100" s="11">
        <f t="shared" si="23"/>
        <v>0.87654320987654322</v>
      </c>
      <c r="V100" s="50">
        <v>1.42</v>
      </c>
      <c r="W100" s="22">
        <v>1.6199999999999999</v>
      </c>
      <c r="X100">
        <v>1</v>
      </c>
      <c r="Y100" t="s">
        <v>1680</v>
      </c>
      <c r="Z100" s="50">
        <v>1053.3</v>
      </c>
      <c r="AA100" t="s">
        <v>1478</v>
      </c>
      <c r="AB100" t="s">
        <v>1478</v>
      </c>
      <c r="AC100" t="s">
        <v>1729</v>
      </c>
      <c r="AD100" t="s">
        <v>1727</v>
      </c>
      <c r="AE100" s="13" t="str">
        <f>IFERROR(VLOOKUP(D100,Metros!$C$2:$F$916,4,0),"")</f>
        <v>OR-POR</v>
      </c>
      <c r="AF100" s="13" t="str">
        <f>IFERROR(VLOOKUP(E100,Metros!$C$2:$F$916,4,0),"")</f>
        <v>CA-LOS</v>
      </c>
      <c r="AG100">
        <v>2</v>
      </c>
      <c r="AH100">
        <v>984</v>
      </c>
      <c r="AI100">
        <v>2000</v>
      </c>
      <c r="AJ100">
        <v>2568.1999999999998</v>
      </c>
      <c r="AK100" s="10">
        <v>568.19999999999982</v>
      </c>
      <c r="AL100" s="11">
        <v>0.22124445136671594</v>
      </c>
      <c r="AS100">
        <v>1.29</v>
      </c>
      <c r="AT100">
        <v>1.57</v>
      </c>
      <c r="AY100">
        <v>1.08</v>
      </c>
      <c r="AZ100">
        <v>1.19</v>
      </c>
      <c r="BA100">
        <v>1</v>
      </c>
      <c r="BB100">
        <v>1.07</v>
      </c>
      <c r="BE100" s="1">
        <f t="shared" si="24"/>
        <v>1.2766666666666666</v>
      </c>
      <c r="BF100" s="51">
        <v>1800</v>
      </c>
      <c r="BG100" s="1">
        <f t="shared" si="25"/>
        <v>3.6877481724105192</v>
      </c>
      <c r="BH100" s="8">
        <v>4.05</v>
      </c>
      <c r="BJ100" s="6">
        <f t="shared" si="26"/>
        <v>4265.8649999999998</v>
      </c>
      <c r="BK100" s="6">
        <f t="shared" si="27"/>
        <v>4645.0529999999999</v>
      </c>
      <c r="BL100" s="5">
        <f t="shared" si="28"/>
        <v>4.09</v>
      </c>
      <c r="BM100" s="6">
        <f t="shared" si="29"/>
        <v>4266</v>
      </c>
      <c r="BN100" s="6"/>
      <c r="BO100" s="6"/>
      <c r="BP100" s="70">
        <f t="shared" si="30"/>
        <v>1</v>
      </c>
      <c r="BQ100" s="70">
        <f t="shared" si="31"/>
        <v>1</v>
      </c>
      <c r="BR100" s="6">
        <f t="shared" si="32"/>
        <v>4266</v>
      </c>
      <c r="BS100" s="68">
        <f t="shared" si="33"/>
        <v>3</v>
      </c>
      <c r="BT100" s="6">
        <f t="shared" si="34"/>
        <v>4405</v>
      </c>
      <c r="BU100" s="6"/>
      <c r="BV100" s="6"/>
      <c r="BW100" s="6">
        <f t="shared" si="35"/>
        <v>4405</v>
      </c>
      <c r="BX100" s="6">
        <f t="shared" si="36"/>
        <v>7136.0999999999995</v>
      </c>
      <c r="BY100" s="6">
        <f t="shared" si="37"/>
        <v>1706.3459999999998</v>
      </c>
      <c r="CO100" s="50">
        <v>1.42</v>
      </c>
      <c r="CP100" t="s">
        <v>1564</v>
      </c>
      <c r="CQ100" t="s">
        <v>1565</v>
      </c>
      <c r="CR100" t="s">
        <v>1566</v>
      </c>
      <c r="CS100">
        <v>5087</v>
      </c>
      <c r="CT100" t="s">
        <v>1450</v>
      </c>
      <c r="CU100" t="s">
        <v>1567</v>
      </c>
      <c r="CV100" t="s">
        <v>1568</v>
      </c>
      <c r="CW100">
        <v>1.6199999999999999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1.42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0.2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</row>
    <row r="101" spans="1:145" x14ac:dyDescent="0.3">
      <c r="A101">
        <v>194</v>
      </c>
      <c r="B101">
        <v>97</v>
      </c>
      <c r="D101" s="13" t="str">
        <f t="shared" si="19"/>
        <v>986</v>
      </c>
      <c r="E101" s="13" t="str">
        <f t="shared" si="20"/>
        <v>917</v>
      </c>
      <c r="F101" s="13" t="str">
        <f t="shared" si="21"/>
        <v>98674.91764</v>
      </c>
      <c r="G101" s="13" t="str">
        <f t="shared" si="22"/>
        <v>97.194.WA.CA.1.1017.Yes.Yes</v>
      </c>
      <c r="H101" s="13" t="s">
        <v>1664</v>
      </c>
      <c r="I101" s="13" t="s">
        <v>1664</v>
      </c>
      <c r="J101" t="s">
        <v>1363</v>
      </c>
      <c r="K101" t="s">
        <v>1364</v>
      </c>
      <c r="L101" s="14" t="s">
        <v>1365</v>
      </c>
      <c r="M101" t="s">
        <v>1398</v>
      </c>
      <c r="N101" t="s">
        <v>1348</v>
      </c>
      <c r="O101" t="s">
        <v>1449</v>
      </c>
      <c r="P101" t="s">
        <v>1477</v>
      </c>
      <c r="Q101" s="34">
        <v>1017</v>
      </c>
      <c r="R101" s="9">
        <v>1025.5</v>
      </c>
      <c r="S101">
        <v>0.36</v>
      </c>
      <c r="T101">
        <v>0.36</v>
      </c>
      <c r="U101" s="11">
        <f t="shared" si="23"/>
        <v>0.74146341463414644</v>
      </c>
      <c r="V101" s="50">
        <v>1.52</v>
      </c>
      <c r="W101" s="22">
        <v>2.0499999999999998</v>
      </c>
      <c r="X101">
        <v>1</v>
      </c>
      <c r="Y101" t="s">
        <v>1680</v>
      </c>
      <c r="Z101" s="50">
        <v>1025.5</v>
      </c>
      <c r="AA101" t="s">
        <v>1478</v>
      </c>
      <c r="AB101" t="s">
        <v>1478</v>
      </c>
      <c r="AC101" t="s">
        <v>1729</v>
      </c>
      <c r="AD101" t="s">
        <v>1727</v>
      </c>
      <c r="AE101" s="13" t="str">
        <f>IFERROR(VLOOKUP(D101,Metros!$C$2:$F$916,4,0),"")</f>
        <v>OR-POR</v>
      </c>
      <c r="AF101" s="13" t="str">
        <f>IFERROR(VLOOKUP(E101,Metros!$C$2:$F$916,4,0),"")</f>
        <v>CA-LOS</v>
      </c>
      <c r="AG101">
        <v>2</v>
      </c>
      <c r="AH101">
        <v>984</v>
      </c>
      <c r="AI101">
        <v>2000</v>
      </c>
      <c r="AJ101">
        <v>2568.1999999999998</v>
      </c>
      <c r="AK101" s="10">
        <v>568.19999999999982</v>
      </c>
      <c r="AL101" s="11">
        <v>0.22124445136671594</v>
      </c>
      <c r="AS101">
        <v>1.29</v>
      </c>
      <c r="AT101">
        <v>1.57</v>
      </c>
      <c r="AY101">
        <v>1.08</v>
      </c>
      <c r="AZ101">
        <v>1.19</v>
      </c>
      <c r="BA101">
        <v>1</v>
      </c>
      <c r="BB101">
        <v>1.07</v>
      </c>
      <c r="BE101" s="1">
        <f t="shared" si="24"/>
        <v>1.2766666666666666</v>
      </c>
      <c r="BF101" s="51">
        <v>1800</v>
      </c>
      <c r="BG101" s="1">
        <f t="shared" si="25"/>
        <v>3.7340746790183648</v>
      </c>
      <c r="BH101" s="8">
        <v>4.05</v>
      </c>
      <c r="BJ101" s="6">
        <f t="shared" si="26"/>
        <v>4153.2749999999996</v>
      </c>
      <c r="BK101" s="6">
        <f t="shared" si="27"/>
        <v>4522.4549999999999</v>
      </c>
      <c r="BL101" s="5">
        <f t="shared" si="28"/>
        <v>4.09</v>
      </c>
      <c r="BM101" s="6">
        <f t="shared" si="29"/>
        <v>4160</v>
      </c>
      <c r="BN101" s="6"/>
      <c r="BO101" s="6"/>
      <c r="BP101" s="70">
        <f t="shared" si="30"/>
        <v>1</v>
      </c>
      <c r="BQ101" s="70">
        <f t="shared" si="31"/>
        <v>1</v>
      </c>
      <c r="BR101" s="6">
        <f t="shared" si="32"/>
        <v>4160</v>
      </c>
      <c r="BS101" s="68">
        <f t="shared" si="33"/>
        <v>3</v>
      </c>
      <c r="BT101" s="6">
        <f t="shared" si="34"/>
        <v>4295</v>
      </c>
      <c r="BU101" s="6"/>
      <c r="BV101" s="6"/>
      <c r="BW101" s="6">
        <f t="shared" si="35"/>
        <v>4295</v>
      </c>
      <c r="BX101" s="6">
        <f t="shared" si="36"/>
        <v>8804.75</v>
      </c>
      <c r="BY101" s="6">
        <f t="shared" si="37"/>
        <v>2102.2749999999996</v>
      </c>
      <c r="CO101" s="50">
        <v>1.52</v>
      </c>
      <c r="CP101" t="s">
        <v>1564</v>
      </c>
      <c r="CQ101" t="s">
        <v>1565</v>
      </c>
      <c r="CR101" t="s">
        <v>1566</v>
      </c>
      <c r="CS101">
        <v>5642</v>
      </c>
      <c r="CT101" t="s">
        <v>1398</v>
      </c>
      <c r="CU101" t="s">
        <v>1567</v>
      </c>
      <c r="CV101" t="s">
        <v>1568</v>
      </c>
      <c r="CW101">
        <v>2.0499999999999998</v>
      </c>
      <c r="CX101">
        <v>0.13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0.1</v>
      </c>
      <c r="DQ101">
        <v>0</v>
      </c>
      <c r="DR101">
        <v>0</v>
      </c>
      <c r="DS101">
        <v>0</v>
      </c>
      <c r="DT101">
        <v>1.42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0.4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</row>
    <row r="102" spans="1:145" x14ac:dyDescent="0.3">
      <c r="A102">
        <v>196</v>
      </c>
      <c r="B102">
        <v>98</v>
      </c>
      <c r="D102" s="13" t="str">
        <f t="shared" si="19"/>
        <v>986</v>
      </c>
      <c r="E102" s="13" t="str">
        <f t="shared" si="20"/>
        <v>953</v>
      </c>
      <c r="F102" s="13" t="str">
        <f t="shared" si="21"/>
        <v>98674.95304</v>
      </c>
      <c r="G102" s="13" t="str">
        <f t="shared" si="22"/>
        <v>98.196.WA.CA.2.664.Yes.Yes</v>
      </c>
      <c r="H102" s="13" t="s">
        <v>1664</v>
      </c>
      <c r="I102" s="13" t="s">
        <v>1664</v>
      </c>
      <c r="J102" t="s">
        <v>1363</v>
      </c>
      <c r="K102" t="s">
        <v>1364</v>
      </c>
      <c r="L102" s="14" t="s">
        <v>1365</v>
      </c>
      <c r="M102" t="s">
        <v>1444</v>
      </c>
      <c r="N102" t="s">
        <v>1348</v>
      </c>
      <c r="O102" t="s">
        <v>1445</v>
      </c>
      <c r="P102" t="s">
        <v>1477</v>
      </c>
      <c r="Q102" s="34">
        <v>664</v>
      </c>
      <c r="R102" s="9">
        <v>674.9</v>
      </c>
      <c r="S102">
        <v>0.36</v>
      </c>
      <c r="T102">
        <v>0.36</v>
      </c>
      <c r="U102" s="11">
        <f t="shared" si="23"/>
        <v>0.80104712041884807</v>
      </c>
      <c r="V102" s="50">
        <v>1.53</v>
      </c>
      <c r="W102" s="22">
        <v>1.9100000000000001</v>
      </c>
      <c r="X102">
        <v>2</v>
      </c>
      <c r="Y102" t="s">
        <v>1680</v>
      </c>
      <c r="Z102" s="50">
        <v>674.9</v>
      </c>
      <c r="AA102" t="s">
        <v>1478</v>
      </c>
      <c r="AB102" t="s">
        <v>1478</v>
      </c>
      <c r="AC102" t="s">
        <v>1729</v>
      </c>
      <c r="AD102" t="s">
        <v>1727</v>
      </c>
      <c r="AE102" s="13" t="str">
        <f>IFERROR(VLOOKUP(D102,Metros!$C$2:$F$916,4,0),"")</f>
        <v>OR-POR</v>
      </c>
      <c r="AF102" s="13" t="str">
        <f>IFERROR(VLOOKUP(E102,Metros!$C$2:$F$916,4,0),"")</f>
        <v>CA-SAC</v>
      </c>
      <c r="AK102" s="10"/>
      <c r="AL102" s="11"/>
      <c r="AS102">
        <v>1.4</v>
      </c>
      <c r="AT102">
        <v>1.52</v>
      </c>
      <c r="AY102">
        <v>1.26</v>
      </c>
      <c r="AZ102">
        <v>1.38</v>
      </c>
      <c r="BA102">
        <v>1.19</v>
      </c>
      <c r="BB102">
        <v>1.3</v>
      </c>
      <c r="BE102" s="1">
        <f t="shared" si="24"/>
        <v>1.4000000000000001</v>
      </c>
      <c r="BF102" s="51">
        <v>1800</v>
      </c>
      <c r="BG102" s="1">
        <f t="shared" si="25"/>
        <v>4.8370617869313977</v>
      </c>
      <c r="BH102" s="8">
        <v>5.65</v>
      </c>
      <c r="BI102" s="8">
        <v>4250</v>
      </c>
      <c r="BJ102" s="6">
        <f t="shared" si="26"/>
        <v>4250</v>
      </c>
      <c r="BK102" s="6">
        <f t="shared" si="27"/>
        <v>4492.9639999999999</v>
      </c>
      <c r="BL102" s="5">
        <f t="shared" si="28"/>
        <v>6.41</v>
      </c>
      <c r="BM102" s="6">
        <f t="shared" si="29"/>
        <v>4256</v>
      </c>
      <c r="BN102" s="6"/>
      <c r="BO102" s="6"/>
      <c r="BP102" s="70">
        <f t="shared" si="30"/>
        <v>2</v>
      </c>
      <c r="BQ102" s="70">
        <f t="shared" si="31"/>
        <v>2</v>
      </c>
      <c r="BR102" s="6">
        <f t="shared" si="32"/>
        <v>4256</v>
      </c>
      <c r="BS102" s="68">
        <f t="shared" si="33"/>
        <v>2</v>
      </c>
      <c r="BT102" s="6">
        <f t="shared" si="34"/>
        <v>4394</v>
      </c>
      <c r="BU102" s="6"/>
      <c r="BV102" s="6"/>
      <c r="BW102" s="6">
        <f t="shared" si="35"/>
        <v>4394</v>
      </c>
      <c r="BX102" s="6">
        <f t="shared" si="36"/>
        <v>8392.5400000000009</v>
      </c>
      <c r="BY102" s="6">
        <f t="shared" si="37"/>
        <v>1289.059</v>
      </c>
      <c r="CO102" s="50">
        <v>1.53</v>
      </c>
      <c r="CP102" t="s">
        <v>1564</v>
      </c>
      <c r="CQ102" t="s">
        <v>1565</v>
      </c>
      <c r="CR102" t="s">
        <v>1566</v>
      </c>
      <c r="CS102">
        <v>5641</v>
      </c>
      <c r="CT102" t="s">
        <v>1444</v>
      </c>
      <c r="CU102" t="s">
        <v>1567</v>
      </c>
      <c r="CV102" t="s">
        <v>1568</v>
      </c>
      <c r="CW102">
        <v>1.9100000000000001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 t="s">
        <v>1570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1.53</v>
      </c>
      <c r="DV102">
        <v>0</v>
      </c>
      <c r="DW102">
        <v>0</v>
      </c>
      <c r="DX102">
        <v>0</v>
      </c>
      <c r="DY102">
        <v>0</v>
      </c>
      <c r="DZ102">
        <v>0.38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</row>
    <row r="103" spans="1:145" x14ac:dyDescent="0.3">
      <c r="A103">
        <v>198</v>
      </c>
      <c r="B103">
        <v>99</v>
      </c>
      <c r="D103" s="13" t="str">
        <f t="shared" si="19"/>
        <v>986</v>
      </c>
      <c r="E103" s="13" t="str">
        <f t="shared" si="20"/>
        <v>973</v>
      </c>
      <c r="F103" s="13" t="str">
        <f t="shared" si="21"/>
        <v>98674.97317</v>
      </c>
      <c r="G103" s="13" t="str">
        <f t="shared" si="22"/>
        <v>99.198.WA.OR.1.72.Yes.Yes</v>
      </c>
      <c r="H103" s="13" t="s">
        <v>1664</v>
      </c>
      <c r="I103" s="13" t="s">
        <v>1664</v>
      </c>
      <c r="J103" t="s">
        <v>1363</v>
      </c>
      <c r="K103" t="s">
        <v>1364</v>
      </c>
      <c r="L103" s="14" t="s">
        <v>1365</v>
      </c>
      <c r="M103" t="s">
        <v>1446</v>
      </c>
      <c r="N103" t="s">
        <v>1447</v>
      </c>
      <c r="O103" t="s">
        <v>1448</v>
      </c>
      <c r="P103" t="s">
        <v>1477</v>
      </c>
      <c r="Q103" s="34">
        <v>72</v>
      </c>
      <c r="R103" s="9">
        <v>73.8</v>
      </c>
      <c r="S103">
        <v>0.36</v>
      </c>
      <c r="T103">
        <v>0.36</v>
      </c>
      <c r="U103" s="11">
        <f t="shared" si="23"/>
        <v>0.7448275862068966</v>
      </c>
      <c r="V103" s="50">
        <v>1.08</v>
      </c>
      <c r="W103" s="22">
        <v>1.45</v>
      </c>
      <c r="X103">
        <v>1</v>
      </c>
      <c r="Y103" t="s">
        <v>1680</v>
      </c>
      <c r="Z103" s="50">
        <v>73.8</v>
      </c>
      <c r="AA103" t="s">
        <v>1478</v>
      </c>
      <c r="AB103" t="s">
        <v>1478</v>
      </c>
      <c r="AC103" t="s">
        <v>1729</v>
      </c>
      <c r="AD103" t="s">
        <v>1729</v>
      </c>
      <c r="AE103" s="13" t="str">
        <f>IFERROR(VLOOKUP(D103,Metros!$C$2:$F$916,4,0),"")</f>
        <v>OR-POR</v>
      </c>
      <c r="AF103" s="13" t="str">
        <f>IFERROR(VLOOKUP(E103,Metros!$C$2:$F$916,4,0),"")</f>
        <v>OR-EUG</v>
      </c>
      <c r="AK103" s="10"/>
      <c r="AL103" s="11"/>
      <c r="AS103">
        <v>5.39</v>
      </c>
      <c r="AT103">
        <v>5.79</v>
      </c>
      <c r="AY103">
        <v>5.57</v>
      </c>
      <c r="AZ103">
        <v>5.94</v>
      </c>
      <c r="BA103">
        <v>5.55</v>
      </c>
      <c r="BB103">
        <v>5.9</v>
      </c>
      <c r="BE103" s="1">
        <f t="shared" si="24"/>
        <v>5.8766666666666678</v>
      </c>
      <c r="BF103" s="51">
        <v>1800</v>
      </c>
      <c r="BG103" s="1">
        <f t="shared" si="25"/>
        <v>33.499077235772361</v>
      </c>
      <c r="BH103" s="8">
        <v>1</v>
      </c>
      <c r="BI103" s="8">
        <v>2855</v>
      </c>
      <c r="BJ103" s="6">
        <f t="shared" si="26"/>
        <v>2855</v>
      </c>
      <c r="BK103" s="6">
        <f t="shared" si="27"/>
        <v>2881.5680000000002</v>
      </c>
      <c r="BL103" s="5">
        <f t="shared" si="28"/>
        <v>39.659999999999997</v>
      </c>
      <c r="BM103" s="6">
        <f t="shared" si="29"/>
        <v>2856</v>
      </c>
      <c r="BN103" s="6"/>
      <c r="BO103" s="6"/>
      <c r="BP103" s="70">
        <f t="shared" si="30"/>
        <v>1</v>
      </c>
      <c r="BQ103" s="70">
        <f t="shared" si="31"/>
        <v>1</v>
      </c>
      <c r="BR103" s="6">
        <f t="shared" si="32"/>
        <v>2856</v>
      </c>
      <c r="BS103" s="68">
        <f t="shared" si="33"/>
        <v>1</v>
      </c>
      <c r="BT103" s="6">
        <f t="shared" si="34"/>
        <v>2949</v>
      </c>
      <c r="BU103" s="6"/>
      <c r="BV103" s="6"/>
      <c r="BW103" s="6">
        <f t="shared" si="35"/>
        <v>2949</v>
      </c>
      <c r="BX103" s="6">
        <f t="shared" si="36"/>
        <v>4276.05</v>
      </c>
      <c r="BY103" s="6">
        <f t="shared" si="37"/>
        <v>107.00999999999999</v>
      </c>
      <c r="CO103" s="50">
        <v>1.08</v>
      </c>
      <c r="CP103" t="s">
        <v>1564</v>
      </c>
      <c r="CQ103" t="s">
        <v>1565</v>
      </c>
      <c r="CR103" t="s">
        <v>1566</v>
      </c>
      <c r="CS103">
        <v>5639</v>
      </c>
      <c r="CT103" t="s">
        <v>1446</v>
      </c>
      <c r="CU103" t="s">
        <v>1567</v>
      </c>
      <c r="CV103" t="s">
        <v>1568</v>
      </c>
      <c r="CW103">
        <v>1.45</v>
      </c>
      <c r="CX103">
        <v>0.12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0.08</v>
      </c>
      <c r="DQ103">
        <v>0</v>
      </c>
      <c r="DR103">
        <v>0</v>
      </c>
      <c r="DS103">
        <v>0</v>
      </c>
      <c r="DT103">
        <v>1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0.25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</row>
    <row r="104" spans="1:145" x14ac:dyDescent="0.3">
      <c r="A104">
        <v>200</v>
      </c>
      <c r="B104">
        <v>100</v>
      </c>
      <c r="D104" s="13" t="str">
        <f t="shared" si="19"/>
        <v>032</v>
      </c>
      <c r="E104" s="13" t="str">
        <f t="shared" si="20"/>
        <v>351</v>
      </c>
      <c r="F104" s="13" t="str">
        <f t="shared" si="21"/>
        <v>03229.35111</v>
      </c>
      <c r="G104" s="13" t="str">
        <f t="shared" si="22"/>
        <v>100.200.NH.AL.2.1222.No.Yes</v>
      </c>
      <c r="H104" s="13" t="s">
        <v>1664</v>
      </c>
      <c r="I104" s="13" t="s">
        <v>1664</v>
      </c>
      <c r="J104" t="s">
        <v>1366</v>
      </c>
      <c r="K104" t="s">
        <v>1367</v>
      </c>
      <c r="L104" s="14" t="s">
        <v>1368</v>
      </c>
      <c r="M104" t="s">
        <v>1462</v>
      </c>
      <c r="N104" t="s">
        <v>1415</v>
      </c>
      <c r="O104" t="s">
        <v>1463</v>
      </c>
      <c r="P104" t="s">
        <v>1477</v>
      </c>
      <c r="Q104" s="34">
        <v>1222</v>
      </c>
      <c r="R104" s="9">
        <v>1267.4000000000001</v>
      </c>
      <c r="S104">
        <v>0.36</v>
      </c>
      <c r="T104">
        <v>0.36</v>
      </c>
      <c r="U104" s="11">
        <f t="shared" si="23"/>
        <v>0</v>
      </c>
      <c r="V104" s="50">
        <v>0</v>
      </c>
      <c r="W104" s="22">
        <v>1.83</v>
      </c>
      <c r="X104">
        <v>2</v>
      </c>
      <c r="Y104" t="s">
        <v>1680</v>
      </c>
      <c r="Z104" s="50">
        <v>1267.4000000000001</v>
      </c>
      <c r="AA104" t="s">
        <v>1479</v>
      </c>
      <c r="AB104" t="s">
        <v>1478</v>
      </c>
      <c r="AC104" t="s">
        <v>1726</v>
      </c>
      <c r="AD104" t="s">
        <v>1721</v>
      </c>
      <c r="AE104" s="13" t="str">
        <f>IFERROR(VLOOKUP(D104,Metros!$C$2:$F$916,4,0),"")</f>
        <v>NH-MAN</v>
      </c>
      <c r="AF104" s="13" t="str">
        <f>IFERROR(VLOOKUP(E104,Metros!$C$2:$F$916,4,0),"")</f>
        <v>AL-BIR</v>
      </c>
      <c r="AK104" s="10"/>
      <c r="AL104" s="11"/>
      <c r="AY104">
        <v>1.0900000000000001</v>
      </c>
      <c r="AZ104">
        <v>1.21</v>
      </c>
      <c r="BA104">
        <v>1.05</v>
      </c>
      <c r="BB104">
        <v>1.17</v>
      </c>
      <c r="BE104" s="1">
        <f t="shared" si="24"/>
        <v>1.19</v>
      </c>
      <c r="BF104" s="51">
        <v>1200</v>
      </c>
      <c r="BG104" s="1">
        <f t="shared" si="25"/>
        <v>2.7913202619536057</v>
      </c>
      <c r="BH104" s="8">
        <v>3.55</v>
      </c>
      <c r="BJ104" s="6">
        <f t="shared" si="26"/>
        <v>4499.2700000000004</v>
      </c>
      <c r="BK104" s="6">
        <f t="shared" si="27"/>
        <v>4955.5340000000006</v>
      </c>
      <c r="BL104" s="5">
        <f t="shared" si="28"/>
        <v>3.7</v>
      </c>
      <c r="BM104" s="6">
        <f t="shared" si="29"/>
        <v>4521</v>
      </c>
      <c r="BN104" s="6"/>
      <c r="BO104" s="6"/>
      <c r="BP104" s="70">
        <f t="shared" si="30"/>
        <v>2</v>
      </c>
      <c r="BQ104" s="70">
        <f t="shared" si="31"/>
        <v>2</v>
      </c>
      <c r="BR104" s="6">
        <f t="shared" si="32"/>
        <v>4521</v>
      </c>
      <c r="BS104" s="68">
        <f t="shared" si="33"/>
        <v>3</v>
      </c>
      <c r="BT104" s="6">
        <f t="shared" si="34"/>
        <v>4668</v>
      </c>
      <c r="BU104" s="6"/>
      <c r="BV104" s="6"/>
      <c r="BW104" s="6">
        <f t="shared" si="35"/>
        <v>4668</v>
      </c>
      <c r="BX104" s="6">
        <f t="shared" si="36"/>
        <v>8542.44</v>
      </c>
      <c r="BY104" s="6">
        <f t="shared" si="37"/>
        <v>2319.3420000000001</v>
      </c>
      <c r="CO104" s="50">
        <v>0</v>
      </c>
      <c r="CP104" t="s">
        <v>1571</v>
      </c>
      <c r="CQ104" t="s">
        <v>1572</v>
      </c>
      <c r="CR104" t="s">
        <v>1494</v>
      </c>
      <c r="CS104">
        <v>5086</v>
      </c>
      <c r="CT104" t="s">
        <v>1462</v>
      </c>
      <c r="CU104" t="s">
        <v>1573</v>
      </c>
      <c r="CV104" t="s">
        <v>1568</v>
      </c>
      <c r="CW104">
        <v>1.83</v>
      </c>
      <c r="CX104">
        <v>0.02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1.74</v>
      </c>
      <c r="DP104">
        <v>0</v>
      </c>
      <c r="DQ104">
        <v>0</v>
      </c>
      <c r="DR104">
        <v>0</v>
      </c>
      <c r="DS104" t="s">
        <v>1574</v>
      </c>
      <c r="DT104">
        <v>0</v>
      </c>
      <c r="DU104">
        <v>0</v>
      </c>
      <c r="DV104">
        <v>0</v>
      </c>
      <c r="DW104">
        <v>0</v>
      </c>
      <c r="DX104">
        <v>7.0000000000000007E-2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</row>
    <row r="105" spans="1:145" x14ac:dyDescent="0.3">
      <c r="A105">
        <v>202</v>
      </c>
      <c r="B105">
        <v>101</v>
      </c>
      <c r="D105" s="13" t="str">
        <f t="shared" si="19"/>
        <v>032</v>
      </c>
      <c r="E105" s="13" t="str">
        <f t="shared" si="20"/>
        <v>291</v>
      </c>
      <c r="F105" s="13" t="str">
        <f t="shared" si="21"/>
        <v>03229.29172</v>
      </c>
      <c r="G105" s="13" t="str">
        <f t="shared" si="22"/>
        <v>101.202.NH.SC.2.950.No.Yes</v>
      </c>
      <c r="H105" s="13" t="s">
        <v>1664</v>
      </c>
      <c r="I105" s="13" t="s">
        <v>1664</v>
      </c>
      <c r="J105" t="s">
        <v>1366</v>
      </c>
      <c r="K105" t="s">
        <v>1367</v>
      </c>
      <c r="L105" s="14" t="s">
        <v>1368</v>
      </c>
      <c r="M105" t="s">
        <v>1464</v>
      </c>
      <c r="N105" t="s">
        <v>1418</v>
      </c>
      <c r="O105" t="s">
        <v>1465</v>
      </c>
      <c r="P105" t="s">
        <v>1477</v>
      </c>
      <c r="Q105" s="34">
        <v>950</v>
      </c>
      <c r="R105" s="9">
        <v>986.3</v>
      </c>
      <c r="S105">
        <v>0.36</v>
      </c>
      <c r="T105">
        <v>0.36</v>
      </c>
      <c r="U105" s="11">
        <f t="shared" si="23"/>
        <v>0</v>
      </c>
      <c r="V105" s="50">
        <v>0</v>
      </c>
      <c r="W105" s="22">
        <v>1.75</v>
      </c>
      <c r="X105">
        <v>2</v>
      </c>
      <c r="Y105" t="s">
        <v>1680</v>
      </c>
      <c r="Z105" s="50">
        <v>986.3</v>
      </c>
      <c r="AA105" t="s">
        <v>1479</v>
      </c>
      <c r="AB105" t="s">
        <v>1478</v>
      </c>
      <c r="AC105" t="s">
        <v>1726</v>
      </c>
      <c r="AD105" t="s">
        <v>1722</v>
      </c>
      <c r="AE105" s="13" t="str">
        <f>IFERROR(VLOOKUP(D105,Metros!$C$2:$F$916,4,0),"")</f>
        <v>NH-MAN</v>
      </c>
      <c r="AF105" s="13" t="str">
        <f>IFERROR(VLOOKUP(E105,Metros!$C$2:$F$916,4,0),"")</f>
        <v>SC-COL</v>
      </c>
      <c r="AK105" s="10"/>
      <c r="AL105" s="11"/>
      <c r="AY105">
        <v>1.36</v>
      </c>
      <c r="AZ105">
        <v>1.53</v>
      </c>
      <c r="BA105">
        <v>1.38</v>
      </c>
      <c r="BB105">
        <v>1.53</v>
      </c>
      <c r="BE105" s="1">
        <f t="shared" si="24"/>
        <v>1.53</v>
      </c>
      <c r="BF105" s="51">
        <v>1200</v>
      </c>
      <c r="BG105" s="1">
        <f t="shared" si="25"/>
        <v>3.5881683564838287</v>
      </c>
      <c r="BH105" s="8">
        <v>3.65</v>
      </c>
      <c r="BJ105" s="6">
        <f t="shared" si="26"/>
        <v>3599.9949999999999</v>
      </c>
      <c r="BK105" s="6">
        <f t="shared" si="27"/>
        <v>3955.0630000000001</v>
      </c>
      <c r="BL105" s="5">
        <f t="shared" si="28"/>
        <v>3.8</v>
      </c>
      <c r="BM105" s="6">
        <f t="shared" si="29"/>
        <v>3610</v>
      </c>
      <c r="BN105" s="6"/>
      <c r="BO105" s="6"/>
      <c r="BP105" s="70">
        <f t="shared" si="30"/>
        <v>2</v>
      </c>
      <c r="BQ105" s="70">
        <f t="shared" si="31"/>
        <v>2</v>
      </c>
      <c r="BR105" s="6">
        <f t="shared" si="32"/>
        <v>3610</v>
      </c>
      <c r="BS105" s="68">
        <f t="shared" si="33"/>
        <v>2</v>
      </c>
      <c r="BT105" s="6">
        <f t="shared" si="34"/>
        <v>3727</v>
      </c>
      <c r="BU105" s="6"/>
      <c r="BV105" s="6"/>
      <c r="BW105" s="6">
        <f t="shared" si="35"/>
        <v>3727</v>
      </c>
      <c r="BX105" s="6">
        <f t="shared" si="36"/>
        <v>6522.25</v>
      </c>
      <c r="BY105" s="6">
        <f t="shared" si="37"/>
        <v>1726.0249999999999</v>
      </c>
      <c r="CO105" s="50">
        <v>0</v>
      </c>
      <c r="CP105" t="s">
        <v>1571</v>
      </c>
      <c r="CQ105" t="s">
        <v>1572</v>
      </c>
      <c r="CR105" t="s">
        <v>1494</v>
      </c>
      <c r="CS105">
        <v>5088</v>
      </c>
      <c r="CT105" t="s">
        <v>1575</v>
      </c>
      <c r="CU105" t="s">
        <v>1573</v>
      </c>
      <c r="CV105" t="s">
        <v>1568</v>
      </c>
      <c r="CW105">
        <v>1.75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1.73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0.02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</row>
    <row r="106" spans="1:145" x14ac:dyDescent="0.3">
      <c r="A106">
        <v>204</v>
      </c>
      <c r="B106">
        <v>102</v>
      </c>
      <c r="D106" s="13" t="str">
        <f t="shared" si="19"/>
        <v>032</v>
      </c>
      <c r="E106" s="13" t="str">
        <f t="shared" si="20"/>
        <v>226</v>
      </c>
      <c r="F106" s="13" t="str">
        <f t="shared" si="21"/>
        <v>03229.22603</v>
      </c>
      <c r="G106" s="13" t="str">
        <f t="shared" si="22"/>
        <v>102.204.NH.VA.2.531.No.Yes</v>
      </c>
      <c r="H106" s="13" t="s">
        <v>1664</v>
      </c>
      <c r="I106" s="13" t="s">
        <v>1664</v>
      </c>
      <c r="J106" t="s">
        <v>1366</v>
      </c>
      <c r="K106" t="s">
        <v>1367</v>
      </c>
      <c r="L106" s="14" t="s">
        <v>1368</v>
      </c>
      <c r="M106" t="s">
        <v>1468</v>
      </c>
      <c r="N106" t="s">
        <v>1469</v>
      </c>
      <c r="O106" t="s">
        <v>1470</v>
      </c>
      <c r="P106" t="s">
        <v>1477</v>
      </c>
      <c r="Q106" s="34">
        <v>531</v>
      </c>
      <c r="R106" s="9">
        <v>556.4</v>
      </c>
      <c r="S106">
        <v>0.36</v>
      </c>
      <c r="T106">
        <v>0.36</v>
      </c>
      <c r="U106" s="11">
        <f t="shared" si="23"/>
        <v>0.88700564971751417</v>
      </c>
      <c r="V106" s="50">
        <v>1.57</v>
      </c>
      <c r="W106" s="22">
        <v>1.77</v>
      </c>
      <c r="X106">
        <v>2</v>
      </c>
      <c r="Y106" t="s">
        <v>1680</v>
      </c>
      <c r="Z106" s="50">
        <v>556.4</v>
      </c>
      <c r="AA106" t="s">
        <v>1479</v>
      </c>
      <c r="AB106" t="s">
        <v>1478</v>
      </c>
      <c r="AC106" t="s">
        <v>1726</v>
      </c>
      <c r="AD106" t="s">
        <v>1722</v>
      </c>
      <c r="AE106" s="13" t="str">
        <f>IFERROR(VLOOKUP(D106,Metros!$C$2:$F$916,4,0),"")</f>
        <v>NH-MAN</v>
      </c>
      <c r="AF106" s="13" t="str">
        <f>IFERROR(VLOOKUP(E106,Metros!$C$2:$F$916,4,0),"")</f>
        <v>VA-WIN</v>
      </c>
      <c r="AK106" s="10"/>
      <c r="AL106" s="11"/>
      <c r="AY106">
        <v>1.82</v>
      </c>
      <c r="AZ106">
        <v>1.88</v>
      </c>
      <c r="BA106">
        <v>1.75</v>
      </c>
      <c r="BB106">
        <v>1.76</v>
      </c>
      <c r="BE106" s="1">
        <f t="shared" si="24"/>
        <v>1.8199999999999998</v>
      </c>
      <c r="BF106" s="51">
        <v>1200</v>
      </c>
      <c r="BG106" s="1">
        <f t="shared" si="25"/>
        <v>4.9777217828900069</v>
      </c>
      <c r="BH106" s="8">
        <v>4.99</v>
      </c>
      <c r="BI106" s="8">
        <v>3050</v>
      </c>
      <c r="BJ106" s="6">
        <f t="shared" si="26"/>
        <v>3050</v>
      </c>
      <c r="BK106" s="6">
        <f t="shared" si="27"/>
        <v>3250.3040000000001</v>
      </c>
      <c r="BL106" s="5">
        <f t="shared" si="28"/>
        <v>5.76</v>
      </c>
      <c r="BM106" s="6">
        <f t="shared" si="29"/>
        <v>3059</v>
      </c>
      <c r="BN106" s="6"/>
      <c r="BO106" s="6"/>
      <c r="BP106" s="70">
        <f t="shared" si="30"/>
        <v>2</v>
      </c>
      <c r="BQ106" s="70">
        <f t="shared" si="31"/>
        <v>2</v>
      </c>
      <c r="BR106" s="6">
        <f t="shared" si="32"/>
        <v>3059</v>
      </c>
      <c r="BS106" s="68">
        <f t="shared" si="33"/>
        <v>2</v>
      </c>
      <c r="BT106" s="6">
        <f t="shared" si="34"/>
        <v>3158</v>
      </c>
      <c r="BU106" s="6"/>
      <c r="BV106" s="6"/>
      <c r="BW106" s="6">
        <f t="shared" si="35"/>
        <v>3158</v>
      </c>
      <c r="BX106" s="6">
        <f t="shared" si="36"/>
        <v>5589.66</v>
      </c>
      <c r="BY106" s="6">
        <f t="shared" si="37"/>
        <v>984.82799999999997</v>
      </c>
      <c r="CO106" s="50">
        <v>1.57</v>
      </c>
      <c r="CP106" t="s">
        <v>1571</v>
      </c>
      <c r="CQ106" t="s">
        <v>1572</v>
      </c>
      <c r="CR106" t="s">
        <v>1494</v>
      </c>
      <c r="CS106">
        <v>5030</v>
      </c>
      <c r="CT106" t="s">
        <v>1468</v>
      </c>
      <c r="CU106" t="s">
        <v>1573</v>
      </c>
      <c r="CV106" t="s">
        <v>1568</v>
      </c>
      <c r="CW106">
        <v>1.77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1.57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0.2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</row>
    <row r="107" spans="1:145" x14ac:dyDescent="0.3">
      <c r="A107">
        <v>206</v>
      </c>
      <c r="B107">
        <v>103</v>
      </c>
      <c r="D107" s="13" t="str">
        <f t="shared" si="19"/>
        <v>032</v>
      </c>
      <c r="E107" s="13" t="str">
        <f t="shared" si="20"/>
        <v>458</v>
      </c>
      <c r="F107" s="13" t="str">
        <f t="shared" si="21"/>
        <v>03229.45889</v>
      </c>
      <c r="G107" s="13" t="str">
        <f t="shared" si="22"/>
        <v>103.206.NH.OH.2.709.No.Yes</v>
      </c>
      <c r="H107" s="13" t="s">
        <v>1664</v>
      </c>
      <c r="I107" s="13" t="s">
        <v>1664</v>
      </c>
      <c r="J107" t="s">
        <v>1366</v>
      </c>
      <c r="K107" t="s">
        <v>1367</v>
      </c>
      <c r="L107" s="14" t="s">
        <v>1368</v>
      </c>
      <c r="M107" t="s">
        <v>1473</v>
      </c>
      <c r="N107" t="s">
        <v>1345</v>
      </c>
      <c r="O107" t="s">
        <v>1474</v>
      </c>
      <c r="P107" t="s">
        <v>1477</v>
      </c>
      <c r="Q107" s="34">
        <v>709</v>
      </c>
      <c r="R107" s="9">
        <v>733.2</v>
      </c>
      <c r="S107">
        <v>0.36</v>
      </c>
      <c r="T107">
        <v>0.36</v>
      </c>
      <c r="U107" s="11">
        <f t="shared" si="23"/>
        <v>0.99111111111111105</v>
      </c>
      <c r="V107" s="50">
        <v>2.23</v>
      </c>
      <c r="W107" s="22">
        <v>2.25</v>
      </c>
      <c r="X107">
        <v>2</v>
      </c>
      <c r="Y107" t="s">
        <v>1680</v>
      </c>
      <c r="Z107" s="50">
        <v>733.2</v>
      </c>
      <c r="AA107" t="s">
        <v>1479</v>
      </c>
      <c r="AB107" t="s">
        <v>1478</v>
      </c>
      <c r="AC107" t="s">
        <v>1726</v>
      </c>
      <c r="AD107" t="s">
        <v>1723</v>
      </c>
      <c r="AE107" s="13" t="str">
        <f>IFERROR(VLOOKUP(D107,Metros!$C$2:$F$916,4,0),"")</f>
        <v>NH-MAN</v>
      </c>
      <c r="AF107" s="13" t="str">
        <f>IFERROR(VLOOKUP(E107,Metros!$C$2:$F$916,4,0),"")</f>
        <v>OH-LIM</v>
      </c>
      <c r="AK107" s="10"/>
      <c r="AL107" s="11"/>
      <c r="AS107">
        <v>1.44</v>
      </c>
      <c r="AT107">
        <v>1.74</v>
      </c>
      <c r="AY107">
        <v>1.51</v>
      </c>
      <c r="AZ107">
        <v>1.83</v>
      </c>
      <c r="BA107">
        <v>1.54</v>
      </c>
      <c r="BB107">
        <v>1.83</v>
      </c>
      <c r="BE107" s="1">
        <f t="shared" si="24"/>
        <v>1.8</v>
      </c>
      <c r="BF107" s="51">
        <v>1200</v>
      </c>
      <c r="BG107" s="1">
        <f t="shared" si="25"/>
        <v>4.4266612111292964</v>
      </c>
      <c r="BH107" s="8">
        <v>1</v>
      </c>
      <c r="BI107" s="8">
        <v>3650</v>
      </c>
      <c r="BJ107" s="6">
        <f t="shared" si="26"/>
        <v>3650</v>
      </c>
      <c r="BK107" s="6">
        <f t="shared" si="27"/>
        <v>3913.9520000000002</v>
      </c>
      <c r="BL107" s="5">
        <f t="shared" si="28"/>
        <v>5.16</v>
      </c>
      <c r="BM107" s="6">
        <f t="shared" si="29"/>
        <v>3658</v>
      </c>
      <c r="BN107" s="6"/>
      <c r="BO107" s="6"/>
      <c r="BP107" s="70">
        <f t="shared" si="30"/>
        <v>2</v>
      </c>
      <c r="BQ107" s="70">
        <f t="shared" si="31"/>
        <v>2</v>
      </c>
      <c r="BR107" s="6">
        <f t="shared" si="32"/>
        <v>3658</v>
      </c>
      <c r="BS107" s="68">
        <f t="shared" si="33"/>
        <v>2</v>
      </c>
      <c r="BT107" s="6">
        <f t="shared" si="34"/>
        <v>3777</v>
      </c>
      <c r="BU107" s="6"/>
      <c r="BV107" s="6"/>
      <c r="BW107" s="6">
        <f t="shared" si="35"/>
        <v>3777</v>
      </c>
      <c r="BX107" s="6">
        <f t="shared" si="36"/>
        <v>8498.25</v>
      </c>
      <c r="BY107" s="6">
        <f t="shared" si="37"/>
        <v>1649.7</v>
      </c>
      <c r="CO107" s="50">
        <v>2.23</v>
      </c>
      <c r="CP107" t="s">
        <v>1571</v>
      </c>
      <c r="CQ107" t="s">
        <v>1572</v>
      </c>
      <c r="CR107" t="s">
        <v>1494</v>
      </c>
      <c r="CS107">
        <v>5120</v>
      </c>
      <c r="CT107" t="s">
        <v>1473</v>
      </c>
      <c r="CU107" t="s">
        <v>1573</v>
      </c>
      <c r="CV107" t="s">
        <v>1568</v>
      </c>
      <c r="CW107">
        <v>2.25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0.23</v>
      </c>
      <c r="DQ107">
        <v>2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0.02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</row>
    <row r="108" spans="1:145" x14ac:dyDescent="0.3">
      <c r="A108">
        <v>208</v>
      </c>
      <c r="B108">
        <v>104</v>
      </c>
      <c r="D108" s="13" t="str">
        <f t="shared" si="19"/>
        <v>032</v>
      </c>
      <c r="E108" s="13" t="str">
        <f t="shared" si="20"/>
        <v>450</v>
      </c>
      <c r="F108" s="13" t="str">
        <f t="shared" si="21"/>
        <v>03229.45050</v>
      </c>
      <c r="G108" s="13" t="str">
        <f t="shared" si="22"/>
        <v>104.208.NH.OH.2.818.No.Yes</v>
      </c>
      <c r="H108" s="13" t="s">
        <v>1664</v>
      </c>
      <c r="I108" s="13" t="s">
        <v>1664</v>
      </c>
      <c r="J108" t="s">
        <v>1366</v>
      </c>
      <c r="K108" t="s">
        <v>1367</v>
      </c>
      <c r="L108" s="14" t="s">
        <v>1368</v>
      </c>
      <c r="M108" t="s">
        <v>1471</v>
      </c>
      <c r="N108" t="s">
        <v>1345</v>
      </c>
      <c r="O108" t="s">
        <v>1472</v>
      </c>
      <c r="P108" t="s">
        <v>1477</v>
      </c>
      <c r="Q108" s="34">
        <v>818</v>
      </c>
      <c r="R108" s="9">
        <v>891.9</v>
      </c>
      <c r="S108">
        <v>0.36</v>
      </c>
      <c r="T108">
        <v>0.36</v>
      </c>
      <c r="U108" s="11">
        <f t="shared" si="23"/>
        <v>0.98499999999999999</v>
      </c>
      <c r="V108" s="50">
        <v>1.97</v>
      </c>
      <c r="W108" s="22">
        <v>2</v>
      </c>
      <c r="X108">
        <v>2</v>
      </c>
      <c r="Y108" t="s">
        <v>1680</v>
      </c>
      <c r="Z108" s="50">
        <v>891.9</v>
      </c>
      <c r="AA108" t="s">
        <v>1479</v>
      </c>
      <c r="AB108" t="s">
        <v>1478</v>
      </c>
      <c r="AC108" t="s">
        <v>1726</v>
      </c>
      <c r="AD108" t="s">
        <v>1723</v>
      </c>
      <c r="AE108" s="13" t="str">
        <f>IFERROR(VLOOKUP(D108,Metros!$C$2:$F$916,4,0),"")</f>
        <v>NH-MAN</v>
      </c>
      <c r="AF108" s="13" t="str">
        <f>IFERROR(VLOOKUP(E108,Metros!$C$2:$F$916,4,0),"")</f>
        <v>OH-CIN</v>
      </c>
      <c r="AK108" s="10"/>
      <c r="AL108" s="11"/>
      <c r="AY108">
        <v>1.3</v>
      </c>
      <c r="AZ108">
        <v>1.42</v>
      </c>
      <c r="BA108">
        <v>1.27</v>
      </c>
      <c r="BB108">
        <v>1.42</v>
      </c>
      <c r="BE108" s="1">
        <f t="shared" si="24"/>
        <v>1.42</v>
      </c>
      <c r="BF108" s="51">
        <v>1200</v>
      </c>
      <c r="BG108" s="1">
        <f t="shared" si="25"/>
        <v>3.5464423141607804</v>
      </c>
      <c r="BH108" s="8">
        <v>3.55</v>
      </c>
      <c r="BI108" s="8">
        <v>3650</v>
      </c>
      <c r="BJ108" s="6">
        <f t="shared" si="26"/>
        <v>3650</v>
      </c>
      <c r="BK108" s="6">
        <f t="shared" si="27"/>
        <v>3971.0839999999998</v>
      </c>
      <c r="BL108" s="5">
        <f t="shared" si="28"/>
        <v>4.49</v>
      </c>
      <c r="BM108" s="6">
        <f t="shared" si="29"/>
        <v>3673</v>
      </c>
      <c r="BN108" s="6"/>
      <c r="BO108" s="6"/>
      <c r="BP108" s="70">
        <f t="shared" si="30"/>
        <v>2</v>
      </c>
      <c r="BQ108" s="70">
        <f t="shared" si="31"/>
        <v>2</v>
      </c>
      <c r="BR108" s="6">
        <f t="shared" si="32"/>
        <v>3673</v>
      </c>
      <c r="BS108" s="68">
        <f t="shared" si="33"/>
        <v>2</v>
      </c>
      <c r="BT108" s="6">
        <f t="shared" si="34"/>
        <v>3792</v>
      </c>
      <c r="BU108" s="6"/>
      <c r="BV108" s="6"/>
      <c r="BW108" s="6">
        <f t="shared" si="35"/>
        <v>3792</v>
      </c>
      <c r="BX108" s="6">
        <f t="shared" si="36"/>
        <v>7584</v>
      </c>
      <c r="BY108" s="6">
        <f t="shared" si="37"/>
        <v>1783.8</v>
      </c>
      <c r="CO108" s="50">
        <v>1.97</v>
      </c>
      <c r="CP108" t="s">
        <v>1571</v>
      </c>
      <c r="CQ108" t="s">
        <v>1572</v>
      </c>
      <c r="CR108" t="s">
        <v>1494</v>
      </c>
      <c r="CS108">
        <v>5084</v>
      </c>
      <c r="CT108" t="s">
        <v>1471</v>
      </c>
      <c r="CU108" t="s">
        <v>1573</v>
      </c>
      <c r="CV108" t="s">
        <v>1568</v>
      </c>
      <c r="CW108">
        <v>2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1.97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0.03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</row>
    <row r="109" spans="1:145" x14ac:dyDescent="0.3">
      <c r="A109">
        <v>210</v>
      </c>
      <c r="B109">
        <v>105</v>
      </c>
      <c r="D109" s="13" t="str">
        <f t="shared" si="19"/>
        <v>032</v>
      </c>
      <c r="E109" s="13" t="str">
        <f t="shared" si="20"/>
        <v>180</v>
      </c>
      <c r="F109" s="13" t="str">
        <f t="shared" si="21"/>
        <v>03229.18031</v>
      </c>
      <c r="G109" s="13" t="str">
        <f t="shared" si="22"/>
        <v>105.210.NH.PA.2.350.No.Yes</v>
      </c>
      <c r="H109" s="13" t="s">
        <v>1664</v>
      </c>
      <c r="I109" s="13" t="s">
        <v>1664</v>
      </c>
      <c r="J109" t="s">
        <v>1366</v>
      </c>
      <c r="K109" t="s">
        <v>1367</v>
      </c>
      <c r="L109" s="14" t="s">
        <v>1368</v>
      </c>
      <c r="M109" t="s">
        <v>1438</v>
      </c>
      <c r="N109" t="s">
        <v>1357</v>
      </c>
      <c r="O109" t="s">
        <v>1439</v>
      </c>
      <c r="P109" t="s">
        <v>1477</v>
      </c>
      <c r="Q109" s="34">
        <v>350</v>
      </c>
      <c r="R109" s="9">
        <v>371.9</v>
      </c>
      <c r="S109">
        <v>0.36</v>
      </c>
      <c r="T109">
        <v>0.36</v>
      </c>
      <c r="U109" s="11">
        <f t="shared" si="23"/>
        <v>0.84745762711864403</v>
      </c>
      <c r="V109" s="50">
        <v>1.5</v>
      </c>
      <c r="W109" s="22">
        <v>1.77</v>
      </c>
      <c r="X109">
        <v>2</v>
      </c>
      <c r="Y109" t="s">
        <v>1680</v>
      </c>
      <c r="Z109" s="50">
        <v>371.9</v>
      </c>
      <c r="AA109" t="s">
        <v>1479</v>
      </c>
      <c r="AB109" t="s">
        <v>1478</v>
      </c>
      <c r="AC109" t="s">
        <v>1726</v>
      </c>
      <c r="AD109" t="s">
        <v>1725</v>
      </c>
      <c r="AE109" s="13" t="str">
        <f>IFERROR(VLOOKUP(D109,Metros!$C$2:$F$916,4,0),"")</f>
        <v>NH-MAN</v>
      </c>
      <c r="AF109" s="13" t="str">
        <f>IFERROR(VLOOKUP(E109,Metros!$C$2:$F$916,4,0),"")</f>
        <v>PA-ALL</v>
      </c>
      <c r="AG109">
        <v>1</v>
      </c>
      <c r="AH109">
        <v>347.6</v>
      </c>
      <c r="AI109">
        <v>1550</v>
      </c>
      <c r="AJ109">
        <v>2150.2800000000002</v>
      </c>
      <c r="AK109" s="10">
        <v>600.2800000000002</v>
      </c>
      <c r="AL109" s="11">
        <v>0.27916364380452785</v>
      </c>
      <c r="AS109">
        <v>2.4</v>
      </c>
      <c r="AT109">
        <v>2.74</v>
      </c>
      <c r="AY109">
        <v>2.37</v>
      </c>
      <c r="AZ109">
        <v>2.75</v>
      </c>
      <c r="BA109">
        <v>2.41</v>
      </c>
      <c r="BB109">
        <v>2.75</v>
      </c>
      <c r="BE109" s="1">
        <f t="shared" si="24"/>
        <v>2.7466666666666666</v>
      </c>
      <c r="BF109" s="51">
        <v>1200</v>
      </c>
      <c r="BG109" s="1">
        <f t="shared" si="25"/>
        <v>7.4840071703863043</v>
      </c>
      <c r="BH109" s="8">
        <v>7.55</v>
      </c>
      <c r="BI109" s="8">
        <v>2850</v>
      </c>
      <c r="BJ109" s="6">
        <f t="shared" si="26"/>
        <v>2850</v>
      </c>
      <c r="BK109" s="6">
        <f t="shared" si="27"/>
        <v>2983.884</v>
      </c>
      <c r="BL109" s="5">
        <f t="shared" si="28"/>
        <v>8.17</v>
      </c>
      <c r="BM109" s="6">
        <f t="shared" si="29"/>
        <v>2860</v>
      </c>
      <c r="BN109" s="6"/>
      <c r="BO109" s="6"/>
      <c r="BP109" s="70">
        <f t="shared" si="30"/>
        <v>2</v>
      </c>
      <c r="BQ109" s="70">
        <f t="shared" si="31"/>
        <v>2</v>
      </c>
      <c r="BR109" s="6">
        <f t="shared" si="32"/>
        <v>2860</v>
      </c>
      <c r="BS109" s="68">
        <f t="shared" si="33"/>
        <v>1</v>
      </c>
      <c r="BT109" s="6">
        <f t="shared" si="34"/>
        <v>2953</v>
      </c>
      <c r="BU109" s="6"/>
      <c r="BV109" s="6"/>
      <c r="BW109" s="6">
        <f t="shared" si="35"/>
        <v>2953</v>
      </c>
      <c r="BX109" s="6">
        <f t="shared" si="36"/>
        <v>5226.8100000000004</v>
      </c>
      <c r="BY109" s="6">
        <f t="shared" si="37"/>
        <v>658.26299999999992</v>
      </c>
      <c r="CC109">
        <v>1</v>
      </c>
      <c r="CD109" s="22">
        <v>347.6</v>
      </c>
      <c r="CE109" s="22">
        <v>1550</v>
      </c>
      <c r="CF109" s="22">
        <v>2150.2800000000002</v>
      </c>
      <c r="CG109" s="22">
        <v>600.2800000000002</v>
      </c>
      <c r="CH109" s="11">
        <v>0.27916364380452785</v>
      </c>
      <c r="CO109" s="50">
        <v>1.5</v>
      </c>
      <c r="CP109" t="s">
        <v>1571</v>
      </c>
      <c r="CQ109" t="s">
        <v>1572</v>
      </c>
      <c r="CR109" t="s">
        <v>1494</v>
      </c>
      <c r="CS109">
        <v>5034</v>
      </c>
      <c r="CT109" t="s">
        <v>1576</v>
      </c>
      <c r="CU109" t="s">
        <v>1573</v>
      </c>
      <c r="CV109" t="s">
        <v>1568</v>
      </c>
      <c r="CW109">
        <v>1.77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1.5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0.27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</row>
    <row r="110" spans="1:145" x14ac:dyDescent="0.3">
      <c r="A110">
        <v>212</v>
      </c>
      <c r="B110">
        <v>106</v>
      </c>
      <c r="D110" s="13" t="str">
        <f t="shared" si="19"/>
        <v>032</v>
      </c>
      <c r="E110" s="13" t="str">
        <f t="shared" si="20"/>
        <v>186</v>
      </c>
      <c r="F110" s="13" t="str">
        <f t="shared" si="21"/>
        <v>03229.18640</v>
      </c>
      <c r="G110" s="13" t="str">
        <f t="shared" si="22"/>
        <v>106.212.NH.PA.2.328.No.Yes</v>
      </c>
      <c r="H110" s="13" t="s">
        <v>1664</v>
      </c>
      <c r="I110" s="13" t="s">
        <v>1664</v>
      </c>
      <c r="J110" t="s">
        <v>1366</v>
      </c>
      <c r="K110" t="s">
        <v>1367</v>
      </c>
      <c r="L110" s="14" t="s">
        <v>1368</v>
      </c>
      <c r="M110" t="s">
        <v>1440</v>
      </c>
      <c r="N110" t="s">
        <v>1357</v>
      </c>
      <c r="O110" t="s">
        <v>1441</v>
      </c>
      <c r="P110" t="s">
        <v>1477</v>
      </c>
      <c r="Q110" s="34">
        <v>328</v>
      </c>
      <c r="R110" s="9">
        <v>359.5</v>
      </c>
      <c r="S110">
        <v>0.36</v>
      </c>
      <c r="T110">
        <v>0.36</v>
      </c>
      <c r="U110" s="11">
        <f t="shared" si="23"/>
        <v>0.79130434782608705</v>
      </c>
      <c r="V110" s="50">
        <v>1.82</v>
      </c>
      <c r="W110" s="22">
        <v>2.2999999999999998</v>
      </c>
      <c r="X110">
        <v>2</v>
      </c>
      <c r="Y110" t="s">
        <v>1680</v>
      </c>
      <c r="Z110" s="50">
        <v>359.5</v>
      </c>
      <c r="AA110" t="s">
        <v>1479</v>
      </c>
      <c r="AB110" t="s">
        <v>1478</v>
      </c>
      <c r="AC110" t="s">
        <v>1726</v>
      </c>
      <c r="AD110" t="s">
        <v>1725</v>
      </c>
      <c r="AE110" s="13" t="str">
        <f>IFERROR(VLOOKUP(D110,Metros!$C$2:$F$916,4,0),"")</f>
        <v>NH-MAN</v>
      </c>
      <c r="AF110" s="13" t="str">
        <f>IFERROR(VLOOKUP(E110,Metros!$C$2:$F$916,4,0),"")</f>
        <v>PA-SCR</v>
      </c>
      <c r="AK110" s="10"/>
      <c r="AL110" s="11"/>
      <c r="AS110">
        <v>2.4</v>
      </c>
      <c r="AT110">
        <v>2.74</v>
      </c>
      <c r="AY110">
        <v>2.37</v>
      </c>
      <c r="AZ110">
        <v>2.75</v>
      </c>
      <c r="BA110">
        <v>2.41</v>
      </c>
      <c r="BB110">
        <v>2.75</v>
      </c>
      <c r="BE110" s="1">
        <f t="shared" si="24"/>
        <v>2.7466666666666666</v>
      </c>
      <c r="BF110" s="51">
        <v>1200</v>
      </c>
      <c r="BG110" s="1">
        <f t="shared" si="25"/>
        <v>7.5953027352804821</v>
      </c>
      <c r="BH110" s="8">
        <v>7.55</v>
      </c>
      <c r="BI110" s="8">
        <v>2850</v>
      </c>
      <c r="BJ110" s="6">
        <f t="shared" si="26"/>
        <v>2850</v>
      </c>
      <c r="BK110" s="6">
        <f t="shared" si="27"/>
        <v>2979.42</v>
      </c>
      <c r="BL110" s="5">
        <f t="shared" si="28"/>
        <v>8.7200000000000006</v>
      </c>
      <c r="BM110" s="6">
        <f t="shared" si="29"/>
        <v>2860</v>
      </c>
      <c r="BN110" s="6"/>
      <c r="BO110" s="6"/>
      <c r="BP110" s="70">
        <f t="shared" si="30"/>
        <v>2</v>
      </c>
      <c r="BQ110" s="70">
        <f t="shared" si="31"/>
        <v>2</v>
      </c>
      <c r="BR110" s="6">
        <f t="shared" si="32"/>
        <v>2860</v>
      </c>
      <c r="BS110" s="68">
        <f t="shared" si="33"/>
        <v>1</v>
      </c>
      <c r="BT110" s="6">
        <f t="shared" si="34"/>
        <v>2953</v>
      </c>
      <c r="BU110" s="6"/>
      <c r="BV110" s="6"/>
      <c r="BW110" s="6">
        <f t="shared" si="35"/>
        <v>2953</v>
      </c>
      <c r="BX110" s="6">
        <f t="shared" si="36"/>
        <v>6791.9</v>
      </c>
      <c r="BY110" s="6">
        <f t="shared" si="37"/>
        <v>826.84999999999991</v>
      </c>
      <c r="CO110" s="50">
        <v>1.82</v>
      </c>
      <c r="CP110" t="s">
        <v>1571</v>
      </c>
      <c r="CQ110" t="s">
        <v>1572</v>
      </c>
      <c r="CR110" t="s">
        <v>1494</v>
      </c>
      <c r="CS110">
        <v>5089</v>
      </c>
      <c r="CT110" t="s">
        <v>1440</v>
      </c>
      <c r="CU110" t="s">
        <v>1573</v>
      </c>
      <c r="CV110" t="s">
        <v>1568</v>
      </c>
      <c r="CW110">
        <v>2.2999999999999998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1.82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0.48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</row>
    <row r="111" spans="1:145" x14ac:dyDescent="0.3">
      <c r="A111">
        <v>214</v>
      </c>
      <c r="B111">
        <v>107</v>
      </c>
      <c r="D111" s="13" t="str">
        <f t="shared" si="19"/>
        <v>032</v>
      </c>
      <c r="E111" s="13" t="str">
        <f t="shared" si="20"/>
        <v>010</v>
      </c>
      <c r="F111" s="13" t="str">
        <f t="shared" si="21"/>
        <v>03229.01085</v>
      </c>
      <c r="G111" s="13" t="str">
        <f t="shared" si="22"/>
        <v>107.214.NH.MA.2.124.No.Yes</v>
      </c>
      <c r="H111" s="13" t="s">
        <v>1664</v>
      </c>
      <c r="I111" s="13" t="s">
        <v>1664</v>
      </c>
      <c r="J111" t="s">
        <v>1366</v>
      </c>
      <c r="K111" t="s">
        <v>1367</v>
      </c>
      <c r="L111" s="14" t="s">
        <v>1368</v>
      </c>
      <c r="M111" t="s">
        <v>1442</v>
      </c>
      <c r="N111" t="s">
        <v>1427</v>
      </c>
      <c r="O111" t="s">
        <v>1443</v>
      </c>
      <c r="P111" t="s">
        <v>1477</v>
      </c>
      <c r="Q111" s="34">
        <v>124</v>
      </c>
      <c r="R111" s="9">
        <v>122.7</v>
      </c>
      <c r="S111">
        <v>0.36</v>
      </c>
      <c r="T111">
        <v>0.36</v>
      </c>
      <c r="U111" s="11">
        <f t="shared" si="23"/>
        <v>0.98787878787878791</v>
      </c>
      <c r="V111" s="50">
        <v>1.63</v>
      </c>
      <c r="W111" s="22">
        <v>1.65</v>
      </c>
      <c r="X111">
        <v>2</v>
      </c>
      <c r="Y111" t="s">
        <v>1680</v>
      </c>
      <c r="Z111" s="50">
        <v>122.7</v>
      </c>
      <c r="AA111" t="s">
        <v>1479</v>
      </c>
      <c r="AB111" t="s">
        <v>1478</v>
      </c>
      <c r="AC111" t="s">
        <v>1726</v>
      </c>
      <c r="AD111" t="s">
        <v>1726</v>
      </c>
      <c r="AE111" s="13" t="str">
        <f>IFERROR(VLOOKUP(D111,Metros!$C$2:$F$916,4,0),"")</f>
        <v>NH-MAN</v>
      </c>
      <c r="AF111" s="13" t="str">
        <f>IFERROR(VLOOKUP(E111,Metros!$C$2:$F$916,4,0),"")</f>
        <v>MA-SPR</v>
      </c>
      <c r="AK111" s="10"/>
      <c r="AL111" s="11"/>
      <c r="AY111">
        <v>5.05</v>
      </c>
      <c r="AZ111">
        <v>6.41</v>
      </c>
      <c r="BA111">
        <v>5.35</v>
      </c>
      <c r="BB111">
        <v>6.83</v>
      </c>
      <c r="BE111" s="1">
        <f t="shared" si="24"/>
        <v>6.62</v>
      </c>
      <c r="BF111" s="51">
        <v>1200</v>
      </c>
      <c r="BG111" s="1">
        <f t="shared" si="25"/>
        <v>20.040951100244499</v>
      </c>
      <c r="BH111" s="8">
        <v>1</v>
      </c>
      <c r="BI111" s="8">
        <v>1950</v>
      </c>
      <c r="BJ111" s="6">
        <f t="shared" si="26"/>
        <v>1950</v>
      </c>
      <c r="BK111" s="6">
        <f t="shared" si="27"/>
        <v>1994.172</v>
      </c>
      <c r="BL111" s="5">
        <f t="shared" si="28"/>
        <v>15.72</v>
      </c>
      <c r="BM111" s="6">
        <f t="shared" si="29"/>
        <v>1949</v>
      </c>
      <c r="BN111" s="6"/>
      <c r="BO111" s="6"/>
      <c r="BP111" s="70">
        <f t="shared" si="30"/>
        <v>2</v>
      </c>
      <c r="BQ111" s="70">
        <f t="shared" si="31"/>
        <v>2</v>
      </c>
      <c r="BR111" s="6">
        <f t="shared" si="32"/>
        <v>1949</v>
      </c>
      <c r="BS111" s="68">
        <f t="shared" si="33"/>
        <v>1</v>
      </c>
      <c r="BT111" s="6">
        <f t="shared" si="34"/>
        <v>2012</v>
      </c>
      <c r="BU111" s="6"/>
      <c r="BV111" s="6"/>
      <c r="BW111" s="6">
        <f t="shared" si="35"/>
        <v>2012</v>
      </c>
      <c r="BX111" s="6">
        <f t="shared" si="36"/>
        <v>3319.7999999999997</v>
      </c>
      <c r="BY111" s="6">
        <f t="shared" si="37"/>
        <v>202.45499999999998</v>
      </c>
      <c r="CO111" s="50">
        <v>1.63</v>
      </c>
      <c r="CP111" t="s">
        <v>1571</v>
      </c>
      <c r="CQ111" t="s">
        <v>1572</v>
      </c>
      <c r="CR111" t="s">
        <v>1494</v>
      </c>
      <c r="CS111">
        <v>5221</v>
      </c>
      <c r="CT111" t="s">
        <v>1442</v>
      </c>
      <c r="CU111" t="s">
        <v>1573</v>
      </c>
      <c r="CV111" t="s">
        <v>1568</v>
      </c>
      <c r="CW111">
        <v>1.65</v>
      </c>
      <c r="CX111">
        <v>0.02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1.63</v>
      </c>
      <c r="DU111">
        <v>0</v>
      </c>
      <c r="DV111">
        <v>0</v>
      </c>
      <c r="DW111">
        <v>0</v>
      </c>
      <c r="DX111">
        <v>0</v>
      </c>
      <c r="DY111">
        <v>0</v>
      </c>
      <c r="DZ111" t="s">
        <v>1577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</row>
    <row r="112" spans="1:145" x14ac:dyDescent="0.3">
      <c r="A112">
        <v>216</v>
      </c>
      <c r="B112">
        <v>108</v>
      </c>
      <c r="D112" s="13" t="str">
        <f t="shared" si="19"/>
        <v>460</v>
      </c>
      <c r="E112" s="13" t="str">
        <f t="shared" si="20"/>
        <v>450</v>
      </c>
      <c r="F112" s="13" t="str">
        <f t="shared" si="21"/>
        <v>46001.45050</v>
      </c>
      <c r="G112" s="13" t="str">
        <f t="shared" si="22"/>
        <v>108.216.IN.OH.1.110.No.Yes</v>
      </c>
      <c r="H112" s="13" t="s">
        <v>1664</v>
      </c>
      <c r="I112" s="13" t="s">
        <v>1664</v>
      </c>
      <c r="J112" t="s">
        <v>1369</v>
      </c>
      <c r="K112" t="s">
        <v>1351</v>
      </c>
      <c r="L112" s="14" t="s">
        <v>1370</v>
      </c>
      <c r="M112" t="s">
        <v>1471</v>
      </c>
      <c r="N112" t="s">
        <v>1345</v>
      </c>
      <c r="O112" t="s">
        <v>1472</v>
      </c>
      <c r="P112" t="s">
        <v>1477</v>
      </c>
      <c r="Q112" s="34">
        <v>110</v>
      </c>
      <c r="R112" s="9">
        <v>115.7</v>
      </c>
      <c r="S112">
        <v>0.36</v>
      </c>
      <c r="T112">
        <v>0.36</v>
      </c>
      <c r="U112" s="11">
        <f t="shared" si="23"/>
        <v>0.5357142857142857</v>
      </c>
      <c r="V112" s="50">
        <v>1.5</v>
      </c>
      <c r="W112" s="22">
        <v>2.8</v>
      </c>
      <c r="X112">
        <v>1</v>
      </c>
      <c r="Y112" t="s">
        <v>1680</v>
      </c>
      <c r="Z112" s="50">
        <v>115.7</v>
      </c>
      <c r="AA112" t="s">
        <v>1479</v>
      </c>
      <c r="AB112" t="s">
        <v>1478</v>
      </c>
      <c r="AC112" t="s">
        <v>1723</v>
      </c>
      <c r="AD112" t="s">
        <v>1723</v>
      </c>
      <c r="AE112" s="13" t="str">
        <f>IFERROR(VLOOKUP(D112,Metros!$C$2:$F$916,4,0),"")</f>
        <v>IN-IND</v>
      </c>
      <c r="AF112" s="13" t="str">
        <f>IFERROR(VLOOKUP(E112,Metros!$C$2:$F$916,4,0),"")</f>
        <v>OH-CIN</v>
      </c>
      <c r="AK112" s="10"/>
      <c r="AL112" s="11"/>
      <c r="AS112">
        <v>4.49</v>
      </c>
      <c r="AT112">
        <v>4.91</v>
      </c>
      <c r="AY112">
        <v>4.75</v>
      </c>
      <c r="AZ112">
        <v>5.15</v>
      </c>
      <c r="BA112">
        <v>4.8</v>
      </c>
      <c r="BB112">
        <v>5.3</v>
      </c>
      <c r="BE112" s="1">
        <f t="shared" si="24"/>
        <v>5.12</v>
      </c>
      <c r="BF112" s="51">
        <v>1200</v>
      </c>
      <c r="BG112" s="1">
        <f t="shared" si="25"/>
        <v>18.307650821089023</v>
      </c>
      <c r="BH112" s="8">
        <v>1</v>
      </c>
      <c r="BI112" s="8">
        <v>2500</v>
      </c>
      <c r="BJ112" s="6">
        <f t="shared" si="26"/>
        <v>2500</v>
      </c>
      <c r="BK112" s="6">
        <f t="shared" si="27"/>
        <v>2541.652</v>
      </c>
      <c r="BL112" s="5">
        <f t="shared" si="28"/>
        <v>22.75</v>
      </c>
      <c r="BM112" s="6">
        <f t="shared" si="29"/>
        <v>2503</v>
      </c>
      <c r="BN112" s="6"/>
      <c r="BO112" s="6"/>
      <c r="BP112" s="70">
        <f t="shared" si="30"/>
        <v>1</v>
      </c>
      <c r="BQ112" s="70">
        <f t="shared" si="31"/>
        <v>1</v>
      </c>
      <c r="BR112" s="6">
        <f t="shared" si="32"/>
        <v>2503</v>
      </c>
      <c r="BS112" s="68">
        <f t="shared" si="33"/>
        <v>1</v>
      </c>
      <c r="BT112" s="6">
        <f t="shared" si="34"/>
        <v>2584</v>
      </c>
      <c r="BU112" s="6"/>
      <c r="BV112" s="6"/>
      <c r="BW112" s="6">
        <f t="shared" si="35"/>
        <v>2584</v>
      </c>
      <c r="BX112" s="6">
        <f t="shared" si="36"/>
        <v>7235.2</v>
      </c>
      <c r="BY112" s="6">
        <f t="shared" si="37"/>
        <v>323.95999999999998</v>
      </c>
      <c r="CO112" s="50">
        <v>1.5</v>
      </c>
      <c r="CP112" t="s">
        <v>1578</v>
      </c>
      <c r="CQ112" t="s">
        <v>1579</v>
      </c>
      <c r="CR112" t="s">
        <v>1539</v>
      </c>
      <c r="CS112">
        <v>5084</v>
      </c>
      <c r="CT112" t="s">
        <v>1527</v>
      </c>
      <c r="CU112" t="s">
        <v>1580</v>
      </c>
      <c r="CV112" t="s">
        <v>1581</v>
      </c>
      <c r="CW112">
        <v>2.8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1</v>
      </c>
      <c r="DR112">
        <v>0.5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1</v>
      </c>
      <c r="DZ112">
        <v>0</v>
      </c>
      <c r="EA112">
        <v>0.3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</row>
    <row r="113" spans="1:145" x14ac:dyDescent="0.3">
      <c r="A113">
        <v>218</v>
      </c>
      <c r="B113">
        <v>109</v>
      </c>
      <c r="D113" s="13" t="str">
        <f t="shared" si="19"/>
        <v>460</v>
      </c>
      <c r="E113" s="13" t="str">
        <f t="shared" si="20"/>
        <v>458</v>
      </c>
      <c r="F113" s="13" t="str">
        <f t="shared" si="21"/>
        <v>46001.45889</v>
      </c>
      <c r="G113" s="13" t="str">
        <f t="shared" si="22"/>
        <v>109.218.IN.OH.2.146.No.Yes</v>
      </c>
      <c r="H113" s="13" t="s">
        <v>1664</v>
      </c>
      <c r="I113" s="13" t="s">
        <v>1664</v>
      </c>
      <c r="J113" t="s">
        <v>1369</v>
      </c>
      <c r="K113" t="s">
        <v>1351</v>
      </c>
      <c r="L113" s="14" t="s">
        <v>1370</v>
      </c>
      <c r="M113" t="s">
        <v>1473</v>
      </c>
      <c r="N113" t="s">
        <v>1345</v>
      </c>
      <c r="O113" t="s">
        <v>1474</v>
      </c>
      <c r="P113" t="s">
        <v>1477</v>
      </c>
      <c r="Q113" s="34">
        <v>146</v>
      </c>
      <c r="R113" s="9">
        <v>157.4</v>
      </c>
      <c r="S113">
        <v>0.36</v>
      </c>
      <c r="T113">
        <v>0.36</v>
      </c>
      <c r="U113" s="11">
        <f t="shared" si="23"/>
        <v>0.33333333333333331</v>
      </c>
      <c r="V113" s="50">
        <v>1</v>
      </c>
      <c r="W113" s="22">
        <v>3</v>
      </c>
      <c r="X113">
        <v>2</v>
      </c>
      <c r="Y113" t="s">
        <v>1680</v>
      </c>
      <c r="Z113" s="50">
        <v>157.4</v>
      </c>
      <c r="AA113" t="s">
        <v>1479</v>
      </c>
      <c r="AB113" t="s">
        <v>1478</v>
      </c>
      <c r="AC113" t="s">
        <v>1723</v>
      </c>
      <c r="AD113" t="s">
        <v>1723</v>
      </c>
      <c r="AE113" s="13" t="str">
        <f>IFERROR(VLOOKUP(D113,Metros!$C$2:$F$916,4,0),"")</f>
        <v>IN-IND</v>
      </c>
      <c r="AF113" s="13" t="str">
        <f>IFERROR(VLOOKUP(E113,Metros!$C$2:$F$916,4,0),"")</f>
        <v>OH-LIM</v>
      </c>
      <c r="AG113">
        <v>1</v>
      </c>
      <c r="AH113">
        <v>95</v>
      </c>
      <c r="AI113">
        <v>600</v>
      </c>
      <c r="AJ113">
        <v>1451.51</v>
      </c>
      <c r="AK113" s="10">
        <v>851.51</v>
      </c>
      <c r="AL113" s="11">
        <v>0.5866373638486817</v>
      </c>
      <c r="AS113">
        <v>4.5</v>
      </c>
      <c r="AT113">
        <v>5.24</v>
      </c>
      <c r="AY113">
        <v>4.5</v>
      </c>
      <c r="AZ113">
        <v>5.24</v>
      </c>
      <c r="BA113">
        <v>4.53</v>
      </c>
      <c r="BB113">
        <v>5.24</v>
      </c>
      <c r="BE113" s="1">
        <f t="shared" si="24"/>
        <v>5.24</v>
      </c>
      <c r="BF113" s="51">
        <v>1200</v>
      </c>
      <c r="BG113" s="1">
        <f t="shared" si="25"/>
        <v>15.745888182973317</v>
      </c>
      <c r="BH113" s="8">
        <v>1</v>
      </c>
      <c r="BI113" s="8">
        <v>2500</v>
      </c>
      <c r="BJ113" s="6">
        <f t="shared" si="26"/>
        <v>2500</v>
      </c>
      <c r="BK113" s="6">
        <f t="shared" si="27"/>
        <v>2556.6640000000002</v>
      </c>
      <c r="BL113" s="5">
        <f t="shared" si="28"/>
        <v>17.149999999999999</v>
      </c>
      <c r="BM113" s="6">
        <f t="shared" si="29"/>
        <v>2504</v>
      </c>
      <c r="BN113" s="6"/>
      <c r="BO113" s="6"/>
      <c r="BP113" s="70">
        <f t="shared" si="30"/>
        <v>2</v>
      </c>
      <c r="BQ113" s="70">
        <f t="shared" si="31"/>
        <v>2</v>
      </c>
      <c r="BR113" s="6">
        <f t="shared" si="32"/>
        <v>2504</v>
      </c>
      <c r="BS113" s="68">
        <f t="shared" si="33"/>
        <v>1</v>
      </c>
      <c r="BT113" s="6">
        <f t="shared" si="34"/>
        <v>2585</v>
      </c>
      <c r="BU113" s="6"/>
      <c r="BV113" s="6"/>
      <c r="BW113" s="6">
        <f t="shared" si="35"/>
        <v>2585</v>
      </c>
      <c r="BX113" s="6">
        <f t="shared" si="36"/>
        <v>7755</v>
      </c>
      <c r="BY113" s="6">
        <f t="shared" si="37"/>
        <v>472.20000000000005</v>
      </c>
      <c r="CO113" s="50">
        <v>1</v>
      </c>
      <c r="CP113" t="s">
        <v>1578</v>
      </c>
      <c r="CQ113" t="s">
        <v>1579</v>
      </c>
      <c r="CR113" t="s">
        <v>1539</v>
      </c>
      <c r="CS113">
        <v>5120</v>
      </c>
      <c r="CT113" t="s">
        <v>1528</v>
      </c>
      <c r="CU113" t="s">
        <v>1580</v>
      </c>
      <c r="CV113" t="s">
        <v>1581</v>
      </c>
      <c r="CW113">
        <v>3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1</v>
      </c>
      <c r="DS113">
        <v>0</v>
      </c>
      <c r="DT113">
        <v>0</v>
      </c>
      <c r="DU113">
        <v>0</v>
      </c>
      <c r="DV113">
        <v>0</v>
      </c>
      <c r="DW113">
        <v>0.6</v>
      </c>
      <c r="DX113">
        <v>0</v>
      </c>
      <c r="DY113">
        <v>0</v>
      </c>
      <c r="DZ113">
        <v>1</v>
      </c>
      <c r="EA113">
        <v>0.4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</row>
    <row r="114" spans="1:145" x14ac:dyDescent="0.3">
      <c r="A114">
        <v>220</v>
      </c>
      <c r="B114">
        <v>110</v>
      </c>
      <c r="D114" s="13" t="str">
        <f t="shared" si="19"/>
        <v>313</v>
      </c>
      <c r="E114" s="13" t="str">
        <f t="shared" si="20"/>
        <v>752</v>
      </c>
      <c r="F114" s="13" t="str">
        <f t="shared" si="21"/>
        <v>31322.75232</v>
      </c>
      <c r="G114" s="13" t="str">
        <f t="shared" si="22"/>
        <v>110.220.GA.TX.4.957.No.Yes</v>
      </c>
      <c r="H114" s="13" t="s">
        <v>1664</v>
      </c>
      <c r="I114" s="13" t="s">
        <v>1664</v>
      </c>
      <c r="J114" t="s">
        <v>1371</v>
      </c>
      <c r="K114" t="s">
        <v>1372</v>
      </c>
      <c r="L114" s="14" t="s">
        <v>1373</v>
      </c>
      <c r="M114" t="s">
        <v>1393</v>
      </c>
      <c r="N114" t="s">
        <v>1388</v>
      </c>
      <c r="O114" t="s">
        <v>1456</v>
      </c>
      <c r="P114" t="s">
        <v>1477</v>
      </c>
      <c r="Q114" s="34">
        <v>957</v>
      </c>
      <c r="R114" s="9">
        <v>1023.6</v>
      </c>
      <c r="S114">
        <v>0.36</v>
      </c>
      <c r="T114">
        <v>0.36</v>
      </c>
      <c r="U114" s="11">
        <f t="shared" si="23"/>
        <v>0</v>
      </c>
      <c r="V114" s="50">
        <v>0</v>
      </c>
      <c r="W114" s="22">
        <v>2.8</v>
      </c>
      <c r="X114">
        <v>4</v>
      </c>
      <c r="Y114" t="s">
        <v>1680</v>
      </c>
      <c r="Z114" s="50">
        <v>1023.6</v>
      </c>
      <c r="AA114" t="s">
        <v>1479</v>
      </c>
      <c r="AB114" t="s">
        <v>1478</v>
      </c>
      <c r="AC114" t="s">
        <v>1721</v>
      </c>
      <c r="AD114" t="s">
        <v>1724</v>
      </c>
      <c r="AE114" s="13" t="str">
        <f>IFERROR(VLOOKUP(D114,Metros!$C$2:$F$916,4,0),"")</f>
        <v>GA-SAV</v>
      </c>
      <c r="AF114" s="13" t="str">
        <f>IFERROR(VLOOKUP(E114,Metros!$C$2:$F$916,4,0),"")</f>
        <v>TX-DFW</v>
      </c>
      <c r="AG114">
        <v>29</v>
      </c>
      <c r="AH114">
        <v>907.44137931034516</v>
      </c>
      <c r="AI114">
        <v>2509.8627586206899</v>
      </c>
      <c r="AJ114">
        <v>1840.5400000000002</v>
      </c>
      <c r="AK114" s="10">
        <v>-669.32275862068968</v>
      </c>
      <c r="AL114" s="11">
        <v>-0.36365564378969739</v>
      </c>
      <c r="AS114">
        <v>1.41</v>
      </c>
      <c r="AT114">
        <v>1.56</v>
      </c>
      <c r="AY114">
        <v>1.44</v>
      </c>
      <c r="AZ114">
        <v>1.56</v>
      </c>
      <c r="BA114">
        <v>1.51</v>
      </c>
      <c r="BB114">
        <v>1.65</v>
      </c>
      <c r="BE114" s="1">
        <f t="shared" si="24"/>
        <v>1.5899999999999999</v>
      </c>
      <c r="BF114" s="51">
        <v>1200</v>
      </c>
      <c r="BG114" s="1">
        <f t="shared" si="25"/>
        <v>3.6368329425556856</v>
      </c>
      <c r="BH114" s="8">
        <v>3.65</v>
      </c>
      <c r="BJ114" s="6">
        <f t="shared" si="26"/>
        <v>3736.14</v>
      </c>
      <c r="BK114" s="6">
        <f t="shared" si="27"/>
        <v>4104.6359999999995</v>
      </c>
      <c r="BL114" s="5">
        <f t="shared" si="28"/>
        <v>3.93</v>
      </c>
      <c r="BM114" s="6">
        <f t="shared" si="29"/>
        <v>3761</v>
      </c>
      <c r="BN114" s="6"/>
      <c r="BO114" s="6"/>
      <c r="BP114" s="70">
        <f t="shared" si="30"/>
        <v>4</v>
      </c>
      <c r="BQ114" s="70">
        <f t="shared" si="31"/>
        <v>4</v>
      </c>
      <c r="BR114" s="6">
        <f t="shared" si="32"/>
        <v>3761</v>
      </c>
      <c r="BS114" s="68">
        <f t="shared" si="33"/>
        <v>3</v>
      </c>
      <c r="BT114" s="6">
        <f t="shared" si="34"/>
        <v>3883</v>
      </c>
      <c r="BU114" s="6"/>
      <c r="BV114" s="6"/>
      <c r="BW114" s="6">
        <f t="shared" si="35"/>
        <v>3883</v>
      </c>
      <c r="BX114" s="6">
        <f t="shared" si="36"/>
        <v>10872.4</v>
      </c>
      <c r="BY114" s="6">
        <f t="shared" si="37"/>
        <v>2866.08</v>
      </c>
      <c r="CO114" s="50">
        <v>0</v>
      </c>
      <c r="CP114" t="s">
        <v>1582</v>
      </c>
      <c r="CQ114" t="s">
        <v>1583</v>
      </c>
      <c r="CR114" t="s">
        <v>1494</v>
      </c>
      <c r="CS114">
        <v>5023</v>
      </c>
      <c r="CT114" t="s">
        <v>1393</v>
      </c>
      <c r="CU114" t="s">
        <v>1584</v>
      </c>
      <c r="CV114" t="s">
        <v>1581</v>
      </c>
      <c r="CW114">
        <v>2.8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1.8</v>
      </c>
      <c r="DX114">
        <v>1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</row>
    <row r="115" spans="1:145" x14ac:dyDescent="0.3">
      <c r="A115">
        <v>222</v>
      </c>
      <c r="B115">
        <v>111</v>
      </c>
      <c r="D115" s="13" t="str">
        <f t="shared" si="19"/>
        <v>313</v>
      </c>
      <c r="E115" s="13" t="str">
        <f t="shared" si="20"/>
        <v>666</v>
      </c>
      <c r="F115" s="13" t="str">
        <f t="shared" si="21"/>
        <v>31322.66609</v>
      </c>
      <c r="G115" s="13" t="str">
        <f t="shared" si="22"/>
        <v>111.222.GA.KS.3.1087.No.Yes</v>
      </c>
      <c r="H115" s="13" t="s">
        <v>1664</v>
      </c>
      <c r="I115" s="13" t="s">
        <v>1664</v>
      </c>
      <c r="J115" t="s">
        <v>1371</v>
      </c>
      <c r="K115" t="s">
        <v>1372</v>
      </c>
      <c r="L115" s="14" t="s">
        <v>1373</v>
      </c>
      <c r="M115" t="s">
        <v>1457</v>
      </c>
      <c r="N115" t="s">
        <v>1458</v>
      </c>
      <c r="O115" t="s">
        <v>1459</v>
      </c>
      <c r="P115" t="s">
        <v>1477</v>
      </c>
      <c r="Q115" s="34">
        <v>1087</v>
      </c>
      <c r="R115" s="9">
        <v>1107.4000000000001</v>
      </c>
      <c r="S115">
        <v>0.36</v>
      </c>
      <c r="T115">
        <v>0.36</v>
      </c>
      <c r="U115" s="11">
        <f t="shared" si="23"/>
        <v>0</v>
      </c>
      <c r="V115" s="50">
        <v>0</v>
      </c>
      <c r="W115" s="22">
        <v>2.6</v>
      </c>
      <c r="X115">
        <v>3</v>
      </c>
      <c r="Y115" t="s">
        <v>1680</v>
      </c>
      <c r="Z115" s="50">
        <v>1107.4000000000001</v>
      </c>
      <c r="AA115" t="s">
        <v>1479</v>
      </c>
      <c r="AB115" t="s">
        <v>1478</v>
      </c>
      <c r="AC115" t="s">
        <v>1721</v>
      </c>
      <c r="AD115" t="s">
        <v>1724</v>
      </c>
      <c r="AE115" s="13" t="str">
        <f>IFERROR(VLOOKUP(D115,Metros!$C$2:$F$916,4,0),"")</f>
        <v>GA-SAV</v>
      </c>
      <c r="AF115" s="13" t="str">
        <f>IFERROR(VLOOKUP(E115,Metros!$C$2:$F$916,4,0),"")</f>
        <v>KS-TOP</v>
      </c>
      <c r="AG115">
        <v>4</v>
      </c>
      <c r="AH115">
        <v>1087.4000000000001</v>
      </c>
      <c r="AI115">
        <v>4700</v>
      </c>
      <c r="AJ115">
        <v>5425.8200000000006</v>
      </c>
      <c r="AK115" s="10">
        <v>725.82000000000062</v>
      </c>
      <c r="AL115" s="11">
        <v>0.13377148523172544</v>
      </c>
      <c r="AS115">
        <v>1.41</v>
      </c>
      <c r="AT115">
        <v>1.6</v>
      </c>
      <c r="AY115">
        <v>1.52</v>
      </c>
      <c r="AZ115">
        <v>1.68</v>
      </c>
      <c r="BA115">
        <v>1.73</v>
      </c>
      <c r="BB115">
        <v>1.99</v>
      </c>
      <c r="BE115" s="1">
        <f t="shared" si="24"/>
        <v>1.7566666666666668</v>
      </c>
      <c r="BF115" s="51">
        <v>1200</v>
      </c>
      <c r="BG115" s="1">
        <f t="shared" si="25"/>
        <v>3.8064526217566672</v>
      </c>
      <c r="BH115" s="8">
        <v>3.85</v>
      </c>
      <c r="BI115" s="8">
        <v>4525</v>
      </c>
      <c r="BJ115" s="6">
        <f t="shared" si="26"/>
        <v>4525</v>
      </c>
      <c r="BK115" s="6">
        <f t="shared" si="27"/>
        <v>4923.6639999999998</v>
      </c>
      <c r="BL115" s="5">
        <f t="shared" si="28"/>
        <v>4.17</v>
      </c>
      <c r="BM115" s="6">
        <f t="shared" si="29"/>
        <v>4533</v>
      </c>
      <c r="BN115" s="6"/>
      <c r="BO115" s="6"/>
      <c r="BP115" s="70">
        <f t="shared" si="30"/>
        <v>3</v>
      </c>
      <c r="BQ115" s="70">
        <f t="shared" si="31"/>
        <v>3</v>
      </c>
      <c r="BR115" s="6">
        <f t="shared" si="32"/>
        <v>4533</v>
      </c>
      <c r="BS115" s="68">
        <f t="shared" si="33"/>
        <v>3</v>
      </c>
      <c r="BT115" s="6">
        <f t="shared" si="34"/>
        <v>4680</v>
      </c>
      <c r="BU115" s="6"/>
      <c r="BV115" s="6"/>
      <c r="BW115" s="6">
        <f t="shared" si="35"/>
        <v>4680</v>
      </c>
      <c r="BX115" s="6">
        <f t="shared" si="36"/>
        <v>12168</v>
      </c>
      <c r="BY115" s="6">
        <f t="shared" si="37"/>
        <v>2879.2400000000002</v>
      </c>
      <c r="CC115">
        <v>4</v>
      </c>
      <c r="CD115" s="22">
        <v>1087.4000000000001</v>
      </c>
      <c r="CE115" s="22">
        <v>4700</v>
      </c>
      <c r="CF115" s="22">
        <v>5425.8200000000006</v>
      </c>
      <c r="CG115" s="22">
        <v>725.82000000000062</v>
      </c>
      <c r="CH115" s="11">
        <v>0.13377148523172544</v>
      </c>
      <c r="CO115" s="50">
        <v>0</v>
      </c>
      <c r="CP115" t="s">
        <v>1582</v>
      </c>
      <c r="CQ115" t="s">
        <v>1583</v>
      </c>
      <c r="CR115" t="s">
        <v>1494</v>
      </c>
      <c r="CS115">
        <v>5024</v>
      </c>
      <c r="CT115" t="s">
        <v>1457</v>
      </c>
      <c r="CU115" t="s">
        <v>1584</v>
      </c>
      <c r="CV115" t="s">
        <v>1581</v>
      </c>
      <c r="CW115">
        <v>2.6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1</v>
      </c>
      <c r="DX115">
        <v>1.6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</row>
    <row r="116" spans="1:145" x14ac:dyDescent="0.3">
      <c r="A116">
        <v>224</v>
      </c>
      <c r="B116">
        <v>112</v>
      </c>
      <c r="D116" s="13" t="str">
        <f t="shared" si="19"/>
        <v>313</v>
      </c>
      <c r="E116" s="13" t="str">
        <f t="shared" si="20"/>
        <v>226</v>
      </c>
      <c r="F116" s="13" t="str">
        <f t="shared" si="21"/>
        <v>31322.22603</v>
      </c>
      <c r="G116" s="13" t="str">
        <f t="shared" si="22"/>
        <v>112.224.GA.VA.2.589.No.Yes</v>
      </c>
      <c r="H116" s="13" t="s">
        <v>1664</v>
      </c>
      <c r="I116" s="13" t="s">
        <v>1664</v>
      </c>
      <c r="J116" t="s">
        <v>1371</v>
      </c>
      <c r="K116" t="s">
        <v>1372</v>
      </c>
      <c r="L116" s="14" t="s">
        <v>1373</v>
      </c>
      <c r="M116" t="s">
        <v>1468</v>
      </c>
      <c r="N116" t="s">
        <v>1469</v>
      </c>
      <c r="O116" t="s">
        <v>1470</v>
      </c>
      <c r="P116" t="s">
        <v>1477</v>
      </c>
      <c r="Q116" s="34">
        <v>589</v>
      </c>
      <c r="R116" s="9">
        <v>612.70000000000005</v>
      </c>
      <c r="S116">
        <v>0.36</v>
      </c>
      <c r="T116">
        <v>0.36</v>
      </c>
      <c r="U116" s="11">
        <f t="shared" si="23"/>
        <v>0.625</v>
      </c>
      <c r="V116" s="50">
        <v>2</v>
      </c>
      <c r="W116" s="22">
        <v>3.2</v>
      </c>
      <c r="X116">
        <v>2</v>
      </c>
      <c r="Y116" t="s">
        <v>1680</v>
      </c>
      <c r="Z116" s="50">
        <v>612.70000000000005</v>
      </c>
      <c r="AA116" t="s">
        <v>1479</v>
      </c>
      <c r="AB116" t="s">
        <v>1478</v>
      </c>
      <c r="AC116" t="s">
        <v>1721</v>
      </c>
      <c r="AD116" t="s">
        <v>1722</v>
      </c>
      <c r="AE116" s="13" t="str">
        <f>IFERROR(VLOOKUP(D116,Metros!$C$2:$F$916,4,0),"")</f>
        <v>GA-SAV</v>
      </c>
      <c r="AF116" s="13" t="str">
        <f>IFERROR(VLOOKUP(E116,Metros!$C$2:$F$916,4,0),"")</f>
        <v>VA-WIN</v>
      </c>
      <c r="AG116">
        <v>1</v>
      </c>
      <c r="AH116">
        <v>594.79999999999995</v>
      </c>
      <c r="AI116">
        <v>3500</v>
      </c>
      <c r="AJ116">
        <v>1835.93</v>
      </c>
      <c r="AK116" s="10">
        <v>-1664.07</v>
      </c>
      <c r="AL116" s="11">
        <v>-0.90639076653249295</v>
      </c>
      <c r="AS116">
        <v>2.38</v>
      </c>
      <c r="AT116">
        <v>2.66</v>
      </c>
      <c r="AY116">
        <v>2.36</v>
      </c>
      <c r="AZ116">
        <v>2.65</v>
      </c>
      <c r="BA116">
        <v>2.39</v>
      </c>
      <c r="BB116">
        <v>2.66</v>
      </c>
      <c r="BE116" s="1">
        <f t="shared" si="24"/>
        <v>2.6566666666666667</v>
      </c>
      <c r="BF116" s="51">
        <v>1200</v>
      </c>
      <c r="BG116" s="1">
        <f t="shared" si="25"/>
        <v>6.0763774821826884</v>
      </c>
      <c r="BH116" s="8">
        <v>6.05</v>
      </c>
      <c r="BJ116" s="6">
        <f t="shared" si="26"/>
        <v>3706.835</v>
      </c>
      <c r="BK116" s="6">
        <f t="shared" si="27"/>
        <v>3927.4070000000002</v>
      </c>
      <c r="BL116" s="5">
        <f t="shared" si="28"/>
        <v>6.31</v>
      </c>
      <c r="BM116" s="6">
        <f t="shared" si="29"/>
        <v>3717</v>
      </c>
      <c r="BN116" s="6"/>
      <c r="BO116" s="6"/>
      <c r="BP116" s="70">
        <f t="shared" si="30"/>
        <v>2</v>
      </c>
      <c r="BQ116" s="70">
        <f t="shared" si="31"/>
        <v>2</v>
      </c>
      <c r="BR116" s="6">
        <f t="shared" si="32"/>
        <v>3717</v>
      </c>
      <c r="BS116" s="68">
        <f t="shared" si="33"/>
        <v>2</v>
      </c>
      <c r="BT116" s="6">
        <f t="shared" si="34"/>
        <v>3838</v>
      </c>
      <c r="BU116" s="6"/>
      <c r="BV116" s="6"/>
      <c r="BW116" s="6">
        <f t="shared" si="35"/>
        <v>3838</v>
      </c>
      <c r="BX116" s="6">
        <f t="shared" si="36"/>
        <v>12281.6</v>
      </c>
      <c r="BY116" s="6">
        <f t="shared" si="37"/>
        <v>1960.6400000000003</v>
      </c>
      <c r="CO116" s="50">
        <v>2</v>
      </c>
      <c r="CP116" t="s">
        <v>1582</v>
      </c>
      <c r="CQ116" t="s">
        <v>1583</v>
      </c>
      <c r="CR116" t="s">
        <v>1494</v>
      </c>
      <c r="CS116">
        <v>5030</v>
      </c>
      <c r="CT116" t="s">
        <v>1468</v>
      </c>
      <c r="CU116" t="s">
        <v>1584</v>
      </c>
      <c r="CV116" t="s">
        <v>1581</v>
      </c>
      <c r="CW116">
        <v>3.2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1</v>
      </c>
      <c r="DR116">
        <v>1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1.2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</row>
    <row r="117" spans="1:145" x14ac:dyDescent="0.3">
      <c r="A117">
        <v>226</v>
      </c>
      <c r="B117">
        <v>113</v>
      </c>
      <c r="D117" s="13" t="str">
        <f t="shared" si="19"/>
        <v>313</v>
      </c>
      <c r="E117" s="13" t="str">
        <f t="shared" si="20"/>
        <v>180</v>
      </c>
      <c r="F117" s="13" t="str">
        <f t="shared" si="21"/>
        <v>31322.18031</v>
      </c>
      <c r="G117" s="13" t="str">
        <f t="shared" si="22"/>
        <v>113.226.GA.PA.3.730.No.Yes</v>
      </c>
      <c r="H117" s="13" t="s">
        <v>1664</v>
      </c>
      <c r="I117" s="66" t="s">
        <v>1704</v>
      </c>
      <c r="J117" t="s">
        <v>1371</v>
      </c>
      <c r="K117" t="s">
        <v>1372</v>
      </c>
      <c r="L117" s="14" t="s">
        <v>1373</v>
      </c>
      <c r="M117" t="s">
        <v>1438</v>
      </c>
      <c r="N117" t="s">
        <v>1357</v>
      </c>
      <c r="O117" t="s">
        <v>1439</v>
      </c>
      <c r="P117" t="s">
        <v>1477</v>
      </c>
      <c r="Q117" s="34">
        <v>730</v>
      </c>
      <c r="R117" s="9">
        <v>751.9</v>
      </c>
      <c r="S117">
        <v>0.36</v>
      </c>
      <c r="T117">
        <v>0.36</v>
      </c>
      <c r="U117" s="11">
        <f t="shared" si="23"/>
        <v>0</v>
      </c>
      <c r="V117" s="50">
        <v>0</v>
      </c>
      <c r="W117" s="22">
        <v>2.9</v>
      </c>
      <c r="X117">
        <v>3</v>
      </c>
      <c r="Y117" t="s">
        <v>1680</v>
      </c>
      <c r="Z117" s="50">
        <v>751.9</v>
      </c>
      <c r="AA117" t="s">
        <v>1479</v>
      </c>
      <c r="AB117" t="s">
        <v>1478</v>
      </c>
      <c r="AC117" t="s">
        <v>1721</v>
      </c>
      <c r="AD117" t="s">
        <v>1725</v>
      </c>
      <c r="AE117" s="13" t="str">
        <f>IFERROR(VLOOKUP(D117,Metros!$C$2:$F$916,4,0),"")</f>
        <v>GA-SAV</v>
      </c>
      <c r="AF117" s="13" t="str">
        <f>IFERROR(VLOOKUP(E117,Metros!$C$2:$F$916,4,0),"")</f>
        <v>PA-ALL</v>
      </c>
      <c r="AK117" s="10"/>
      <c r="AL117" s="11"/>
      <c r="AS117">
        <v>2.06</v>
      </c>
      <c r="AT117">
        <v>2.2799999999999998</v>
      </c>
      <c r="AY117">
        <v>2.15</v>
      </c>
      <c r="AZ117">
        <v>2.36</v>
      </c>
      <c r="BA117">
        <v>2.36</v>
      </c>
      <c r="BB117">
        <v>2.69</v>
      </c>
      <c r="BE117" s="1">
        <f t="shared" si="24"/>
        <v>2.4433333333333334</v>
      </c>
      <c r="BF117" s="51">
        <v>1200</v>
      </c>
      <c r="BG117" s="1">
        <f t="shared" si="25"/>
        <v>5.383123575830119</v>
      </c>
      <c r="BH117" s="67">
        <v>5.55</v>
      </c>
      <c r="BI117" s="67">
        <v>4250</v>
      </c>
      <c r="BJ117" s="6">
        <f t="shared" si="26"/>
        <v>4250</v>
      </c>
      <c r="BK117" s="6">
        <f t="shared" si="27"/>
        <v>4520.6840000000002</v>
      </c>
      <c r="BL117" s="5">
        <f t="shared" si="28"/>
        <v>5.83</v>
      </c>
      <c r="BM117" s="6">
        <f t="shared" si="29"/>
        <v>4256</v>
      </c>
      <c r="BN117" s="6"/>
      <c r="BO117" s="6"/>
      <c r="BP117" s="70">
        <f t="shared" si="30"/>
        <v>3</v>
      </c>
      <c r="BQ117" s="70">
        <f t="shared" si="31"/>
        <v>3</v>
      </c>
      <c r="BR117" s="6">
        <f t="shared" si="32"/>
        <v>4256</v>
      </c>
      <c r="BS117" s="68">
        <f t="shared" si="33"/>
        <v>2</v>
      </c>
      <c r="BT117" s="6">
        <f t="shared" si="34"/>
        <v>4394</v>
      </c>
      <c r="BU117" s="6"/>
      <c r="BV117" s="6"/>
      <c r="BW117" s="6">
        <f t="shared" si="35"/>
        <v>4394</v>
      </c>
      <c r="BX117" s="6">
        <f t="shared" si="36"/>
        <v>12742.6</v>
      </c>
      <c r="BY117" s="6">
        <f t="shared" si="37"/>
        <v>2180.5099999999998</v>
      </c>
      <c r="CO117" s="50">
        <v>0</v>
      </c>
      <c r="CP117" t="s">
        <v>1582</v>
      </c>
      <c r="CQ117" t="s">
        <v>1583</v>
      </c>
      <c r="CR117" t="s">
        <v>1494</v>
      </c>
      <c r="CS117">
        <v>5034</v>
      </c>
      <c r="CT117" t="s">
        <v>1438</v>
      </c>
      <c r="CU117" t="s">
        <v>1584</v>
      </c>
      <c r="CV117" t="s">
        <v>1581</v>
      </c>
      <c r="CW117">
        <v>2.9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1</v>
      </c>
      <c r="DX117">
        <v>1</v>
      </c>
      <c r="DY117">
        <v>0</v>
      </c>
      <c r="DZ117">
        <v>0.9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</row>
    <row r="118" spans="1:145" x14ac:dyDescent="0.3">
      <c r="A118">
        <v>228</v>
      </c>
      <c r="B118">
        <v>114</v>
      </c>
      <c r="D118" s="13" t="str">
        <f t="shared" si="19"/>
        <v>313</v>
      </c>
      <c r="E118" s="13" t="str">
        <f t="shared" si="20"/>
        <v>450</v>
      </c>
      <c r="F118" s="13" t="str">
        <f t="shared" si="21"/>
        <v>31322.45050</v>
      </c>
      <c r="G118" s="13" t="str">
        <f t="shared" si="22"/>
        <v>114.228.GA.OH.3.654.No.Yes</v>
      </c>
      <c r="H118" s="13" t="s">
        <v>1664</v>
      </c>
      <c r="I118" s="13" t="s">
        <v>1664</v>
      </c>
      <c r="J118" t="s">
        <v>1371</v>
      </c>
      <c r="K118" t="s">
        <v>1372</v>
      </c>
      <c r="L118" s="14" t="s">
        <v>1373</v>
      </c>
      <c r="M118" t="s">
        <v>1471</v>
      </c>
      <c r="N118" t="s">
        <v>1345</v>
      </c>
      <c r="O118" t="s">
        <v>1472</v>
      </c>
      <c r="P118" t="s">
        <v>1477</v>
      </c>
      <c r="Q118" s="34">
        <v>654</v>
      </c>
      <c r="R118" s="9">
        <v>693.9</v>
      </c>
      <c r="S118">
        <v>0.36</v>
      </c>
      <c r="T118">
        <v>0.36</v>
      </c>
      <c r="U118" s="11">
        <f t="shared" si="23"/>
        <v>0.18918918918918917</v>
      </c>
      <c r="V118" s="50">
        <v>0.7</v>
      </c>
      <c r="W118" s="22">
        <v>3.7</v>
      </c>
      <c r="X118">
        <v>3</v>
      </c>
      <c r="Y118" t="s">
        <v>1680</v>
      </c>
      <c r="Z118" s="50">
        <v>693.9</v>
      </c>
      <c r="AA118" t="s">
        <v>1479</v>
      </c>
      <c r="AB118" t="s">
        <v>1478</v>
      </c>
      <c r="AC118" t="s">
        <v>1721</v>
      </c>
      <c r="AD118" t="s">
        <v>1723</v>
      </c>
      <c r="AE118" s="13" t="str">
        <f>IFERROR(VLOOKUP(D118,Metros!$C$2:$F$916,4,0),"")</f>
        <v>GA-SAV</v>
      </c>
      <c r="AF118" s="13" t="str">
        <f>IFERROR(VLOOKUP(E118,Metros!$C$2:$F$916,4,0),"")</f>
        <v>OH-CIN</v>
      </c>
      <c r="AK118" s="10"/>
      <c r="AL118" s="11"/>
      <c r="AS118">
        <v>1.86</v>
      </c>
      <c r="AT118">
        <v>2.0299999999999998</v>
      </c>
      <c r="AY118">
        <v>1.8</v>
      </c>
      <c r="AZ118">
        <v>2.06</v>
      </c>
      <c r="BA118">
        <v>2.02</v>
      </c>
      <c r="BB118">
        <v>2.31</v>
      </c>
      <c r="BE118" s="1">
        <f t="shared" si="24"/>
        <v>2.1333333333333333</v>
      </c>
      <c r="BF118" s="51">
        <v>1200</v>
      </c>
      <c r="BG118" s="1">
        <f t="shared" si="25"/>
        <v>5.0360224816255945</v>
      </c>
      <c r="BH118" s="8">
        <v>5.25</v>
      </c>
      <c r="BJ118" s="6">
        <f t="shared" si="26"/>
        <v>3642.9749999999999</v>
      </c>
      <c r="BK118" s="6">
        <f t="shared" si="27"/>
        <v>3892.779</v>
      </c>
      <c r="BL118" s="5">
        <f t="shared" si="28"/>
        <v>5.59</v>
      </c>
      <c r="BM118" s="6">
        <f t="shared" si="29"/>
        <v>3656</v>
      </c>
      <c r="BN118" s="6"/>
      <c r="BO118" s="6"/>
      <c r="BP118" s="70">
        <f t="shared" si="30"/>
        <v>3</v>
      </c>
      <c r="BQ118" s="70">
        <f t="shared" si="31"/>
        <v>3</v>
      </c>
      <c r="BR118" s="6">
        <f t="shared" si="32"/>
        <v>3656</v>
      </c>
      <c r="BS118" s="68">
        <f t="shared" si="33"/>
        <v>2</v>
      </c>
      <c r="BT118" s="6">
        <f t="shared" si="34"/>
        <v>3775</v>
      </c>
      <c r="BU118" s="6"/>
      <c r="BV118" s="6"/>
      <c r="BW118" s="6">
        <f t="shared" si="35"/>
        <v>3775</v>
      </c>
      <c r="BX118" s="6">
        <f t="shared" si="36"/>
        <v>13967.5</v>
      </c>
      <c r="BY118" s="6">
        <f t="shared" si="37"/>
        <v>2567.4299999999998</v>
      </c>
      <c r="CO118" s="50">
        <v>0.7</v>
      </c>
      <c r="CP118" t="s">
        <v>1582</v>
      </c>
      <c r="CQ118" t="s">
        <v>1583</v>
      </c>
      <c r="CR118" t="s">
        <v>1494</v>
      </c>
      <c r="CS118">
        <v>5084</v>
      </c>
      <c r="CT118" t="s">
        <v>1471</v>
      </c>
      <c r="CU118" t="s">
        <v>1584</v>
      </c>
      <c r="CV118" t="s">
        <v>1581</v>
      </c>
      <c r="CW118">
        <v>3.7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0.7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1</v>
      </c>
      <c r="DY118">
        <v>1</v>
      </c>
      <c r="DZ118">
        <v>1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</row>
    <row r="119" spans="1:145" x14ac:dyDescent="0.3">
      <c r="A119">
        <v>230</v>
      </c>
      <c r="B119">
        <v>115</v>
      </c>
      <c r="D119" s="13" t="str">
        <f t="shared" si="19"/>
        <v>313</v>
      </c>
      <c r="E119" s="13" t="str">
        <f t="shared" si="20"/>
        <v>316</v>
      </c>
      <c r="F119" s="13" t="str">
        <f t="shared" si="21"/>
        <v>31322.31636</v>
      </c>
      <c r="G119" s="13" t="str">
        <f t="shared" si="22"/>
        <v>115.230.GA.GA.4.171.No.Yes</v>
      </c>
      <c r="H119" s="13" t="s">
        <v>1664</v>
      </c>
      <c r="I119" s="13" t="s">
        <v>1664</v>
      </c>
      <c r="J119" t="s">
        <v>1371</v>
      </c>
      <c r="K119" t="s">
        <v>1372</v>
      </c>
      <c r="L119" s="14" t="s">
        <v>1373</v>
      </c>
      <c r="M119" t="s">
        <v>1460</v>
      </c>
      <c r="N119" t="s">
        <v>1372</v>
      </c>
      <c r="O119" t="s">
        <v>1461</v>
      </c>
      <c r="P119" t="s">
        <v>1477</v>
      </c>
      <c r="Q119" s="34">
        <v>171</v>
      </c>
      <c r="R119" s="9">
        <v>172.6</v>
      </c>
      <c r="S119">
        <v>0.36</v>
      </c>
      <c r="T119">
        <v>0.36</v>
      </c>
      <c r="U119" s="11">
        <f t="shared" si="23"/>
        <v>0</v>
      </c>
      <c r="V119" s="50">
        <v>0</v>
      </c>
      <c r="W119" s="22">
        <v>6.6</v>
      </c>
      <c r="X119">
        <v>4</v>
      </c>
      <c r="Y119" t="s">
        <v>1680</v>
      </c>
      <c r="Z119" s="50">
        <v>172.6</v>
      </c>
      <c r="AA119" t="s">
        <v>1479</v>
      </c>
      <c r="AB119" t="s">
        <v>1478</v>
      </c>
      <c r="AC119" t="s">
        <v>1721</v>
      </c>
      <c r="AD119" t="s">
        <v>1721</v>
      </c>
      <c r="AE119" s="13" t="str">
        <f>IFERROR(VLOOKUP(D119,Metros!$C$2:$F$916,4,0),"")</f>
        <v>GA-SAV</v>
      </c>
      <c r="AF119" s="13" t="str">
        <f>IFERROR(VLOOKUP(E119,Metros!$C$2:$F$916,4,0),"")</f>
        <v>GA-VAL</v>
      </c>
      <c r="AG119">
        <v>8</v>
      </c>
      <c r="AH119">
        <v>177</v>
      </c>
      <c r="AI119">
        <v>1612.5</v>
      </c>
      <c r="AJ119">
        <v>1617.5437500000003</v>
      </c>
      <c r="AK119" s="10">
        <v>5.0437500000002728</v>
      </c>
      <c r="AL119" s="11">
        <v>3.1181536820875924E-3</v>
      </c>
      <c r="AS119">
        <v>3.09</v>
      </c>
      <c r="AT119">
        <v>3.45</v>
      </c>
      <c r="AY119">
        <v>3.55</v>
      </c>
      <c r="AZ119">
        <v>3.91</v>
      </c>
      <c r="BA119">
        <v>3.63</v>
      </c>
      <c r="BB119">
        <v>4.04</v>
      </c>
      <c r="BE119" s="1">
        <f t="shared" si="24"/>
        <v>3.8000000000000003</v>
      </c>
      <c r="BF119" s="51">
        <v>1200</v>
      </c>
      <c r="BG119" s="1">
        <f t="shared" si="25"/>
        <v>12.842491309385863</v>
      </c>
      <c r="BH119" s="8">
        <v>1</v>
      </c>
      <c r="BI119" s="8">
        <v>2250</v>
      </c>
      <c r="BJ119" s="6">
        <f t="shared" si="26"/>
        <v>2250</v>
      </c>
      <c r="BK119" s="6">
        <f t="shared" si="27"/>
        <v>2312.136</v>
      </c>
      <c r="BL119" s="5">
        <f t="shared" si="28"/>
        <v>13.16</v>
      </c>
      <c r="BM119" s="6">
        <f t="shared" si="29"/>
        <v>2250</v>
      </c>
      <c r="BN119" s="6"/>
      <c r="BO119" s="6"/>
      <c r="BP119" s="70">
        <f t="shared" si="30"/>
        <v>4</v>
      </c>
      <c r="BQ119" s="70">
        <f t="shared" si="31"/>
        <v>4</v>
      </c>
      <c r="BR119" s="6">
        <f t="shared" si="32"/>
        <v>2250</v>
      </c>
      <c r="BS119" s="68">
        <f t="shared" si="33"/>
        <v>1</v>
      </c>
      <c r="BT119" s="6">
        <f t="shared" si="34"/>
        <v>2323</v>
      </c>
      <c r="BU119" s="6"/>
      <c r="BV119" s="6"/>
      <c r="BW119" s="6">
        <f t="shared" si="35"/>
        <v>2323</v>
      </c>
      <c r="BX119" s="6">
        <f t="shared" si="36"/>
        <v>15331.8</v>
      </c>
      <c r="BY119" s="6">
        <f t="shared" si="37"/>
        <v>1139.1599999999999</v>
      </c>
      <c r="CO119" s="50">
        <v>0</v>
      </c>
      <c r="CP119" t="s">
        <v>1582</v>
      </c>
      <c r="CQ119" t="s">
        <v>1583</v>
      </c>
      <c r="CR119" t="s">
        <v>1494</v>
      </c>
      <c r="CS119">
        <v>5085</v>
      </c>
      <c r="CT119" t="s">
        <v>1460</v>
      </c>
      <c r="CU119" t="s">
        <v>1584</v>
      </c>
      <c r="CV119" t="s">
        <v>1581</v>
      </c>
      <c r="CW119">
        <v>6.6</v>
      </c>
      <c r="CX119">
        <v>3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1.6</v>
      </c>
      <c r="EA119">
        <v>2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</row>
    <row r="120" spans="1:145" x14ac:dyDescent="0.3">
      <c r="A120">
        <v>232</v>
      </c>
      <c r="B120">
        <v>116</v>
      </c>
      <c r="D120" s="13" t="str">
        <f t="shared" si="19"/>
        <v>313</v>
      </c>
      <c r="E120" s="13" t="str">
        <f t="shared" si="20"/>
        <v>351</v>
      </c>
      <c r="F120" s="13" t="str">
        <f t="shared" si="21"/>
        <v>31322.35111</v>
      </c>
      <c r="G120" s="13" t="str">
        <f t="shared" si="22"/>
        <v>116.232.GA.AL.4.386.No.Yes</v>
      </c>
      <c r="H120" s="13" t="s">
        <v>1664</v>
      </c>
      <c r="I120" s="13" t="s">
        <v>1664</v>
      </c>
      <c r="J120" t="s">
        <v>1371</v>
      </c>
      <c r="K120" t="s">
        <v>1372</v>
      </c>
      <c r="L120" s="14" t="s">
        <v>1373</v>
      </c>
      <c r="M120" t="s">
        <v>1462</v>
      </c>
      <c r="N120" t="s">
        <v>1415</v>
      </c>
      <c r="O120" t="s">
        <v>1463</v>
      </c>
      <c r="P120" t="s">
        <v>1477</v>
      </c>
      <c r="Q120" s="34">
        <v>386</v>
      </c>
      <c r="R120" s="9">
        <v>416.5</v>
      </c>
      <c r="S120">
        <v>0.36</v>
      </c>
      <c r="T120">
        <v>0.36</v>
      </c>
      <c r="U120" s="11">
        <f t="shared" si="23"/>
        <v>0</v>
      </c>
      <c r="V120" s="50">
        <v>0</v>
      </c>
      <c r="W120" s="22">
        <v>3.4</v>
      </c>
      <c r="X120">
        <v>4</v>
      </c>
      <c r="Y120" t="s">
        <v>1680</v>
      </c>
      <c r="Z120" s="50">
        <v>416.5</v>
      </c>
      <c r="AA120" t="s">
        <v>1479</v>
      </c>
      <c r="AB120" t="s">
        <v>1478</v>
      </c>
      <c r="AC120" t="s">
        <v>1721</v>
      </c>
      <c r="AD120" t="s">
        <v>1721</v>
      </c>
      <c r="AE120" s="13" t="str">
        <f>IFERROR(VLOOKUP(D120,Metros!$C$2:$F$916,4,0),"")</f>
        <v>GA-SAV</v>
      </c>
      <c r="AF120" s="13" t="str">
        <f>IFERROR(VLOOKUP(E120,Metros!$C$2:$F$916,4,0),"")</f>
        <v>AL-BIR</v>
      </c>
      <c r="AG120">
        <v>73</v>
      </c>
      <c r="AH120">
        <v>352.07260273972616</v>
      </c>
      <c r="AI120">
        <v>865.7534246575342</v>
      </c>
      <c r="AJ120">
        <v>1223.9272602739729</v>
      </c>
      <c r="AK120" s="10">
        <v>358.17383561643874</v>
      </c>
      <c r="AL120" s="11">
        <v>0.29264307385086141</v>
      </c>
      <c r="AS120">
        <v>1.82</v>
      </c>
      <c r="AT120">
        <v>1.96</v>
      </c>
      <c r="AY120">
        <v>1.81</v>
      </c>
      <c r="AZ120">
        <v>2</v>
      </c>
      <c r="BA120">
        <v>1.93</v>
      </c>
      <c r="BB120">
        <v>2.17</v>
      </c>
      <c r="BE120" s="1">
        <f t="shared" si="24"/>
        <v>2.0433333333333334</v>
      </c>
      <c r="BF120" s="51">
        <v>1200</v>
      </c>
      <c r="BG120" s="1">
        <f t="shared" si="25"/>
        <v>6.0483191276510606</v>
      </c>
      <c r="BH120" s="8">
        <v>5.55</v>
      </c>
      <c r="BJ120" s="6">
        <f t="shared" si="26"/>
        <v>2311.5749999999998</v>
      </c>
      <c r="BK120" s="6">
        <f t="shared" si="27"/>
        <v>2461.5149999999999</v>
      </c>
      <c r="BL120" s="5">
        <f t="shared" si="28"/>
        <v>6.02</v>
      </c>
      <c r="BM120" s="6">
        <f t="shared" si="29"/>
        <v>2324</v>
      </c>
      <c r="BN120" s="6"/>
      <c r="BO120" s="6"/>
      <c r="BP120" s="70">
        <f t="shared" si="30"/>
        <v>4</v>
      </c>
      <c r="BQ120" s="70">
        <f t="shared" si="31"/>
        <v>4</v>
      </c>
      <c r="BR120" s="6">
        <f t="shared" si="32"/>
        <v>2324</v>
      </c>
      <c r="BS120" s="68">
        <f t="shared" si="33"/>
        <v>1</v>
      </c>
      <c r="BT120" s="6">
        <f t="shared" si="34"/>
        <v>2400</v>
      </c>
      <c r="BU120" s="6"/>
      <c r="BV120" s="6"/>
      <c r="BW120" s="6">
        <f t="shared" si="35"/>
        <v>2400</v>
      </c>
      <c r="BX120" s="6">
        <f t="shared" si="36"/>
        <v>8160</v>
      </c>
      <c r="BY120" s="6">
        <f t="shared" si="37"/>
        <v>1416.1</v>
      </c>
      <c r="CO120" s="50">
        <v>0</v>
      </c>
      <c r="CP120" t="s">
        <v>1582</v>
      </c>
      <c r="CQ120" t="s">
        <v>1583</v>
      </c>
      <c r="CR120" t="s">
        <v>1494</v>
      </c>
      <c r="CS120">
        <v>5086</v>
      </c>
      <c r="CT120" t="s">
        <v>1462</v>
      </c>
      <c r="CU120" t="s">
        <v>1584</v>
      </c>
      <c r="CV120" t="s">
        <v>1581</v>
      </c>
      <c r="CW120">
        <v>3.4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1.4</v>
      </c>
      <c r="DZ120">
        <v>1</v>
      </c>
      <c r="EA120">
        <v>1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</row>
    <row r="121" spans="1:145" x14ac:dyDescent="0.3">
      <c r="A121">
        <v>234</v>
      </c>
      <c r="B121">
        <v>117</v>
      </c>
      <c r="D121" s="13" t="str">
        <f t="shared" si="19"/>
        <v>313</v>
      </c>
      <c r="E121" s="13" t="str">
        <f t="shared" si="20"/>
        <v>923</v>
      </c>
      <c r="F121" s="13" t="str">
        <f t="shared" si="21"/>
        <v>31322.92374</v>
      </c>
      <c r="G121" s="13" t="str">
        <f t="shared" si="22"/>
        <v>117.234.GA.CA.3.2259.No.Yes</v>
      </c>
      <c r="H121" s="13" t="s">
        <v>1664</v>
      </c>
      <c r="I121" s="13" t="s">
        <v>1664</v>
      </c>
      <c r="J121" t="s">
        <v>1371</v>
      </c>
      <c r="K121" t="s">
        <v>1372</v>
      </c>
      <c r="L121" s="14" t="s">
        <v>1373</v>
      </c>
      <c r="M121" t="s">
        <v>1450</v>
      </c>
      <c r="N121" t="s">
        <v>1348</v>
      </c>
      <c r="O121" t="s">
        <v>1451</v>
      </c>
      <c r="P121" t="s">
        <v>1477</v>
      </c>
      <c r="Q121" s="34">
        <v>2259</v>
      </c>
      <c r="R121" s="9">
        <v>2380</v>
      </c>
      <c r="S121">
        <v>0.36</v>
      </c>
      <c r="T121">
        <v>0.36</v>
      </c>
      <c r="U121" s="11">
        <f t="shared" si="23"/>
        <v>1</v>
      </c>
      <c r="V121" s="50">
        <v>2.2999999999999998</v>
      </c>
      <c r="W121" s="22">
        <v>2.2999999999999998</v>
      </c>
      <c r="X121">
        <v>3</v>
      </c>
      <c r="Y121" t="s">
        <v>1680</v>
      </c>
      <c r="Z121" s="50">
        <v>2380</v>
      </c>
      <c r="AA121" t="s">
        <v>1479</v>
      </c>
      <c r="AB121" t="s">
        <v>1478</v>
      </c>
      <c r="AC121" t="s">
        <v>1721</v>
      </c>
      <c r="AD121" t="s">
        <v>1727</v>
      </c>
      <c r="AE121" s="13" t="str">
        <f>IFERROR(VLOOKUP(D121,Metros!$C$2:$F$916,4,0),"")</f>
        <v>GA-SAV</v>
      </c>
      <c r="AF121" s="13" t="str">
        <f>IFERROR(VLOOKUP(E121,Metros!$C$2:$F$916,4,0),"")</f>
        <v>CA-LOS</v>
      </c>
      <c r="AK121" s="10"/>
      <c r="AL121" s="11"/>
      <c r="AY121">
        <v>1.03</v>
      </c>
      <c r="AZ121">
        <v>1.0900000000000001</v>
      </c>
      <c r="BA121">
        <v>1.1000000000000001</v>
      </c>
      <c r="BB121">
        <v>1.19</v>
      </c>
      <c r="BE121" s="1">
        <f t="shared" si="24"/>
        <v>1.1400000000000001</v>
      </c>
      <c r="BF121" s="51">
        <v>1200</v>
      </c>
      <c r="BG121" s="1">
        <f t="shared" si="25"/>
        <v>2.2712016806722692</v>
      </c>
      <c r="BH121" s="8">
        <v>2.75</v>
      </c>
      <c r="BI121" s="8">
        <v>6550</v>
      </c>
      <c r="BJ121" s="6">
        <f t="shared" si="26"/>
        <v>6550</v>
      </c>
      <c r="BK121" s="6">
        <f t="shared" si="27"/>
        <v>7406.8</v>
      </c>
      <c r="BL121" s="5">
        <f t="shared" si="28"/>
        <v>2.92</v>
      </c>
      <c r="BM121" s="6">
        <f t="shared" si="29"/>
        <v>6596</v>
      </c>
      <c r="BN121" s="6"/>
      <c r="BO121" s="6"/>
      <c r="BP121" s="70">
        <f t="shared" si="30"/>
        <v>3</v>
      </c>
      <c r="BQ121" s="70">
        <f t="shared" si="31"/>
        <v>3</v>
      </c>
      <c r="BR121" s="6">
        <f t="shared" si="32"/>
        <v>6596</v>
      </c>
      <c r="BS121" s="68">
        <f t="shared" si="33"/>
        <v>5</v>
      </c>
      <c r="BT121" s="6">
        <f t="shared" si="34"/>
        <v>6810</v>
      </c>
      <c r="BU121" s="6"/>
      <c r="BV121" s="6"/>
      <c r="BW121" s="6">
        <f t="shared" si="35"/>
        <v>6810</v>
      </c>
      <c r="BX121" s="6">
        <f t="shared" si="36"/>
        <v>15662.999999999998</v>
      </c>
      <c r="BY121" s="6">
        <f t="shared" si="37"/>
        <v>5474</v>
      </c>
      <c r="CO121" s="50">
        <v>2.2999999999999998</v>
      </c>
      <c r="CP121" t="s">
        <v>1582</v>
      </c>
      <c r="CQ121" t="s">
        <v>1583</v>
      </c>
      <c r="CR121" t="s">
        <v>1494</v>
      </c>
      <c r="CS121">
        <v>5087</v>
      </c>
      <c r="CT121" t="s">
        <v>1450</v>
      </c>
      <c r="CU121" t="s">
        <v>1584</v>
      </c>
      <c r="CV121" t="s">
        <v>1581</v>
      </c>
      <c r="CW121">
        <v>2.2999999999999998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1</v>
      </c>
      <c r="DQ121">
        <v>1</v>
      </c>
      <c r="DR121">
        <v>0.3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</row>
    <row r="122" spans="1:145" x14ac:dyDescent="0.3">
      <c r="A122">
        <v>236</v>
      </c>
      <c r="B122">
        <v>118</v>
      </c>
      <c r="D122" s="13" t="str">
        <f t="shared" si="19"/>
        <v>313</v>
      </c>
      <c r="E122" s="13" t="str">
        <f t="shared" si="20"/>
        <v>291</v>
      </c>
      <c r="F122" s="13" t="str">
        <f t="shared" si="21"/>
        <v>31322.29172</v>
      </c>
      <c r="G122" s="13" t="str">
        <f t="shared" si="22"/>
        <v>118.236.GA.SC.5.135.No.Yes</v>
      </c>
      <c r="H122" s="13" t="s">
        <v>1664</v>
      </c>
      <c r="I122" s="13" t="s">
        <v>1664</v>
      </c>
      <c r="J122" t="s">
        <v>1371</v>
      </c>
      <c r="K122" t="s">
        <v>1372</v>
      </c>
      <c r="L122" s="14" t="s">
        <v>1373</v>
      </c>
      <c r="M122" t="s">
        <v>1464</v>
      </c>
      <c r="N122" t="s">
        <v>1418</v>
      </c>
      <c r="O122" t="s">
        <v>1465</v>
      </c>
      <c r="P122" t="s">
        <v>1477</v>
      </c>
      <c r="Q122" s="34">
        <v>135</v>
      </c>
      <c r="R122" s="9">
        <v>157</v>
      </c>
      <c r="S122">
        <v>0.36</v>
      </c>
      <c r="T122">
        <v>0.36</v>
      </c>
      <c r="U122" s="11">
        <f t="shared" si="23"/>
        <v>0</v>
      </c>
      <c r="V122" s="50">
        <v>0</v>
      </c>
      <c r="W122" s="22">
        <v>3.3</v>
      </c>
      <c r="X122">
        <v>5</v>
      </c>
      <c r="Y122" t="s">
        <v>1680</v>
      </c>
      <c r="Z122" s="50">
        <v>157</v>
      </c>
      <c r="AA122" t="s">
        <v>1479</v>
      </c>
      <c r="AB122" t="s">
        <v>1478</v>
      </c>
      <c r="AC122" t="s">
        <v>1721</v>
      </c>
      <c r="AD122" t="s">
        <v>1722</v>
      </c>
      <c r="AE122" s="13" t="str">
        <f>IFERROR(VLOOKUP(D122,Metros!$C$2:$F$916,4,0),"")</f>
        <v>GA-SAV</v>
      </c>
      <c r="AF122" s="13" t="str">
        <f>IFERROR(VLOOKUP(E122,Metros!$C$2:$F$916,4,0),"")</f>
        <v>SC-COL</v>
      </c>
      <c r="AG122">
        <v>35</v>
      </c>
      <c r="AH122">
        <v>132.83428571428578</v>
      </c>
      <c r="AI122">
        <v>1177.1428571428571</v>
      </c>
      <c r="AJ122">
        <v>1429.0194285714288</v>
      </c>
      <c r="AK122" s="10">
        <v>251.87657142857165</v>
      </c>
      <c r="AL122" s="11">
        <v>0.17625832538915809</v>
      </c>
      <c r="AS122">
        <v>3.28</v>
      </c>
      <c r="AT122">
        <v>3.54</v>
      </c>
      <c r="AY122">
        <v>3.58</v>
      </c>
      <c r="AZ122">
        <v>3.59</v>
      </c>
      <c r="BA122">
        <v>3.68</v>
      </c>
      <c r="BB122">
        <v>3.68</v>
      </c>
      <c r="BE122" s="1">
        <f t="shared" si="24"/>
        <v>3.6033333333333335</v>
      </c>
      <c r="BF122" s="51">
        <v>1200</v>
      </c>
      <c r="BG122" s="1">
        <f t="shared" si="25"/>
        <v>13.228478768577496</v>
      </c>
      <c r="BH122" s="8">
        <v>1</v>
      </c>
      <c r="BI122" s="8">
        <v>1950</v>
      </c>
      <c r="BJ122" s="6">
        <f t="shared" si="26"/>
        <v>1950</v>
      </c>
      <c r="BK122" s="6">
        <f t="shared" si="27"/>
        <v>2006.52</v>
      </c>
      <c r="BL122" s="5">
        <f t="shared" si="28"/>
        <v>14.5</v>
      </c>
      <c r="BM122" s="6">
        <f t="shared" si="29"/>
        <v>1958</v>
      </c>
      <c r="BN122" s="6"/>
      <c r="BO122" s="6"/>
      <c r="BP122" s="70">
        <f t="shared" si="30"/>
        <v>5</v>
      </c>
      <c r="BQ122" s="70">
        <f t="shared" si="31"/>
        <v>5</v>
      </c>
      <c r="BR122" s="6">
        <f t="shared" si="32"/>
        <v>1958</v>
      </c>
      <c r="BS122" s="68">
        <f t="shared" si="33"/>
        <v>1</v>
      </c>
      <c r="BT122" s="6">
        <f t="shared" si="34"/>
        <v>2022</v>
      </c>
      <c r="BU122" s="6"/>
      <c r="BV122" s="6"/>
      <c r="BW122" s="6">
        <f t="shared" si="35"/>
        <v>2022</v>
      </c>
      <c r="BX122" s="6">
        <f t="shared" si="36"/>
        <v>6672.5999999999995</v>
      </c>
      <c r="BY122" s="6">
        <f t="shared" si="37"/>
        <v>518.1</v>
      </c>
      <c r="CC122">
        <v>2</v>
      </c>
      <c r="CD122" s="22">
        <v>138.55000000000001</v>
      </c>
      <c r="CE122" s="22">
        <v>1550</v>
      </c>
      <c r="CF122" s="22">
        <v>2249.2799999999997</v>
      </c>
      <c r="CG122" s="22">
        <v>699.27999999999975</v>
      </c>
      <c r="CH122" s="11">
        <v>0.31089059610186365</v>
      </c>
      <c r="CO122" s="50">
        <v>0</v>
      </c>
      <c r="CP122" t="s">
        <v>1582</v>
      </c>
      <c r="CQ122" t="s">
        <v>1583</v>
      </c>
      <c r="CR122" t="s">
        <v>1494</v>
      </c>
      <c r="CS122">
        <v>5088</v>
      </c>
      <c r="CT122" t="s">
        <v>1464</v>
      </c>
      <c r="CU122" t="s">
        <v>1584</v>
      </c>
      <c r="CV122" t="s">
        <v>1581</v>
      </c>
      <c r="CW122">
        <v>3.3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1.3</v>
      </c>
      <c r="DZ122">
        <v>1</v>
      </c>
      <c r="EA122">
        <v>1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</row>
    <row r="123" spans="1:145" x14ac:dyDescent="0.3">
      <c r="A123">
        <v>238</v>
      </c>
      <c r="B123">
        <v>119</v>
      </c>
      <c r="D123" s="13" t="str">
        <f t="shared" si="19"/>
        <v>313</v>
      </c>
      <c r="E123" s="13" t="str">
        <f t="shared" si="20"/>
        <v>186</v>
      </c>
      <c r="F123" s="13" t="str">
        <f t="shared" si="21"/>
        <v>31322.18640</v>
      </c>
      <c r="G123" s="13" t="str">
        <f t="shared" si="22"/>
        <v>119.238.GA.PA.2.795.No.Yes</v>
      </c>
      <c r="H123" s="13" t="s">
        <v>1664</v>
      </c>
      <c r="I123" s="13" t="s">
        <v>1664</v>
      </c>
      <c r="J123" t="s">
        <v>1371</v>
      </c>
      <c r="K123" t="s">
        <v>1372</v>
      </c>
      <c r="L123" s="14" t="s">
        <v>1373</v>
      </c>
      <c r="M123" t="s">
        <v>1440</v>
      </c>
      <c r="N123" t="s">
        <v>1357</v>
      </c>
      <c r="O123" t="s">
        <v>1441</v>
      </c>
      <c r="P123" t="s">
        <v>1477</v>
      </c>
      <c r="Q123" s="34">
        <v>795</v>
      </c>
      <c r="R123" s="9">
        <v>814.3</v>
      </c>
      <c r="S123">
        <v>0.36</v>
      </c>
      <c r="T123">
        <v>0.36</v>
      </c>
      <c r="U123" s="11">
        <f t="shared" si="23"/>
        <v>0.60606060606060608</v>
      </c>
      <c r="V123" s="50">
        <v>2</v>
      </c>
      <c r="W123" s="22">
        <v>3.3</v>
      </c>
      <c r="X123">
        <v>2</v>
      </c>
      <c r="Y123" t="s">
        <v>1680</v>
      </c>
      <c r="Z123" s="50">
        <v>814.3</v>
      </c>
      <c r="AA123" t="s">
        <v>1479</v>
      </c>
      <c r="AB123" t="s">
        <v>1478</v>
      </c>
      <c r="AC123" t="s">
        <v>1721</v>
      </c>
      <c r="AD123" t="s">
        <v>1725</v>
      </c>
      <c r="AE123" s="13" t="str">
        <f>IFERROR(VLOOKUP(D123,Metros!$C$2:$F$916,4,0),"")</f>
        <v>GA-SAV</v>
      </c>
      <c r="AF123" s="13" t="str">
        <f>IFERROR(VLOOKUP(E123,Metros!$C$2:$F$916,4,0),"")</f>
        <v>PA-SCR</v>
      </c>
      <c r="AK123" s="10"/>
      <c r="AL123" s="11"/>
      <c r="AS123">
        <v>2.06</v>
      </c>
      <c r="AT123">
        <v>2.2799999999999998</v>
      </c>
      <c r="AY123">
        <v>2.15</v>
      </c>
      <c r="AZ123">
        <v>2.36</v>
      </c>
      <c r="BA123">
        <v>2.36</v>
      </c>
      <c r="BB123">
        <v>2.69</v>
      </c>
      <c r="BE123" s="1">
        <f t="shared" si="24"/>
        <v>2.4433333333333334</v>
      </c>
      <c r="BF123" s="51">
        <v>1200</v>
      </c>
      <c r="BG123" s="1">
        <f t="shared" si="25"/>
        <v>5.2608250235375991</v>
      </c>
      <c r="BH123" s="8">
        <v>5.55</v>
      </c>
      <c r="BI123" s="8">
        <v>4500</v>
      </c>
      <c r="BJ123" s="6">
        <f t="shared" si="26"/>
        <v>4519.3649999999998</v>
      </c>
      <c r="BK123" s="6">
        <f t="shared" si="27"/>
        <v>4812.5129999999999</v>
      </c>
      <c r="BL123" s="5">
        <f t="shared" si="28"/>
        <v>5.69</v>
      </c>
      <c r="BM123" s="6">
        <f t="shared" si="29"/>
        <v>4524</v>
      </c>
      <c r="BN123" s="6"/>
      <c r="BO123" s="6"/>
      <c r="BP123" s="70">
        <f t="shared" si="30"/>
        <v>2</v>
      </c>
      <c r="BQ123" s="70">
        <f t="shared" si="31"/>
        <v>2</v>
      </c>
      <c r="BR123" s="6">
        <f t="shared" si="32"/>
        <v>4524</v>
      </c>
      <c r="BS123" s="68">
        <f t="shared" si="33"/>
        <v>2</v>
      </c>
      <c r="BT123" s="6">
        <f t="shared" si="34"/>
        <v>4671</v>
      </c>
      <c r="BU123" s="6"/>
      <c r="BV123" s="6"/>
      <c r="BW123" s="6">
        <f t="shared" si="35"/>
        <v>4671</v>
      </c>
      <c r="BX123" s="6">
        <f t="shared" si="36"/>
        <v>15414.3</v>
      </c>
      <c r="BY123" s="6">
        <f t="shared" si="37"/>
        <v>2687.1899999999996</v>
      </c>
      <c r="CO123" s="50">
        <v>2</v>
      </c>
      <c r="CP123" t="s">
        <v>1582</v>
      </c>
      <c r="CQ123" t="s">
        <v>1583</v>
      </c>
      <c r="CR123" t="s">
        <v>1494</v>
      </c>
      <c r="CS123">
        <v>5089</v>
      </c>
      <c r="CT123" t="s">
        <v>1440</v>
      </c>
      <c r="CU123" t="s">
        <v>1584</v>
      </c>
      <c r="CV123" t="s">
        <v>1581</v>
      </c>
      <c r="CW123">
        <v>3.3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1</v>
      </c>
      <c r="DQ123">
        <v>1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1.3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</row>
    <row r="124" spans="1:145" x14ac:dyDescent="0.3">
      <c r="A124">
        <v>240</v>
      </c>
      <c r="B124">
        <v>120</v>
      </c>
      <c r="D124" s="13" t="str">
        <f t="shared" si="19"/>
        <v>313</v>
      </c>
      <c r="E124" s="13" t="str">
        <f t="shared" si="20"/>
        <v>458</v>
      </c>
      <c r="F124" s="13" t="str">
        <f t="shared" si="21"/>
        <v>31322.45889</v>
      </c>
      <c r="G124" s="13" t="str">
        <f t="shared" si="22"/>
        <v>120.240.GA.OH.5.751.No.Yes</v>
      </c>
      <c r="H124" s="13" t="s">
        <v>1664</v>
      </c>
      <c r="I124" s="13" t="s">
        <v>1664</v>
      </c>
      <c r="J124" t="s">
        <v>1371</v>
      </c>
      <c r="K124" t="s">
        <v>1372</v>
      </c>
      <c r="L124" s="14" t="s">
        <v>1373</v>
      </c>
      <c r="M124" t="s">
        <v>1473</v>
      </c>
      <c r="N124" t="s">
        <v>1345</v>
      </c>
      <c r="O124" t="s">
        <v>1474</v>
      </c>
      <c r="P124" t="s">
        <v>1477</v>
      </c>
      <c r="Q124" s="34">
        <v>751</v>
      </c>
      <c r="R124" s="9">
        <v>781.3</v>
      </c>
      <c r="S124">
        <v>0.36</v>
      </c>
      <c r="T124">
        <v>0.36</v>
      </c>
      <c r="U124" s="11">
        <f t="shared" si="23"/>
        <v>0.75</v>
      </c>
      <c r="V124" s="50">
        <v>3</v>
      </c>
      <c r="W124" s="22">
        <v>4</v>
      </c>
      <c r="X124">
        <v>5</v>
      </c>
      <c r="Y124" t="s">
        <v>1680</v>
      </c>
      <c r="Z124" s="50">
        <v>781.3</v>
      </c>
      <c r="AA124" t="s">
        <v>1479</v>
      </c>
      <c r="AB124" t="s">
        <v>1478</v>
      </c>
      <c r="AC124" t="s">
        <v>1721</v>
      </c>
      <c r="AD124" t="s">
        <v>1723</v>
      </c>
      <c r="AE124" s="13" t="str">
        <f>IFERROR(VLOOKUP(D124,Metros!$C$2:$F$916,4,0),"")</f>
        <v>GA-SAV</v>
      </c>
      <c r="AF124" s="13" t="str">
        <f>IFERROR(VLOOKUP(E124,Metros!$C$2:$F$916,4,0),"")</f>
        <v>OH-LIM</v>
      </c>
      <c r="AK124" s="10"/>
      <c r="AL124" s="11"/>
      <c r="AS124">
        <v>1.6</v>
      </c>
      <c r="AT124">
        <v>2</v>
      </c>
      <c r="AY124">
        <v>1.68</v>
      </c>
      <c r="AZ124">
        <v>1.96</v>
      </c>
      <c r="BA124">
        <v>1.92</v>
      </c>
      <c r="BB124">
        <v>2.21</v>
      </c>
      <c r="BE124" s="1">
        <f t="shared" si="24"/>
        <v>2.0566666666666666</v>
      </c>
      <c r="BF124" s="51">
        <v>1200</v>
      </c>
      <c r="BG124" s="1">
        <f t="shared" si="25"/>
        <v>4.7237350356243866</v>
      </c>
      <c r="BH124" s="8">
        <v>4.75</v>
      </c>
      <c r="BJ124" s="6">
        <f t="shared" si="26"/>
        <v>3711.1749999999997</v>
      </c>
      <c r="BK124" s="6">
        <f t="shared" si="27"/>
        <v>3992.4429999999998</v>
      </c>
      <c r="BL124" s="5">
        <f t="shared" si="28"/>
        <v>4.96</v>
      </c>
      <c r="BM124" s="6">
        <f t="shared" si="29"/>
        <v>3725</v>
      </c>
      <c r="BN124" s="6"/>
      <c r="BO124" s="6"/>
      <c r="BP124" s="70">
        <f t="shared" si="30"/>
        <v>5</v>
      </c>
      <c r="BQ124" s="70">
        <f t="shared" si="31"/>
        <v>5</v>
      </c>
      <c r="BR124" s="6">
        <f t="shared" si="32"/>
        <v>3725</v>
      </c>
      <c r="BS124" s="68">
        <f t="shared" si="33"/>
        <v>2</v>
      </c>
      <c r="BT124" s="6">
        <f t="shared" si="34"/>
        <v>3846</v>
      </c>
      <c r="BU124" s="6"/>
      <c r="BV124" s="6"/>
      <c r="BW124" s="6">
        <f t="shared" si="35"/>
        <v>3846</v>
      </c>
      <c r="BX124" s="6">
        <f t="shared" si="36"/>
        <v>15384</v>
      </c>
      <c r="BY124" s="6">
        <f t="shared" si="37"/>
        <v>3125.2</v>
      </c>
      <c r="CO124" s="50">
        <v>3</v>
      </c>
      <c r="CP124" t="s">
        <v>1582</v>
      </c>
      <c r="CQ124" t="s">
        <v>1583</v>
      </c>
      <c r="CR124" t="s">
        <v>1494</v>
      </c>
      <c r="CS124">
        <v>5120</v>
      </c>
      <c r="CT124" t="s">
        <v>1473</v>
      </c>
      <c r="CU124" t="s">
        <v>1584</v>
      </c>
      <c r="CV124" t="s">
        <v>1581</v>
      </c>
      <c r="CW124">
        <v>4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1</v>
      </c>
      <c r="DQ124">
        <v>1</v>
      </c>
      <c r="DR124">
        <v>1</v>
      </c>
      <c r="DS124">
        <v>0</v>
      </c>
      <c r="DT124">
        <v>0</v>
      </c>
      <c r="DU124">
        <v>0</v>
      </c>
      <c r="DV124">
        <v>0</v>
      </c>
      <c r="DW124">
        <v>1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</row>
    <row r="125" spans="1:145" x14ac:dyDescent="0.3">
      <c r="A125">
        <v>242</v>
      </c>
      <c r="B125">
        <v>121</v>
      </c>
      <c r="D125" s="13" t="str">
        <f t="shared" si="19"/>
        <v>313</v>
      </c>
      <c r="E125" s="13" t="str">
        <f t="shared" si="20"/>
        <v>010</v>
      </c>
      <c r="F125" s="13" t="str">
        <f t="shared" si="21"/>
        <v>31322.01085</v>
      </c>
      <c r="G125" s="13" t="str">
        <f t="shared" si="22"/>
        <v>121.242.GA.MA.2.930.No.Yes</v>
      </c>
      <c r="H125" s="13" t="s">
        <v>1664</v>
      </c>
      <c r="I125" s="13" t="s">
        <v>1664</v>
      </c>
      <c r="J125" t="s">
        <v>1371</v>
      </c>
      <c r="K125" t="s">
        <v>1372</v>
      </c>
      <c r="L125" s="14" t="s">
        <v>1373</v>
      </c>
      <c r="M125" t="s">
        <v>1442</v>
      </c>
      <c r="N125" t="s">
        <v>1427</v>
      </c>
      <c r="O125" t="s">
        <v>1443</v>
      </c>
      <c r="P125" t="s">
        <v>1477</v>
      </c>
      <c r="Q125" s="34">
        <v>930</v>
      </c>
      <c r="R125" s="9">
        <v>958.4</v>
      </c>
      <c r="S125">
        <v>0.36</v>
      </c>
      <c r="T125">
        <v>0.36</v>
      </c>
      <c r="U125" s="11">
        <f t="shared" si="23"/>
        <v>0.32258064516129031</v>
      </c>
      <c r="V125" s="50">
        <v>1</v>
      </c>
      <c r="W125" s="22">
        <v>3.1</v>
      </c>
      <c r="X125">
        <v>2</v>
      </c>
      <c r="Y125" t="s">
        <v>1680</v>
      </c>
      <c r="Z125" s="50">
        <v>958.4</v>
      </c>
      <c r="AA125" t="s">
        <v>1479</v>
      </c>
      <c r="AB125" t="s">
        <v>1478</v>
      </c>
      <c r="AC125" t="s">
        <v>1721</v>
      </c>
      <c r="AD125" t="s">
        <v>1726</v>
      </c>
      <c r="AE125" s="13" t="str">
        <f>IFERROR(VLOOKUP(D125,Metros!$C$2:$F$916,4,0),"")</f>
        <v>GA-SAV</v>
      </c>
      <c r="AF125" s="13" t="str">
        <f>IFERROR(VLOOKUP(E125,Metros!$C$2:$F$916,4,0),"")</f>
        <v>MA-SPR</v>
      </c>
      <c r="AK125" s="10"/>
      <c r="AL125" s="11"/>
      <c r="AS125">
        <v>2.2000000000000002</v>
      </c>
      <c r="AT125">
        <v>2.35</v>
      </c>
      <c r="AY125">
        <v>2.31</v>
      </c>
      <c r="AZ125">
        <v>2.5</v>
      </c>
      <c r="BA125">
        <v>2.35</v>
      </c>
      <c r="BB125">
        <v>2.54</v>
      </c>
      <c r="BE125" s="1">
        <f t="shared" si="24"/>
        <v>2.4633333333333334</v>
      </c>
      <c r="BF125" s="51">
        <v>1200</v>
      </c>
      <c r="BG125" s="1">
        <f t="shared" si="25"/>
        <v>5.0702534780189206</v>
      </c>
      <c r="BH125" s="8">
        <v>5.05</v>
      </c>
      <c r="BJ125" s="6">
        <f t="shared" si="26"/>
        <v>4839.92</v>
      </c>
      <c r="BK125" s="6">
        <f t="shared" si="27"/>
        <v>5184.9440000000004</v>
      </c>
      <c r="BL125" s="5">
        <f t="shared" si="28"/>
        <v>5.22</v>
      </c>
      <c r="BM125" s="6">
        <f t="shared" si="29"/>
        <v>4855</v>
      </c>
      <c r="BN125" s="6"/>
      <c r="BO125" s="6"/>
      <c r="BP125" s="70">
        <f t="shared" si="30"/>
        <v>2</v>
      </c>
      <c r="BQ125" s="70">
        <f t="shared" si="31"/>
        <v>2</v>
      </c>
      <c r="BR125" s="6">
        <f t="shared" si="32"/>
        <v>4855</v>
      </c>
      <c r="BS125" s="68">
        <f t="shared" si="33"/>
        <v>2</v>
      </c>
      <c r="BT125" s="6">
        <f t="shared" si="34"/>
        <v>5013</v>
      </c>
      <c r="BU125" s="6"/>
      <c r="BV125" s="6"/>
      <c r="BW125" s="6">
        <f t="shared" si="35"/>
        <v>5013</v>
      </c>
      <c r="BX125" s="6">
        <f t="shared" si="36"/>
        <v>15540.300000000001</v>
      </c>
      <c r="BY125" s="6">
        <f t="shared" si="37"/>
        <v>2971.04</v>
      </c>
      <c r="CO125" s="50">
        <v>1</v>
      </c>
      <c r="CP125" t="s">
        <v>1582</v>
      </c>
      <c r="CQ125" t="s">
        <v>1583</v>
      </c>
      <c r="CR125" t="s">
        <v>1494</v>
      </c>
      <c r="CS125">
        <v>5221</v>
      </c>
      <c r="CT125" t="s">
        <v>1442</v>
      </c>
      <c r="CU125" t="s">
        <v>1584</v>
      </c>
      <c r="CV125" t="s">
        <v>1581</v>
      </c>
      <c r="CW125">
        <v>3.1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1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2.1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</row>
    <row r="126" spans="1:145" x14ac:dyDescent="0.3">
      <c r="A126">
        <v>244</v>
      </c>
      <c r="B126">
        <v>122</v>
      </c>
      <c r="D126" s="13" t="str">
        <f t="shared" si="19"/>
        <v>313</v>
      </c>
      <c r="E126" s="13" t="str">
        <f t="shared" si="20"/>
        <v>770</v>
      </c>
      <c r="F126" s="13" t="str">
        <f t="shared" si="21"/>
        <v>31322.77064</v>
      </c>
      <c r="G126" s="13" t="str">
        <f t="shared" si="22"/>
        <v>122.244.GA.TX.4.953.No.Yes</v>
      </c>
      <c r="H126" s="13" t="s">
        <v>1664</v>
      </c>
      <c r="I126" s="13" t="s">
        <v>1664</v>
      </c>
      <c r="J126" t="s">
        <v>1371</v>
      </c>
      <c r="K126" t="s">
        <v>1372</v>
      </c>
      <c r="L126" s="14" t="s">
        <v>1373</v>
      </c>
      <c r="M126" t="s">
        <v>1454</v>
      </c>
      <c r="N126" t="s">
        <v>1388</v>
      </c>
      <c r="O126" t="s">
        <v>1455</v>
      </c>
      <c r="P126" t="s">
        <v>1477</v>
      </c>
      <c r="Q126" s="34">
        <v>953</v>
      </c>
      <c r="R126" s="9">
        <v>998.6</v>
      </c>
      <c r="S126">
        <v>0.36</v>
      </c>
      <c r="T126">
        <v>0.36</v>
      </c>
      <c r="U126" s="11">
        <f t="shared" si="23"/>
        <v>0</v>
      </c>
      <c r="V126" s="50">
        <v>0</v>
      </c>
      <c r="W126" s="22">
        <v>2.9</v>
      </c>
      <c r="X126">
        <v>4</v>
      </c>
      <c r="Y126" t="s">
        <v>1680</v>
      </c>
      <c r="Z126" s="50">
        <v>998.6</v>
      </c>
      <c r="AA126" t="s">
        <v>1479</v>
      </c>
      <c r="AB126" t="s">
        <v>1478</v>
      </c>
      <c r="AC126" t="s">
        <v>1721</v>
      </c>
      <c r="AD126" t="s">
        <v>1724</v>
      </c>
      <c r="AE126" s="13" t="str">
        <f>IFERROR(VLOOKUP(D126,Metros!$C$2:$F$916,4,0),"")</f>
        <v>GA-SAV</v>
      </c>
      <c r="AF126" s="13" t="str">
        <f>IFERROR(VLOOKUP(E126,Metros!$C$2:$F$916,4,0),"")</f>
        <v>TX-HOU</v>
      </c>
      <c r="AG126">
        <v>17</v>
      </c>
      <c r="AH126">
        <v>907.29411764705878</v>
      </c>
      <c r="AI126">
        <v>2569.4117647058824</v>
      </c>
      <c r="AJ126">
        <v>1979.1423529411763</v>
      </c>
      <c r="AK126" s="10">
        <v>-590.26941176470609</v>
      </c>
      <c r="AL126" s="11">
        <v>-0.29824505088656955</v>
      </c>
      <c r="AS126">
        <v>1.4</v>
      </c>
      <c r="AT126">
        <v>1.63</v>
      </c>
      <c r="AY126">
        <v>1.45</v>
      </c>
      <c r="AZ126">
        <v>1.57</v>
      </c>
      <c r="BA126">
        <v>1.56</v>
      </c>
      <c r="BB126">
        <v>1.73</v>
      </c>
      <c r="BE126" s="1">
        <f t="shared" si="24"/>
        <v>1.6433333333333333</v>
      </c>
      <c r="BF126" s="51">
        <v>1200</v>
      </c>
      <c r="BG126" s="1">
        <f t="shared" si="25"/>
        <v>3.7488490219640829</v>
      </c>
      <c r="BH126" s="8">
        <v>3.65</v>
      </c>
      <c r="BJ126" s="6">
        <f t="shared" si="26"/>
        <v>3644.89</v>
      </c>
      <c r="BK126" s="6">
        <f t="shared" si="27"/>
        <v>4004.386</v>
      </c>
      <c r="BL126" s="5">
        <f t="shared" si="28"/>
        <v>3.84</v>
      </c>
      <c r="BM126" s="6">
        <f t="shared" si="29"/>
        <v>3660</v>
      </c>
      <c r="BN126" s="6"/>
      <c r="BO126" s="6"/>
      <c r="BP126" s="70">
        <f t="shared" si="30"/>
        <v>4</v>
      </c>
      <c r="BQ126" s="70">
        <f t="shared" si="31"/>
        <v>4</v>
      </c>
      <c r="BR126" s="6">
        <f t="shared" si="32"/>
        <v>3660</v>
      </c>
      <c r="BS126" s="68">
        <f t="shared" si="33"/>
        <v>3</v>
      </c>
      <c r="BT126" s="6">
        <f t="shared" si="34"/>
        <v>3779</v>
      </c>
      <c r="BU126" s="6"/>
      <c r="BV126" s="6"/>
      <c r="BW126" s="6">
        <f t="shared" si="35"/>
        <v>3779</v>
      </c>
      <c r="BX126" s="6">
        <f t="shared" si="36"/>
        <v>10959.1</v>
      </c>
      <c r="BY126" s="6">
        <f t="shared" si="37"/>
        <v>2895.94</v>
      </c>
      <c r="CO126" s="50">
        <v>0</v>
      </c>
      <c r="CP126" t="s">
        <v>1582</v>
      </c>
      <c r="CQ126" t="s">
        <v>1583</v>
      </c>
      <c r="CR126" t="s">
        <v>1494</v>
      </c>
      <c r="CS126">
        <v>5520</v>
      </c>
      <c r="CT126" t="s">
        <v>1454</v>
      </c>
      <c r="CU126" t="s">
        <v>1584</v>
      </c>
      <c r="CV126" t="s">
        <v>1581</v>
      </c>
      <c r="CW126">
        <v>2.9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2</v>
      </c>
      <c r="DX126">
        <v>0</v>
      </c>
      <c r="DY126">
        <v>0.9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</row>
    <row r="127" spans="1:145" x14ac:dyDescent="0.3">
      <c r="A127">
        <v>246</v>
      </c>
      <c r="B127">
        <v>123</v>
      </c>
      <c r="D127" s="13" t="str">
        <f t="shared" si="19"/>
        <v>313</v>
      </c>
      <c r="E127" s="13" t="str">
        <f t="shared" si="20"/>
        <v>973</v>
      </c>
      <c r="F127" s="13" t="str">
        <f t="shared" si="21"/>
        <v>31322.97317</v>
      </c>
      <c r="G127" s="13" t="str">
        <f t="shared" si="22"/>
        <v>123.246.GA.OR.5.2817.No.Yes</v>
      </c>
      <c r="H127" s="13" t="s">
        <v>1664</v>
      </c>
      <c r="I127" s="13" t="s">
        <v>1664</v>
      </c>
      <c r="J127" t="s">
        <v>1371</v>
      </c>
      <c r="K127" t="s">
        <v>1372</v>
      </c>
      <c r="L127" s="14" t="s">
        <v>1373</v>
      </c>
      <c r="M127" t="s">
        <v>1446</v>
      </c>
      <c r="N127" t="s">
        <v>1447</v>
      </c>
      <c r="O127" t="s">
        <v>1448</v>
      </c>
      <c r="P127" t="s">
        <v>1477</v>
      </c>
      <c r="Q127" s="34">
        <v>2817</v>
      </c>
      <c r="R127" s="9">
        <v>2884.8</v>
      </c>
      <c r="S127">
        <v>0.36</v>
      </c>
      <c r="T127">
        <v>0.36</v>
      </c>
      <c r="U127" s="11">
        <f t="shared" si="23"/>
        <v>0.93103448275862066</v>
      </c>
      <c r="V127" s="50">
        <v>2.7</v>
      </c>
      <c r="W127" s="22">
        <v>2.9000000000000004</v>
      </c>
      <c r="X127">
        <v>5</v>
      </c>
      <c r="Y127" t="s">
        <v>1680</v>
      </c>
      <c r="Z127" s="50">
        <v>2884.8</v>
      </c>
      <c r="AA127" t="s">
        <v>1479</v>
      </c>
      <c r="AB127" t="s">
        <v>1478</v>
      </c>
      <c r="AC127" t="s">
        <v>1721</v>
      </c>
      <c r="AD127" t="s">
        <v>1729</v>
      </c>
      <c r="AE127" s="13" t="str">
        <f>IFERROR(VLOOKUP(D127,Metros!$C$2:$F$916,4,0),"")</f>
        <v>GA-SAV</v>
      </c>
      <c r="AF127" s="13" t="str">
        <f>IFERROR(VLOOKUP(E127,Metros!$C$2:$F$916,4,0),"")</f>
        <v>OR-EUG</v>
      </c>
      <c r="AK127" s="10"/>
      <c r="AL127" s="11"/>
      <c r="AY127">
        <v>1.48</v>
      </c>
      <c r="AZ127">
        <v>1.7</v>
      </c>
      <c r="BA127">
        <v>1.51</v>
      </c>
      <c r="BB127">
        <v>1.72</v>
      </c>
      <c r="BE127" s="1">
        <f t="shared" si="24"/>
        <v>1.71</v>
      </c>
      <c r="BF127" s="51">
        <v>1200</v>
      </c>
      <c r="BG127" s="1">
        <f t="shared" si="25"/>
        <v>3.0664733777038271</v>
      </c>
      <c r="BH127" s="8">
        <v>3.55</v>
      </c>
      <c r="BJ127" s="6">
        <f t="shared" si="26"/>
        <v>10241.040000000001</v>
      </c>
      <c r="BK127" s="6">
        <f t="shared" si="27"/>
        <v>11279.568000000001</v>
      </c>
      <c r="BL127" s="5">
        <f t="shared" si="28"/>
        <v>3.64</v>
      </c>
      <c r="BM127" s="6">
        <f t="shared" si="29"/>
        <v>10254</v>
      </c>
      <c r="BN127" s="6"/>
      <c r="BO127" s="6"/>
      <c r="BP127" s="70">
        <f t="shared" si="30"/>
        <v>5</v>
      </c>
      <c r="BQ127" s="70">
        <f t="shared" si="31"/>
        <v>5</v>
      </c>
      <c r="BR127" s="6">
        <f t="shared" si="32"/>
        <v>10254</v>
      </c>
      <c r="BS127" s="68">
        <f t="shared" si="33"/>
        <v>6</v>
      </c>
      <c r="BT127" s="6">
        <f t="shared" si="34"/>
        <v>10587</v>
      </c>
      <c r="BU127" s="6"/>
      <c r="BV127" s="6"/>
      <c r="BW127" s="6">
        <f t="shared" si="35"/>
        <v>10587</v>
      </c>
      <c r="BX127" s="6">
        <f t="shared" si="36"/>
        <v>30702.300000000003</v>
      </c>
      <c r="BY127" s="6">
        <f t="shared" si="37"/>
        <v>8365.9200000000019</v>
      </c>
      <c r="CO127" s="50">
        <v>2.7</v>
      </c>
      <c r="CP127" t="s">
        <v>1582</v>
      </c>
      <c r="CQ127" t="s">
        <v>1583</v>
      </c>
      <c r="CR127" t="s">
        <v>1494</v>
      </c>
      <c r="CS127">
        <v>5639</v>
      </c>
      <c r="CT127" t="s">
        <v>1446</v>
      </c>
      <c r="CU127" t="s">
        <v>1584</v>
      </c>
      <c r="CV127" t="s">
        <v>1581</v>
      </c>
      <c r="CW127">
        <v>2.9000000000000004</v>
      </c>
      <c r="CX127">
        <v>0.2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1</v>
      </c>
      <c r="DQ127">
        <v>1</v>
      </c>
      <c r="DR127">
        <v>0.7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</row>
    <row r="128" spans="1:145" x14ac:dyDescent="0.3">
      <c r="A128">
        <v>248</v>
      </c>
      <c r="B128">
        <v>124</v>
      </c>
      <c r="D128" s="13" t="str">
        <f t="shared" si="19"/>
        <v>313</v>
      </c>
      <c r="E128" s="13" t="str">
        <f t="shared" si="20"/>
        <v>953</v>
      </c>
      <c r="F128" s="13" t="str">
        <f t="shared" si="21"/>
        <v>31322.95304</v>
      </c>
      <c r="G128" s="13" t="str">
        <f t="shared" si="22"/>
        <v>124.248.GA.CA.3.2617.No.Yes</v>
      </c>
      <c r="H128" s="13" t="s">
        <v>1664</v>
      </c>
      <c r="I128" s="13" t="s">
        <v>1664</v>
      </c>
      <c r="J128" t="s">
        <v>1371</v>
      </c>
      <c r="K128" t="s">
        <v>1372</v>
      </c>
      <c r="L128" s="14" t="s">
        <v>1373</v>
      </c>
      <c r="M128" t="s">
        <v>1444</v>
      </c>
      <c r="N128" t="s">
        <v>1348</v>
      </c>
      <c r="O128" t="s">
        <v>1445</v>
      </c>
      <c r="P128" t="s">
        <v>1477</v>
      </c>
      <c r="Q128" s="34">
        <v>2617</v>
      </c>
      <c r="R128" s="9">
        <v>2660.5</v>
      </c>
      <c r="S128">
        <v>0.36</v>
      </c>
      <c r="T128">
        <v>0.36</v>
      </c>
      <c r="U128" s="11">
        <f t="shared" si="23"/>
        <v>1</v>
      </c>
      <c r="V128" s="50">
        <v>2.5</v>
      </c>
      <c r="W128" s="22">
        <v>2.5</v>
      </c>
      <c r="X128">
        <v>3</v>
      </c>
      <c r="Y128" t="s">
        <v>1680</v>
      </c>
      <c r="Z128" s="50">
        <v>2660.5</v>
      </c>
      <c r="AA128" t="s">
        <v>1479</v>
      </c>
      <c r="AB128" t="s">
        <v>1478</v>
      </c>
      <c r="AC128" t="s">
        <v>1721</v>
      </c>
      <c r="AD128" t="s">
        <v>1727</v>
      </c>
      <c r="AE128" s="13" t="str">
        <f>IFERROR(VLOOKUP(D128,Metros!$C$2:$F$916,4,0),"")</f>
        <v>GA-SAV</v>
      </c>
      <c r="AF128" s="13" t="str">
        <f>IFERROR(VLOOKUP(E128,Metros!$C$2:$F$916,4,0),"")</f>
        <v>CA-SAC</v>
      </c>
      <c r="AK128" s="10"/>
      <c r="AL128" s="11"/>
      <c r="AY128">
        <v>1.17</v>
      </c>
      <c r="AZ128">
        <v>1.31</v>
      </c>
      <c r="BA128">
        <v>1.21</v>
      </c>
      <c r="BB128">
        <v>1.32</v>
      </c>
      <c r="BE128" s="1">
        <f t="shared" si="24"/>
        <v>1.3149999999999999</v>
      </c>
      <c r="BF128" s="51">
        <v>1200</v>
      </c>
      <c r="BG128" s="1">
        <f t="shared" si="25"/>
        <v>2.4892930370231161</v>
      </c>
      <c r="BH128" s="8">
        <v>2.75</v>
      </c>
      <c r="BJ128" s="6">
        <f t="shared" si="26"/>
        <v>7316.375</v>
      </c>
      <c r="BK128" s="6">
        <f t="shared" si="27"/>
        <v>8274.1550000000007</v>
      </c>
      <c r="BL128" s="5">
        <f t="shared" si="28"/>
        <v>2.8</v>
      </c>
      <c r="BM128" s="6">
        <f t="shared" si="29"/>
        <v>7328</v>
      </c>
      <c r="BN128" s="6"/>
      <c r="BO128" s="6"/>
      <c r="BP128" s="70">
        <f t="shared" si="30"/>
        <v>3</v>
      </c>
      <c r="BQ128" s="70">
        <f t="shared" si="31"/>
        <v>3</v>
      </c>
      <c r="BR128" s="6">
        <f t="shared" si="32"/>
        <v>7328</v>
      </c>
      <c r="BS128" s="68">
        <f t="shared" si="33"/>
        <v>6</v>
      </c>
      <c r="BT128" s="6">
        <f t="shared" si="34"/>
        <v>7566</v>
      </c>
      <c r="BU128" s="6"/>
      <c r="BV128" s="6"/>
      <c r="BW128" s="6">
        <f t="shared" si="35"/>
        <v>7566</v>
      </c>
      <c r="BX128" s="6">
        <f t="shared" si="36"/>
        <v>18915</v>
      </c>
      <c r="BY128" s="6">
        <f t="shared" si="37"/>
        <v>6651.25</v>
      </c>
      <c r="CO128" s="50">
        <v>2.5</v>
      </c>
      <c r="CP128" t="s">
        <v>1582</v>
      </c>
      <c r="CQ128" t="s">
        <v>1583</v>
      </c>
      <c r="CR128" t="s">
        <v>1494</v>
      </c>
      <c r="CS128">
        <v>5641</v>
      </c>
      <c r="CT128" t="s">
        <v>1444</v>
      </c>
      <c r="CU128" t="s">
        <v>1584</v>
      </c>
      <c r="CV128" t="s">
        <v>1581</v>
      </c>
      <c r="CW128">
        <v>2.5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1</v>
      </c>
      <c r="DQ128">
        <v>1</v>
      </c>
      <c r="DR128">
        <v>0.5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</row>
    <row r="129" spans="1:145" x14ac:dyDescent="0.3">
      <c r="A129">
        <v>250</v>
      </c>
      <c r="B129">
        <v>125</v>
      </c>
      <c r="D129" s="13" t="str">
        <f t="shared" si="19"/>
        <v>313</v>
      </c>
      <c r="E129" s="13" t="str">
        <f t="shared" si="20"/>
        <v>917</v>
      </c>
      <c r="F129" s="13" t="str">
        <f t="shared" si="21"/>
        <v>31322.91764</v>
      </c>
      <c r="G129" s="13" t="str">
        <f t="shared" si="22"/>
        <v>125.250.GA.CA.3.2287.No.Yes</v>
      </c>
      <c r="H129" s="13" t="s">
        <v>1664</v>
      </c>
      <c r="I129" s="13" t="s">
        <v>1664</v>
      </c>
      <c r="J129" t="s">
        <v>1371</v>
      </c>
      <c r="K129" t="s">
        <v>1372</v>
      </c>
      <c r="L129" s="14" t="s">
        <v>1373</v>
      </c>
      <c r="M129" t="s">
        <v>1398</v>
      </c>
      <c r="N129" t="s">
        <v>1348</v>
      </c>
      <c r="O129" t="s">
        <v>1449</v>
      </c>
      <c r="P129" t="s">
        <v>1477</v>
      </c>
      <c r="Q129" s="34">
        <v>2287</v>
      </c>
      <c r="R129" s="9">
        <v>2379.6999999999998</v>
      </c>
      <c r="S129">
        <v>0.36</v>
      </c>
      <c r="T129">
        <v>0.36</v>
      </c>
      <c r="U129" s="11">
        <f t="shared" si="23"/>
        <v>0.90909090909090906</v>
      </c>
      <c r="V129" s="50">
        <v>3</v>
      </c>
      <c r="W129" s="22">
        <v>3.3000000000000003</v>
      </c>
      <c r="X129">
        <v>3</v>
      </c>
      <c r="Y129" t="s">
        <v>1680</v>
      </c>
      <c r="Z129" s="50">
        <v>2379.6999999999998</v>
      </c>
      <c r="AA129" t="s">
        <v>1479</v>
      </c>
      <c r="AB129" t="s">
        <v>1478</v>
      </c>
      <c r="AC129" t="s">
        <v>1721</v>
      </c>
      <c r="AD129" t="s">
        <v>1727</v>
      </c>
      <c r="AE129" s="13" t="str">
        <f>IFERROR(VLOOKUP(D129,Metros!$C$2:$F$916,4,0),"")</f>
        <v>GA-SAV</v>
      </c>
      <c r="AF129" s="13" t="str">
        <f>IFERROR(VLOOKUP(E129,Metros!$C$2:$F$916,4,0),"")</f>
        <v>CA-LOS</v>
      </c>
      <c r="AK129" s="10"/>
      <c r="AL129" s="11"/>
      <c r="AY129">
        <v>1.03</v>
      </c>
      <c r="AZ129">
        <v>1.0900000000000001</v>
      </c>
      <c r="BA129">
        <v>1.1000000000000001</v>
      </c>
      <c r="BB129">
        <v>1.19</v>
      </c>
      <c r="BE129" s="1">
        <f t="shared" si="24"/>
        <v>1.1400000000000001</v>
      </c>
      <c r="BF129" s="51">
        <v>1200</v>
      </c>
      <c r="BG129" s="1">
        <f t="shared" si="25"/>
        <v>2.2712652435180907</v>
      </c>
      <c r="BH129" s="8">
        <v>2.75</v>
      </c>
      <c r="BI129" s="8">
        <v>6550</v>
      </c>
      <c r="BJ129" s="6">
        <f t="shared" si="26"/>
        <v>6550</v>
      </c>
      <c r="BK129" s="6">
        <f t="shared" si="27"/>
        <v>7406.692</v>
      </c>
      <c r="BL129" s="5">
        <f t="shared" si="28"/>
        <v>2.88</v>
      </c>
      <c r="BM129" s="6">
        <f t="shared" si="29"/>
        <v>6587</v>
      </c>
      <c r="BN129" s="6"/>
      <c r="BO129" s="6"/>
      <c r="BP129" s="70">
        <f t="shared" si="30"/>
        <v>3</v>
      </c>
      <c r="BQ129" s="70">
        <f t="shared" si="31"/>
        <v>3</v>
      </c>
      <c r="BR129" s="6">
        <f t="shared" si="32"/>
        <v>6587</v>
      </c>
      <c r="BS129" s="68">
        <f t="shared" si="33"/>
        <v>5</v>
      </c>
      <c r="BT129" s="6">
        <f t="shared" si="34"/>
        <v>6801</v>
      </c>
      <c r="BU129" s="6"/>
      <c r="BV129" s="6"/>
      <c r="BW129" s="6">
        <f t="shared" si="35"/>
        <v>6801</v>
      </c>
      <c r="BX129" s="6">
        <f t="shared" si="36"/>
        <v>22443.300000000003</v>
      </c>
      <c r="BY129" s="6">
        <f t="shared" si="37"/>
        <v>7853.01</v>
      </c>
      <c r="CO129" s="50">
        <v>3</v>
      </c>
      <c r="CP129" t="s">
        <v>1582</v>
      </c>
      <c r="CQ129" t="s">
        <v>1583</v>
      </c>
      <c r="CR129" t="s">
        <v>1494</v>
      </c>
      <c r="CS129">
        <v>5642</v>
      </c>
      <c r="CT129" t="s">
        <v>1398</v>
      </c>
      <c r="CU129" t="s">
        <v>1584</v>
      </c>
      <c r="CV129" t="s">
        <v>1581</v>
      </c>
      <c r="CW129">
        <v>3.3000000000000003</v>
      </c>
      <c r="CX129">
        <v>0.2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1</v>
      </c>
      <c r="DQ129">
        <v>1</v>
      </c>
      <c r="DR129">
        <v>1</v>
      </c>
      <c r="DS129">
        <v>0</v>
      </c>
      <c r="DT129">
        <v>0</v>
      </c>
      <c r="DU129">
        <v>0</v>
      </c>
      <c r="DV129">
        <v>0</v>
      </c>
      <c r="DW129">
        <v>0.1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</row>
    <row r="130" spans="1:145" x14ac:dyDescent="0.3">
      <c r="A130">
        <v>252</v>
      </c>
      <c r="B130">
        <v>126</v>
      </c>
      <c r="D130" s="13" t="str">
        <f t="shared" si="19"/>
        <v>313</v>
      </c>
      <c r="E130" s="13" t="str">
        <f t="shared" si="20"/>
        <v>853</v>
      </c>
      <c r="F130" s="13" t="str">
        <f t="shared" si="21"/>
        <v>31322.85353</v>
      </c>
      <c r="G130" s="13" t="str">
        <f t="shared" si="22"/>
        <v>126.252.GA.AZ.2.1962.No.Yes</v>
      </c>
      <c r="H130" s="13" t="s">
        <v>1664</v>
      </c>
      <c r="I130" s="13" t="s">
        <v>1664</v>
      </c>
      <c r="J130" t="s">
        <v>1371</v>
      </c>
      <c r="K130" t="s">
        <v>1372</v>
      </c>
      <c r="L130" s="14" t="s">
        <v>1373</v>
      </c>
      <c r="M130" t="s">
        <v>1452</v>
      </c>
      <c r="N130" t="s">
        <v>1406</v>
      </c>
      <c r="O130" t="s">
        <v>1453</v>
      </c>
      <c r="P130" t="s">
        <v>1477</v>
      </c>
      <c r="Q130" s="34">
        <v>1962</v>
      </c>
      <c r="R130" s="9">
        <v>2097</v>
      </c>
      <c r="S130">
        <v>0.36</v>
      </c>
      <c r="T130">
        <v>0.36</v>
      </c>
      <c r="U130" s="11">
        <f t="shared" si="23"/>
        <v>1</v>
      </c>
      <c r="V130" s="50">
        <v>1.7</v>
      </c>
      <c r="W130" s="22">
        <v>1.7</v>
      </c>
      <c r="X130">
        <v>2</v>
      </c>
      <c r="Y130" t="s">
        <v>1680</v>
      </c>
      <c r="Z130" s="50">
        <v>2097</v>
      </c>
      <c r="AA130" t="s">
        <v>1479</v>
      </c>
      <c r="AB130" t="s">
        <v>1478</v>
      </c>
      <c r="AC130" t="s">
        <v>1721</v>
      </c>
      <c r="AD130" t="s">
        <v>1728</v>
      </c>
      <c r="AE130" s="13" t="str">
        <f>IFERROR(VLOOKUP(D130,Metros!$C$2:$F$916,4,0),"")</f>
        <v>GA-SAV</v>
      </c>
      <c r="AF130" s="13" t="str">
        <f>IFERROR(VLOOKUP(E130,Metros!$C$2:$F$916,4,0),"")</f>
        <v>AZ-PHO</v>
      </c>
      <c r="AK130" s="10"/>
      <c r="AL130" s="11"/>
      <c r="AY130">
        <v>1.22</v>
      </c>
      <c r="AZ130">
        <v>1.31</v>
      </c>
      <c r="BA130">
        <v>1.29</v>
      </c>
      <c r="BB130">
        <v>1.41</v>
      </c>
      <c r="BE130" s="1">
        <f t="shared" si="24"/>
        <v>1.3599999999999999</v>
      </c>
      <c r="BF130" s="51">
        <v>1200</v>
      </c>
      <c r="BG130" s="1">
        <f t="shared" si="25"/>
        <v>2.6802460658082974</v>
      </c>
      <c r="BH130" s="8">
        <v>2.75</v>
      </c>
      <c r="BJ130" s="6">
        <f t="shared" si="26"/>
        <v>5766.75</v>
      </c>
      <c r="BK130" s="6">
        <f t="shared" si="27"/>
        <v>6521.67</v>
      </c>
      <c r="BL130" s="5">
        <f t="shared" si="28"/>
        <v>2.96</v>
      </c>
      <c r="BM130" s="6">
        <f t="shared" si="29"/>
        <v>5808</v>
      </c>
      <c r="BN130" s="6"/>
      <c r="BO130" s="6"/>
      <c r="BP130" s="70">
        <f t="shared" si="30"/>
        <v>2</v>
      </c>
      <c r="BQ130" s="70">
        <f t="shared" si="31"/>
        <v>2</v>
      </c>
      <c r="BR130" s="6">
        <f t="shared" si="32"/>
        <v>5808</v>
      </c>
      <c r="BS130" s="68">
        <f t="shared" si="33"/>
        <v>5</v>
      </c>
      <c r="BT130" s="6">
        <f t="shared" si="34"/>
        <v>5997</v>
      </c>
      <c r="BU130" s="6"/>
      <c r="BV130" s="6"/>
      <c r="BW130" s="6">
        <f t="shared" si="35"/>
        <v>5997</v>
      </c>
      <c r="BX130" s="6">
        <f t="shared" si="36"/>
        <v>10194.9</v>
      </c>
      <c r="BY130" s="6">
        <f t="shared" si="37"/>
        <v>3564.9</v>
      </c>
      <c r="CO130" s="50">
        <v>1.7</v>
      </c>
      <c r="CP130" t="s">
        <v>1582</v>
      </c>
      <c r="CQ130" t="s">
        <v>1583</v>
      </c>
      <c r="CR130" t="s">
        <v>1494</v>
      </c>
      <c r="CS130">
        <v>5643</v>
      </c>
      <c r="CT130" t="s">
        <v>1452</v>
      </c>
      <c r="CU130" t="s">
        <v>1584</v>
      </c>
      <c r="CV130" t="s">
        <v>1581</v>
      </c>
      <c r="CW130">
        <v>1.7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1</v>
      </c>
      <c r="DQ130">
        <v>0</v>
      </c>
      <c r="DR130">
        <v>0.7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</row>
    <row r="131" spans="1:145" x14ac:dyDescent="0.3">
      <c r="A131">
        <v>254</v>
      </c>
      <c r="B131">
        <v>127</v>
      </c>
      <c r="D131" s="13" t="str">
        <f t="shared" si="19"/>
        <v>313</v>
      </c>
      <c r="E131" s="13" t="str">
        <f t="shared" si="20"/>
        <v>604</v>
      </c>
      <c r="F131" s="13" t="str">
        <f t="shared" si="21"/>
        <v>31322.60436</v>
      </c>
      <c r="G131" s="13" t="str">
        <f t="shared" si="22"/>
        <v>127.254.GA.IL.5.904.No.Yes</v>
      </c>
      <c r="H131" s="13" t="s">
        <v>1664</v>
      </c>
      <c r="I131" s="13" t="s">
        <v>1664</v>
      </c>
      <c r="J131" t="s">
        <v>1371</v>
      </c>
      <c r="K131" t="s">
        <v>1372</v>
      </c>
      <c r="L131" s="14" t="s">
        <v>1373</v>
      </c>
      <c r="M131" t="s">
        <v>1466</v>
      </c>
      <c r="N131" t="s">
        <v>1354</v>
      </c>
      <c r="O131" t="s">
        <v>1467</v>
      </c>
      <c r="P131" t="s">
        <v>1477</v>
      </c>
      <c r="Q131" s="34">
        <v>904</v>
      </c>
      <c r="R131" s="9">
        <v>965</v>
      </c>
      <c r="S131">
        <v>0.36</v>
      </c>
      <c r="T131">
        <v>0.36</v>
      </c>
      <c r="U131" s="11">
        <f t="shared" si="23"/>
        <v>0</v>
      </c>
      <c r="V131" s="50">
        <v>0</v>
      </c>
      <c r="W131" s="22">
        <v>3.5</v>
      </c>
      <c r="X131">
        <v>5</v>
      </c>
      <c r="Y131" t="s">
        <v>1680</v>
      </c>
      <c r="Z131" s="50">
        <v>965</v>
      </c>
      <c r="AA131" t="s">
        <v>1479</v>
      </c>
      <c r="AB131" t="s">
        <v>1478</v>
      </c>
      <c r="AC131" t="s">
        <v>1721</v>
      </c>
      <c r="AD131" t="s">
        <v>1723</v>
      </c>
      <c r="AE131" s="13" t="str">
        <f>IFERROR(VLOOKUP(D131,Metros!$C$2:$F$916,4,0),"")</f>
        <v>GA-SAV</v>
      </c>
      <c r="AF131" s="13" t="str">
        <f>IFERROR(VLOOKUP(E131,Metros!$C$2:$F$916,4,0),"")</f>
        <v>IL-CHI</v>
      </c>
      <c r="AK131" s="10"/>
      <c r="AL131" s="11"/>
      <c r="AS131">
        <v>1.31</v>
      </c>
      <c r="AT131">
        <v>1.56</v>
      </c>
      <c r="AY131">
        <v>1.33</v>
      </c>
      <c r="AZ131">
        <v>1.47</v>
      </c>
      <c r="BA131">
        <v>1.45</v>
      </c>
      <c r="BB131">
        <v>1.7</v>
      </c>
      <c r="BE131" s="1">
        <f t="shared" si="24"/>
        <v>1.5766666666666669</v>
      </c>
      <c r="BF131" s="51">
        <v>1200</v>
      </c>
      <c r="BG131" s="1">
        <f t="shared" si="25"/>
        <v>3.6873566493955097</v>
      </c>
      <c r="BH131" s="8">
        <v>3.77</v>
      </c>
      <c r="BJ131" s="6">
        <f t="shared" si="26"/>
        <v>3638.05</v>
      </c>
      <c r="BK131" s="6">
        <f t="shared" si="27"/>
        <v>3985.4500000000003</v>
      </c>
      <c r="BL131" s="5">
        <f t="shared" si="28"/>
        <v>4.05</v>
      </c>
      <c r="BM131" s="6">
        <f t="shared" si="29"/>
        <v>3661</v>
      </c>
      <c r="BN131" s="6"/>
      <c r="BO131" s="6"/>
      <c r="BP131" s="70">
        <f t="shared" si="30"/>
        <v>5</v>
      </c>
      <c r="BQ131" s="70">
        <f t="shared" si="31"/>
        <v>5</v>
      </c>
      <c r="BR131" s="6">
        <f t="shared" si="32"/>
        <v>3661</v>
      </c>
      <c r="BS131" s="68">
        <f t="shared" si="33"/>
        <v>2</v>
      </c>
      <c r="BT131" s="6">
        <f t="shared" si="34"/>
        <v>3780</v>
      </c>
      <c r="BU131" s="6"/>
      <c r="BV131" s="6"/>
      <c r="BW131" s="6">
        <f t="shared" si="35"/>
        <v>3780</v>
      </c>
      <c r="BX131" s="6">
        <f t="shared" si="36"/>
        <v>13230</v>
      </c>
      <c r="BY131" s="6">
        <f t="shared" si="37"/>
        <v>3377.5</v>
      </c>
      <c r="CO131" s="50">
        <v>0</v>
      </c>
      <c r="CP131" t="s">
        <v>1582</v>
      </c>
      <c r="CQ131" t="s">
        <v>1583</v>
      </c>
      <c r="CR131" t="s">
        <v>1494</v>
      </c>
      <c r="CS131">
        <v>5851</v>
      </c>
      <c r="CT131" t="s">
        <v>1466</v>
      </c>
      <c r="CU131" t="s">
        <v>1584</v>
      </c>
      <c r="CV131" t="s">
        <v>1581</v>
      </c>
      <c r="CW131">
        <v>3.5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1</v>
      </c>
      <c r="DY131">
        <v>1.5</v>
      </c>
      <c r="DZ131">
        <v>0</v>
      </c>
      <c r="EA131">
        <v>1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</row>
    <row r="132" spans="1:145" x14ac:dyDescent="0.3">
      <c r="A132">
        <v>256</v>
      </c>
      <c r="B132">
        <v>128</v>
      </c>
      <c r="D132" s="13" t="str">
        <f t="shared" si="19"/>
        <v>L9T</v>
      </c>
      <c r="E132" s="13" t="str">
        <f t="shared" si="20"/>
        <v>752</v>
      </c>
      <c r="F132" s="13" t="str">
        <f t="shared" si="21"/>
        <v>L9T4Z7.75232</v>
      </c>
      <c r="G132" s="13" t="str">
        <f t="shared" si="22"/>
        <v>128.256.ON.TX.1.1355.Yes.Yes</v>
      </c>
      <c r="H132" s="13" t="s">
        <v>1664</v>
      </c>
      <c r="I132" s="13" t="s">
        <v>1664</v>
      </c>
      <c r="J132" t="s">
        <v>1374</v>
      </c>
      <c r="K132" t="s">
        <v>1375</v>
      </c>
      <c r="L132" s="14" t="s">
        <v>1376</v>
      </c>
      <c r="M132" t="s">
        <v>1393</v>
      </c>
      <c r="N132" t="s">
        <v>1388</v>
      </c>
      <c r="O132" t="s">
        <v>1456</v>
      </c>
      <c r="P132" t="s">
        <v>1477</v>
      </c>
      <c r="Q132" s="34">
        <v>1355</v>
      </c>
      <c r="R132" s="9">
        <v>1391.4</v>
      </c>
      <c r="S132">
        <v>0.36</v>
      </c>
      <c r="T132">
        <v>0.36</v>
      </c>
      <c r="U132" s="11">
        <f t="shared" si="23"/>
        <v>0.37037037037037041</v>
      </c>
      <c r="V132" s="50">
        <v>1</v>
      </c>
      <c r="W132" s="22">
        <v>2.6999999999999997</v>
      </c>
      <c r="X132">
        <v>1</v>
      </c>
      <c r="Y132" t="s">
        <v>1680</v>
      </c>
      <c r="Z132" s="50">
        <v>1391.4</v>
      </c>
      <c r="AA132" t="s">
        <v>1478</v>
      </c>
      <c r="AB132" t="s">
        <v>1478</v>
      </c>
      <c r="AD132" t="s">
        <v>1724</v>
      </c>
      <c r="AE132" s="13" t="str">
        <f>IFERROR(VLOOKUP(D132,Metros!$C$2:$F$916,4,0),"")</f>
        <v/>
      </c>
      <c r="AF132" s="13" t="str">
        <f>IFERROR(VLOOKUP(E132,Metros!$C$2:$F$916,4,0),"")</f>
        <v>TX-DFW</v>
      </c>
      <c r="AK132" s="10"/>
      <c r="AL132" s="11"/>
      <c r="AY132">
        <v>1.3</v>
      </c>
      <c r="AZ132">
        <v>1.55</v>
      </c>
      <c r="BA132">
        <v>1.26</v>
      </c>
      <c r="BB132">
        <v>1.55</v>
      </c>
      <c r="BE132" s="1">
        <f t="shared" si="24"/>
        <v>1.55</v>
      </c>
      <c r="BF132" s="51">
        <v>1800</v>
      </c>
      <c r="BG132" s="1">
        <f t="shared" si="25"/>
        <v>3.6961610608020701</v>
      </c>
      <c r="BH132" s="8">
        <v>7</v>
      </c>
      <c r="BI132" s="8">
        <v>7500</v>
      </c>
      <c r="BJ132" s="6">
        <f t="shared" si="26"/>
        <v>9739.8000000000011</v>
      </c>
      <c r="BK132" s="6">
        <f t="shared" si="27"/>
        <v>10240.704000000002</v>
      </c>
      <c r="BL132" s="5">
        <f t="shared" si="28"/>
        <v>7.2</v>
      </c>
      <c r="BM132" s="6">
        <f t="shared" si="29"/>
        <v>9756</v>
      </c>
      <c r="BN132" s="6"/>
      <c r="BO132" s="6"/>
      <c r="BP132" s="70">
        <f t="shared" si="30"/>
        <v>1</v>
      </c>
      <c r="BQ132" s="70">
        <f t="shared" si="31"/>
        <v>1</v>
      </c>
      <c r="BR132" s="6">
        <f t="shared" si="32"/>
        <v>9756</v>
      </c>
      <c r="BS132" s="68">
        <f t="shared" si="33"/>
        <v>3</v>
      </c>
      <c r="BT132" s="6">
        <f t="shared" si="34"/>
        <v>10073</v>
      </c>
      <c r="BU132" s="6"/>
      <c r="BV132" s="6"/>
      <c r="BW132" s="6">
        <f t="shared" si="35"/>
        <v>10073</v>
      </c>
      <c r="BX132" s="6">
        <f t="shared" si="36"/>
        <v>27197.1</v>
      </c>
      <c r="BY132" s="6">
        <f t="shared" si="37"/>
        <v>3756.7799999999997</v>
      </c>
      <c r="CO132" s="50">
        <v>1</v>
      </c>
      <c r="CP132" t="s">
        <v>1585</v>
      </c>
      <c r="CQ132" t="s">
        <v>1586</v>
      </c>
      <c r="CR132" t="s">
        <v>1587</v>
      </c>
      <c r="CS132">
        <v>5023</v>
      </c>
      <c r="CT132" t="s">
        <v>1393</v>
      </c>
      <c r="CU132" t="s">
        <v>1584</v>
      </c>
      <c r="CV132" t="s">
        <v>1581</v>
      </c>
      <c r="CW132">
        <v>2.6999999999999997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1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0.3</v>
      </c>
      <c r="DX132">
        <v>1</v>
      </c>
      <c r="DY132">
        <v>0</v>
      </c>
      <c r="DZ132">
        <v>0</v>
      </c>
      <c r="EA132">
        <v>0.4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</row>
    <row r="133" spans="1:145" x14ac:dyDescent="0.3">
      <c r="A133">
        <v>258</v>
      </c>
      <c r="B133">
        <v>129</v>
      </c>
      <c r="D133" s="13" t="str">
        <f t="shared" ref="D133:D196" si="38">LEFT(L133,3)</f>
        <v>L9T</v>
      </c>
      <c r="E133" s="13" t="str">
        <f t="shared" ref="E133:E196" si="39">LEFT(O133,3)</f>
        <v>666</v>
      </c>
      <c r="F133" s="13" t="str">
        <f t="shared" ref="F133:F196" si="40">CONCATENATE(L133&amp;"."&amp;O133)</f>
        <v>L9T4Z7.66609</v>
      </c>
      <c r="G133" s="13" t="str">
        <f t="shared" ref="G133:G196" si="41">CONCATENATE(TRIM(B133)&amp;"."&amp;TRIM(A133)&amp;"."&amp;TRIM(K133)&amp;"."&amp;TRIM(N133)&amp;"."&amp;TRIM(X133)&amp;"."&amp;TRIM(Q133)&amp;"."&amp;TRIM(AA133)&amp;"."&amp;TRIM(AB133))</f>
        <v>129.258.ON.KS.1.995.Yes.Yes</v>
      </c>
      <c r="H133" s="13" t="s">
        <v>1664</v>
      </c>
      <c r="I133" s="13" t="s">
        <v>1664</v>
      </c>
      <c r="J133" t="s">
        <v>1374</v>
      </c>
      <c r="K133" t="s">
        <v>1375</v>
      </c>
      <c r="L133" s="14" t="s">
        <v>1376</v>
      </c>
      <c r="M133" t="s">
        <v>1457</v>
      </c>
      <c r="N133" t="s">
        <v>1458</v>
      </c>
      <c r="O133" t="s">
        <v>1459</v>
      </c>
      <c r="P133" t="s">
        <v>1477</v>
      </c>
      <c r="Q133" s="34">
        <v>995</v>
      </c>
      <c r="R133" s="9">
        <v>1035.5</v>
      </c>
      <c r="S133">
        <v>0.36</v>
      </c>
      <c r="T133">
        <v>0.36</v>
      </c>
      <c r="U133" s="11">
        <f t="shared" ref="U133:U196" si="42">V133/W133</f>
        <v>0.3571428571428571</v>
      </c>
      <c r="V133" s="50">
        <v>1</v>
      </c>
      <c r="W133" s="22">
        <v>2.8000000000000003</v>
      </c>
      <c r="X133">
        <v>1</v>
      </c>
      <c r="Y133" t="s">
        <v>1680</v>
      </c>
      <c r="Z133" s="50">
        <v>1035.5</v>
      </c>
      <c r="AA133" t="s">
        <v>1478</v>
      </c>
      <c r="AB133" t="s">
        <v>1478</v>
      </c>
      <c r="AD133" t="s">
        <v>1724</v>
      </c>
      <c r="AE133" s="13" t="str">
        <f>IFERROR(VLOOKUP(D133,Metros!$C$2:$F$916,4,0),"")</f>
        <v/>
      </c>
      <c r="AF133" s="13" t="str">
        <f>IFERROR(VLOOKUP(E133,Metros!$C$2:$F$916,4,0),"")</f>
        <v>KS-TOP</v>
      </c>
      <c r="AK133" s="10"/>
      <c r="AL133" s="11"/>
      <c r="AY133">
        <v>1.21</v>
      </c>
      <c r="AZ133">
        <v>1.34</v>
      </c>
      <c r="BA133">
        <v>1.21</v>
      </c>
      <c r="BB133">
        <v>1.35</v>
      </c>
      <c r="BE133" s="1">
        <f t="shared" ref="BE133:BE196" si="43">AVERAGE(AT133,AZ133,BB133)</f>
        <v>1.3450000000000002</v>
      </c>
      <c r="BF133" s="51">
        <v>1800</v>
      </c>
      <c r="BG133" s="1">
        <f t="shared" ref="BG133:BG196" si="44">(BF133/R133)+(BE133*1.55)</f>
        <v>3.8230406808305171</v>
      </c>
      <c r="BH133" s="8">
        <v>7</v>
      </c>
      <c r="BI133" s="8">
        <v>7250</v>
      </c>
      <c r="BJ133" s="6">
        <f t="shared" ref="BJ133:BJ196" si="45">IF(BH133*R133&gt;BI133,BH133*R133,BI133)</f>
        <v>7250</v>
      </c>
      <c r="BK133" s="6">
        <f t="shared" ref="BK133:BK196" si="46">IF(BH133&gt;0.01,(BJ133)+(T133*R133),"")</f>
        <v>7622.78</v>
      </c>
      <c r="BL133" s="5">
        <f t="shared" ref="BL133:BL196" si="47">IFERROR(ROUND(IF(BH133&gt;0.01,(BK133/Q133)-S133,""),2),"")</f>
        <v>7.3</v>
      </c>
      <c r="BM133" s="6">
        <f t="shared" ref="BM133:BM196" si="48">ROUND(IF(BH133&gt;0.01,BL133*Q133),0)</f>
        <v>7264</v>
      </c>
      <c r="BN133" s="6"/>
      <c r="BO133" s="6"/>
      <c r="BP133" s="70">
        <f t="shared" ref="BP133:BP196" si="49">X133</f>
        <v>1</v>
      </c>
      <c r="BQ133" s="70">
        <f t="shared" ref="BQ133:BQ196" si="50">BP133</f>
        <v>1</v>
      </c>
      <c r="BR133" s="6">
        <f t="shared" ref="BR133:BR196" si="51">BM133</f>
        <v>7264</v>
      </c>
      <c r="BS133" s="68">
        <f t="shared" ref="BS133:BS196" si="52">ROUNDUP(Q133/475,0)</f>
        <v>3</v>
      </c>
      <c r="BT133" s="6">
        <f t="shared" ref="BT133:BT196" si="53">BW133</f>
        <v>7500</v>
      </c>
      <c r="BU133" s="6"/>
      <c r="BV133" s="6"/>
      <c r="BW133" s="6">
        <f t="shared" ref="BW133:BW196" si="54">ROUND(BM133*1.0325,0)</f>
        <v>7500</v>
      </c>
      <c r="BX133" s="6">
        <f t="shared" ref="BX133:BX196" si="55">BW133*W133</f>
        <v>21000.000000000004</v>
      </c>
      <c r="BY133" s="6">
        <f t="shared" ref="BY133:BY196" si="56">Z133*W133</f>
        <v>2899.4</v>
      </c>
      <c r="CO133" s="50">
        <v>1</v>
      </c>
      <c r="CP133" t="s">
        <v>1585</v>
      </c>
      <c r="CQ133" t="s">
        <v>1586</v>
      </c>
      <c r="CR133" t="s">
        <v>1587</v>
      </c>
      <c r="CS133">
        <v>5024</v>
      </c>
      <c r="CT133" t="s">
        <v>1457</v>
      </c>
      <c r="CU133" t="s">
        <v>1584</v>
      </c>
      <c r="CV133" t="s">
        <v>1581</v>
      </c>
      <c r="CW133">
        <v>2.8000000000000003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1</v>
      </c>
      <c r="DS133">
        <v>0</v>
      </c>
      <c r="DT133">
        <v>0</v>
      </c>
      <c r="DU133">
        <v>0</v>
      </c>
      <c r="DV133">
        <v>0</v>
      </c>
      <c r="DW133">
        <v>0.2</v>
      </c>
      <c r="DX133">
        <v>1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0.6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</row>
    <row r="134" spans="1:145" x14ac:dyDescent="0.3">
      <c r="A134">
        <v>260</v>
      </c>
      <c r="B134">
        <v>130</v>
      </c>
      <c r="D134" s="13" t="str">
        <f t="shared" si="38"/>
        <v>L9T</v>
      </c>
      <c r="E134" s="13" t="str">
        <f t="shared" si="39"/>
        <v>226</v>
      </c>
      <c r="F134" s="13" t="str">
        <f t="shared" si="40"/>
        <v>L9T4Z7.22603</v>
      </c>
      <c r="G134" s="13" t="str">
        <f t="shared" si="41"/>
        <v>130.260.ON.VA.1.399.Yes.Yes</v>
      </c>
      <c r="H134" s="13" t="s">
        <v>1664</v>
      </c>
      <c r="I134" s="13" t="s">
        <v>1664</v>
      </c>
      <c r="J134" t="s">
        <v>1374</v>
      </c>
      <c r="K134" t="s">
        <v>1375</v>
      </c>
      <c r="L134" s="14" t="s">
        <v>1376</v>
      </c>
      <c r="M134" t="s">
        <v>1468</v>
      </c>
      <c r="N134" t="s">
        <v>1469</v>
      </c>
      <c r="O134" t="s">
        <v>1470</v>
      </c>
      <c r="P134" t="s">
        <v>1477</v>
      </c>
      <c r="Q134" s="34">
        <v>399</v>
      </c>
      <c r="R134" s="9">
        <v>406.3</v>
      </c>
      <c r="S134">
        <v>0.36</v>
      </c>
      <c r="T134">
        <v>0.36</v>
      </c>
      <c r="U134" s="11">
        <f t="shared" si="42"/>
        <v>0.34482758620689657</v>
      </c>
      <c r="V134" s="50">
        <v>1</v>
      </c>
      <c r="W134" s="22">
        <v>2.9</v>
      </c>
      <c r="X134">
        <v>1</v>
      </c>
      <c r="Y134" t="s">
        <v>1680</v>
      </c>
      <c r="Z134" s="50">
        <v>406.3</v>
      </c>
      <c r="AA134" t="s">
        <v>1478</v>
      </c>
      <c r="AB134" t="s">
        <v>1478</v>
      </c>
      <c r="AD134" t="s">
        <v>1722</v>
      </c>
      <c r="AE134" s="13" t="str">
        <f>IFERROR(VLOOKUP(D134,Metros!$C$2:$F$916,4,0),"")</f>
        <v/>
      </c>
      <c r="AF134" s="13" t="str">
        <f>IFERROR(VLOOKUP(E134,Metros!$C$2:$F$916,4,0),"")</f>
        <v>VA-WIN</v>
      </c>
      <c r="AK134" s="10"/>
      <c r="AL134" s="11"/>
      <c r="AY134">
        <v>2.4500000000000002</v>
      </c>
      <c r="AZ134">
        <v>2.54</v>
      </c>
      <c r="BA134">
        <v>2.38</v>
      </c>
      <c r="BB134">
        <v>2.5299999999999998</v>
      </c>
      <c r="BE134" s="1">
        <f t="shared" si="43"/>
        <v>2.5350000000000001</v>
      </c>
      <c r="BF134" s="51">
        <v>1800</v>
      </c>
      <c r="BG134" s="1">
        <f t="shared" si="44"/>
        <v>8.3594739724341611</v>
      </c>
      <c r="BH134" s="8">
        <v>7</v>
      </c>
      <c r="BI134" s="8">
        <v>5500</v>
      </c>
      <c r="BJ134" s="6">
        <f t="shared" si="45"/>
        <v>5500</v>
      </c>
      <c r="BK134" s="6">
        <f t="shared" si="46"/>
        <v>5646.268</v>
      </c>
      <c r="BL134" s="5">
        <f t="shared" si="47"/>
        <v>13.79</v>
      </c>
      <c r="BM134" s="6">
        <f t="shared" si="48"/>
        <v>5502</v>
      </c>
      <c r="BN134" s="6"/>
      <c r="BO134" s="6"/>
      <c r="BP134" s="70">
        <f t="shared" si="49"/>
        <v>1</v>
      </c>
      <c r="BQ134" s="70">
        <f t="shared" si="50"/>
        <v>1</v>
      </c>
      <c r="BR134" s="6">
        <f t="shared" si="51"/>
        <v>5502</v>
      </c>
      <c r="BS134" s="68">
        <f t="shared" si="52"/>
        <v>1</v>
      </c>
      <c r="BT134" s="6">
        <f t="shared" si="53"/>
        <v>5681</v>
      </c>
      <c r="BU134" s="6"/>
      <c r="BV134" s="6"/>
      <c r="BW134" s="6">
        <f t="shared" si="54"/>
        <v>5681</v>
      </c>
      <c r="BX134" s="6">
        <f t="shared" si="55"/>
        <v>16474.899999999998</v>
      </c>
      <c r="BY134" s="6">
        <f t="shared" si="56"/>
        <v>1178.27</v>
      </c>
      <c r="CO134" s="50">
        <v>1</v>
      </c>
      <c r="CP134" t="s">
        <v>1585</v>
      </c>
      <c r="CQ134" t="s">
        <v>1586</v>
      </c>
      <c r="CR134" t="s">
        <v>1587</v>
      </c>
      <c r="CS134">
        <v>5030</v>
      </c>
      <c r="CT134" t="s">
        <v>1468</v>
      </c>
      <c r="CU134" t="s">
        <v>1584</v>
      </c>
      <c r="CV134" t="s">
        <v>1581</v>
      </c>
      <c r="CW134">
        <v>2.9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1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1.3</v>
      </c>
      <c r="EA134">
        <v>0</v>
      </c>
      <c r="EB134">
        <v>0</v>
      </c>
      <c r="EC134">
        <v>0</v>
      </c>
      <c r="ED134">
        <v>0.6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</row>
    <row r="135" spans="1:145" x14ac:dyDescent="0.3">
      <c r="A135">
        <v>262</v>
      </c>
      <c r="B135">
        <v>131</v>
      </c>
      <c r="D135" s="13" t="str">
        <f t="shared" si="38"/>
        <v>L9T</v>
      </c>
      <c r="E135" s="13" t="str">
        <f t="shared" si="39"/>
        <v>180</v>
      </c>
      <c r="F135" s="13" t="str">
        <f t="shared" si="40"/>
        <v>L9T4Z7.18031</v>
      </c>
      <c r="G135" s="13" t="str">
        <f t="shared" si="41"/>
        <v>131.262.ON.PA.1.388.Yes.Yes</v>
      </c>
      <c r="H135" s="13" t="s">
        <v>1664</v>
      </c>
      <c r="I135" s="13" t="s">
        <v>1664</v>
      </c>
      <c r="J135" t="s">
        <v>1374</v>
      </c>
      <c r="K135" t="s">
        <v>1375</v>
      </c>
      <c r="L135" s="14" t="s">
        <v>1376</v>
      </c>
      <c r="M135" t="s">
        <v>1438</v>
      </c>
      <c r="N135" t="s">
        <v>1357</v>
      </c>
      <c r="O135" t="s">
        <v>1439</v>
      </c>
      <c r="P135" t="s">
        <v>1477</v>
      </c>
      <c r="Q135" s="34">
        <v>388</v>
      </c>
      <c r="R135" s="9">
        <v>410.1</v>
      </c>
      <c r="S135">
        <v>0.36</v>
      </c>
      <c r="T135">
        <v>0.36</v>
      </c>
      <c r="U135" s="11">
        <f t="shared" si="42"/>
        <v>0.33333333333333331</v>
      </c>
      <c r="V135" s="50">
        <v>1</v>
      </c>
      <c r="W135" s="22">
        <v>3</v>
      </c>
      <c r="X135">
        <v>1</v>
      </c>
      <c r="Y135" t="s">
        <v>1680</v>
      </c>
      <c r="Z135" s="50">
        <v>410.1</v>
      </c>
      <c r="AA135" t="s">
        <v>1478</v>
      </c>
      <c r="AB135" t="s">
        <v>1478</v>
      </c>
      <c r="AD135" t="s">
        <v>1725</v>
      </c>
      <c r="AE135" s="13" t="str">
        <f>IFERROR(VLOOKUP(D135,Metros!$C$2:$F$916,4,0),"")</f>
        <v/>
      </c>
      <c r="AF135" s="13" t="str">
        <f>IFERROR(VLOOKUP(E135,Metros!$C$2:$F$916,4,0),"")</f>
        <v>PA-ALL</v>
      </c>
      <c r="AK135" s="10"/>
      <c r="AL135" s="11"/>
      <c r="AS135">
        <v>2.71</v>
      </c>
      <c r="AT135">
        <v>2.93</v>
      </c>
      <c r="AY135">
        <v>2.5</v>
      </c>
      <c r="AZ135">
        <v>2.74</v>
      </c>
      <c r="BA135">
        <v>2.5299999999999998</v>
      </c>
      <c r="BB135">
        <v>2.76</v>
      </c>
      <c r="BE135" s="1">
        <f t="shared" si="43"/>
        <v>2.81</v>
      </c>
      <c r="BF135" s="51">
        <v>1800</v>
      </c>
      <c r="BG135" s="1">
        <f t="shared" si="44"/>
        <v>8.744673372348208</v>
      </c>
      <c r="BH135" s="8">
        <v>7</v>
      </c>
      <c r="BI135" s="8">
        <v>3750</v>
      </c>
      <c r="BJ135" s="6">
        <f t="shared" si="45"/>
        <v>3750</v>
      </c>
      <c r="BK135" s="6">
        <f t="shared" si="46"/>
        <v>3897.636</v>
      </c>
      <c r="BL135" s="5">
        <f t="shared" si="47"/>
        <v>9.69</v>
      </c>
      <c r="BM135" s="6">
        <f t="shared" si="48"/>
        <v>3760</v>
      </c>
      <c r="BN135" s="6"/>
      <c r="BO135" s="6"/>
      <c r="BP135" s="70">
        <f t="shared" si="49"/>
        <v>1</v>
      </c>
      <c r="BQ135" s="70">
        <f t="shared" si="50"/>
        <v>1</v>
      </c>
      <c r="BR135" s="6">
        <f t="shared" si="51"/>
        <v>3760</v>
      </c>
      <c r="BS135" s="68">
        <f t="shared" si="52"/>
        <v>1</v>
      </c>
      <c r="BT135" s="6">
        <f t="shared" si="53"/>
        <v>3882</v>
      </c>
      <c r="BU135" s="6"/>
      <c r="BV135" s="6"/>
      <c r="BW135" s="6">
        <f t="shared" si="54"/>
        <v>3882</v>
      </c>
      <c r="BX135" s="6">
        <f t="shared" si="55"/>
        <v>11646</v>
      </c>
      <c r="BY135" s="6">
        <f t="shared" si="56"/>
        <v>1230.3000000000002</v>
      </c>
      <c r="CO135" s="50">
        <v>1</v>
      </c>
      <c r="CP135" t="s">
        <v>1585</v>
      </c>
      <c r="CQ135" t="s">
        <v>1586</v>
      </c>
      <c r="CR135" t="s">
        <v>1587</v>
      </c>
      <c r="CS135">
        <v>5034</v>
      </c>
      <c r="CT135" t="s">
        <v>1438</v>
      </c>
      <c r="CU135" t="s">
        <v>1584</v>
      </c>
      <c r="CV135" t="s">
        <v>1581</v>
      </c>
      <c r="CW135">
        <v>3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1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1.4</v>
      </c>
      <c r="EA135">
        <v>0</v>
      </c>
      <c r="EB135">
        <v>0</v>
      </c>
      <c r="EC135">
        <v>0</v>
      </c>
      <c r="ED135">
        <v>0.6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</row>
    <row r="136" spans="1:145" x14ac:dyDescent="0.3">
      <c r="A136">
        <v>264</v>
      </c>
      <c r="B136">
        <v>132</v>
      </c>
      <c r="D136" s="13" t="str">
        <f t="shared" si="38"/>
        <v>L9T</v>
      </c>
      <c r="E136" s="13" t="str">
        <f t="shared" si="39"/>
        <v>450</v>
      </c>
      <c r="F136" s="13" t="str">
        <f t="shared" si="40"/>
        <v>L9T4Z7.45050</v>
      </c>
      <c r="G136" s="13" t="str">
        <f t="shared" si="41"/>
        <v>132.264.ON.OH.2.433.Yes.Yes</v>
      </c>
      <c r="H136" s="13" t="s">
        <v>1664</v>
      </c>
      <c r="I136" s="13" t="s">
        <v>1664</v>
      </c>
      <c r="J136" t="s">
        <v>1374</v>
      </c>
      <c r="K136" t="s">
        <v>1375</v>
      </c>
      <c r="L136" s="14" t="s">
        <v>1376</v>
      </c>
      <c r="M136" t="s">
        <v>1471</v>
      </c>
      <c r="N136" t="s">
        <v>1345</v>
      </c>
      <c r="O136" t="s">
        <v>1472</v>
      </c>
      <c r="P136" t="s">
        <v>1477</v>
      </c>
      <c r="Q136" s="34">
        <v>433</v>
      </c>
      <c r="R136" s="9">
        <v>437.5</v>
      </c>
      <c r="S136">
        <v>0.36</v>
      </c>
      <c r="T136">
        <v>0.36</v>
      </c>
      <c r="U136" s="11">
        <f t="shared" si="42"/>
        <v>0.2857142857142857</v>
      </c>
      <c r="V136" s="50">
        <v>1</v>
      </c>
      <c r="W136" s="22">
        <v>3.5</v>
      </c>
      <c r="X136">
        <v>2</v>
      </c>
      <c r="Y136" t="s">
        <v>1680</v>
      </c>
      <c r="Z136" s="50">
        <v>437.5</v>
      </c>
      <c r="AA136" t="s">
        <v>1478</v>
      </c>
      <c r="AB136" t="s">
        <v>1478</v>
      </c>
      <c r="AD136" t="s">
        <v>1723</v>
      </c>
      <c r="AE136" s="13" t="str">
        <f>IFERROR(VLOOKUP(D136,Metros!$C$2:$F$916,4,0),"")</f>
        <v/>
      </c>
      <c r="AF136" s="13" t="str">
        <f>IFERROR(VLOOKUP(E136,Metros!$C$2:$F$916,4,0),"")</f>
        <v>OH-CIN</v>
      </c>
      <c r="AK136" s="10"/>
      <c r="AL136" s="11"/>
      <c r="AS136">
        <v>1.22</v>
      </c>
      <c r="AT136">
        <v>1.29</v>
      </c>
      <c r="AY136">
        <v>1.38</v>
      </c>
      <c r="AZ136">
        <v>1.41</v>
      </c>
      <c r="BA136">
        <v>1.4</v>
      </c>
      <c r="BB136">
        <v>1.43</v>
      </c>
      <c r="BE136" s="1">
        <f t="shared" si="43"/>
        <v>1.3766666666666667</v>
      </c>
      <c r="BF136" s="51">
        <v>1800</v>
      </c>
      <c r="BG136" s="1">
        <f t="shared" si="44"/>
        <v>6.2481190476190474</v>
      </c>
      <c r="BH136" s="8">
        <v>7</v>
      </c>
      <c r="BI136" s="8">
        <v>4250</v>
      </c>
      <c r="BJ136" s="6">
        <f t="shared" si="45"/>
        <v>4250</v>
      </c>
      <c r="BK136" s="6">
        <f t="shared" si="46"/>
        <v>4407.5</v>
      </c>
      <c r="BL136" s="5">
        <f t="shared" si="47"/>
        <v>9.82</v>
      </c>
      <c r="BM136" s="6">
        <f t="shared" si="48"/>
        <v>4252</v>
      </c>
      <c r="BN136" s="6"/>
      <c r="BO136" s="6"/>
      <c r="BP136" s="70">
        <f t="shared" si="49"/>
        <v>2</v>
      </c>
      <c r="BQ136" s="70">
        <f t="shared" si="50"/>
        <v>2</v>
      </c>
      <c r="BR136" s="6">
        <f t="shared" si="51"/>
        <v>4252</v>
      </c>
      <c r="BS136" s="68">
        <f t="shared" si="52"/>
        <v>1</v>
      </c>
      <c r="BT136" s="6">
        <f t="shared" si="53"/>
        <v>4390</v>
      </c>
      <c r="BU136" s="6"/>
      <c r="BV136" s="6"/>
      <c r="BW136" s="6">
        <f t="shared" si="54"/>
        <v>4390</v>
      </c>
      <c r="BX136" s="6">
        <f t="shared" si="55"/>
        <v>15365</v>
      </c>
      <c r="BY136" s="6">
        <f t="shared" si="56"/>
        <v>1531.25</v>
      </c>
      <c r="CO136" s="50">
        <v>1</v>
      </c>
      <c r="CP136" t="s">
        <v>1585</v>
      </c>
      <c r="CQ136" t="s">
        <v>1586</v>
      </c>
      <c r="CR136" t="s">
        <v>1587</v>
      </c>
      <c r="CS136">
        <v>5084</v>
      </c>
      <c r="CT136" t="s">
        <v>1471</v>
      </c>
      <c r="CU136" t="s">
        <v>1584</v>
      </c>
      <c r="CV136" t="s">
        <v>1581</v>
      </c>
      <c r="CW136">
        <v>3.5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1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1.9</v>
      </c>
      <c r="EA136">
        <v>0</v>
      </c>
      <c r="EB136">
        <v>0</v>
      </c>
      <c r="EC136">
        <v>0</v>
      </c>
      <c r="ED136">
        <v>0.6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</row>
    <row r="137" spans="1:145" x14ac:dyDescent="0.3">
      <c r="A137">
        <v>266</v>
      </c>
      <c r="B137">
        <v>133</v>
      </c>
      <c r="D137" s="13" t="str">
        <f t="shared" si="38"/>
        <v>L9T</v>
      </c>
      <c r="E137" s="13" t="str">
        <f t="shared" si="39"/>
        <v>316</v>
      </c>
      <c r="F137" s="13" t="str">
        <f t="shared" si="40"/>
        <v>L9T4Z7.31636</v>
      </c>
      <c r="G137" s="13" t="str">
        <f t="shared" si="41"/>
        <v>133.266.ON.GA.2.1120.Yes.Yes</v>
      </c>
      <c r="H137" s="13" t="s">
        <v>1664</v>
      </c>
      <c r="I137" s="13" t="s">
        <v>1664</v>
      </c>
      <c r="J137" t="s">
        <v>1374</v>
      </c>
      <c r="K137" t="s">
        <v>1375</v>
      </c>
      <c r="L137" s="14" t="s">
        <v>1376</v>
      </c>
      <c r="M137" t="s">
        <v>1460</v>
      </c>
      <c r="N137" t="s">
        <v>1372</v>
      </c>
      <c r="O137" t="s">
        <v>1461</v>
      </c>
      <c r="P137" t="s">
        <v>1477</v>
      </c>
      <c r="Q137" s="34">
        <v>1120</v>
      </c>
      <c r="R137" s="9">
        <v>1167.4000000000001</v>
      </c>
      <c r="S137">
        <v>0.36</v>
      </c>
      <c r="T137">
        <v>0.36</v>
      </c>
      <c r="U137" s="11">
        <f t="shared" si="42"/>
        <v>0.24390243902439027</v>
      </c>
      <c r="V137" s="50">
        <v>1</v>
      </c>
      <c r="W137" s="22">
        <v>4.0999999999999996</v>
      </c>
      <c r="X137">
        <v>2</v>
      </c>
      <c r="Y137" t="s">
        <v>1680</v>
      </c>
      <c r="Z137" s="50">
        <v>1167.4000000000001</v>
      </c>
      <c r="AA137" t="s">
        <v>1478</v>
      </c>
      <c r="AB137" t="s">
        <v>1478</v>
      </c>
      <c r="AD137" t="s">
        <v>1721</v>
      </c>
      <c r="AE137" s="13" t="str">
        <f>IFERROR(VLOOKUP(D137,Metros!$C$2:$F$916,4,0),"")</f>
        <v/>
      </c>
      <c r="AF137" s="13" t="str">
        <f>IFERROR(VLOOKUP(E137,Metros!$C$2:$F$916,4,0),"")</f>
        <v>GA-VAL</v>
      </c>
      <c r="AK137" s="10"/>
      <c r="AL137" s="11"/>
      <c r="AY137">
        <v>1.35</v>
      </c>
      <c r="AZ137">
        <v>1.5</v>
      </c>
      <c r="BA137">
        <v>1.31</v>
      </c>
      <c r="BB137">
        <v>1.41</v>
      </c>
      <c r="BE137" s="1">
        <f t="shared" si="43"/>
        <v>1.4550000000000001</v>
      </c>
      <c r="BF137" s="51">
        <v>1800</v>
      </c>
      <c r="BG137" s="1">
        <f t="shared" si="44"/>
        <v>3.7971379561418539</v>
      </c>
      <c r="BH137" s="8">
        <v>7</v>
      </c>
      <c r="BI137" s="8">
        <v>8250</v>
      </c>
      <c r="BJ137" s="6">
        <f t="shared" si="45"/>
        <v>8250</v>
      </c>
      <c r="BK137" s="6">
        <f t="shared" si="46"/>
        <v>8670.2639999999992</v>
      </c>
      <c r="BL137" s="5">
        <f t="shared" si="47"/>
        <v>7.38</v>
      </c>
      <c r="BM137" s="6">
        <f t="shared" si="48"/>
        <v>8266</v>
      </c>
      <c r="BN137" s="6"/>
      <c r="BO137" s="6"/>
      <c r="BP137" s="70">
        <f t="shared" si="49"/>
        <v>2</v>
      </c>
      <c r="BQ137" s="70">
        <f t="shared" si="50"/>
        <v>2</v>
      </c>
      <c r="BR137" s="6">
        <f t="shared" si="51"/>
        <v>8266</v>
      </c>
      <c r="BS137" s="68">
        <f t="shared" si="52"/>
        <v>3</v>
      </c>
      <c r="BT137" s="6">
        <f t="shared" si="53"/>
        <v>8535</v>
      </c>
      <c r="BU137" s="6"/>
      <c r="BV137" s="6"/>
      <c r="BW137" s="6">
        <f t="shared" si="54"/>
        <v>8535</v>
      </c>
      <c r="BX137" s="6">
        <f t="shared" si="55"/>
        <v>34993.5</v>
      </c>
      <c r="BY137" s="6">
        <f t="shared" si="56"/>
        <v>4786.34</v>
      </c>
      <c r="CO137" s="50">
        <v>1</v>
      </c>
      <c r="CP137" t="s">
        <v>1585</v>
      </c>
      <c r="CQ137" t="s">
        <v>1586</v>
      </c>
      <c r="CR137" t="s">
        <v>1587</v>
      </c>
      <c r="CS137">
        <v>5085</v>
      </c>
      <c r="CT137" t="s">
        <v>1460</v>
      </c>
      <c r="CU137" t="s">
        <v>1584</v>
      </c>
      <c r="CV137" t="s">
        <v>1581</v>
      </c>
      <c r="CW137">
        <v>4.0999999999999996</v>
      </c>
      <c r="CX137">
        <v>1.2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1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1</v>
      </c>
      <c r="DY137">
        <v>0.3</v>
      </c>
      <c r="DZ137">
        <v>0</v>
      </c>
      <c r="EA137">
        <v>0.6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</row>
    <row r="138" spans="1:145" x14ac:dyDescent="0.3">
      <c r="A138">
        <v>268</v>
      </c>
      <c r="B138">
        <v>134</v>
      </c>
      <c r="D138" s="13" t="str">
        <f t="shared" si="38"/>
        <v>L9T</v>
      </c>
      <c r="E138" s="13" t="str">
        <f t="shared" si="39"/>
        <v>351</v>
      </c>
      <c r="F138" s="13" t="str">
        <f t="shared" si="40"/>
        <v>L9T4Z7.35111</v>
      </c>
      <c r="G138" s="13" t="str">
        <f t="shared" si="41"/>
        <v>134.268.ON.AL.2.937.Yes.Yes</v>
      </c>
      <c r="H138" s="13" t="s">
        <v>1664</v>
      </c>
      <c r="I138" s="13" t="s">
        <v>1664</v>
      </c>
      <c r="J138" t="s">
        <v>1374</v>
      </c>
      <c r="K138" t="s">
        <v>1375</v>
      </c>
      <c r="L138" s="14" t="s">
        <v>1376</v>
      </c>
      <c r="M138" t="s">
        <v>1462</v>
      </c>
      <c r="N138" t="s">
        <v>1415</v>
      </c>
      <c r="O138" t="s">
        <v>1463</v>
      </c>
      <c r="P138" t="s">
        <v>1477</v>
      </c>
      <c r="Q138" s="34">
        <v>937</v>
      </c>
      <c r="R138" s="9">
        <v>956.8</v>
      </c>
      <c r="S138">
        <v>0.36</v>
      </c>
      <c r="T138">
        <v>0.36</v>
      </c>
      <c r="U138" s="11">
        <f t="shared" si="42"/>
        <v>0.52631578947368418</v>
      </c>
      <c r="V138" s="50">
        <v>2</v>
      </c>
      <c r="W138" s="22">
        <v>3.8</v>
      </c>
      <c r="X138">
        <v>2</v>
      </c>
      <c r="Y138" t="s">
        <v>1680</v>
      </c>
      <c r="Z138" s="50">
        <v>956.8</v>
      </c>
      <c r="AA138" t="s">
        <v>1478</v>
      </c>
      <c r="AB138" t="s">
        <v>1478</v>
      </c>
      <c r="AD138" t="s">
        <v>1721</v>
      </c>
      <c r="AE138" s="13" t="str">
        <f>IFERROR(VLOOKUP(D138,Metros!$C$2:$F$916,4,0),"")</f>
        <v/>
      </c>
      <c r="AF138" s="13" t="str">
        <f>IFERROR(VLOOKUP(E138,Metros!$C$2:$F$916,4,0),"")</f>
        <v>AL-BIR</v>
      </c>
      <c r="AK138" s="10"/>
      <c r="AL138" s="11"/>
      <c r="AY138">
        <v>1.41</v>
      </c>
      <c r="AZ138">
        <v>1.42</v>
      </c>
      <c r="BA138">
        <v>1.39</v>
      </c>
      <c r="BB138">
        <v>1.4</v>
      </c>
      <c r="BE138" s="1">
        <f t="shared" si="43"/>
        <v>1.41</v>
      </c>
      <c r="BF138" s="51">
        <v>1800</v>
      </c>
      <c r="BG138" s="1">
        <f t="shared" si="44"/>
        <v>4.066770903010033</v>
      </c>
      <c r="BH138" s="8">
        <v>7</v>
      </c>
      <c r="BI138" s="8">
        <v>6950</v>
      </c>
      <c r="BJ138" s="6">
        <f t="shared" si="45"/>
        <v>6950</v>
      </c>
      <c r="BK138" s="6">
        <f t="shared" si="46"/>
        <v>7294.4480000000003</v>
      </c>
      <c r="BL138" s="5">
        <f t="shared" si="47"/>
        <v>7.42</v>
      </c>
      <c r="BM138" s="6">
        <f t="shared" si="48"/>
        <v>6953</v>
      </c>
      <c r="BN138" s="6"/>
      <c r="BO138" s="6"/>
      <c r="BP138" s="70">
        <f t="shared" si="49"/>
        <v>2</v>
      </c>
      <c r="BQ138" s="70">
        <f t="shared" si="50"/>
        <v>2</v>
      </c>
      <c r="BR138" s="6">
        <f t="shared" si="51"/>
        <v>6953</v>
      </c>
      <c r="BS138" s="68">
        <f t="shared" si="52"/>
        <v>2</v>
      </c>
      <c r="BT138" s="6">
        <f t="shared" si="53"/>
        <v>7179</v>
      </c>
      <c r="BU138" s="6"/>
      <c r="BV138" s="6"/>
      <c r="BW138" s="6">
        <f t="shared" si="54"/>
        <v>7179</v>
      </c>
      <c r="BX138" s="6">
        <f t="shared" si="55"/>
        <v>27280.199999999997</v>
      </c>
      <c r="BY138" s="6">
        <f t="shared" si="56"/>
        <v>3635.8399999999997</v>
      </c>
      <c r="CO138" s="50">
        <v>2</v>
      </c>
      <c r="CP138" t="s">
        <v>1585</v>
      </c>
      <c r="CQ138" t="s">
        <v>1586</v>
      </c>
      <c r="CR138" t="s">
        <v>1587</v>
      </c>
      <c r="CS138">
        <v>5086</v>
      </c>
      <c r="CT138" t="s">
        <v>1462</v>
      </c>
      <c r="CU138" t="s">
        <v>1584</v>
      </c>
      <c r="CV138" t="s">
        <v>1581</v>
      </c>
      <c r="CW138">
        <v>3.8</v>
      </c>
      <c r="CX138">
        <v>0.4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1</v>
      </c>
      <c r="DS138">
        <v>0</v>
      </c>
      <c r="DT138">
        <v>1</v>
      </c>
      <c r="DU138">
        <v>0</v>
      </c>
      <c r="DV138">
        <v>0</v>
      </c>
      <c r="DW138">
        <v>0</v>
      </c>
      <c r="DX138">
        <v>0</v>
      </c>
      <c r="DY138">
        <v>0.5</v>
      </c>
      <c r="DZ138">
        <v>0.3</v>
      </c>
      <c r="EA138">
        <v>0.6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</row>
    <row r="139" spans="1:145" x14ac:dyDescent="0.3">
      <c r="A139">
        <v>270</v>
      </c>
      <c r="B139">
        <v>135</v>
      </c>
      <c r="D139" s="13" t="str">
        <f t="shared" si="38"/>
        <v>L9T</v>
      </c>
      <c r="E139" s="13" t="str">
        <f t="shared" si="39"/>
        <v>923</v>
      </c>
      <c r="F139" s="13" t="str">
        <f t="shared" si="40"/>
        <v>L9T4Z7.92374</v>
      </c>
      <c r="G139" s="13" t="str">
        <f t="shared" si="41"/>
        <v>135.270.ON.CA.2.2425.Yes.Yes</v>
      </c>
      <c r="H139" s="13" t="s">
        <v>1664</v>
      </c>
      <c r="I139" s="13" t="s">
        <v>1664</v>
      </c>
      <c r="J139" t="s">
        <v>1374</v>
      </c>
      <c r="K139" t="s">
        <v>1375</v>
      </c>
      <c r="L139" s="14" t="s">
        <v>1376</v>
      </c>
      <c r="M139" t="s">
        <v>1450</v>
      </c>
      <c r="N139" t="s">
        <v>1348</v>
      </c>
      <c r="O139" t="s">
        <v>1451</v>
      </c>
      <c r="P139" t="s">
        <v>1477</v>
      </c>
      <c r="Q139" s="34">
        <v>2425</v>
      </c>
      <c r="R139" s="9">
        <v>2456.3000000000002</v>
      </c>
      <c r="S139">
        <v>0.36</v>
      </c>
      <c r="T139">
        <v>0.36</v>
      </c>
      <c r="U139" s="11">
        <f t="shared" si="42"/>
        <v>0.66666666666666663</v>
      </c>
      <c r="V139" s="50">
        <v>2</v>
      </c>
      <c r="W139" s="22">
        <v>3</v>
      </c>
      <c r="X139">
        <v>2</v>
      </c>
      <c r="Y139" t="s">
        <v>1680</v>
      </c>
      <c r="Z139" s="50">
        <v>2456.3000000000002</v>
      </c>
      <c r="AA139" t="s">
        <v>1478</v>
      </c>
      <c r="AB139" t="s">
        <v>1478</v>
      </c>
      <c r="AD139" t="s">
        <v>1727</v>
      </c>
      <c r="AE139" s="13" t="str">
        <f>IFERROR(VLOOKUP(D139,Metros!$C$2:$F$916,4,0),"")</f>
        <v/>
      </c>
      <c r="AF139" s="13" t="str">
        <f>IFERROR(VLOOKUP(E139,Metros!$C$2:$F$916,4,0),"")</f>
        <v>CA-LOS</v>
      </c>
      <c r="AK139" s="10"/>
      <c r="AL139" s="11"/>
      <c r="AY139">
        <v>0.96</v>
      </c>
      <c r="AZ139">
        <v>0.97</v>
      </c>
      <c r="BA139">
        <v>0.95</v>
      </c>
      <c r="BB139">
        <v>0.97</v>
      </c>
      <c r="BE139" s="1">
        <f t="shared" si="43"/>
        <v>0.97</v>
      </c>
      <c r="BF139" s="51">
        <v>1800</v>
      </c>
      <c r="BG139" s="1">
        <f t="shared" si="44"/>
        <v>2.2363095102389772</v>
      </c>
      <c r="BH139" s="8">
        <v>5.65</v>
      </c>
      <c r="BJ139" s="6">
        <f t="shared" si="45"/>
        <v>13878.095000000001</v>
      </c>
      <c r="BK139" s="6">
        <f t="shared" si="46"/>
        <v>14762.363000000001</v>
      </c>
      <c r="BL139" s="5">
        <f t="shared" si="47"/>
        <v>5.73</v>
      </c>
      <c r="BM139" s="6">
        <f t="shared" si="48"/>
        <v>13895</v>
      </c>
      <c r="BN139" s="6"/>
      <c r="BO139" s="6"/>
      <c r="BP139" s="70">
        <f t="shared" si="49"/>
        <v>2</v>
      </c>
      <c r="BQ139" s="70">
        <f t="shared" si="50"/>
        <v>2</v>
      </c>
      <c r="BR139" s="6">
        <f t="shared" si="51"/>
        <v>13895</v>
      </c>
      <c r="BS139" s="68">
        <f t="shared" si="52"/>
        <v>6</v>
      </c>
      <c r="BT139" s="6">
        <f t="shared" si="53"/>
        <v>14347</v>
      </c>
      <c r="BU139" s="6"/>
      <c r="BV139" s="6"/>
      <c r="BW139" s="6">
        <f t="shared" si="54"/>
        <v>14347</v>
      </c>
      <c r="BX139" s="6">
        <f t="shared" si="55"/>
        <v>43041</v>
      </c>
      <c r="BY139" s="6">
        <f t="shared" si="56"/>
        <v>7368.9000000000005</v>
      </c>
      <c r="CO139" s="50">
        <v>2</v>
      </c>
      <c r="CP139" t="s">
        <v>1585</v>
      </c>
      <c r="CQ139" t="s">
        <v>1586</v>
      </c>
      <c r="CR139" t="s">
        <v>1587</v>
      </c>
      <c r="CS139">
        <v>5087</v>
      </c>
      <c r="CT139" t="s">
        <v>1450</v>
      </c>
      <c r="CU139" t="s">
        <v>1584</v>
      </c>
      <c r="CV139" t="s">
        <v>1581</v>
      </c>
      <c r="CW139">
        <v>3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1</v>
      </c>
      <c r="DR139">
        <v>1</v>
      </c>
      <c r="DS139">
        <v>0</v>
      </c>
      <c r="DT139">
        <v>0</v>
      </c>
      <c r="DU139">
        <v>0</v>
      </c>
      <c r="DV139">
        <v>0</v>
      </c>
      <c r="DW139">
        <v>0.4</v>
      </c>
      <c r="DX139">
        <v>0</v>
      </c>
      <c r="DY139">
        <v>0</v>
      </c>
      <c r="DZ139">
        <v>0</v>
      </c>
      <c r="EA139">
        <v>0.6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</row>
    <row r="140" spans="1:145" x14ac:dyDescent="0.3">
      <c r="A140">
        <v>272</v>
      </c>
      <c r="B140">
        <v>136</v>
      </c>
      <c r="D140" s="13" t="str">
        <f t="shared" si="38"/>
        <v>L9T</v>
      </c>
      <c r="E140" s="13" t="str">
        <f t="shared" si="39"/>
        <v>291</v>
      </c>
      <c r="F140" s="13" t="str">
        <f t="shared" si="40"/>
        <v>L9T4Z7.29172</v>
      </c>
      <c r="G140" s="13" t="str">
        <f t="shared" si="41"/>
        <v>136.272.ON.SC.2.832.Yes.Yes</v>
      </c>
      <c r="H140" s="13" t="s">
        <v>1664</v>
      </c>
      <c r="I140" s="13" t="s">
        <v>1664</v>
      </c>
      <c r="J140" t="s">
        <v>1374</v>
      </c>
      <c r="K140" t="s">
        <v>1375</v>
      </c>
      <c r="L140" s="14" t="s">
        <v>1376</v>
      </c>
      <c r="M140" t="s">
        <v>1464</v>
      </c>
      <c r="N140" t="s">
        <v>1418</v>
      </c>
      <c r="O140" t="s">
        <v>1465</v>
      </c>
      <c r="P140" t="s">
        <v>1477</v>
      </c>
      <c r="Q140" s="34">
        <v>832</v>
      </c>
      <c r="R140" s="9">
        <v>831.1</v>
      </c>
      <c r="S140">
        <v>0.36</v>
      </c>
      <c r="T140">
        <v>0.36</v>
      </c>
      <c r="U140" s="11">
        <f t="shared" si="42"/>
        <v>0.32258064516129031</v>
      </c>
      <c r="V140" s="50">
        <v>1</v>
      </c>
      <c r="W140" s="22">
        <v>3.1</v>
      </c>
      <c r="X140">
        <v>2</v>
      </c>
      <c r="Y140" t="s">
        <v>1680</v>
      </c>
      <c r="Z140" s="50">
        <v>831.1</v>
      </c>
      <c r="AA140" t="s">
        <v>1478</v>
      </c>
      <c r="AB140" t="s">
        <v>1478</v>
      </c>
      <c r="AD140" t="s">
        <v>1722</v>
      </c>
      <c r="AE140" s="13" t="str">
        <f>IFERROR(VLOOKUP(D140,Metros!$C$2:$F$916,4,0),"")</f>
        <v/>
      </c>
      <c r="AF140" s="13" t="str">
        <f>IFERROR(VLOOKUP(E140,Metros!$C$2:$F$916,4,0),"")</f>
        <v>SC-COL</v>
      </c>
      <c r="AK140" s="10"/>
      <c r="AL140" s="11"/>
      <c r="AY140">
        <v>1.59</v>
      </c>
      <c r="AZ140">
        <v>2.0299999999999998</v>
      </c>
      <c r="BA140">
        <v>1.61</v>
      </c>
      <c r="BB140">
        <v>1.94</v>
      </c>
      <c r="BE140" s="1">
        <f t="shared" si="43"/>
        <v>1.9849999999999999</v>
      </c>
      <c r="BF140" s="51">
        <v>1800</v>
      </c>
      <c r="BG140" s="1">
        <f t="shared" si="44"/>
        <v>5.2425543556732048</v>
      </c>
      <c r="BH140" s="8">
        <v>7</v>
      </c>
      <c r="BI140" s="8">
        <v>6500</v>
      </c>
      <c r="BJ140" s="6">
        <f t="shared" si="45"/>
        <v>6500</v>
      </c>
      <c r="BK140" s="6">
        <f t="shared" si="46"/>
        <v>6799.1959999999999</v>
      </c>
      <c r="BL140" s="5">
        <f t="shared" si="47"/>
        <v>7.81</v>
      </c>
      <c r="BM140" s="6">
        <f t="shared" si="48"/>
        <v>6498</v>
      </c>
      <c r="BN140" s="6"/>
      <c r="BO140" s="6"/>
      <c r="BP140" s="70">
        <f t="shared" si="49"/>
        <v>2</v>
      </c>
      <c r="BQ140" s="70">
        <f t="shared" si="50"/>
        <v>2</v>
      </c>
      <c r="BR140" s="6">
        <f t="shared" si="51"/>
        <v>6498</v>
      </c>
      <c r="BS140" s="68">
        <f t="shared" si="52"/>
        <v>2</v>
      </c>
      <c r="BT140" s="6">
        <f t="shared" si="53"/>
        <v>6709</v>
      </c>
      <c r="BU140" s="6"/>
      <c r="BV140" s="6"/>
      <c r="BW140" s="6">
        <f t="shared" si="54"/>
        <v>6709</v>
      </c>
      <c r="BX140" s="6">
        <f t="shared" si="55"/>
        <v>20797.900000000001</v>
      </c>
      <c r="BY140" s="6">
        <f t="shared" si="56"/>
        <v>2576.4100000000003</v>
      </c>
      <c r="CO140" s="50">
        <v>1</v>
      </c>
      <c r="CP140" t="s">
        <v>1585</v>
      </c>
      <c r="CQ140" t="s">
        <v>1586</v>
      </c>
      <c r="CR140" t="s">
        <v>1587</v>
      </c>
      <c r="CS140">
        <v>5088</v>
      </c>
      <c r="CT140" t="s">
        <v>1464</v>
      </c>
      <c r="CU140" t="s">
        <v>1584</v>
      </c>
      <c r="CV140" t="s">
        <v>1581</v>
      </c>
      <c r="CW140">
        <v>3.1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1</v>
      </c>
      <c r="DS140">
        <v>0</v>
      </c>
      <c r="DT140">
        <v>0</v>
      </c>
      <c r="DU140">
        <v>0</v>
      </c>
      <c r="DV140">
        <v>0</v>
      </c>
      <c r="DW140">
        <v>1</v>
      </c>
      <c r="DX140">
        <v>0.6</v>
      </c>
      <c r="DY140">
        <v>0</v>
      </c>
      <c r="DZ140">
        <v>0</v>
      </c>
      <c r="EA140">
        <v>0.5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</row>
    <row r="141" spans="1:145" x14ac:dyDescent="0.3">
      <c r="A141">
        <v>274</v>
      </c>
      <c r="B141">
        <v>137</v>
      </c>
      <c r="D141" s="13" t="str">
        <f t="shared" si="38"/>
        <v>L9T</v>
      </c>
      <c r="E141" s="13" t="str">
        <f t="shared" si="39"/>
        <v>186</v>
      </c>
      <c r="F141" s="13" t="str">
        <f t="shared" si="40"/>
        <v>L9T4Z7.18640</v>
      </c>
      <c r="G141" s="13" t="str">
        <f t="shared" si="41"/>
        <v>137.274.ON.PA.2.320.Yes.Yes</v>
      </c>
      <c r="H141" s="13" t="s">
        <v>1664</v>
      </c>
      <c r="I141" s="13" t="s">
        <v>1664</v>
      </c>
      <c r="J141" t="s">
        <v>1374</v>
      </c>
      <c r="K141" t="s">
        <v>1375</v>
      </c>
      <c r="L141" s="14" t="s">
        <v>1376</v>
      </c>
      <c r="M141" t="s">
        <v>1440</v>
      </c>
      <c r="N141" t="s">
        <v>1357</v>
      </c>
      <c r="O141" t="s">
        <v>1441</v>
      </c>
      <c r="P141" t="s">
        <v>1477</v>
      </c>
      <c r="Q141" s="34">
        <v>320</v>
      </c>
      <c r="R141" s="9">
        <v>322.39999999999998</v>
      </c>
      <c r="S141">
        <v>0.36</v>
      </c>
      <c r="T141">
        <v>0.36</v>
      </c>
      <c r="U141" s="11">
        <f t="shared" si="42"/>
        <v>0.54054054054054046</v>
      </c>
      <c r="V141" s="50">
        <v>2</v>
      </c>
      <c r="W141" s="22">
        <v>3.7</v>
      </c>
      <c r="X141">
        <v>2</v>
      </c>
      <c r="Y141" t="s">
        <v>1680</v>
      </c>
      <c r="Z141" s="50">
        <v>322.39999999999998</v>
      </c>
      <c r="AA141" t="s">
        <v>1478</v>
      </c>
      <c r="AB141" t="s">
        <v>1478</v>
      </c>
      <c r="AD141" t="s">
        <v>1725</v>
      </c>
      <c r="AE141" s="13" t="str">
        <f>IFERROR(VLOOKUP(D141,Metros!$C$2:$F$916,4,0),"")</f>
        <v/>
      </c>
      <c r="AF141" s="13" t="str">
        <f>IFERROR(VLOOKUP(E141,Metros!$C$2:$F$916,4,0),"")</f>
        <v>PA-SCR</v>
      </c>
      <c r="AK141" s="10"/>
      <c r="AL141" s="11"/>
      <c r="AS141">
        <v>2.71</v>
      </c>
      <c r="AT141">
        <v>2.93</v>
      </c>
      <c r="AY141">
        <v>2.5</v>
      </c>
      <c r="AZ141">
        <v>2.74</v>
      </c>
      <c r="BA141">
        <v>2.5299999999999998</v>
      </c>
      <c r="BB141">
        <v>2.76</v>
      </c>
      <c r="BE141" s="1">
        <f t="shared" si="43"/>
        <v>2.81</v>
      </c>
      <c r="BF141" s="51">
        <v>1800</v>
      </c>
      <c r="BG141" s="1">
        <f t="shared" si="44"/>
        <v>9.9386265508684879</v>
      </c>
      <c r="BH141" s="8">
        <v>7</v>
      </c>
      <c r="BI141" s="8">
        <v>3750</v>
      </c>
      <c r="BJ141" s="6">
        <f t="shared" si="45"/>
        <v>3750</v>
      </c>
      <c r="BK141" s="6">
        <f t="shared" si="46"/>
        <v>3866.0639999999999</v>
      </c>
      <c r="BL141" s="5">
        <f t="shared" si="47"/>
        <v>11.72</v>
      </c>
      <c r="BM141" s="6">
        <f t="shared" si="48"/>
        <v>3750</v>
      </c>
      <c r="BN141" s="6"/>
      <c r="BO141" s="6"/>
      <c r="BP141" s="70">
        <f t="shared" si="49"/>
        <v>2</v>
      </c>
      <c r="BQ141" s="70">
        <f t="shared" si="50"/>
        <v>2</v>
      </c>
      <c r="BR141" s="6">
        <f t="shared" si="51"/>
        <v>3750</v>
      </c>
      <c r="BS141" s="68">
        <f t="shared" si="52"/>
        <v>1</v>
      </c>
      <c r="BT141" s="6">
        <f t="shared" si="53"/>
        <v>3872</v>
      </c>
      <c r="BU141" s="6"/>
      <c r="BV141" s="6"/>
      <c r="BW141" s="6">
        <f t="shared" si="54"/>
        <v>3872</v>
      </c>
      <c r="BX141" s="6">
        <f t="shared" si="55"/>
        <v>14326.400000000001</v>
      </c>
      <c r="BY141" s="6">
        <f t="shared" si="56"/>
        <v>1192.8799999999999</v>
      </c>
      <c r="CO141" s="50">
        <v>2</v>
      </c>
      <c r="CP141" t="s">
        <v>1585</v>
      </c>
      <c r="CQ141" t="s">
        <v>1586</v>
      </c>
      <c r="CR141" t="s">
        <v>1587</v>
      </c>
      <c r="CS141">
        <v>5089</v>
      </c>
      <c r="CT141" t="s">
        <v>1440</v>
      </c>
      <c r="CU141" t="s">
        <v>1584</v>
      </c>
      <c r="CV141" t="s">
        <v>1581</v>
      </c>
      <c r="CW141">
        <v>3.7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1</v>
      </c>
      <c r="DT141">
        <v>1</v>
      </c>
      <c r="DU141">
        <v>0</v>
      </c>
      <c r="DV141">
        <v>0</v>
      </c>
      <c r="DW141">
        <v>0</v>
      </c>
      <c r="DX141">
        <v>0</v>
      </c>
      <c r="DY141">
        <v>1</v>
      </c>
      <c r="DZ141">
        <v>0</v>
      </c>
      <c r="EA141">
        <v>0</v>
      </c>
      <c r="EB141">
        <v>0</v>
      </c>
      <c r="EC141">
        <v>0</v>
      </c>
      <c r="ED141">
        <v>0.7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</row>
    <row r="142" spans="1:145" x14ac:dyDescent="0.3">
      <c r="A142">
        <v>276</v>
      </c>
      <c r="B142">
        <v>138</v>
      </c>
      <c r="D142" s="13" t="str">
        <f t="shared" si="38"/>
        <v>L9T</v>
      </c>
      <c r="E142" s="13" t="str">
        <f t="shared" si="39"/>
        <v>458</v>
      </c>
      <c r="F142" s="13" t="str">
        <f t="shared" si="40"/>
        <v>L9T4Z7.45889</v>
      </c>
      <c r="G142" s="13" t="str">
        <f t="shared" si="41"/>
        <v>138.276.ON.OH.2.294.Yes.Yes</v>
      </c>
      <c r="H142" s="13" t="s">
        <v>1664</v>
      </c>
      <c r="I142" s="13" t="s">
        <v>1664</v>
      </c>
      <c r="J142" t="s">
        <v>1374</v>
      </c>
      <c r="K142" t="s">
        <v>1375</v>
      </c>
      <c r="L142" s="14" t="s">
        <v>1376</v>
      </c>
      <c r="M142" t="s">
        <v>1473</v>
      </c>
      <c r="N142" t="s">
        <v>1345</v>
      </c>
      <c r="O142" t="s">
        <v>1474</v>
      </c>
      <c r="P142" t="s">
        <v>1477</v>
      </c>
      <c r="Q142" s="34">
        <v>294</v>
      </c>
      <c r="R142" s="9">
        <v>301</v>
      </c>
      <c r="S142">
        <v>0.36</v>
      </c>
      <c r="T142">
        <v>0.36</v>
      </c>
      <c r="U142" s="11">
        <f t="shared" si="42"/>
        <v>0.52631578947368418</v>
      </c>
      <c r="V142" s="50">
        <v>2</v>
      </c>
      <c r="W142" s="22">
        <v>3.8</v>
      </c>
      <c r="X142">
        <v>2</v>
      </c>
      <c r="Y142" t="s">
        <v>1680</v>
      </c>
      <c r="Z142" s="50">
        <v>301</v>
      </c>
      <c r="AA142" t="s">
        <v>1478</v>
      </c>
      <c r="AB142" t="s">
        <v>1478</v>
      </c>
      <c r="AD142" t="s">
        <v>1723</v>
      </c>
      <c r="AE142" s="13" t="str">
        <f>IFERROR(VLOOKUP(D142,Metros!$C$2:$F$916,4,0),"")</f>
        <v/>
      </c>
      <c r="AF142" s="13" t="str">
        <f>IFERROR(VLOOKUP(E142,Metros!$C$2:$F$916,4,0),"")</f>
        <v>OH-LIM</v>
      </c>
      <c r="AK142" s="10"/>
      <c r="AL142" s="11"/>
      <c r="AS142">
        <v>2.66</v>
      </c>
      <c r="AT142">
        <v>2.93</v>
      </c>
      <c r="AY142">
        <v>2.48</v>
      </c>
      <c r="AZ142">
        <v>2.93</v>
      </c>
      <c r="BA142">
        <v>2.42</v>
      </c>
      <c r="BB142">
        <v>2.93</v>
      </c>
      <c r="BE142" s="1">
        <f t="shared" si="43"/>
        <v>2.93</v>
      </c>
      <c r="BF142" s="51">
        <v>1800</v>
      </c>
      <c r="BG142" s="1">
        <f t="shared" si="44"/>
        <v>10.521566445182724</v>
      </c>
      <c r="BH142" s="8">
        <v>7</v>
      </c>
      <c r="BI142" s="8">
        <v>3650</v>
      </c>
      <c r="BJ142" s="6">
        <f t="shared" si="45"/>
        <v>3650</v>
      </c>
      <c r="BK142" s="6">
        <f t="shared" si="46"/>
        <v>3758.36</v>
      </c>
      <c r="BL142" s="5">
        <f t="shared" si="47"/>
        <v>12.42</v>
      </c>
      <c r="BM142" s="6">
        <f t="shared" si="48"/>
        <v>3651</v>
      </c>
      <c r="BN142" s="6"/>
      <c r="BO142" s="6"/>
      <c r="BP142" s="70">
        <f t="shared" si="49"/>
        <v>2</v>
      </c>
      <c r="BQ142" s="70">
        <f t="shared" si="50"/>
        <v>2</v>
      </c>
      <c r="BR142" s="6">
        <f t="shared" si="51"/>
        <v>3651</v>
      </c>
      <c r="BS142" s="68">
        <f t="shared" si="52"/>
        <v>1</v>
      </c>
      <c r="BT142" s="6">
        <f t="shared" si="53"/>
        <v>3770</v>
      </c>
      <c r="BU142" s="6"/>
      <c r="BV142" s="6"/>
      <c r="BW142" s="6">
        <f t="shared" si="54"/>
        <v>3770</v>
      </c>
      <c r="BX142" s="6">
        <f t="shared" si="55"/>
        <v>14326</v>
      </c>
      <c r="BY142" s="6">
        <f t="shared" si="56"/>
        <v>1143.8</v>
      </c>
      <c r="CO142" s="50">
        <v>2</v>
      </c>
      <c r="CP142" t="s">
        <v>1585</v>
      </c>
      <c r="CQ142" t="s">
        <v>1586</v>
      </c>
      <c r="CR142" t="s">
        <v>1587</v>
      </c>
      <c r="CS142">
        <v>5120</v>
      </c>
      <c r="CT142" t="s">
        <v>1473</v>
      </c>
      <c r="CU142" t="s">
        <v>1584</v>
      </c>
      <c r="CV142" t="s">
        <v>1581</v>
      </c>
      <c r="CW142">
        <v>3.8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1</v>
      </c>
      <c r="DT142">
        <v>1</v>
      </c>
      <c r="DU142">
        <v>0</v>
      </c>
      <c r="DV142">
        <v>0</v>
      </c>
      <c r="DW142">
        <v>0</v>
      </c>
      <c r="DX142">
        <v>0</v>
      </c>
      <c r="DY142">
        <v>1</v>
      </c>
      <c r="DZ142">
        <v>0</v>
      </c>
      <c r="EA142">
        <v>0</v>
      </c>
      <c r="EB142">
        <v>0</v>
      </c>
      <c r="EC142">
        <v>0</v>
      </c>
      <c r="ED142">
        <v>0.8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</row>
    <row r="143" spans="1:145" x14ac:dyDescent="0.3">
      <c r="A143">
        <v>278</v>
      </c>
      <c r="B143">
        <v>139</v>
      </c>
      <c r="D143" s="13" t="str">
        <f t="shared" si="38"/>
        <v>L9T</v>
      </c>
      <c r="E143" s="13" t="str">
        <f t="shared" si="39"/>
        <v>010</v>
      </c>
      <c r="F143" s="13" t="str">
        <f t="shared" si="40"/>
        <v>L9T4Z7.01085</v>
      </c>
      <c r="G143" s="13" t="str">
        <f t="shared" si="41"/>
        <v>139.278.ON.MA.1.441.Yes.Yes</v>
      </c>
      <c r="H143" s="13" t="s">
        <v>1664</v>
      </c>
      <c r="I143" s="13" t="s">
        <v>1664</v>
      </c>
      <c r="J143" t="s">
        <v>1374</v>
      </c>
      <c r="K143" t="s">
        <v>1375</v>
      </c>
      <c r="L143" s="14" t="s">
        <v>1376</v>
      </c>
      <c r="M143" t="s">
        <v>1442</v>
      </c>
      <c r="N143" t="s">
        <v>1427</v>
      </c>
      <c r="O143" t="s">
        <v>1443</v>
      </c>
      <c r="P143" t="s">
        <v>1477</v>
      </c>
      <c r="Q143" s="34">
        <v>441</v>
      </c>
      <c r="R143" s="9">
        <v>451.8</v>
      </c>
      <c r="S143">
        <v>0.36</v>
      </c>
      <c r="T143">
        <v>0.36</v>
      </c>
      <c r="U143" s="11">
        <f t="shared" si="42"/>
        <v>0.2857142857142857</v>
      </c>
      <c r="V143" s="50">
        <v>1</v>
      </c>
      <c r="W143" s="22">
        <v>3.5</v>
      </c>
      <c r="X143">
        <v>1</v>
      </c>
      <c r="Y143" t="s">
        <v>1680</v>
      </c>
      <c r="Z143" s="50">
        <v>451.8</v>
      </c>
      <c r="AA143" t="s">
        <v>1478</v>
      </c>
      <c r="AB143" t="s">
        <v>1478</v>
      </c>
      <c r="AD143" t="s">
        <v>1726</v>
      </c>
      <c r="AE143" s="13" t="str">
        <f>IFERROR(VLOOKUP(D143,Metros!$C$2:$F$916,4,0),"")</f>
        <v/>
      </c>
      <c r="AF143" s="13" t="str">
        <f>IFERROR(VLOOKUP(E143,Metros!$C$2:$F$916,4,0),"")</f>
        <v>MA-SPR</v>
      </c>
      <c r="AK143" s="10"/>
      <c r="AL143" s="11"/>
      <c r="AY143">
        <v>2.95</v>
      </c>
      <c r="AZ143">
        <v>2.96</v>
      </c>
      <c r="BA143">
        <v>2.88</v>
      </c>
      <c r="BB143">
        <v>2.89</v>
      </c>
      <c r="BE143" s="1">
        <f t="shared" si="43"/>
        <v>2.9249999999999998</v>
      </c>
      <c r="BF143" s="51">
        <v>1800</v>
      </c>
      <c r="BG143" s="1">
        <f t="shared" si="44"/>
        <v>8.5178137450199198</v>
      </c>
      <c r="BH143" s="8">
        <v>7</v>
      </c>
      <c r="BI143" s="8">
        <v>4250</v>
      </c>
      <c r="BJ143" s="6">
        <f t="shared" si="45"/>
        <v>4250</v>
      </c>
      <c r="BK143" s="6">
        <f t="shared" si="46"/>
        <v>4412.6480000000001</v>
      </c>
      <c r="BL143" s="5">
        <f t="shared" si="47"/>
        <v>9.65</v>
      </c>
      <c r="BM143" s="6">
        <f t="shared" si="48"/>
        <v>4256</v>
      </c>
      <c r="BN143" s="6"/>
      <c r="BO143" s="6"/>
      <c r="BP143" s="70">
        <f t="shared" si="49"/>
        <v>1</v>
      </c>
      <c r="BQ143" s="70">
        <f t="shared" si="50"/>
        <v>1</v>
      </c>
      <c r="BR143" s="6">
        <f t="shared" si="51"/>
        <v>4256</v>
      </c>
      <c r="BS143" s="68">
        <f t="shared" si="52"/>
        <v>1</v>
      </c>
      <c r="BT143" s="6">
        <f t="shared" si="53"/>
        <v>4394</v>
      </c>
      <c r="BU143" s="6"/>
      <c r="BV143" s="6"/>
      <c r="BW143" s="6">
        <f t="shared" si="54"/>
        <v>4394</v>
      </c>
      <c r="BX143" s="6">
        <f t="shared" si="55"/>
        <v>15379</v>
      </c>
      <c r="BY143" s="6">
        <f t="shared" si="56"/>
        <v>1581.3</v>
      </c>
      <c r="CO143" s="50">
        <v>1</v>
      </c>
      <c r="CP143" t="s">
        <v>1585</v>
      </c>
      <c r="CQ143" t="s">
        <v>1586</v>
      </c>
      <c r="CR143" t="s">
        <v>1587</v>
      </c>
      <c r="CS143">
        <v>5221</v>
      </c>
      <c r="CT143" t="s">
        <v>1442</v>
      </c>
      <c r="CU143" t="s">
        <v>1584</v>
      </c>
      <c r="CV143" t="s">
        <v>1581</v>
      </c>
      <c r="CW143">
        <v>3.5</v>
      </c>
      <c r="CX143">
        <v>0.4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1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1</v>
      </c>
      <c r="DZ143">
        <v>0.5</v>
      </c>
      <c r="EA143">
        <v>0</v>
      </c>
      <c r="EB143">
        <v>0</v>
      </c>
      <c r="EC143">
        <v>0</v>
      </c>
      <c r="ED143">
        <v>0.6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</row>
    <row r="144" spans="1:145" x14ac:dyDescent="0.3">
      <c r="A144">
        <v>280</v>
      </c>
      <c r="B144">
        <v>140</v>
      </c>
      <c r="D144" s="13" t="str">
        <f t="shared" si="38"/>
        <v>L9T</v>
      </c>
      <c r="E144" s="13" t="str">
        <f t="shared" si="39"/>
        <v>770</v>
      </c>
      <c r="F144" s="13" t="str">
        <f t="shared" si="40"/>
        <v>L9T4Z7.77064</v>
      </c>
      <c r="G144" s="13" t="str">
        <f t="shared" si="41"/>
        <v>140.280.ON.TX.1.1477.Yes.Yes</v>
      </c>
      <c r="H144" s="13" t="s">
        <v>1664</v>
      </c>
      <c r="I144" s="13" t="s">
        <v>1664</v>
      </c>
      <c r="J144" t="s">
        <v>1374</v>
      </c>
      <c r="K144" t="s">
        <v>1375</v>
      </c>
      <c r="L144" s="14" t="s">
        <v>1376</v>
      </c>
      <c r="M144" t="s">
        <v>1454</v>
      </c>
      <c r="N144" t="s">
        <v>1388</v>
      </c>
      <c r="O144" t="s">
        <v>1455</v>
      </c>
      <c r="P144" t="s">
        <v>1477</v>
      </c>
      <c r="Q144" s="34">
        <v>1477</v>
      </c>
      <c r="R144" s="9">
        <v>1505.9</v>
      </c>
      <c r="S144">
        <v>0.36</v>
      </c>
      <c r="T144">
        <v>0.36</v>
      </c>
      <c r="U144" s="11">
        <f t="shared" si="42"/>
        <v>0.38461538461538458</v>
      </c>
      <c r="V144" s="50">
        <v>1</v>
      </c>
      <c r="W144" s="22">
        <v>2.6</v>
      </c>
      <c r="X144">
        <v>1</v>
      </c>
      <c r="Y144" t="s">
        <v>1680</v>
      </c>
      <c r="Z144" s="50">
        <v>1505.9</v>
      </c>
      <c r="AA144" t="s">
        <v>1478</v>
      </c>
      <c r="AB144" t="s">
        <v>1478</v>
      </c>
      <c r="AD144" t="s">
        <v>1724</v>
      </c>
      <c r="AE144" s="13" t="str">
        <f>IFERROR(VLOOKUP(D144,Metros!$C$2:$F$916,4,0),"")</f>
        <v/>
      </c>
      <c r="AF144" s="13" t="str">
        <f>IFERROR(VLOOKUP(E144,Metros!$C$2:$F$916,4,0),"")</f>
        <v>TX-HOU</v>
      </c>
      <c r="AK144" s="10"/>
      <c r="AL144" s="11"/>
      <c r="AY144">
        <v>1.2</v>
      </c>
      <c r="AZ144">
        <v>1.32</v>
      </c>
      <c r="BA144">
        <v>1.19</v>
      </c>
      <c r="BB144">
        <v>1.2</v>
      </c>
      <c r="BE144" s="1">
        <f t="shared" si="43"/>
        <v>1.26</v>
      </c>
      <c r="BF144" s="51">
        <v>1800</v>
      </c>
      <c r="BG144" s="1">
        <f t="shared" si="44"/>
        <v>3.14829849259579</v>
      </c>
      <c r="BH144" s="8">
        <v>7</v>
      </c>
      <c r="BI144" s="8">
        <v>8000</v>
      </c>
      <c r="BJ144" s="6">
        <f t="shared" si="45"/>
        <v>10541.300000000001</v>
      </c>
      <c r="BK144" s="6">
        <f t="shared" si="46"/>
        <v>11083.424000000001</v>
      </c>
      <c r="BL144" s="5">
        <f t="shared" si="47"/>
        <v>7.14</v>
      </c>
      <c r="BM144" s="6">
        <f t="shared" si="48"/>
        <v>10546</v>
      </c>
      <c r="BN144" s="6"/>
      <c r="BO144" s="6"/>
      <c r="BP144" s="70">
        <f t="shared" si="49"/>
        <v>1</v>
      </c>
      <c r="BQ144" s="70">
        <f t="shared" si="50"/>
        <v>1</v>
      </c>
      <c r="BR144" s="6">
        <f t="shared" si="51"/>
        <v>10546</v>
      </c>
      <c r="BS144" s="68">
        <f t="shared" si="52"/>
        <v>4</v>
      </c>
      <c r="BT144" s="6">
        <f t="shared" si="53"/>
        <v>10889</v>
      </c>
      <c r="BU144" s="6"/>
      <c r="BV144" s="6"/>
      <c r="BW144" s="6">
        <f t="shared" si="54"/>
        <v>10889</v>
      </c>
      <c r="BX144" s="6">
        <f t="shared" si="55"/>
        <v>28311.4</v>
      </c>
      <c r="BY144" s="6">
        <f t="shared" si="56"/>
        <v>3915.34</v>
      </c>
      <c r="CO144" s="50">
        <v>1</v>
      </c>
      <c r="CP144" t="s">
        <v>1585</v>
      </c>
      <c r="CQ144" t="s">
        <v>1586</v>
      </c>
      <c r="CR144" t="s">
        <v>1587</v>
      </c>
      <c r="CS144">
        <v>5520</v>
      </c>
      <c r="CT144" t="s">
        <v>1454</v>
      </c>
      <c r="CU144" t="s">
        <v>1584</v>
      </c>
      <c r="CV144" t="s">
        <v>1581</v>
      </c>
      <c r="CW144">
        <v>2.6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1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1</v>
      </c>
      <c r="DX144">
        <v>0</v>
      </c>
      <c r="DY144">
        <v>0.2</v>
      </c>
      <c r="DZ144">
        <v>0</v>
      </c>
      <c r="EA144">
        <v>0.4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</row>
    <row r="145" spans="1:145" x14ac:dyDescent="0.3">
      <c r="A145">
        <v>282</v>
      </c>
      <c r="B145">
        <v>141</v>
      </c>
      <c r="D145" s="13" t="str">
        <f t="shared" si="38"/>
        <v>L9T</v>
      </c>
      <c r="E145" s="13" t="str">
        <f t="shared" si="39"/>
        <v>973</v>
      </c>
      <c r="F145" s="13" t="str">
        <f t="shared" si="40"/>
        <v>L9T4Z7.97317</v>
      </c>
      <c r="G145" s="13" t="str">
        <f t="shared" si="41"/>
        <v>141.282.ON.OR.2.2567.Yes.Yes</v>
      </c>
      <c r="H145" s="13" t="s">
        <v>1664</v>
      </c>
      <c r="I145" s="13" t="s">
        <v>1664</v>
      </c>
      <c r="J145" t="s">
        <v>1374</v>
      </c>
      <c r="K145" t="s">
        <v>1375</v>
      </c>
      <c r="L145" s="14" t="s">
        <v>1376</v>
      </c>
      <c r="M145" t="s">
        <v>1446</v>
      </c>
      <c r="N145" t="s">
        <v>1447</v>
      </c>
      <c r="O145" t="s">
        <v>1448</v>
      </c>
      <c r="P145" t="s">
        <v>1477</v>
      </c>
      <c r="Q145" s="34">
        <v>2567</v>
      </c>
      <c r="R145" s="9">
        <v>2637.4</v>
      </c>
      <c r="S145">
        <v>0.36</v>
      </c>
      <c r="T145">
        <v>0.36</v>
      </c>
      <c r="U145" s="11">
        <f t="shared" si="42"/>
        <v>0.58823529411764697</v>
      </c>
      <c r="V145" s="50">
        <v>2</v>
      </c>
      <c r="W145" s="22">
        <v>3.4000000000000004</v>
      </c>
      <c r="X145">
        <v>2</v>
      </c>
      <c r="Y145" t="s">
        <v>1680</v>
      </c>
      <c r="Z145" s="50">
        <v>2637.4</v>
      </c>
      <c r="AA145" t="s">
        <v>1478</v>
      </c>
      <c r="AB145" t="s">
        <v>1478</v>
      </c>
      <c r="AD145" t="s">
        <v>1729</v>
      </c>
      <c r="AE145" s="13" t="str">
        <f>IFERROR(VLOOKUP(D145,Metros!$C$2:$F$916,4,0),"")</f>
        <v/>
      </c>
      <c r="AF145" s="13" t="str">
        <f>IFERROR(VLOOKUP(E145,Metros!$C$2:$F$916,4,0),"")</f>
        <v>OR-EUG</v>
      </c>
      <c r="AK145" s="10"/>
      <c r="AL145" s="11"/>
      <c r="AY145">
        <v>1.55</v>
      </c>
      <c r="AZ145">
        <v>1.79</v>
      </c>
      <c r="BA145">
        <v>1.57</v>
      </c>
      <c r="BB145">
        <v>1.75</v>
      </c>
      <c r="BE145" s="1">
        <f t="shared" si="43"/>
        <v>1.77</v>
      </c>
      <c r="BF145" s="51">
        <v>1800</v>
      </c>
      <c r="BG145" s="1">
        <f t="shared" si="44"/>
        <v>3.4259903313869722</v>
      </c>
      <c r="BH145" s="8">
        <v>1</v>
      </c>
      <c r="BI145" s="8">
        <v>14250</v>
      </c>
      <c r="BJ145" s="6">
        <f t="shared" si="45"/>
        <v>14250</v>
      </c>
      <c r="BK145" s="6">
        <f t="shared" si="46"/>
        <v>15199.464</v>
      </c>
      <c r="BL145" s="5">
        <f t="shared" si="47"/>
        <v>5.56</v>
      </c>
      <c r="BM145" s="6">
        <f t="shared" si="48"/>
        <v>14273</v>
      </c>
      <c r="BN145" s="6"/>
      <c r="BO145" s="6"/>
      <c r="BP145" s="70">
        <f t="shared" si="49"/>
        <v>2</v>
      </c>
      <c r="BQ145" s="70">
        <f t="shared" si="50"/>
        <v>2</v>
      </c>
      <c r="BR145" s="6">
        <f t="shared" si="51"/>
        <v>14273</v>
      </c>
      <c r="BS145" s="68">
        <f t="shared" si="52"/>
        <v>6</v>
      </c>
      <c r="BT145" s="6">
        <f t="shared" si="53"/>
        <v>14737</v>
      </c>
      <c r="BU145" s="6"/>
      <c r="BV145" s="6"/>
      <c r="BW145" s="6">
        <f t="shared" si="54"/>
        <v>14737</v>
      </c>
      <c r="BX145" s="6">
        <f t="shared" si="55"/>
        <v>50105.8</v>
      </c>
      <c r="BY145" s="6">
        <f t="shared" si="56"/>
        <v>8967.1600000000017</v>
      </c>
      <c r="CO145" s="50">
        <v>2</v>
      </c>
      <c r="CP145" t="s">
        <v>1585</v>
      </c>
      <c r="CQ145" t="s">
        <v>1586</v>
      </c>
      <c r="CR145" t="s">
        <v>1587</v>
      </c>
      <c r="CS145">
        <v>5639</v>
      </c>
      <c r="CT145" t="s">
        <v>1446</v>
      </c>
      <c r="CU145" t="s">
        <v>1584</v>
      </c>
      <c r="CV145" t="s">
        <v>1581</v>
      </c>
      <c r="CW145">
        <v>3.4000000000000004</v>
      </c>
      <c r="CX145">
        <v>0.6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1</v>
      </c>
      <c r="DQ145">
        <v>1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0.2</v>
      </c>
      <c r="DY145">
        <v>0</v>
      </c>
      <c r="DZ145">
        <v>0</v>
      </c>
      <c r="EA145">
        <v>0.6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</row>
    <row r="146" spans="1:145" x14ac:dyDescent="0.3">
      <c r="A146">
        <v>284</v>
      </c>
      <c r="B146">
        <v>142</v>
      </c>
      <c r="D146" s="13" t="str">
        <f t="shared" si="38"/>
        <v>L9T</v>
      </c>
      <c r="E146" s="13" t="str">
        <f t="shared" si="39"/>
        <v>953</v>
      </c>
      <c r="F146" s="13" t="str">
        <f t="shared" si="40"/>
        <v>L9T4Z7.95304</v>
      </c>
      <c r="G146" s="13" t="str">
        <f t="shared" si="41"/>
        <v>142.284.ON.CA.2.2548.Yes.Yes</v>
      </c>
      <c r="H146" s="13" t="s">
        <v>1664</v>
      </c>
      <c r="I146" s="13" t="s">
        <v>1664</v>
      </c>
      <c r="J146" t="s">
        <v>1374</v>
      </c>
      <c r="K146" t="s">
        <v>1375</v>
      </c>
      <c r="L146" s="14" t="s">
        <v>1376</v>
      </c>
      <c r="M146" t="s">
        <v>1444</v>
      </c>
      <c r="N146" t="s">
        <v>1348</v>
      </c>
      <c r="O146" t="s">
        <v>1445</v>
      </c>
      <c r="P146" t="s">
        <v>1477</v>
      </c>
      <c r="Q146" s="34">
        <v>2548</v>
      </c>
      <c r="R146" s="9">
        <v>2582.6999999999998</v>
      </c>
      <c r="S146">
        <v>0.36</v>
      </c>
      <c r="T146">
        <v>0.36</v>
      </c>
      <c r="U146" s="11">
        <f t="shared" si="42"/>
        <v>0.48780487804878042</v>
      </c>
      <c r="V146" s="50">
        <v>2</v>
      </c>
      <c r="W146" s="22">
        <v>4.1000000000000005</v>
      </c>
      <c r="X146">
        <v>2</v>
      </c>
      <c r="Y146" t="s">
        <v>1680</v>
      </c>
      <c r="Z146" s="50">
        <v>2582.6999999999998</v>
      </c>
      <c r="AA146" t="s">
        <v>1478</v>
      </c>
      <c r="AB146" t="s">
        <v>1478</v>
      </c>
      <c r="AD146" t="s">
        <v>1727</v>
      </c>
      <c r="AE146" s="13" t="str">
        <f>IFERROR(VLOOKUP(D146,Metros!$C$2:$F$916,4,0),"")</f>
        <v/>
      </c>
      <c r="AF146" s="13" t="str">
        <f>IFERROR(VLOOKUP(E146,Metros!$C$2:$F$916,4,0),"")</f>
        <v>CA-SAC</v>
      </c>
      <c r="AK146" s="10"/>
      <c r="AL146" s="11"/>
      <c r="AY146">
        <v>0.91</v>
      </c>
      <c r="AZ146">
        <v>0.92</v>
      </c>
      <c r="BA146">
        <v>0.9</v>
      </c>
      <c r="BB146">
        <v>0.91</v>
      </c>
      <c r="BE146" s="1">
        <f t="shared" si="43"/>
        <v>0.91500000000000004</v>
      </c>
      <c r="BF146" s="51">
        <v>1800</v>
      </c>
      <c r="BG146" s="1">
        <f t="shared" si="44"/>
        <v>2.1151950574979672</v>
      </c>
      <c r="BH146" s="8">
        <v>5.65</v>
      </c>
      <c r="BJ146" s="6">
        <f t="shared" si="45"/>
        <v>14592.254999999999</v>
      </c>
      <c r="BK146" s="6">
        <f t="shared" si="46"/>
        <v>15522.026999999998</v>
      </c>
      <c r="BL146" s="5">
        <f t="shared" si="47"/>
        <v>5.73</v>
      </c>
      <c r="BM146" s="6">
        <f t="shared" si="48"/>
        <v>14600</v>
      </c>
      <c r="BN146" s="6"/>
      <c r="BO146" s="6"/>
      <c r="BP146" s="70">
        <f t="shared" si="49"/>
        <v>2</v>
      </c>
      <c r="BQ146" s="70">
        <f t="shared" si="50"/>
        <v>2</v>
      </c>
      <c r="BR146" s="6">
        <f t="shared" si="51"/>
        <v>14600</v>
      </c>
      <c r="BS146" s="68">
        <f t="shared" si="52"/>
        <v>6</v>
      </c>
      <c r="BT146" s="6">
        <f t="shared" si="53"/>
        <v>15075</v>
      </c>
      <c r="BU146" s="6"/>
      <c r="BV146" s="6"/>
      <c r="BW146" s="6">
        <f t="shared" si="54"/>
        <v>15075</v>
      </c>
      <c r="BX146" s="6">
        <f t="shared" si="55"/>
        <v>61807.500000000007</v>
      </c>
      <c r="BY146" s="6">
        <f t="shared" si="56"/>
        <v>10589.070000000002</v>
      </c>
      <c r="CO146" s="50">
        <v>2</v>
      </c>
      <c r="CP146" t="s">
        <v>1585</v>
      </c>
      <c r="CQ146" t="s">
        <v>1586</v>
      </c>
      <c r="CR146" t="s">
        <v>1587</v>
      </c>
      <c r="CS146">
        <v>5641</v>
      </c>
      <c r="CT146" t="s">
        <v>1444</v>
      </c>
      <c r="CU146" t="s">
        <v>1584</v>
      </c>
      <c r="CV146" t="s">
        <v>1581</v>
      </c>
      <c r="CW146">
        <v>4.1000000000000005</v>
      </c>
      <c r="CX146">
        <v>0.6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1</v>
      </c>
      <c r="DQ146">
        <v>1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0.8</v>
      </c>
      <c r="DX146">
        <v>0</v>
      </c>
      <c r="DY146">
        <v>0</v>
      </c>
      <c r="DZ146">
        <v>0</v>
      </c>
      <c r="EA146">
        <v>0.7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</row>
    <row r="147" spans="1:145" x14ac:dyDescent="0.3">
      <c r="A147">
        <v>286</v>
      </c>
      <c r="B147">
        <v>143</v>
      </c>
      <c r="D147" s="13" t="str">
        <f t="shared" si="38"/>
        <v>L9T</v>
      </c>
      <c r="E147" s="13" t="str">
        <f t="shared" si="39"/>
        <v>917</v>
      </c>
      <c r="F147" s="13" t="str">
        <f t="shared" si="40"/>
        <v>L9T4Z7.91764</v>
      </c>
      <c r="G147" s="13" t="str">
        <f t="shared" si="41"/>
        <v>143.286.ON.CA.2.2425.Yes.Yes</v>
      </c>
      <c r="H147" s="13" t="s">
        <v>1664</v>
      </c>
      <c r="I147" s="13" t="s">
        <v>1664</v>
      </c>
      <c r="J147" t="s">
        <v>1374</v>
      </c>
      <c r="K147" t="s">
        <v>1375</v>
      </c>
      <c r="L147" s="14" t="s">
        <v>1376</v>
      </c>
      <c r="M147" t="s">
        <v>1398</v>
      </c>
      <c r="N147" t="s">
        <v>1348</v>
      </c>
      <c r="O147" t="s">
        <v>1449</v>
      </c>
      <c r="P147" t="s">
        <v>1477</v>
      </c>
      <c r="Q147" s="34">
        <v>2425</v>
      </c>
      <c r="R147" s="9">
        <v>2456</v>
      </c>
      <c r="S147">
        <v>0.36</v>
      </c>
      <c r="T147">
        <v>0.36</v>
      </c>
      <c r="U147" s="11">
        <f t="shared" si="42"/>
        <v>0.44444444444444442</v>
      </c>
      <c r="V147" s="50">
        <v>2</v>
      </c>
      <c r="W147" s="22">
        <v>4.5</v>
      </c>
      <c r="X147">
        <v>2</v>
      </c>
      <c r="Y147" t="s">
        <v>1680</v>
      </c>
      <c r="Z147" s="50">
        <v>2456</v>
      </c>
      <c r="AA147" t="s">
        <v>1478</v>
      </c>
      <c r="AB147" t="s">
        <v>1478</v>
      </c>
      <c r="AD147" t="s">
        <v>1727</v>
      </c>
      <c r="AE147" s="13" t="str">
        <f>IFERROR(VLOOKUP(D147,Metros!$C$2:$F$916,4,0),"")</f>
        <v/>
      </c>
      <c r="AF147" s="13" t="str">
        <f>IFERROR(VLOOKUP(E147,Metros!$C$2:$F$916,4,0),"")</f>
        <v>CA-LOS</v>
      </c>
      <c r="AK147" s="10"/>
      <c r="AL147" s="11"/>
      <c r="AY147">
        <v>0.96</v>
      </c>
      <c r="AZ147">
        <v>0.97</v>
      </c>
      <c r="BA147">
        <v>0.95</v>
      </c>
      <c r="BB147">
        <v>0.97</v>
      </c>
      <c r="BE147" s="1">
        <f t="shared" si="43"/>
        <v>0.97</v>
      </c>
      <c r="BF147" s="51">
        <v>1800</v>
      </c>
      <c r="BG147" s="1">
        <f t="shared" si="44"/>
        <v>2.2363990228013031</v>
      </c>
      <c r="BH147" s="8">
        <v>5.65</v>
      </c>
      <c r="BJ147" s="6">
        <f t="shared" si="45"/>
        <v>13876.400000000001</v>
      </c>
      <c r="BK147" s="6">
        <f t="shared" si="46"/>
        <v>14760.560000000001</v>
      </c>
      <c r="BL147" s="5">
        <f t="shared" si="47"/>
        <v>5.73</v>
      </c>
      <c r="BM147" s="6">
        <f t="shared" si="48"/>
        <v>13895</v>
      </c>
      <c r="BN147" s="6"/>
      <c r="BO147" s="6"/>
      <c r="BP147" s="70">
        <f t="shared" si="49"/>
        <v>2</v>
      </c>
      <c r="BQ147" s="70">
        <f t="shared" si="50"/>
        <v>2</v>
      </c>
      <c r="BR147" s="6">
        <f t="shared" si="51"/>
        <v>13895</v>
      </c>
      <c r="BS147" s="68">
        <f t="shared" si="52"/>
        <v>6</v>
      </c>
      <c r="BT147" s="6">
        <f t="shared" si="53"/>
        <v>14347</v>
      </c>
      <c r="BU147" s="6"/>
      <c r="BV147" s="6"/>
      <c r="BW147" s="6">
        <f t="shared" si="54"/>
        <v>14347</v>
      </c>
      <c r="BX147" s="6">
        <f t="shared" si="55"/>
        <v>64561.5</v>
      </c>
      <c r="BY147" s="6">
        <f t="shared" si="56"/>
        <v>11052</v>
      </c>
      <c r="CO147" s="50">
        <v>2</v>
      </c>
      <c r="CP147" t="s">
        <v>1585</v>
      </c>
      <c r="CQ147" t="s">
        <v>1586</v>
      </c>
      <c r="CR147" t="s">
        <v>1587</v>
      </c>
      <c r="CS147">
        <v>5642</v>
      </c>
      <c r="CT147" t="s">
        <v>1398</v>
      </c>
      <c r="CU147" t="s">
        <v>1584</v>
      </c>
      <c r="CV147" t="s">
        <v>1581</v>
      </c>
      <c r="CW147">
        <v>4.5</v>
      </c>
      <c r="CX147">
        <v>1.2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1</v>
      </c>
      <c r="DQ147">
        <v>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0.7</v>
      </c>
      <c r="DX147">
        <v>0</v>
      </c>
      <c r="DY147">
        <v>0</v>
      </c>
      <c r="DZ147">
        <v>0</v>
      </c>
      <c r="EA147">
        <v>0.6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</row>
    <row r="148" spans="1:145" x14ac:dyDescent="0.3">
      <c r="A148">
        <v>288</v>
      </c>
      <c r="B148">
        <v>144</v>
      </c>
      <c r="D148" s="13" t="str">
        <f t="shared" si="38"/>
        <v>L9T</v>
      </c>
      <c r="E148" s="13" t="str">
        <f t="shared" si="39"/>
        <v>853</v>
      </c>
      <c r="F148" s="13" t="str">
        <f t="shared" si="40"/>
        <v>L9T4Z7.85353</v>
      </c>
      <c r="G148" s="13" t="str">
        <f t="shared" si="41"/>
        <v>144.288.ON.AZ.1.2139.Yes.Yes</v>
      </c>
      <c r="H148" s="13" t="s">
        <v>1664</v>
      </c>
      <c r="I148" s="13" t="s">
        <v>1664</v>
      </c>
      <c r="J148" t="s">
        <v>1374</v>
      </c>
      <c r="K148" t="s">
        <v>1375</v>
      </c>
      <c r="L148" s="14" t="s">
        <v>1376</v>
      </c>
      <c r="M148" t="s">
        <v>1452</v>
      </c>
      <c r="N148" t="s">
        <v>1406</v>
      </c>
      <c r="O148" t="s">
        <v>1453</v>
      </c>
      <c r="P148" t="s">
        <v>1477</v>
      </c>
      <c r="Q148" s="34">
        <v>2139</v>
      </c>
      <c r="R148" s="9">
        <v>2248.1</v>
      </c>
      <c r="S148">
        <v>0.36</v>
      </c>
      <c r="T148">
        <v>0.36</v>
      </c>
      <c r="U148" s="11">
        <f t="shared" si="42"/>
        <v>0.33333333333333331</v>
      </c>
      <c r="V148" s="50">
        <v>1</v>
      </c>
      <c r="W148" s="22">
        <v>3</v>
      </c>
      <c r="X148">
        <v>1</v>
      </c>
      <c r="Y148" t="s">
        <v>1680</v>
      </c>
      <c r="Z148" s="50">
        <v>2248.1</v>
      </c>
      <c r="AA148" t="s">
        <v>1478</v>
      </c>
      <c r="AB148" t="s">
        <v>1478</v>
      </c>
      <c r="AD148" t="s">
        <v>1728</v>
      </c>
      <c r="AE148" s="13" t="str">
        <f>IFERROR(VLOOKUP(D148,Metros!$C$2:$F$916,4,0),"")</f>
        <v/>
      </c>
      <c r="AF148" s="13" t="str">
        <f>IFERROR(VLOOKUP(E148,Metros!$C$2:$F$916,4,0),"")</f>
        <v>AZ-PHO</v>
      </c>
      <c r="AK148" s="10"/>
      <c r="AL148" s="11"/>
      <c r="AS148">
        <v>1.03</v>
      </c>
      <c r="AT148">
        <v>1.1599999999999999</v>
      </c>
      <c r="AY148">
        <v>1.02</v>
      </c>
      <c r="AZ148">
        <v>1.1399999999999999</v>
      </c>
      <c r="BA148">
        <v>1.02</v>
      </c>
      <c r="BB148">
        <v>1.08</v>
      </c>
      <c r="BE148" s="1">
        <f t="shared" si="43"/>
        <v>1.1266666666666667</v>
      </c>
      <c r="BF148" s="51">
        <v>1800</v>
      </c>
      <c r="BG148" s="1">
        <f t="shared" si="44"/>
        <v>2.5470094598401616</v>
      </c>
      <c r="BH148" s="8">
        <v>6.2</v>
      </c>
      <c r="BJ148" s="6">
        <f t="shared" si="45"/>
        <v>13938.22</v>
      </c>
      <c r="BK148" s="6">
        <f t="shared" si="46"/>
        <v>14747.536</v>
      </c>
      <c r="BL148" s="5">
        <f t="shared" si="47"/>
        <v>6.53</v>
      </c>
      <c r="BM148" s="6">
        <f t="shared" si="48"/>
        <v>13968</v>
      </c>
      <c r="BN148" s="6"/>
      <c r="BO148" s="6"/>
      <c r="BP148" s="70">
        <f t="shared" si="49"/>
        <v>1</v>
      </c>
      <c r="BQ148" s="70">
        <f t="shared" si="50"/>
        <v>1</v>
      </c>
      <c r="BR148" s="6">
        <f t="shared" si="51"/>
        <v>13968</v>
      </c>
      <c r="BS148" s="68">
        <f t="shared" si="52"/>
        <v>5</v>
      </c>
      <c r="BT148" s="6">
        <f t="shared" si="53"/>
        <v>14422</v>
      </c>
      <c r="BU148" s="6"/>
      <c r="BV148" s="6"/>
      <c r="BW148" s="6">
        <f t="shared" si="54"/>
        <v>14422</v>
      </c>
      <c r="BX148" s="6">
        <f t="shared" si="55"/>
        <v>43266</v>
      </c>
      <c r="BY148" s="6">
        <f t="shared" si="56"/>
        <v>6744.2999999999993</v>
      </c>
      <c r="CO148" s="50">
        <v>1</v>
      </c>
      <c r="CP148" t="s">
        <v>1585</v>
      </c>
      <c r="CQ148" t="s">
        <v>1586</v>
      </c>
      <c r="CR148" t="s">
        <v>1587</v>
      </c>
      <c r="CS148">
        <v>5643</v>
      </c>
      <c r="CT148" t="s">
        <v>1452</v>
      </c>
      <c r="CU148" t="s">
        <v>1584</v>
      </c>
      <c r="CV148" t="s">
        <v>1581</v>
      </c>
      <c r="CW148">
        <v>3</v>
      </c>
      <c r="CX148">
        <v>1.1000000000000001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1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0.5</v>
      </c>
      <c r="DX148">
        <v>0</v>
      </c>
      <c r="DY148">
        <v>0</v>
      </c>
      <c r="DZ148">
        <v>0</v>
      </c>
      <c r="EA148">
        <v>0.4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</row>
    <row r="149" spans="1:145" x14ac:dyDescent="0.3">
      <c r="A149">
        <v>290</v>
      </c>
      <c r="B149">
        <v>145</v>
      </c>
      <c r="D149" s="13" t="str">
        <f t="shared" si="38"/>
        <v>L9T</v>
      </c>
      <c r="E149" s="13" t="str">
        <f t="shared" si="39"/>
        <v>604</v>
      </c>
      <c r="F149" s="13" t="str">
        <f t="shared" si="40"/>
        <v>L9T4Z7.60436</v>
      </c>
      <c r="G149" s="13" t="str">
        <f t="shared" si="41"/>
        <v>145.290.ON.IL.2.485.Yes.Yes</v>
      </c>
      <c r="H149" s="13" t="s">
        <v>1664</v>
      </c>
      <c r="I149" s="13" t="s">
        <v>1664</v>
      </c>
      <c r="J149" t="s">
        <v>1374</v>
      </c>
      <c r="K149" t="s">
        <v>1375</v>
      </c>
      <c r="L149" s="14" t="s">
        <v>1376</v>
      </c>
      <c r="M149" t="s">
        <v>1466</v>
      </c>
      <c r="N149" t="s">
        <v>1354</v>
      </c>
      <c r="O149" t="s">
        <v>1467</v>
      </c>
      <c r="P149" t="s">
        <v>1477</v>
      </c>
      <c r="Q149" s="34">
        <v>485</v>
      </c>
      <c r="R149" s="9">
        <v>511</v>
      </c>
      <c r="S149">
        <v>0.36</v>
      </c>
      <c r="T149">
        <v>0.36</v>
      </c>
      <c r="U149" s="11">
        <f t="shared" si="42"/>
        <v>0.25641025641025639</v>
      </c>
      <c r="V149" s="50">
        <v>1</v>
      </c>
      <c r="W149" s="22">
        <v>3.9000000000000004</v>
      </c>
      <c r="X149">
        <v>2</v>
      </c>
      <c r="Y149" t="s">
        <v>1680</v>
      </c>
      <c r="Z149" s="50">
        <v>511</v>
      </c>
      <c r="AA149" t="s">
        <v>1478</v>
      </c>
      <c r="AB149" t="s">
        <v>1478</v>
      </c>
      <c r="AD149" t="s">
        <v>1723</v>
      </c>
      <c r="AE149" s="13" t="str">
        <f>IFERROR(VLOOKUP(D149,Metros!$C$2:$F$916,4,0),"")</f>
        <v/>
      </c>
      <c r="AF149" s="13" t="str">
        <f>IFERROR(VLOOKUP(E149,Metros!$C$2:$F$916,4,0),"")</f>
        <v>IL-CHI</v>
      </c>
      <c r="AK149" s="10"/>
      <c r="AL149" s="11"/>
      <c r="AS149">
        <v>1.33</v>
      </c>
      <c r="AT149">
        <v>1.43</v>
      </c>
      <c r="AY149">
        <v>1.26</v>
      </c>
      <c r="AZ149">
        <v>1.31</v>
      </c>
      <c r="BA149">
        <v>1.26</v>
      </c>
      <c r="BB149">
        <v>1.27</v>
      </c>
      <c r="BE149" s="1">
        <f t="shared" si="43"/>
        <v>1.3366666666666667</v>
      </c>
      <c r="BF149" s="51">
        <v>1800</v>
      </c>
      <c r="BG149" s="1">
        <f t="shared" si="44"/>
        <v>5.5943382257012395</v>
      </c>
      <c r="BH149" s="8">
        <v>7</v>
      </c>
      <c r="BI149" s="8">
        <v>4250</v>
      </c>
      <c r="BJ149" s="6">
        <f t="shared" si="45"/>
        <v>4250</v>
      </c>
      <c r="BK149" s="6">
        <f t="shared" si="46"/>
        <v>4433.96</v>
      </c>
      <c r="BL149" s="5">
        <f t="shared" si="47"/>
        <v>8.7799999999999994</v>
      </c>
      <c r="BM149" s="6">
        <f t="shared" si="48"/>
        <v>4258</v>
      </c>
      <c r="BN149" s="6"/>
      <c r="BO149" s="6"/>
      <c r="BP149" s="70">
        <f t="shared" si="49"/>
        <v>2</v>
      </c>
      <c r="BQ149" s="70">
        <f t="shared" si="50"/>
        <v>2</v>
      </c>
      <c r="BR149" s="6">
        <f t="shared" si="51"/>
        <v>4258</v>
      </c>
      <c r="BS149" s="68">
        <f t="shared" si="52"/>
        <v>2</v>
      </c>
      <c r="BT149" s="6">
        <f t="shared" si="53"/>
        <v>4396</v>
      </c>
      <c r="BU149" s="6"/>
      <c r="BV149" s="6"/>
      <c r="BW149" s="6">
        <f t="shared" si="54"/>
        <v>4396</v>
      </c>
      <c r="BX149" s="6">
        <f t="shared" si="55"/>
        <v>17144.400000000001</v>
      </c>
      <c r="BY149" s="6">
        <f t="shared" si="56"/>
        <v>1992.9</v>
      </c>
      <c r="CO149" s="50">
        <v>1</v>
      </c>
      <c r="CP149" t="s">
        <v>1585</v>
      </c>
      <c r="CQ149" t="s">
        <v>1586</v>
      </c>
      <c r="CR149" t="s">
        <v>1587</v>
      </c>
      <c r="CS149">
        <v>5851</v>
      </c>
      <c r="CT149" t="s">
        <v>1466</v>
      </c>
      <c r="CU149" t="s">
        <v>1584</v>
      </c>
      <c r="CV149" t="s">
        <v>1581</v>
      </c>
      <c r="CW149">
        <v>3.9000000000000004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1</v>
      </c>
      <c r="DT149">
        <v>0</v>
      </c>
      <c r="DU149">
        <v>0</v>
      </c>
      <c r="DV149">
        <v>0</v>
      </c>
      <c r="DW149">
        <v>0</v>
      </c>
      <c r="DX149">
        <v>1</v>
      </c>
      <c r="DY149">
        <v>1</v>
      </c>
      <c r="DZ149">
        <v>0.1</v>
      </c>
      <c r="EA149">
        <v>0</v>
      </c>
      <c r="EB149">
        <v>0</v>
      </c>
      <c r="EC149">
        <v>0</v>
      </c>
      <c r="ED149">
        <v>0.8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</row>
    <row r="150" spans="1:145" x14ac:dyDescent="0.3">
      <c r="A150">
        <v>292</v>
      </c>
      <c r="B150">
        <v>146</v>
      </c>
      <c r="D150" s="13" t="str">
        <f t="shared" si="38"/>
        <v>870</v>
      </c>
      <c r="E150" s="13" t="str">
        <f t="shared" si="39"/>
        <v>752</v>
      </c>
      <c r="F150" s="13" t="str">
        <f t="shared" si="40"/>
        <v>87002.75232</v>
      </c>
      <c r="G150" s="13" t="str">
        <f t="shared" si="41"/>
        <v>146.292.NM.TX.5.663.Yes.Yes</v>
      </c>
      <c r="H150" s="13" t="s">
        <v>1664</v>
      </c>
      <c r="I150" s="66" t="s">
        <v>1705</v>
      </c>
      <c r="J150" t="s">
        <v>1377</v>
      </c>
      <c r="K150" t="s">
        <v>1378</v>
      </c>
      <c r="L150" s="14" t="s">
        <v>1379</v>
      </c>
      <c r="M150" t="s">
        <v>1393</v>
      </c>
      <c r="N150" t="s">
        <v>1388</v>
      </c>
      <c r="O150" t="s">
        <v>1456</v>
      </c>
      <c r="P150" t="s">
        <v>1477</v>
      </c>
      <c r="Q150" s="34">
        <v>663</v>
      </c>
      <c r="R150" s="9">
        <v>681.4</v>
      </c>
      <c r="S150">
        <v>0.36</v>
      </c>
      <c r="T150">
        <v>0.36</v>
      </c>
      <c r="U150" s="11">
        <f t="shared" si="42"/>
        <v>0.20547945205479454</v>
      </c>
      <c r="V150" s="50">
        <v>3</v>
      </c>
      <c r="W150" s="22">
        <v>14.6</v>
      </c>
      <c r="X150">
        <v>5</v>
      </c>
      <c r="Y150" t="s">
        <v>1680</v>
      </c>
      <c r="Z150" s="50">
        <v>681.4</v>
      </c>
      <c r="AA150" t="s">
        <v>1478</v>
      </c>
      <c r="AB150" t="s">
        <v>1478</v>
      </c>
      <c r="AC150" t="s">
        <v>1728</v>
      </c>
      <c r="AD150" t="s">
        <v>1724</v>
      </c>
      <c r="AE150" s="13" t="str">
        <f>IFERROR(VLOOKUP(D150,Metros!$C$2:$F$916,4,0),"")</f>
        <v>NM-ALB</v>
      </c>
      <c r="AF150" s="13" t="str">
        <f>IFERROR(VLOOKUP(E150,Metros!$C$2:$F$916,4,0),"")</f>
        <v>TX-DFW</v>
      </c>
      <c r="AK150" s="10"/>
      <c r="AL150" s="11"/>
      <c r="AS150">
        <v>1.2</v>
      </c>
      <c r="AT150">
        <v>1.41</v>
      </c>
      <c r="AY150">
        <v>1.27</v>
      </c>
      <c r="AZ150">
        <v>1.4</v>
      </c>
      <c r="BA150">
        <v>1.3</v>
      </c>
      <c r="BB150">
        <v>1.39</v>
      </c>
      <c r="BE150" s="1">
        <f t="shared" si="43"/>
        <v>1.3999999999999997</v>
      </c>
      <c r="BF150" s="51">
        <v>1800</v>
      </c>
      <c r="BG150" s="1">
        <f t="shared" si="44"/>
        <v>4.8116201937188139</v>
      </c>
      <c r="BH150" s="67">
        <v>4.95</v>
      </c>
      <c r="BI150" s="67">
        <v>3650</v>
      </c>
      <c r="BJ150" s="6">
        <f t="shared" si="45"/>
        <v>3650</v>
      </c>
      <c r="BK150" s="6">
        <f t="shared" si="46"/>
        <v>3895.3040000000001</v>
      </c>
      <c r="BL150" s="5">
        <f t="shared" si="47"/>
        <v>5.52</v>
      </c>
      <c r="BM150" s="6">
        <f t="shared" si="48"/>
        <v>3660</v>
      </c>
      <c r="BN150" s="6"/>
      <c r="BO150" s="6"/>
      <c r="BP150" s="70">
        <f t="shared" si="49"/>
        <v>5</v>
      </c>
      <c r="BQ150" s="70">
        <f t="shared" si="50"/>
        <v>5</v>
      </c>
      <c r="BR150" s="6">
        <f t="shared" si="51"/>
        <v>3660</v>
      </c>
      <c r="BS150" s="68">
        <f t="shared" si="52"/>
        <v>2</v>
      </c>
      <c r="BT150" s="6">
        <f t="shared" si="53"/>
        <v>3779</v>
      </c>
      <c r="BU150" s="6"/>
      <c r="BV150" s="6"/>
      <c r="BW150" s="6">
        <f t="shared" si="54"/>
        <v>3779</v>
      </c>
      <c r="BX150" s="6">
        <f t="shared" si="55"/>
        <v>55173.4</v>
      </c>
      <c r="BY150" s="6">
        <f t="shared" si="56"/>
        <v>9948.4399999999987</v>
      </c>
      <c r="CO150" s="50">
        <v>3</v>
      </c>
      <c r="CP150" t="s">
        <v>1588</v>
      </c>
      <c r="CQ150" t="s">
        <v>1589</v>
      </c>
      <c r="CR150" t="s">
        <v>1587</v>
      </c>
      <c r="CS150">
        <v>5023</v>
      </c>
      <c r="CT150" t="s">
        <v>1393</v>
      </c>
      <c r="CU150" t="s">
        <v>1580</v>
      </c>
      <c r="CV150" t="s">
        <v>1581</v>
      </c>
      <c r="CW150">
        <v>14.6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1</v>
      </c>
      <c r="DQ150">
        <v>1</v>
      </c>
      <c r="DR150">
        <v>1</v>
      </c>
      <c r="DS150">
        <v>0</v>
      </c>
      <c r="DT150">
        <v>0</v>
      </c>
      <c r="DU150">
        <v>0</v>
      </c>
      <c r="DV150">
        <v>0</v>
      </c>
      <c r="DW150">
        <v>1</v>
      </c>
      <c r="DX150">
        <v>1</v>
      </c>
      <c r="DY150">
        <v>1</v>
      </c>
      <c r="DZ150">
        <v>1</v>
      </c>
      <c r="EA150">
        <v>0.7</v>
      </c>
      <c r="EB150">
        <v>0</v>
      </c>
      <c r="EC150">
        <v>0</v>
      </c>
      <c r="ED150">
        <v>1</v>
      </c>
      <c r="EE150">
        <v>1</v>
      </c>
      <c r="EF150">
        <v>0.5</v>
      </c>
      <c r="EG150">
        <v>2</v>
      </c>
      <c r="EH150">
        <v>0</v>
      </c>
      <c r="EI150">
        <v>0</v>
      </c>
      <c r="EJ150">
        <v>0</v>
      </c>
      <c r="EK150">
        <v>1</v>
      </c>
      <c r="EL150">
        <v>1.4</v>
      </c>
      <c r="EM150">
        <v>0</v>
      </c>
      <c r="EN150">
        <v>0</v>
      </c>
      <c r="EO150">
        <v>0</v>
      </c>
    </row>
    <row r="151" spans="1:145" x14ac:dyDescent="0.3">
      <c r="A151">
        <v>294</v>
      </c>
      <c r="B151">
        <v>147</v>
      </c>
      <c r="D151" s="13" t="str">
        <f t="shared" si="38"/>
        <v>870</v>
      </c>
      <c r="E151" s="13" t="str">
        <f t="shared" si="39"/>
        <v>666</v>
      </c>
      <c r="F151" s="13" t="str">
        <f t="shared" si="40"/>
        <v>87002.66609</v>
      </c>
      <c r="G151" s="13" t="str">
        <f t="shared" si="41"/>
        <v>147.294.NM.KS.4.753.Yes.Yes</v>
      </c>
      <c r="H151" s="13" t="s">
        <v>1664</v>
      </c>
      <c r="I151" s="13" t="s">
        <v>1664</v>
      </c>
      <c r="J151" t="s">
        <v>1377</v>
      </c>
      <c r="K151" t="s">
        <v>1378</v>
      </c>
      <c r="L151" s="14" t="s">
        <v>1379</v>
      </c>
      <c r="M151" t="s">
        <v>1457</v>
      </c>
      <c r="N151" t="s">
        <v>1458</v>
      </c>
      <c r="O151" t="s">
        <v>1459</v>
      </c>
      <c r="P151" t="s">
        <v>1477</v>
      </c>
      <c r="Q151" s="34">
        <v>753</v>
      </c>
      <c r="R151" s="9">
        <v>762.5</v>
      </c>
      <c r="S151">
        <v>0.36</v>
      </c>
      <c r="T151">
        <v>0.36</v>
      </c>
      <c r="U151" s="11">
        <f t="shared" si="42"/>
        <v>0.25</v>
      </c>
      <c r="V151" s="50">
        <v>3</v>
      </c>
      <c r="W151" s="22">
        <v>12</v>
      </c>
      <c r="X151">
        <v>4</v>
      </c>
      <c r="Y151" t="s">
        <v>1680</v>
      </c>
      <c r="Z151" s="50">
        <v>762.5</v>
      </c>
      <c r="AA151" t="s">
        <v>1478</v>
      </c>
      <c r="AB151" t="s">
        <v>1478</v>
      </c>
      <c r="AC151" t="s">
        <v>1728</v>
      </c>
      <c r="AD151" t="s">
        <v>1724</v>
      </c>
      <c r="AE151" s="13" t="str">
        <f>IFERROR(VLOOKUP(D151,Metros!$C$2:$F$916,4,0),"")</f>
        <v>NM-ALB</v>
      </c>
      <c r="AF151" s="13" t="str">
        <f>IFERROR(VLOOKUP(E151,Metros!$C$2:$F$916,4,0),"")</f>
        <v>KS-TOP</v>
      </c>
      <c r="AK151" s="10"/>
      <c r="AL151" s="11"/>
      <c r="AY151">
        <v>1.38</v>
      </c>
      <c r="AZ151">
        <v>1.49</v>
      </c>
      <c r="BA151">
        <v>1.6</v>
      </c>
      <c r="BB151">
        <v>1.7</v>
      </c>
      <c r="BE151" s="1">
        <f t="shared" si="43"/>
        <v>1.595</v>
      </c>
      <c r="BF151" s="51">
        <v>1800</v>
      </c>
      <c r="BG151" s="1">
        <f t="shared" si="44"/>
        <v>4.8329057377049178</v>
      </c>
      <c r="BH151" s="8">
        <v>4.99</v>
      </c>
      <c r="BJ151" s="6">
        <f t="shared" si="45"/>
        <v>3804.875</v>
      </c>
      <c r="BK151" s="6">
        <f t="shared" si="46"/>
        <v>4079.375</v>
      </c>
      <c r="BL151" s="5">
        <f t="shared" si="47"/>
        <v>5.0599999999999996</v>
      </c>
      <c r="BM151" s="6">
        <f t="shared" si="48"/>
        <v>3810</v>
      </c>
      <c r="BN151" s="6"/>
      <c r="BO151" s="6"/>
      <c r="BP151" s="70">
        <f t="shared" si="49"/>
        <v>4</v>
      </c>
      <c r="BQ151" s="70">
        <f t="shared" si="50"/>
        <v>4</v>
      </c>
      <c r="BR151" s="6">
        <f t="shared" si="51"/>
        <v>3810</v>
      </c>
      <c r="BS151" s="68">
        <f t="shared" si="52"/>
        <v>2</v>
      </c>
      <c r="BT151" s="6">
        <f t="shared" si="53"/>
        <v>3934</v>
      </c>
      <c r="BU151" s="6"/>
      <c r="BV151" s="6"/>
      <c r="BW151" s="6">
        <f t="shared" si="54"/>
        <v>3934</v>
      </c>
      <c r="BX151" s="6">
        <f t="shared" si="55"/>
        <v>47208</v>
      </c>
      <c r="BY151" s="6">
        <f t="shared" si="56"/>
        <v>9150</v>
      </c>
      <c r="CO151" s="50">
        <v>3</v>
      </c>
      <c r="CP151" t="s">
        <v>1588</v>
      </c>
      <c r="CQ151" t="s">
        <v>1589</v>
      </c>
      <c r="CR151" t="s">
        <v>1587</v>
      </c>
      <c r="CS151">
        <v>5024</v>
      </c>
      <c r="CT151" t="s">
        <v>1457</v>
      </c>
      <c r="CU151" t="s">
        <v>1580</v>
      </c>
      <c r="CV151" t="s">
        <v>1581</v>
      </c>
      <c r="CW151">
        <v>12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1</v>
      </c>
      <c r="DQ151">
        <v>1</v>
      </c>
      <c r="DR151">
        <v>1</v>
      </c>
      <c r="DS151">
        <v>0</v>
      </c>
      <c r="DT151">
        <v>0</v>
      </c>
      <c r="DU151">
        <v>0</v>
      </c>
      <c r="DV151">
        <v>0</v>
      </c>
      <c r="DW151">
        <v>1</v>
      </c>
      <c r="DX151">
        <v>0</v>
      </c>
      <c r="DY151">
        <v>1</v>
      </c>
      <c r="DZ151">
        <v>1</v>
      </c>
      <c r="EA151">
        <v>0.3</v>
      </c>
      <c r="EB151">
        <v>0</v>
      </c>
      <c r="EC151">
        <v>0</v>
      </c>
      <c r="ED151">
        <v>1</v>
      </c>
      <c r="EE151">
        <v>1</v>
      </c>
      <c r="EF151">
        <v>0.5</v>
      </c>
      <c r="EG151">
        <v>1</v>
      </c>
      <c r="EH151">
        <v>1</v>
      </c>
      <c r="EI151">
        <v>0</v>
      </c>
      <c r="EJ151">
        <v>0</v>
      </c>
      <c r="EK151">
        <v>1.2</v>
      </c>
      <c r="EL151">
        <v>0</v>
      </c>
      <c r="EM151">
        <v>0</v>
      </c>
      <c r="EN151">
        <v>0</v>
      </c>
      <c r="EO151">
        <v>0</v>
      </c>
    </row>
    <row r="152" spans="1:145" x14ac:dyDescent="0.3">
      <c r="A152">
        <v>296</v>
      </c>
      <c r="B152">
        <v>148</v>
      </c>
      <c r="D152" s="13" t="str">
        <f t="shared" si="38"/>
        <v>870</v>
      </c>
      <c r="E152" s="13" t="str">
        <f t="shared" si="39"/>
        <v>923</v>
      </c>
      <c r="F152" s="13" t="str">
        <f t="shared" si="40"/>
        <v>87002.92374</v>
      </c>
      <c r="G152" s="13" t="str">
        <f t="shared" si="41"/>
        <v>148.296.NM.CA.7.725.Yes.Yes</v>
      </c>
      <c r="H152" s="13" t="s">
        <v>1664</v>
      </c>
      <c r="I152" s="13" t="s">
        <v>1664</v>
      </c>
      <c r="J152" t="s">
        <v>1377</v>
      </c>
      <c r="K152" t="s">
        <v>1378</v>
      </c>
      <c r="L152" s="14" t="s">
        <v>1379</v>
      </c>
      <c r="M152" t="s">
        <v>1450</v>
      </c>
      <c r="N152" t="s">
        <v>1348</v>
      </c>
      <c r="O152" t="s">
        <v>1451</v>
      </c>
      <c r="P152" t="s">
        <v>1477</v>
      </c>
      <c r="Q152" s="34">
        <v>725</v>
      </c>
      <c r="R152" s="9">
        <v>789.6</v>
      </c>
      <c r="S152">
        <v>0.36</v>
      </c>
      <c r="T152">
        <v>0.36</v>
      </c>
      <c r="U152" s="11">
        <f t="shared" si="42"/>
        <v>0.17964071856287425</v>
      </c>
      <c r="V152" s="50">
        <v>3</v>
      </c>
      <c r="W152" s="22">
        <v>16.7</v>
      </c>
      <c r="X152">
        <v>7</v>
      </c>
      <c r="Y152" t="s">
        <v>1680</v>
      </c>
      <c r="Z152" s="50">
        <v>789.6</v>
      </c>
      <c r="AA152" t="s">
        <v>1478</v>
      </c>
      <c r="AB152" t="s">
        <v>1478</v>
      </c>
      <c r="AC152" t="s">
        <v>1728</v>
      </c>
      <c r="AD152" t="s">
        <v>1727</v>
      </c>
      <c r="AE152" s="13" t="str">
        <f>IFERROR(VLOOKUP(D152,Metros!$C$2:$F$916,4,0),"")</f>
        <v>NM-ALB</v>
      </c>
      <c r="AF152" s="13" t="str">
        <f>IFERROR(VLOOKUP(E152,Metros!$C$2:$F$916,4,0),"")</f>
        <v>CA-LOS</v>
      </c>
      <c r="AK152" s="10"/>
      <c r="AL152" s="11"/>
      <c r="AS152">
        <v>0.93</v>
      </c>
      <c r="AT152">
        <v>1.01</v>
      </c>
      <c r="AY152">
        <v>1.1100000000000001</v>
      </c>
      <c r="AZ152">
        <v>1.23</v>
      </c>
      <c r="BA152">
        <v>1.1399999999999999</v>
      </c>
      <c r="BB152">
        <v>1.28</v>
      </c>
      <c r="BE152" s="1">
        <f t="shared" si="43"/>
        <v>1.1733333333333336</v>
      </c>
      <c r="BF152" s="51">
        <v>1800</v>
      </c>
      <c r="BG152" s="1">
        <f t="shared" si="44"/>
        <v>4.0983019250253303</v>
      </c>
      <c r="BH152" s="8">
        <v>4.25</v>
      </c>
      <c r="BI152" s="8">
        <v>3750</v>
      </c>
      <c r="BJ152" s="6">
        <f t="shared" si="45"/>
        <v>3750</v>
      </c>
      <c r="BK152" s="6">
        <f t="shared" si="46"/>
        <v>4034.2559999999999</v>
      </c>
      <c r="BL152" s="5">
        <f t="shared" si="47"/>
        <v>5.2</v>
      </c>
      <c r="BM152" s="6">
        <f t="shared" si="48"/>
        <v>3770</v>
      </c>
      <c r="BN152" s="6"/>
      <c r="BO152" s="6"/>
      <c r="BP152" s="70">
        <f t="shared" si="49"/>
        <v>7</v>
      </c>
      <c r="BQ152" s="70">
        <f t="shared" si="50"/>
        <v>7</v>
      </c>
      <c r="BR152" s="6">
        <f t="shared" si="51"/>
        <v>3770</v>
      </c>
      <c r="BS152" s="68">
        <f t="shared" si="52"/>
        <v>2</v>
      </c>
      <c r="BT152" s="6">
        <f t="shared" si="53"/>
        <v>3893</v>
      </c>
      <c r="BU152" s="6"/>
      <c r="BV152" s="6"/>
      <c r="BW152" s="6">
        <f t="shared" si="54"/>
        <v>3893</v>
      </c>
      <c r="BX152" s="6">
        <f t="shared" si="55"/>
        <v>65013.1</v>
      </c>
      <c r="BY152" s="6">
        <f t="shared" si="56"/>
        <v>13186.32</v>
      </c>
      <c r="CO152" s="50">
        <v>3</v>
      </c>
      <c r="CP152" t="s">
        <v>1588</v>
      </c>
      <c r="CQ152" t="s">
        <v>1589</v>
      </c>
      <c r="CR152" t="s">
        <v>1587</v>
      </c>
      <c r="CS152">
        <v>5087</v>
      </c>
      <c r="CT152" t="s">
        <v>1450</v>
      </c>
      <c r="CU152" t="s">
        <v>1580</v>
      </c>
      <c r="CV152" t="s">
        <v>1581</v>
      </c>
      <c r="CW152">
        <v>16.7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1</v>
      </c>
      <c r="DQ152">
        <v>1</v>
      </c>
      <c r="DR152">
        <v>1</v>
      </c>
      <c r="DS152">
        <v>0</v>
      </c>
      <c r="DT152">
        <v>0</v>
      </c>
      <c r="DU152">
        <v>0</v>
      </c>
      <c r="DV152">
        <v>0</v>
      </c>
      <c r="DW152">
        <v>1</v>
      </c>
      <c r="DX152">
        <v>2</v>
      </c>
      <c r="DY152">
        <v>1</v>
      </c>
      <c r="DZ152">
        <v>1</v>
      </c>
      <c r="EA152">
        <v>0.8</v>
      </c>
      <c r="EB152">
        <v>0</v>
      </c>
      <c r="EC152">
        <v>0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0</v>
      </c>
      <c r="EJ152">
        <v>0</v>
      </c>
      <c r="EK152">
        <v>1</v>
      </c>
      <c r="EL152">
        <v>1.9</v>
      </c>
      <c r="EM152">
        <v>0</v>
      </c>
      <c r="EN152">
        <v>0</v>
      </c>
      <c r="EO152">
        <v>0</v>
      </c>
    </row>
    <row r="153" spans="1:145" x14ac:dyDescent="0.3">
      <c r="A153">
        <v>298</v>
      </c>
      <c r="B153">
        <v>149</v>
      </c>
      <c r="D153" s="13" t="str">
        <f t="shared" si="38"/>
        <v>870</v>
      </c>
      <c r="E153" s="13" t="str">
        <f t="shared" si="39"/>
        <v>770</v>
      </c>
      <c r="F153" s="13" t="str">
        <f t="shared" si="40"/>
        <v>87002.77064</v>
      </c>
      <c r="G153" s="13" t="str">
        <f t="shared" si="41"/>
        <v>149.298.NM.TX.6.844.Yes.Yes</v>
      </c>
      <c r="H153" s="13" t="s">
        <v>1664</v>
      </c>
      <c r="I153" s="13" t="s">
        <v>1664</v>
      </c>
      <c r="J153" t="s">
        <v>1377</v>
      </c>
      <c r="K153" t="s">
        <v>1378</v>
      </c>
      <c r="L153" s="14" t="s">
        <v>1379</v>
      </c>
      <c r="M153" t="s">
        <v>1454</v>
      </c>
      <c r="N153" t="s">
        <v>1388</v>
      </c>
      <c r="O153" t="s">
        <v>1455</v>
      </c>
      <c r="P153" t="s">
        <v>1477</v>
      </c>
      <c r="Q153" s="34">
        <v>844</v>
      </c>
      <c r="R153" s="9">
        <v>919.7</v>
      </c>
      <c r="S153">
        <v>0.36</v>
      </c>
      <c r="T153">
        <v>0.36</v>
      </c>
      <c r="U153" s="11">
        <f t="shared" si="42"/>
        <v>0.1875</v>
      </c>
      <c r="V153" s="50">
        <v>3</v>
      </c>
      <c r="W153" s="22">
        <v>16</v>
      </c>
      <c r="X153">
        <v>6</v>
      </c>
      <c r="Y153" t="s">
        <v>1680</v>
      </c>
      <c r="Z153" s="50">
        <v>919.7</v>
      </c>
      <c r="AA153" t="s">
        <v>1478</v>
      </c>
      <c r="AB153" t="s">
        <v>1478</v>
      </c>
      <c r="AC153" t="s">
        <v>1728</v>
      </c>
      <c r="AD153" t="s">
        <v>1724</v>
      </c>
      <c r="AE153" s="13" t="str">
        <f>IFERROR(VLOOKUP(D153,Metros!$C$2:$F$916,4,0),"")</f>
        <v>NM-ALB</v>
      </c>
      <c r="AF153" s="13" t="str">
        <f>IFERROR(VLOOKUP(E153,Metros!$C$2:$F$916,4,0),"")</f>
        <v>TX-HOU</v>
      </c>
      <c r="AK153" s="10"/>
      <c r="AL153" s="11"/>
      <c r="AS153">
        <v>1.46</v>
      </c>
      <c r="AT153">
        <v>1.65</v>
      </c>
      <c r="AY153">
        <v>1.41</v>
      </c>
      <c r="AZ153">
        <v>1.52</v>
      </c>
      <c r="BA153">
        <v>1.46</v>
      </c>
      <c r="BB153">
        <v>1.6</v>
      </c>
      <c r="BE153" s="1">
        <f t="shared" si="43"/>
        <v>1.5899999999999999</v>
      </c>
      <c r="BF153" s="51">
        <v>1800</v>
      </c>
      <c r="BG153" s="1">
        <f t="shared" si="44"/>
        <v>4.4216599434598232</v>
      </c>
      <c r="BH153" s="8">
        <v>4.95</v>
      </c>
      <c r="BJ153" s="6">
        <f t="shared" si="45"/>
        <v>4552.5150000000003</v>
      </c>
      <c r="BK153" s="6">
        <f t="shared" si="46"/>
        <v>4883.607</v>
      </c>
      <c r="BL153" s="5">
        <f t="shared" si="47"/>
        <v>5.43</v>
      </c>
      <c r="BM153" s="6">
        <f t="shared" si="48"/>
        <v>4583</v>
      </c>
      <c r="BN153" s="6"/>
      <c r="BO153" s="6"/>
      <c r="BP153" s="70">
        <f t="shared" si="49"/>
        <v>6</v>
      </c>
      <c r="BQ153" s="70">
        <f t="shared" si="50"/>
        <v>6</v>
      </c>
      <c r="BR153" s="6">
        <f t="shared" si="51"/>
        <v>4583</v>
      </c>
      <c r="BS153" s="68">
        <f t="shared" si="52"/>
        <v>2</v>
      </c>
      <c r="BT153" s="6">
        <f t="shared" si="53"/>
        <v>4732</v>
      </c>
      <c r="BU153" s="6"/>
      <c r="BV153" s="6"/>
      <c r="BW153" s="6">
        <f t="shared" si="54"/>
        <v>4732</v>
      </c>
      <c r="BX153" s="6">
        <f t="shared" si="55"/>
        <v>75712</v>
      </c>
      <c r="BY153" s="6">
        <f t="shared" si="56"/>
        <v>14715.2</v>
      </c>
      <c r="CO153" s="50">
        <v>3</v>
      </c>
      <c r="CP153" t="s">
        <v>1588</v>
      </c>
      <c r="CQ153" t="s">
        <v>1589</v>
      </c>
      <c r="CR153" t="s">
        <v>1587</v>
      </c>
      <c r="CS153">
        <v>5520</v>
      </c>
      <c r="CT153" t="s">
        <v>1454</v>
      </c>
      <c r="CU153" t="s">
        <v>1580</v>
      </c>
      <c r="CV153" t="s">
        <v>1581</v>
      </c>
      <c r="CW153">
        <v>16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1</v>
      </c>
      <c r="DQ153">
        <v>1</v>
      </c>
      <c r="DR153">
        <v>1</v>
      </c>
      <c r="DS153">
        <v>0</v>
      </c>
      <c r="DT153">
        <v>0</v>
      </c>
      <c r="DU153">
        <v>0</v>
      </c>
      <c r="DV153">
        <v>0</v>
      </c>
      <c r="DW153">
        <v>1</v>
      </c>
      <c r="DX153">
        <v>1</v>
      </c>
      <c r="DY153">
        <v>2</v>
      </c>
      <c r="DZ153">
        <v>1</v>
      </c>
      <c r="EA153">
        <v>0.5</v>
      </c>
      <c r="EB153">
        <v>0</v>
      </c>
      <c r="EC153">
        <v>0</v>
      </c>
      <c r="ED153">
        <v>1</v>
      </c>
      <c r="EE153">
        <v>1</v>
      </c>
      <c r="EF153">
        <v>1</v>
      </c>
      <c r="EG153">
        <v>1</v>
      </c>
      <c r="EH153">
        <v>2</v>
      </c>
      <c r="EI153">
        <v>0</v>
      </c>
      <c r="EJ153">
        <v>0</v>
      </c>
      <c r="EK153">
        <v>1</v>
      </c>
      <c r="EL153">
        <v>0.5</v>
      </c>
      <c r="EM153">
        <v>0</v>
      </c>
      <c r="EN153">
        <v>0</v>
      </c>
      <c r="EO153">
        <v>0</v>
      </c>
    </row>
    <row r="154" spans="1:145" x14ac:dyDescent="0.3">
      <c r="A154">
        <v>300</v>
      </c>
      <c r="B154">
        <v>150</v>
      </c>
      <c r="D154" s="13" t="str">
        <f t="shared" si="38"/>
        <v>870</v>
      </c>
      <c r="E154" s="13" t="str">
        <f t="shared" si="39"/>
        <v>973</v>
      </c>
      <c r="F154" s="13" t="str">
        <f t="shared" si="40"/>
        <v>87002.97317</v>
      </c>
      <c r="G154" s="13" t="str">
        <f t="shared" si="41"/>
        <v>150.300.NM.OR.5.1407.Yes.Yes</v>
      </c>
      <c r="H154" s="13" t="s">
        <v>1664</v>
      </c>
      <c r="I154" s="13" t="s">
        <v>1664</v>
      </c>
      <c r="J154" t="s">
        <v>1377</v>
      </c>
      <c r="K154" t="s">
        <v>1378</v>
      </c>
      <c r="L154" s="14" t="s">
        <v>1379</v>
      </c>
      <c r="M154" t="s">
        <v>1446</v>
      </c>
      <c r="N154" t="s">
        <v>1447</v>
      </c>
      <c r="O154" t="s">
        <v>1448</v>
      </c>
      <c r="P154" t="s">
        <v>1477</v>
      </c>
      <c r="Q154" s="34">
        <v>1407</v>
      </c>
      <c r="R154" s="9">
        <v>1462.4</v>
      </c>
      <c r="S154">
        <v>0.36</v>
      </c>
      <c r="T154">
        <v>0.36</v>
      </c>
      <c r="U154" s="11">
        <f t="shared" si="42"/>
        <v>0.15037593984962405</v>
      </c>
      <c r="V154" s="50">
        <v>2</v>
      </c>
      <c r="W154" s="22">
        <v>13.3</v>
      </c>
      <c r="X154">
        <v>5</v>
      </c>
      <c r="Y154" t="s">
        <v>1680</v>
      </c>
      <c r="Z154" s="50">
        <v>1462.4</v>
      </c>
      <c r="AA154" t="s">
        <v>1478</v>
      </c>
      <c r="AB154" t="s">
        <v>1478</v>
      </c>
      <c r="AC154" t="s">
        <v>1728</v>
      </c>
      <c r="AD154" t="s">
        <v>1729</v>
      </c>
      <c r="AE154" s="13" t="str">
        <f>IFERROR(VLOOKUP(D154,Metros!$C$2:$F$916,4,0),"")</f>
        <v>NM-ALB</v>
      </c>
      <c r="AF154" s="13" t="str">
        <f>IFERROR(VLOOKUP(E154,Metros!$C$2:$F$916,4,0),"")</f>
        <v>OR-EUG</v>
      </c>
      <c r="AK154" s="10"/>
      <c r="AL154" s="11"/>
      <c r="AY154">
        <v>2.33</v>
      </c>
      <c r="AZ154">
        <v>2.4900000000000002</v>
      </c>
      <c r="BA154">
        <v>2.37</v>
      </c>
      <c r="BB154">
        <v>2.54</v>
      </c>
      <c r="BE154" s="1">
        <f t="shared" si="43"/>
        <v>2.5150000000000001</v>
      </c>
      <c r="BF154" s="51">
        <v>1800</v>
      </c>
      <c r="BG154" s="1">
        <f t="shared" si="44"/>
        <v>5.129103391684902</v>
      </c>
      <c r="BH154" s="8">
        <v>5.65</v>
      </c>
      <c r="BJ154" s="6">
        <f t="shared" si="45"/>
        <v>8262.5600000000013</v>
      </c>
      <c r="BK154" s="6">
        <f t="shared" si="46"/>
        <v>8789.0240000000013</v>
      </c>
      <c r="BL154" s="5">
        <f t="shared" si="47"/>
        <v>5.89</v>
      </c>
      <c r="BM154" s="6">
        <f t="shared" si="48"/>
        <v>8287</v>
      </c>
      <c r="BN154" s="6"/>
      <c r="BO154" s="6"/>
      <c r="BP154" s="70">
        <f t="shared" si="49"/>
        <v>5</v>
      </c>
      <c r="BQ154" s="70">
        <f t="shared" si="50"/>
        <v>5</v>
      </c>
      <c r="BR154" s="6">
        <f t="shared" si="51"/>
        <v>8287</v>
      </c>
      <c r="BS154" s="68">
        <f t="shared" si="52"/>
        <v>3</v>
      </c>
      <c r="BT154" s="6">
        <f t="shared" si="53"/>
        <v>8556</v>
      </c>
      <c r="BU154" s="6"/>
      <c r="BV154" s="6"/>
      <c r="BW154" s="6">
        <f t="shared" si="54"/>
        <v>8556</v>
      </c>
      <c r="BX154" s="6">
        <f t="shared" si="55"/>
        <v>113794.8</v>
      </c>
      <c r="BY154" s="6">
        <f t="shared" si="56"/>
        <v>19449.920000000002</v>
      </c>
      <c r="CO154" s="50">
        <v>2</v>
      </c>
      <c r="CP154" t="s">
        <v>1588</v>
      </c>
      <c r="CQ154" t="s">
        <v>1589</v>
      </c>
      <c r="CR154" t="s">
        <v>1587</v>
      </c>
      <c r="CS154">
        <v>5639</v>
      </c>
      <c r="CT154" t="s">
        <v>1446</v>
      </c>
      <c r="CU154" t="s">
        <v>1580</v>
      </c>
      <c r="CV154" t="s">
        <v>1581</v>
      </c>
      <c r="CW154">
        <v>13.3</v>
      </c>
      <c r="CX154">
        <v>2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1</v>
      </c>
      <c r="DQ154">
        <v>1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1</v>
      </c>
      <c r="DX154">
        <v>1</v>
      </c>
      <c r="DY154">
        <v>0.9</v>
      </c>
      <c r="DZ154">
        <v>1</v>
      </c>
      <c r="EA154">
        <v>0</v>
      </c>
      <c r="EB154">
        <v>0</v>
      </c>
      <c r="EC154">
        <v>0</v>
      </c>
      <c r="ED154">
        <v>1</v>
      </c>
      <c r="EE154">
        <v>1</v>
      </c>
      <c r="EF154">
        <v>1</v>
      </c>
      <c r="EG154">
        <v>1</v>
      </c>
      <c r="EH154">
        <v>1</v>
      </c>
      <c r="EI154">
        <v>0</v>
      </c>
      <c r="EJ154">
        <v>0</v>
      </c>
      <c r="EK154">
        <v>0</v>
      </c>
      <c r="EL154">
        <v>0.4</v>
      </c>
      <c r="EM154">
        <v>0</v>
      </c>
      <c r="EN154">
        <v>0</v>
      </c>
      <c r="EO154">
        <v>0</v>
      </c>
    </row>
    <row r="155" spans="1:145" x14ac:dyDescent="0.3">
      <c r="A155">
        <v>302</v>
      </c>
      <c r="B155">
        <v>151</v>
      </c>
      <c r="D155" s="13" t="str">
        <f t="shared" si="38"/>
        <v>870</v>
      </c>
      <c r="E155" s="13" t="str">
        <f t="shared" si="39"/>
        <v>953</v>
      </c>
      <c r="F155" s="13" t="str">
        <f t="shared" si="40"/>
        <v>87002.95304</v>
      </c>
      <c r="G155" s="13" t="str">
        <f t="shared" si="41"/>
        <v>151.302.NM.CA.6.1031.Yes.Yes</v>
      </c>
      <c r="H155" s="13" t="s">
        <v>1664</v>
      </c>
      <c r="I155" s="13" t="s">
        <v>1664</v>
      </c>
      <c r="J155" t="s">
        <v>1377</v>
      </c>
      <c r="K155" t="s">
        <v>1378</v>
      </c>
      <c r="L155" s="14" t="s">
        <v>1379</v>
      </c>
      <c r="M155" t="s">
        <v>1444</v>
      </c>
      <c r="N155" t="s">
        <v>1348</v>
      </c>
      <c r="O155" t="s">
        <v>1445</v>
      </c>
      <c r="P155" t="s">
        <v>1477</v>
      </c>
      <c r="Q155" s="34">
        <v>1031</v>
      </c>
      <c r="R155" s="9">
        <v>1070.2</v>
      </c>
      <c r="S155">
        <v>0.36</v>
      </c>
      <c r="T155">
        <v>0.36</v>
      </c>
      <c r="U155" s="11">
        <f t="shared" si="42"/>
        <v>0.21276595744680854</v>
      </c>
      <c r="V155" s="50">
        <v>4</v>
      </c>
      <c r="W155" s="22">
        <v>18.799999999999997</v>
      </c>
      <c r="X155">
        <v>6</v>
      </c>
      <c r="Y155" t="s">
        <v>1680</v>
      </c>
      <c r="Z155" s="50">
        <v>1070.2</v>
      </c>
      <c r="AA155" t="s">
        <v>1478</v>
      </c>
      <c r="AB155" t="s">
        <v>1478</v>
      </c>
      <c r="AC155" t="s">
        <v>1728</v>
      </c>
      <c r="AD155" t="s">
        <v>1727</v>
      </c>
      <c r="AE155" s="13" t="str">
        <f>IFERROR(VLOOKUP(D155,Metros!$C$2:$F$916,4,0),"")</f>
        <v>NM-ALB</v>
      </c>
      <c r="AF155" s="13" t="str">
        <f>IFERROR(VLOOKUP(E155,Metros!$C$2:$F$916,4,0),"")</f>
        <v>CA-SAC</v>
      </c>
      <c r="AG155">
        <v>3</v>
      </c>
      <c r="AH155">
        <v>1054.8666666666666</v>
      </c>
      <c r="AI155">
        <v>2503.3333333333335</v>
      </c>
      <c r="AJ155">
        <v>2683.04</v>
      </c>
      <c r="AK155" s="10">
        <v>179.70666666666648</v>
      </c>
      <c r="AL155" s="11">
        <v>6.6978750472101223E-2</v>
      </c>
      <c r="AY155">
        <v>1.41</v>
      </c>
      <c r="AZ155">
        <v>1.61</v>
      </c>
      <c r="BA155">
        <v>1.42</v>
      </c>
      <c r="BB155">
        <v>1.61</v>
      </c>
      <c r="BE155" s="1">
        <f t="shared" si="43"/>
        <v>1.61</v>
      </c>
      <c r="BF155" s="51">
        <v>1800</v>
      </c>
      <c r="BG155" s="1">
        <f t="shared" si="44"/>
        <v>4.1774286114744914</v>
      </c>
      <c r="BH155" s="8">
        <v>4.1500000000000004</v>
      </c>
      <c r="BJ155" s="6">
        <f t="shared" si="45"/>
        <v>4441.3300000000008</v>
      </c>
      <c r="BK155" s="6">
        <f t="shared" si="46"/>
        <v>4826.6020000000008</v>
      </c>
      <c r="BL155" s="5">
        <f t="shared" si="47"/>
        <v>4.32</v>
      </c>
      <c r="BM155" s="6">
        <f t="shared" si="48"/>
        <v>4454</v>
      </c>
      <c r="BN155" s="6"/>
      <c r="BO155" s="6"/>
      <c r="BP155" s="70">
        <f t="shared" si="49"/>
        <v>6</v>
      </c>
      <c r="BQ155" s="70">
        <f t="shared" si="50"/>
        <v>6</v>
      </c>
      <c r="BR155" s="6">
        <f t="shared" si="51"/>
        <v>4454</v>
      </c>
      <c r="BS155" s="68">
        <f t="shared" si="52"/>
        <v>3</v>
      </c>
      <c r="BT155" s="6">
        <f t="shared" si="53"/>
        <v>4599</v>
      </c>
      <c r="BU155" s="6"/>
      <c r="BV155" s="6"/>
      <c r="BW155" s="6">
        <f t="shared" si="54"/>
        <v>4599</v>
      </c>
      <c r="BX155" s="6">
        <f t="shared" si="55"/>
        <v>86461.199999999983</v>
      </c>
      <c r="BY155" s="6">
        <f t="shared" si="56"/>
        <v>20119.759999999998</v>
      </c>
      <c r="CC155">
        <v>2</v>
      </c>
      <c r="CD155" s="22">
        <v>1030.8</v>
      </c>
      <c r="CE155" s="22">
        <v>2680</v>
      </c>
      <c r="CF155" s="22">
        <v>2739.625</v>
      </c>
      <c r="CG155" s="22">
        <v>59.625</v>
      </c>
      <c r="CH155" s="11">
        <v>2.1763927544828216E-2</v>
      </c>
      <c r="CO155" s="50">
        <v>4</v>
      </c>
      <c r="CP155" t="s">
        <v>1588</v>
      </c>
      <c r="CQ155" t="s">
        <v>1589</v>
      </c>
      <c r="CR155" t="s">
        <v>1587</v>
      </c>
      <c r="CS155">
        <v>5641</v>
      </c>
      <c r="CT155" t="s">
        <v>1444</v>
      </c>
      <c r="CU155" t="s">
        <v>1580</v>
      </c>
      <c r="CV155" t="s">
        <v>1581</v>
      </c>
      <c r="CW155">
        <v>18.799999999999997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2</v>
      </c>
      <c r="DR155">
        <v>2</v>
      </c>
      <c r="DS155">
        <v>0</v>
      </c>
      <c r="DT155">
        <v>0</v>
      </c>
      <c r="DU155">
        <v>0</v>
      </c>
      <c r="DV155">
        <v>0</v>
      </c>
      <c r="DW155">
        <v>1</v>
      </c>
      <c r="DX155">
        <v>1</v>
      </c>
      <c r="DY155">
        <v>1</v>
      </c>
      <c r="DZ155">
        <v>1</v>
      </c>
      <c r="EA155">
        <v>1.9</v>
      </c>
      <c r="EB155">
        <v>0</v>
      </c>
      <c r="EC155">
        <v>0</v>
      </c>
      <c r="ED155">
        <v>2</v>
      </c>
      <c r="EE155">
        <v>1</v>
      </c>
      <c r="EF155">
        <v>1</v>
      </c>
      <c r="EG155">
        <v>1</v>
      </c>
      <c r="EH155">
        <v>1</v>
      </c>
      <c r="EI155">
        <v>0</v>
      </c>
      <c r="EJ155">
        <v>0</v>
      </c>
      <c r="EK155">
        <v>1.5</v>
      </c>
      <c r="EL155">
        <v>1.4</v>
      </c>
      <c r="EM155">
        <v>0</v>
      </c>
      <c r="EN155">
        <v>0</v>
      </c>
      <c r="EO155">
        <v>0</v>
      </c>
    </row>
    <row r="156" spans="1:145" x14ac:dyDescent="0.3">
      <c r="A156">
        <v>304</v>
      </c>
      <c r="B156">
        <v>152</v>
      </c>
      <c r="D156" s="13" t="str">
        <f t="shared" si="38"/>
        <v>870</v>
      </c>
      <c r="E156" s="13" t="str">
        <f t="shared" si="39"/>
        <v>917</v>
      </c>
      <c r="F156" s="13" t="str">
        <f t="shared" si="40"/>
        <v>87002.91764</v>
      </c>
      <c r="G156" s="13" t="str">
        <f t="shared" si="41"/>
        <v>152.304.NM.CA.9.753.Yes.Yes</v>
      </c>
      <c r="H156" s="13" t="s">
        <v>1664</v>
      </c>
      <c r="I156" s="66" t="s">
        <v>1706</v>
      </c>
      <c r="J156" t="s">
        <v>1377</v>
      </c>
      <c r="K156" t="s">
        <v>1378</v>
      </c>
      <c r="L156" s="14" t="s">
        <v>1379</v>
      </c>
      <c r="M156" t="s">
        <v>1398</v>
      </c>
      <c r="N156" t="s">
        <v>1348</v>
      </c>
      <c r="O156" t="s">
        <v>1449</v>
      </c>
      <c r="P156" t="s">
        <v>1477</v>
      </c>
      <c r="Q156" s="34">
        <v>753</v>
      </c>
      <c r="R156" s="9">
        <v>789.3</v>
      </c>
      <c r="S156">
        <v>0.36</v>
      </c>
      <c r="T156">
        <v>0.36</v>
      </c>
      <c r="U156" s="11">
        <f t="shared" si="42"/>
        <v>0.17094017094017092</v>
      </c>
      <c r="V156" s="50">
        <v>4</v>
      </c>
      <c r="W156" s="22">
        <v>23.400000000000002</v>
      </c>
      <c r="X156">
        <v>9</v>
      </c>
      <c r="Y156" t="s">
        <v>1680</v>
      </c>
      <c r="Z156" s="50">
        <v>789.3</v>
      </c>
      <c r="AA156" t="s">
        <v>1478</v>
      </c>
      <c r="AB156" t="s">
        <v>1478</v>
      </c>
      <c r="AC156" t="s">
        <v>1728</v>
      </c>
      <c r="AD156" t="s">
        <v>1727</v>
      </c>
      <c r="AE156" s="13" t="str">
        <f>IFERROR(VLOOKUP(D156,Metros!$C$2:$F$916,4,0),"")</f>
        <v>NM-ALB</v>
      </c>
      <c r="AF156" s="13" t="str">
        <f>IFERROR(VLOOKUP(E156,Metros!$C$2:$F$916,4,0),"")</f>
        <v>CA-LOS</v>
      </c>
      <c r="AK156" s="10"/>
      <c r="AL156" s="11"/>
      <c r="AS156">
        <v>0.93</v>
      </c>
      <c r="AT156">
        <v>1.01</v>
      </c>
      <c r="AY156">
        <v>1.1100000000000001</v>
      </c>
      <c r="AZ156">
        <v>1.23</v>
      </c>
      <c r="BA156">
        <v>1.1399999999999999</v>
      </c>
      <c r="BB156">
        <v>1.28</v>
      </c>
      <c r="BE156" s="1">
        <f t="shared" si="43"/>
        <v>1.1733333333333336</v>
      </c>
      <c r="BF156" s="51">
        <v>1800</v>
      </c>
      <c r="BG156" s="1">
        <f t="shared" si="44"/>
        <v>4.0991683770429503</v>
      </c>
      <c r="BH156" s="67">
        <v>4.25</v>
      </c>
      <c r="BI156" s="67">
        <v>3750</v>
      </c>
      <c r="BJ156" s="6">
        <f t="shared" si="45"/>
        <v>3750</v>
      </c>
      <c r="BK156" s="6">
        <f t="shared" si="46"/>
        <v>4034.1480000000001</v>
      </c>
      <c r="BL156" s="5">
        <f t="shared" si="47"/>
        <v>5</v>
      </c>
      <c r="BM156" s="6">
        <f t="shared" si="48"/>
        <v>3765</v>
      </c>
      <c r="BN156" s="6"/>
      <c r="BO156" s="6"/>
      <c r="BP156" s="70">
        <f t="shared" si="49"/>
        <v>9</v>
      </c>
      <c r="BQ156" s="70">
        <f t="shared" si="50"/>
        <v>9</v>
      </c>
      <c r="BR156" s="6">
        <f t="shared" si="51"/>
        <v>3765</v>
      </c>
      <c r="BS156" s="68">
        <f t="shared" si="52"/>
        <v>2</v>
      </c>
      <c r="BT156" s="6">
        <f t="shared" si="53"/>
        <v>3887</v>
      </c>
      <c r="BU156" s="6"/>
      <c r="BV156" s="6"/>
      <c r="BW156" s="6">
        <f t="shared" si="54"/>
        <v>3887</v>
      </c>
      <c r="BX156" s="6">
        <f t="shared" si="55"/>
        <v>90955.8</v>
      </c>
      <c r="BY156" s="6">
        <f t="shared" si="56"/>
        <v>18469.62</v>
      </c>
      <c r="CO156" s="50">
        <v>4</v>
      </c>
      <c r="CP156" t="s">
        <v>1588</v>
      </c>
      <c r="CQ156" t="s">
        <v>1589</v>
      </c>
      <c r="CR156" t="s">
        <v>1587</v>
      </c>
      <c r="CS156">
        <v>5642</v>
      </c>
      <c r="CT156" t="s">
        <v>1398</v>
      </c>
      <c r="CU156" t="s">
        <v>1580</v>
      </c>
      <c r="CV156" t="s">
        <v>1581</v>
      </c>
      <c r="CW156">
        <v>23.400000000000002</v>
      </c>
      <c r="CX156">
        <v>2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2</v>
      </c>
      <c r="DQ156">
        <v>1</v>
      </c>
      <c r="DR156">
        <v>1</v>
      </c>
      <c r="DS156">
        <v>0</v>
      </c>
      <c r="DT156">
        <v>0</v>
      </c>
      <c r="DU156">
        <v>0</v>
      </c>
      <c r="DV156">
        <v>0</v>
      </c>
      <c r="DW156">
        <v>2</v>
      </c>
      <c r="DX156">
        <v>1</v>
      </c>
      <c r="DY156">
        <v>1</v>
      </c>
      <c r="DZ156">
        <v>1</v>
      </c>
      <c r="EA156">
        <v>2.1</v>
      </c>
      <c r="EB156">
        <v>0</v>
      </c>
      <c r="EC156">
        <v>0</v>
      </c>
      <c r="ED156">
        <v>1</v>
      </c>
      <c r="EE156">
        <v>1</v>
      </c>
      <c r="EF156">
        <v>2</v>
      </c>
      <c r="EG156">
        <v>1</v>
      </c>
      <c r="EH156">
        <v>1</v>
      </c>
      <c r="EI156">
        <v>0</v>
      </c>
      <c r="EJ156">
        <v>0</v>
      </c>
      <c r="EK156">
        <v>2.2999999999999998</v>
      </c>
      <c r="EL156">
        <v>2</v>
      </c>
      <c r="EM156">
        <v>0</v>
      </c>
      <c r="EN156">
        <v>0</v>
      </c>
      <c r="EO156">
        <v>0</v>
      </c>
    </row>
    <row r="157" spans="1:145" x14ac:dyDescent="0.3">
      <c r="A157">
        <v>306</v>
      </c>
      <c r="B157">
        <v>153</v>
      </c>
      <c r="D157" s="13" t="str">
        <f t="shared" si="38"/>
        <v>870</v>
      </c>
      <c r="E157" s="13" t="str">
        <f t="shared" si="39"/>
        <v>853</v>
      </c>
      <c r="F157" s="13" t="str">
        <f t="shared" si="40"/>
        <v>87002.85353</v>
      </c>
      <c r="G157" s="13" t="str">
        <f t="shared" si="41"/>
        <v>153.306.NM.AZ.2.428.Yes.Yes</v>
      </c>
      <c r="H157" s="13" t="s">
        <v>1664</v>
      </c>
      <c r="I157" s="13" t="s">
        <v>1664</v>
      </c>
      <c r="J157" t="s">
        <v>1377</v>
      </c>
      <c r="K157" t="s">
        <v>1378</v>
      </c>
      <c r="L157" s="14" t="s">
        <v>1379</v>
      </c>
      <c r="M157" t="s">
        <v>1452</v>
      </c>
      <c r="N157" t="s">
        <v>1406</v>
      </c>
      <c r="O157" t="s">
        <v>1453</v>
      </c>
      <c r="P157" t="s">
        <v>1477</v>
      </c>
      <c r="Q157" s="34">
        <v>428</v>
      </c>
      <c r="R157" s="9">
        <v>506.6</v>
      </c>
      <c r="S157">
        <v>0.36</v>
      </c>
      <c r="T157">
        <v>0.36</v>
      </c>
      <c r="U157" s="11">
        <f t="shared" si="42"/>
        <v>0.23809523809523808</v>
      </c>
      <c r="V157" s="50">
        <v>2</v>
      </c>
      <c r="W157" s="22">
        <v>8.4</v>
      </c>
      <c r="X157">
        <v>2</v>
      </c>
      <c r="Y157" t="s">
        <v>1680</v>
      </c>
      <c r="Z157" s="50">
        <v>506.6</v>
      </c>
      <c r="AA157" t="s">
        <v>1478</v>
      </c>
      <c r="AB157" t="s">
        <v>1478</v>
      </c>
      <c r="AC157" t="s">
        <v>1728</v>
      </c>
      <c r="AD157" t="s">
        <v>1728</v>
      </c>
      <c r="AE157" s="13" t="str">
        <f>IFERROR(VLOOKUP(D157,Metros!$C$2:$F$916,4,0),"")</f>
        <v>NM-ALB</v>
      </c>
      <c r="AF157" s="13" t="str">
        <f>IFERROR(VLOOKUP(E157,Metros!$C$2:$F$916,4,0),"")</f>
        <v>AZ-PHO</v>
      </c>
      <c r="AG157">
        <v>2</v>
      </c>
      <c r="AH157">
        <v>489.5</v>
      </c>
      <c r="AI157">
        <v>1050</v>
      </c>
      <c r="AJ157">
        <v>1811.5349999999999</v>
      </c>
      <c r="AK157" s="10">
        <v>761.53499999999985</v>
      </c>
      <c r="AL157" s="11">
        <v>0.42038105805297715</v>
      </c>
      <c r="AY157">
        <v>1.56</v>
      </c>
      <c r="AZ157">
        <v>1.87</v>
      </c>
      <c r="BA157">
        <v>1.62</v>
      </c>
      <c r="BB157">
        <v>1.87</v>
      </c>
      <c r="BE157" s="1">
        <f t="shared" si="43"/>
        <v>1.87</v>
      </c>
      <c r="BF157" s="51">
        <v>1800</v>
      </c>
      <c r="BG157" s="1">
        <f t="shared" si="44"/>
        <v>6.4515990919857877</v>
      </c>
      <c r="BH157" s="8">
        <v>6.55</v>
      </c>
      <c r="BJ157" s="6">
        <f t="shared" si="45"/>
        <v>3318.23</v>
      </c>
      <c r="BK157" s="6">
        <f t="shared" si="46"/>
        <v>3500.6060000000002</v>
      </c>
      <c r="BL157" s="5">
        <f t="shared" si="47"/>
        <v>7.82</v>
      </c>
      <c r="BM157" s="6">
        <f t="shared" si="48"/>
        <v>3347</v>
      </c>
      <c r="BN157" s="6"/>
      <c r="BO157" s="6"/>
      <c r="BP157" s="70">
        <f t="shared" si="49"/>
        <v>2</v>
      </c>
      <c r="BQ157" s="70">
        <f t="shared" si="50"/>
        <v>2</v>
      </c>
      <c r="BR157" s="6">
        <f t="shared" si="51"/>
        <v>3347</v>
      </c>
      <c r="BS157" s="68">
        <f t="shared" si="52"/>
        <v>1</v>
      </c>
      <c r="BT157" s="6">
        <f t="shared" si="53"/>
        <v>3456</v>
      </c>
      <c r="BU157" s="6"/>
      <c r="BV157" s="6"/>
      <c r="BW157" s="6">
        <f t="shared" si="54"/>
        <v>3456</v>
      </c>
      <c r="BX157" s="6">
        <f t="shared" si="55"/>
        <v>29030.400000000001</v>
      </c>
      <c r="BY157" s="6">
        <f t="shared" si="56"/>
        <v>4255.4400000000005</v>
      </c>
      <c r="CO157" s="50">
        <v>2</v>
      </c>
      <c r="CP157" t="s">
        <v>1588</v>
      </c>
      <c r="CQ157" t="s">
        <v>1589</v>
      </c>
      <c r="CR157" t="s">
        <v>1587</v>
      </c>
      <c r="CS157">
        <v>5643</v>
      </c>
      <c r="CT157" t="s">
        <v>1452</v>
      </c>
      <c r="CU157" t="s">
        <v>1580</v>
      </c>
      <c r="CV157" t="s">
        <v>1581</v>
      </c>
      <c r="CW157">
        <v>8.4</v>
      </c>
      <c r="CX157">
        <v>0.2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1</v>
      </c>
      <c r="DQ157">
        <v>0</v>
      </c>
      <c r="DR157">
        <v>1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1</v>
      </c>
      <c r="DY157">
        <v>0</v>
      </c>
      <c r="DZ157">
        <v>1</v>
      </c>
      <c r="EA157">
        <v>0.3</v>
      </c>
      <c r="EB157">
        <v>0</v>
      </c>
      <c r="EC157">
        <v>0</v>
      </c>
      <c r="ED157">
        <v>0</v>
      </c>
      <c r="EE157">
        <v>1</v>
      </c>
      <c r="EF157">
        <v>1</v>
      </c>
      <c r="EG157">
        <v>0</v>
      </c>
      <c r="EH157">
        <v>1</v>
      </c>
      <c r="EI157">
        <v>0</v>
      </c>
      <c r="EJ157">
        <v>0</v>
      </c>
      <c r="EK157">
        <v>0</v>
      </c>
      <c r="EL157">
        <v>0.9</v>
      </c>
      <c r="EM157">
        <v>0</v>
      </c>
      <c r="EN157">
        <v>0</v>
      </c>
      <c r="EO157">
        <v>0</v>
      </c>
    </row>
    <row r="158" spans="1:145" x14ac:dyDescent="0.3">
      <c r="A158">
        <v>308</v>
      </c>
      <c r="B158">
        <v>154</v>
      </c>
      <c r="D158" s="13" t="str">
        <f t="shared" si="38"/>
        <v>460</v>
      </c>
      <c r="E158" s="13" t="str">
        <f t="shared" si="39"/>
        <v>226</v>
      </c>
      <c r="F158" s="13" t="str">
        <f t="shared" si="40"/>
        <v>46016.22603</v>
      </c>
      <c r="G158" s="13" t="str">
        <f t="shared" si="41"/>
        <v>154.308.IN.VA.1.475.Yes.Yes</v>
      </c>
      <c r="H158" s="13" t="s">
        <v>1664</v>
      </c>
      <c r="I158" s="13" t="s">
        <v>1664</v>
      </c>
      <c r="J158" t="s">
        <v>1380</v>
      </c>
      <c r="K158" t="s">
        <v>1351</v>
      </c>
      <c r="L158" s="14" t="s">
        <v>1381</v>
      </c>
      <c r="M158" t="s">
        <v>1468</v>
      </c>
      <c r="N158" t="s">
        <v>1469</v>
      </c>
      <c r="O158" t="s">
        <v>1470</v>
      </c>
      <c r="P158" t="s">
        <v>1477</v>
      </c>
      <c r="Q158" s="34">
        <v>475</v>
      </c>
      <c r="R158" s="9">
        <v>524.70000000000005</v>
      </c>
      <c r="S158">
        <v>0.36</v>
      </c>
      <c r="T158">
        <v>0.36</v>
      </c>
      <c r="U158" s="11">
        <f t="shared" si="42"/>
        <v>0.17142857142857143</v>
      </c>
      <c r="V158" s="50">
        <v>3</v>
      </c>
      <c r="W158" s="22">
        <v>17.5</v>
      </c>
      <c r="X158">
        <v>1</v>
      </c>
      <c r="Y158" t="s">
        <v>1680</v>
      </c>
      <c r="Z158" s="50">
        <v>524.70000000000005</v>
      </c>
      <c r="AA158" t="s">
        <v>1478</v>
      </c>
      <c r="AB158" t="s">
        <v>1478</v>
      </c>
      <c r="AC158" t="s">
        <v>1723</v>
      </c>
      <c r="AD158" t="s">
        <v>1722</v>
      </c>
      <c r="AE158" s="13" t="str">
        <f>IFERROR(VLOOKUP(D158,Metros!$C$2:$F$916,4,0),"")</f>
        <v>IN-IND</v>
      </c>
      <c r="AF158" s="13" t="str">
        <f>IFERROR(VLOOKUP(E158,Metros!$C$2:$F$916,4,0),"")</f>
        <v>VA-WIN</v>
      </c>
      <c r="AG158">
        <v>6</v>
      </c>
      <c r="AH158">
        <v>510</v>
      </c>
      <c r="AI158">
        <v>2550</v>
      </c>
      <c r="AJ158">
        <v>3678.5</v>
      </c>
      <c r="AK158" s="10">
        <v>1128.5</v>
      </c>
      <c r="AL158" s="11">
        <v>0.30678265597390242</v>
      </c>
      <c r="AS158">
        <v>2.89</v>
      </c>
      <c r="AT158">
        <v>3.09</v>
      </c>
      <c r="AY158">
        <v>2.91</v>
      </c>
      <c r="AZ158">
        <v>3.11</v>
      </c>
      <c r="BA158">
        <v>2.93</v>
      </c>
      <c r="BB158">
        <v>3.12</v>
      </c>
      <c r="BE158" s="1">
        <f t="shared" si="43"/>
        <v>3.1066666666666669</v>
      </c>
      <c r="BF158" s="51">
        <v>1800</v>
      </c>
      <c r="BG158" s="1">
        <f t="shared" si="44"/>
        <v>8.2458650657518593</v>
      </c>
      <c r="BH158" s="8">
        <v>9.0500000000000007</v>
      </c>
      <c r="BI158" s="8">
        <v>4750</v>
      </c>
      <c r="BJ158" s="6">
        <f t="shared" si="45"/>
        <v>4750</v>
      </c>
      <c r="BK158" s="6">
        <f t="shared" si="46"/>
        <v>4938.8919999999998</v>
      </c>
      <c r="BL158" s="5">
        <f t="shared" si="47"/>
        <v>10.039999999999999</v>
      </c>
      <c r="BM158" s="6">
        <f t="shared" si="48"/>
        <v>4769</v>
      </c>
      <c r="BN158" s="6"/>
      <c r="BO158" s="6"/>
      <c r="BP158" s="70">
        <f t="shared" si="49"/>
        <v>1</v>
      </c>
      <c r="BQ158" s="70">
        <f t="shared" si="50"/>
        <v>1</v>
      </c>
      <c r="BR158" s="6">
        <f t="shared" si="51"/>
        <v>4769</v>
      </c>
      <c r="BS158" s="68">
        <f t="shared" si="52"/>
        <v>1</v>
      </c>
      <c r="BT158" s="6">
        <f t="shared" si="53"/>
        <v>4924</v>
      </c>
      <c r="BU158" s="6"/>
      <c r="BV158" s="6"/>
      <c r="BW158" s="6">
        <f t="shared" si="54"/>
        <v>4924</v>
      </c>
      <c r="BX158" s="6">
        <f t="shared" si="55"/>
        <v>86170</v>
      </c>
      <c r="BY158" s="6">
        <f t="shared" si="56"/>
        <v>9182.25</v>
      </c>
      <c r="CO158" s="50">
        <v>3</v>
      </c>
      <c r="CP158" t="s">
        <v>1590</v>
      </c>
      <c r="CQ158" t="s">
        <v>1591</v>
      </c>
      <c r="CR158" t="s">
        <v>1539</v>
      </c>
      <c r="CS158">
        <v>5030</v>
      </c>
      <c r="CT158" t="s">
        <v>1468</v>
      </c>
      <c r="CU158" t="s">
        <v>1580</v>
      </c>
      <c r="CV158" t="s">
        <v>1581</v>
      </c>
      <c r="CW158">
        <v>17.5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2</v>
      </c>
      <c r="DR158">
        <v>1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1</v>
      </c>
      <c r="DY158">
        <v>2</v>
      </c>
      <c r="DZ158">
        <v>1</v>
      </c>
      <c r="EA158">
        <v>1</v>
      </c>
      <c r="EB158">
        <v>0</v>
      </c>
      <c r="EC158">
        <v>0</v>
      </c>
      <c r="ED158">
        <v>0.9</v>
      </c>
      <c r="EE158">
        <v>0</v>
      </c>
      <c r="EF158">
        <v>2</v>
      </c>
      <c r="EG158">
        <v>1</v>
      </c>
      <c r="EH158">
        <v>0</v>
      </c>
      <c r="EI158">
        <v>0</v>
      </c>
      <c r="EJ158">
        <v>0</v>
      </c>
      <c r="EK158">
        <v>1</v>
      </c>
      <c r="EL158">
        <v>2</v>
      </c>
      <c r="EM158">
        <v>1</v>
      </c>
      <c r="EN158">
        <v>1</v>
      </c>
      <c r="EO158">
        <v>0.6</v>
      </c>
    </row>
    <row r="159" spans="1:145" x14ac:dyDescent="0.3">
      <c r="A159">
        <v>310</v>
      </c>
      <c r="B159">
        <v>155</v>
      </c>
      <c r="D159" s="13" t="str">
        <f t="shared" si="38"/>
        <v>460</v>
      </c>
      <c r="E159" s="13" t="str">
        <f t="shared" si="39"/>
        <v>180</v>
      </c>
      <c r="F159" s="13" t="str">
        <f t="shared" si="40"/>
        <v>46016.18031</v>
      </c>
      <c r="G159" s="13" t="str">
        <f t="shared" si="41"/>
        <v>155.310.IN.PA.2.588.Yes.Yes</v>
      </c>
      <c r="H159" s="13" t="s">
        <v>1664</v>
      </c>
      <c r="I159" s="13" t="s">
        <v>1664</v>
      </c>
      <c r="J159" t="s">
        <v>1380</v>
      </c>
      <c r="K159" t="s">
        <v>1351</v>
      </c>
      <c r="L159" s="14" t="s">
        <v>1381</v>
      </c>
      <c r="M159" t="s">
        <v>1438</v>
      </c>
      <c r="N159" t="s">
        <v>1357</v>
      </c>
      <c r="O159" t="s">
        <v>1439</v>
      </c>
      <c r="P159" t="s">
        <v>1477</v>
      </c>
      <c r="Q159" s="34">
        <v>588</v>
      </c>
      <c r="R159" s="9">
        <v>609.1</v>
      </c>
      <c r="S159">
        <v>0.36</v>
      </c>
      <c r="T159">
        <v>0.36</v>
      </c>
      <c r="U159" s="11">
        <f t="shared" si="42"/>
        <v>0.13761467889908258</v>
      </c>
      <c r="V159" s="50">
        <v>3</v>
      </c>
      <c r="W159" s="22">
        <v>21.8</v>
      </c>
      <c r="X159">
        <v>2</v>
      </c>
      <c r="Y159" t="s">
        <v>1680</v>
      </c>
      <c r="Z159" s="50">
        <v>609.1</v>
      </c>
      <c r="AA159" t="s">
        <v>1478</v>
      </c>
      <c r="AB159" t="s">
        <v>1478</v>
      </c>
      <c r="AC159" t="s">
        <v>1723</v>
      </c>
      <c r="AD159" t="s">
        <v>1725</v>
      </c>
      <c r="AE159" s="13" t="str">
        <f>IFERROR(VLOOKUP(D159,Metros!$C$2:$F$916,4,0),"")</f>
        <v>IN-IND</v>
      </c>
      <c r="AF159" s="13" t="str">
        <f>IFERROR(VLOOKUP(E159,Metros!$C$2:$F$916,4,0),"")</f>
        <v>PA-ALL</v>
      </c>
      <c r="AG159">
        <v>1</v>
      </c>
      <c r="AH159">
        <v>612.29999999999995</v>
      </c>
      <c r="AI159">
        <v>2485</v>
      </c>
      <c r="AJ159">
        <v>4145.6899999999996</v>
      </c>
      <c r="AK159" s="10">
        <v>1660.6899999999996</v>
      </c>
      <c r="AL159" s="11">
        <v>0.40058229148826846</v>
      </c>
      <c r="AS159">
        <v>2.78</v>
      </c>
      <c r="AT159">
        <v>3.05</v>
      </c>
      <c r="AY159">
        <v>2.77</v>
      </c>
      <c r="AZ159">
        <v>2.93</v>
      </c>
      <c r="BA159">
        <v>2.83</v>
      </c>
      <c r="BB159">
        <v>3.01</v>
      </c>
      <c r="BE159" s="1">
        <f t="shared" si="43"/>
        <v>2.9966666666666666</v>
      </c>
      <c r="BF159" s="51">
        <v>1800</v>
      </c>
      <c r="BG159" s="1">
        <f t="shared" si="44"/>
        <v>7.6000131067695502</v>
      </c>
      <c r="BH159" s="8">
        <v>7.95</v>
      </c>
      <c r="BJ159" s="6">
        <f t="shared" si="45"/>
        <v>4842.3450000000003</v>
      </c>
      <c r="BK159" s="6">
        <f t="shared" si="46"/>
        <v>5061.6210000000001</v>
      </c>
      <c r="BL159" s="5">
        <f t="shared" si="47"/>
        <v>8.25</v>
      </c>
      <c r="BM159" s="6">
        <f t="shared" si="48"/>
        <v>4851</v>
      </c>
      <c r="BN159" s="6"/>
      <c r="BO159" s="6"/>
      <c r="BP159" s="70">
        <f t="shared" si="49"/>
        <v>2</v>
      </c>
      <c r="BQ159" s="70">
        <f t="shared" si="50"/>
        <v>2</v>
      </c>
      <c r="BR159" s="6">
        <f t="shared" si="51"/>
        <v>4851</v>
      </c>
      <c r="BS159" s="68">
        <f t="shared" si="52"/>
        <v>2</v>
      </c>
      <c r="BT159" s="6">
        <f t="shared" si="53"/>
        <v>5009</v>
      </c>
      <c r="BU159" s="6"/>
      <c r="BV159" s="6"/>
      <c r="BW159" s="6">
        <f t="shared" si="54"/>
        <v>5009</v>
      </c>
      <c r="BX159" s="6">
        <f t="shared" si="55"/>
        <v>109196.2</v>
      </c>
      <c r="BY159" s="6">
        <f t="shared" si="56"/>
        <v>13278.380000000001</v>
      </c>
      <c r="CO159" s="50">
        <v>3</v>
      </c>
      <c r="CP159" t="s">
        <v>1590</v>
      </c>
      <c r="CQ159" t="s">
        <v>1591</v>
      </c>
      <c r="CR159" t="s">
        <v>1539</v>
      </c>
      <c r="CS159">
        <v>5034</v>
      </c>
      <c r="CT159" t="s">
        <v>1438</v>
      </c>
      <c r="CU159" t="s">
        <v>1580</v>
      </c>
      <c r="CV159" t="s">
        <v>1581</v>
      </c>
      <c r="CW159">
        <v>21.8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2</v>
      </c>
      <c r="DR159">
        <v>1</v>
      </c>
      <c r="DS159">
        <v>0</v>
      </c>
      <c r="DT159">
        <v>0</v>
      </c>
      <c r="DU159">
        <v>0</v>
      </c>
      <c r="DV159">
        <v>0</v>
      </c>
      <c r="DW159">
        <v>1</v>
      </c>
      <c r="DX159">
        <v>1</v>
      </c>
      <c r="DY159">
        <v>2</v>
      </c>
      <c r="DZ159">
        <v>1</v>
      </c>
      <c r="EA159">
        <v>2</v>
      </c>
      <c r="EB159">
        <v>0</v>
      </c>
      <c r="EC159">
        <v>0</v>
      </c>
      <c r="ED159">
        <v>1</v>
      </c>
      <c r="EE159">
        <v>0</v>
      </c>
      <c r="EF159">
        <v>2</v>
      </c>
      <c r="EG159">
        <v>1</v>
      </c>
      <c r="EH159">
        <v>1</v>
      </c>
      <c r="EI159">
        <v>0</v>
      </c>
      <c r="EJ159">
        <v>0</v>
      </c>
      <c r="EK159">
        <v>1</v>
      </c>
      <c r="EL159">
        <v>2</v>
      </c>
      <c r="EM159">
        <v>1</v>
      </c>
      <c r="EN159">
        <v>2</v>
      </c>
      <c r="EO159">
        <v>0.8</v>
      </c>
    </row>
    <row r="160" spans="1:145" x14ac:dyDescent="0.3">
      <c r="A160">
        <v>312</v>
      </c>
      <c r="B160">
        <v>156</v>
      </c>
      <c r="D160" s="13" t="str">
        <f t="shared" si="38"/>
        <v>460</v>
      </c>
      <c r="E160" s="13" t="str">
        <f t="shared" si="39"/>
        <v>450</v>
      </c>
      <c r="F160" s="13" t="str">
        <f t="shared" si="40"/>
        <v>46016.45050</v>
      </c>
      <c r="G160" s="13" t="str">
        <f t="shared" si="41"/>
        <v>156.312.IN.OH.6.98.Yes.Yes</v>
      </c>
      <c r="H160" s="13" t="s">
        <v>1664</v>
      </c>
      <c r="I160" s="13" t="s">
        <v>1664</v>
      </c>
      <c r="J160" t="s">
        <v>1380</v>
      </c>
      <c r="K160" t="s">
        <v>1351</v>
      </c>
      <c r="L160" s="14" t="s">
        <v>1381</v>
      </c>
      <c r="M160" t="s">
        <v>1471</v>
      </c>
      <c r="N160" t="s">
        <v>1345</v>
      </c>
      <c r="O160" t="s">
        <v>1472</v>
      </c>
      <c r="P160" t="s">
        <v>1477</v>
      </c>
      <c r="Q160" s="34">
        <v>98</v>
      </c>
      <c r="R160" s="9">
        <v>106.1</v>
      </c>
      <c r="S160">
        <v>0.36</v>
      </c>
      <c r="T160">
        <v>0.36</v>
      </c>
      <c r="U160" s="11">
        <f t="shared" si="42"/>
        <v>0.16216216216216217</v>
      </c>
      <c r="V160" s="50">
        <v>3</v>
      </c>
      <c r="W160" s="22">
        <v>18.5</v>
      </c>
      <c r="X160">
        <v>6</v>
      </c>
      <c r="Y160" t="s">
        <v>1680</v>
      </c>
      <c r="Z160" s="50">
        <v>106.1</v>
      </c>
      <c r="AA160" t="s">
        <v>1478</v>
      </c>
      <c r="AB160" t="s">
        <v>1478</v>
      </c>
      <c r="AC160" t="s">
        <v>1723</v>
      </c>
      <c r="AD160" t="s">
        <v>1723</v>
      </c>
      <c r="AE160" s="13" t="str">
        <f>IFERROR(VLOOKUP(D160,Metros!$C$2:$F$916,4,0),"")</f>
        <v>IN-IND</v>
      </c>
      <c r="AF160" s="13" t="str">
        <f>IFERROR(VLOOKUP(E160,Metros!$C$2:$F$916,4,0),"")</f>
        <v>OH-CIN</v>
      </c>
      <c r="AK160" s="10"/>
      <c r="AL160" s="11"/>
      <c r="AS160">
        <v>4.96</v>
      </c>
      <c r="AT160">
        <v>5.42</v>
      </c>
      <c r="AY160">
        <v>5.24</v>
      </c>
      <c r="AZ160">
        <v>5.69</v>
      </c>
      <c r="BA160">
        <v>5.3</v>
      </c>
      <c r="BB160">
        <v>5.86</v>
      </c>
      <c r="BE160" s="1">
        <f t="shared" si="43"/>
        <v>5.6566666666666663</v>
      </c>
      <c r="BF160" s="51">
        <v>1800</v>
      </c>
      <c r="BG160" s="1">
        <f t="shared" si="44"/>
        <v>25.732960571787622</v>
      </c>
      <c r="BH160" s="8">
        <v>1</v>
      </c>
      <c r="BI160" s="8">
        <v>2500</v>
      </c>
      <c r="BJ160" s="6">
        <f t="shared" si="45"/>
        <v>2500</v>
      </c>
      <c r="BK160" s="6">
        <f t="shared" si="46"/>
        <v>2538.1959999999999</v>
      </c>
      <c r="BL160" s="5">
        <f t="shared" si="47"/>
        <v>25.54</v>
      </c>
      <c r="BM160" s="6">
        <f t="shared" si="48"/>
        <v>2503</v>
      </c>
      <c r="BN160" s="6"/>
      <c r="BO160" s="6"/>
      <c r="BP160" s="70">
        <f t="shared" si="49"/>
        <v>6</v>
      </c>
      <c r="BQ160" s="70">
        <f t="shared" si="50"/>
        <v>6</v>
      </c>
      <c r="BR160" s="6">
        <f t="shared" si="51"/>
        <v>2503</v>
      </c>
      <c r="BS160" s="68">
        <f t="shared" si="52"/>
        <v>1</v>
      </c>
      <c r="BT160" s="6">
        <f t="shared" si="53"/>
        <v>2584</v>
      </c>
      <c r="BU160" s="6"/>
      <c r="BV160" s="6"/>
      <c r="BW160" s="6">
        <f t="shared" si="54"/>
        <v>2584</v>
      </c>
      <c r="BX160" s="6">
        <f t="shared" si="55"/>
        <v>47804</v>
      </c>
      <c r="BY160" s="6">
        <f t="shared" si="56"/>
        <v>1962.85</v>
      </c>
      <c r="CO160" s="50">
        <v>3</v>
      </c>
      <c r="CP160" t="s">
        <v>1590</v>
      </c>
      <c r="CQ160" t="s">
        <v>1591</v>
      </c>
      <c r="CR160" t="s">
        <v>1539</v>
      </c>
      <c r="CS160">
        <v>5084</v>
      </c>
      <c r="CT160" t="s">
        <v>1471</v>
      </c>
      <c r="CU160" t="s">
        <v>1580</v>
      </c>
      <c r="CV160" t="s">
        <v>1581</v>
      </c>
      <c r="CW160">
        <v>18.5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2</v>
      </c>
      <c r="DQ160">
        <v>0</v>
      </c>
      <c r="DR160">
        <v>1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2</v>
      </c>
      <c r="DY160">
        <v>1</v>
      </c>
      <c r="DZ160">
        <v>1</v>
      </c>
      <c r="EA160">
        <v>1</v>
      </c>
      <c r="EB160">
        <v>0</v>
      </c>
      <c r="EC160">
        <v>0</v>
      </c>
      <c r="ED160">
        <v>1.4</v>
      </c>
      <c r="EE160">
        <v>2</v>
      </c>
      <c r="EF160">
        <v>0</v>
      </c>
      <c r="EG160">
        <v>1</v>
      </c>
      <c r="EH160">
        <v>0</v>
      </c>
      <c r="EI160">
        <v>0</v>
      </c>
      <c r="EJ160">
        <v>0</v>
      </c>
      <c r="EK160">
        <v>2</v>
      </c>
      <c r="EL160">
        <v>1</v>
      </c>
      <c r="EM160">
        <v>1</v>
      </c>
      <c r="EN160">
        <v>1</v>
      </c>
      <c r="EO160">
        <v>1.1000000000000001</v>
      </c>
    </row>
    <row r="161" spans="1:153" x14ac:dyDescent="0.3">
      <c r="A161">
        <v>314</v>
      </c>
      <c r="B161">
        <v>157</v>
      </c>
      <c r="D161" s="13" t="str">
        <f t="shared" si="38"/>
        <v>460</v>
      </c>
      <c r="E161" s="13" t="str">
        <f t="shared" si="39"/>
        <v>458</v>
      </c>
      <c r="F161" s="13" t="str">
        <f t="shared" si="40"/>
        <v>46016.45889</v>
      </c>
      <c r="G161" s="13" t="str">
        <f t="shared" si="41"/>
        <v>157.314.IN.OH.8.154.Yes.Yes</v>
      </c>
      <c r="H161" s="13" t="s">
        <v>1664</v>
      </c>
      <c r="I161" s="66" t="s">
        <v>1707</v>
      </c>
      <c r="J161" t="s">
        <v>1380</v>
      </c>
      <c r="K161" t="s">
        <v>1351</v>
      </c>
      <c r="L161" s="14" t="s">
        <v>1381</v>
      </c>
      <c r="M161" t="s">
        <v>1473</v>
      </c>
      <c r="N161" t="s">
        <v>1345</v>
      </c>
      <c r="O161" t="s">
        <v>1474</v>
      </c>
      <c r="P161" t="s">
        <v>1477</v>
      </c>
      <c r="Q161" s="34">
        <v>154</v>
      </c>
      <c r="R161" s="9">
        <v>169.8</v>
      </c>
      <c r="S161">
        <v>0.36</v>
      </c>
      <c r="T161">
        <v>0.36</v>
      </c>
      <c r="U161" s="11">
        <f t="shared" si="42"/>
        <v>0.14184397163120568</v>
      </c>
      <c r="V161" s="50">
        <v>4</v>
      </c>
      <c r="W161" s="22">
        <v>28.2</v>
      </c>
      <c r="X161">
        <v>8</v>
      </c>
      <c r="Y161" t="s">
        <v>1680</v>
      </c>
      <c r="Z161" s="50">
        <v>169.8</v>
      </c>
      <c r="AA161" t="s">
        <v>1478</v>
      </c>
      <c r="AB161" t="s">
        <v>1478</v>
      </c>
      <c r="AC161" t="s">
        <v>1723</v>
      </c>
      <c r="AD161" t="s">
        <v>1723</v>
      </c>
      <c r="AE161" s="13" t="str">
        <f>IFERROR(VLOOKUP(D161,Metros!$C$2:$F$916,4,0),"")</f>
        <v>IN-IND</v>
      </c>
      <c r="AF161" s="13" t="str">
        <f>IFERROR(VLOOKUP(E161,Metros!$C$2:$F$916,4,0),"")</f>
        <v>OH-LIM</v>
      </c>
      <c r="AG161">
        <v>1</v>
      </c>
      <c r="AH161">
        <v>95</v>
      </c>
      <c r="AI161">
        <v>600</v>
      </c>
      <c r="AJ161">
        <v>1451.51</v>
      </c>
      <c r="AK161" s="10">
        <v>851.51</v>
      </c>
      <c r="AL161" s="11">
        <v>0.5866373638486817</v>
      </c>
      <c r="AS161">
        <v>4.21</v>
      </c>
      <c r="AT161">
        <v>4.9000000000000004</v>
      </c>
      <c r="AY161">
        <v>4.21</v>
      </c>
      <c r="AZ161">
        <v>4.9000000000000004</v>
      </c>
      <c r="BA161">
        <v>4.2300000000000004</v>
      </c>
      <c r="BB161">
        <v>4.9000000000000004</v>
      </c>
      <c r="BE161" s="1">
        <f t="shared" si="43"/>
        <v>4.9000000000000004</v>
      </c>
      <c r="BF161" s="51">
        <v>1800</v>
      </c>
      <c r="BG161" s="1">
        <f t="shared" si="44"/>
        <v>18.195706713780918</v>
      </c>
      <c r="BH161" s="67">
        <v>1</v>
      </c>
      <c r="BI161" s="67">
        <v>2500</v>
      </c>
      <c r="BJ161" s="6">
        <f t="shared" si="45"/>
        <v>2500</v>
      </c>
      <c r="BK161" s="6">
        <f t="shared" si="46"/>
        <v>2561.1280000000002</v>
      </c>
      <c r="BL161" s="5">
        <f t="shared" si="47"/>
        <v>16.27</v>
      </c>
      <c r="BM161" s="6">
        <f t="shared" si="48"/>
        <v>2506</v>
      </c>
      <c r="BN161" s="6"/>
      <c r="BO161" s="6"/>
      <c r="BP161" s="70">
        <f t="shared" si="49"/>
        <v>8</v>
      </c>
      <c r="BQ161" s="70">
        <f t="shared" si="50"/>
        <v>8</v>
      </c>
      <c r="BR161" s="6">
        <f t="shared" si="51"/>
        <v>2506</v>
      </c>
      <c r="BS161" s="68">
        <f t="shared" si="52"/>
        <v>1</v>
      </c>
      <c r="BT161" s="6">
        <f t="shared" si="53"/>
        <v>2587</v>
      </c>
      <c r="BU161" s="6"/>
      <c r="BV161" s="6"/>
      <c r="BW161" s="6">
        <f t="shared" si="54"/>
        <v>2587</v>
      </c>
      <c r="BX161" s="6">
        <f t="shared" si="55"/>
        <v>72953.399999999994</v>
      </c>
      <c r="BY161" s="6">
        <f t="shared" si="56"/>
        <v>4788.3600000000006</v>
      </c>
      <c r="CO161" s="50">
        <v>4</v>
      </c>
      <c r="CP161" t="s">
        <v>1590</v>
      </c>
      <c r="CQ161" t="s">
        <v>1591</v>
      </c>
      <c r="CR161" t="s">
        <v>1539</v>
      </c>
      <c r="CS161">
        <v>5120</v>
      </c>
      <c r="CT161" t="s">
        <v>1473</v>
      </c>
      <c r="CU161" t="s">
        <v>1580</v>
      </c>
      <c r="CV161" t="s">
        <v>1581</v>
      </c>
      <c r="CW161">
        <v>28.2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2</v>
      </c>
      <c r="DQ161">
        <v>1</v>
      </c>
      <c r="DR161">
        <v>1</v>
      </c>
      <c r="DS161">
        <v>0</v>
      </c>
      <c r="DT161">
        <v>0</v>
      </c>
      <c r="DU161">
        <v>0</v>
      </c>
      <c r="DV161">
        <v>0</v>
      </c>
      <c r="DW161">
        <v>2</v>
      </c>
      <c r="DX161">
        <v>2</v>
      </c>
      <c r="DY161">
        <v>1</v>
      </c>
      <c r="DZ161">
        <v>2</v>
      </c>
      <c r="EA161">
        <v>1</v>
      </c>
      <c r="EB161">
        <v>0</v>
      </c>
      <c r="EC161">
        <v>0</v>
      </c>
      <c r="ED161">
        <v>2.2999999999999998</v>
      </c>
      <c r="EE161">
        <v>2</v>
      </c>
      <c r="EF161">
        <v>1</v>
      </c>
      <c r="EG161">
        <v>1</v>
      </c>
      <c r="EH161">
        <v>2</v>
      </c>
      <c r="EI161">
        <v>0</v>
      </c>
      <c r="EJ161">
        <v>0</v>
      </c>
      <c r="EK161">
        <v>2</v>
      </c>
      <c r="EL161">
        <v>1</v>
      </c>
      <c r="EM161">
        <v>2</v>
      </c>
      <c r="EN161">
        <v>1</v>
      </c>
      <c r="EO161">
        <v>1.9</v>
      </c>
    </row>
    <row r="162" spans="1:153" x14ac:dyDescent="0.3">
      <c r="A162">
        <v>316</v>
      </c>
      <c r="B162">
        <v>158</v>
      </c>
      <c r="D162" s="13" t="str">
        <f t="shared" si="38"/>
        <v>460</v>
      </c>
      <c r="E162" s="13" t="str">
        <f t="shared" si="39"/>
        <v>604</v>
      </c>
      <c r="F162" s="13" t="str">
        <f t="shared" si="40"/>
        <v>46016.60436</v>
      </c>
      <c r="G162" s="13" t="str">
        <f t="shared" si="41"/>
        <v>158.316.IN.IL.3.200.Yes.Yes</v>
      </c>
      <c r="H162" s="13" t="s">
        <v>1664</v>
      </c>
      <c r="I162" s="13" t="s">
        <v>1664</v>
      </c>
      <c r="J162" t="s">
        <v>1380</v>
      </c>
      <c r="K162" t="s">
        <v>1351</v>
      </c>
      <c r="L162" s="14" t="s">
        <v>1381</v>
      </c>
      <c r="M162" t="s">
        <v>1466</v>
      </c>
      <c r="N162" t="s">
        <v>1354</v>
      </c>
      <c r="O162" t="s">
        <v>1467</v>
      </c>
      <c r="P162" t="s">
        <v>1477</v>
      </c>
      <c r="Q162" s="34">
        <v>200</v>
      </c>
      <c r="R162" s="9">
        <v>219.3</v>
      </c>
      <c r="S162">
        <v>0.36</v>
      </c>
      <c r="T162">
        <v>0.36</v>
      </c>
      <c r="U162" s="11">
        <f t="shared" si="42"/>
        <v>0.11904761904761904</v>
      </c>
      <c r="V162" s="50">
        <v>2</v>
      </c>
      <c r="W162" s="22">
        <v>16.8</v>
      </c>
      <c r="X162">
        <v>3</v>
      </c>
      <c r="Y162" t="s">
        <v>1680</v>
      </c>
      <c r="Z162" s="50">
        <v>219.3</v>
      </c>
      <c r="AA162" t="s">
        <v>1478</v>
      </c>
      <c r="AB162" t="s">
        <v>1478</v>
      </c>
      <c r="AC162" t="s">
        <v>1723</v>
      </c>
      <c r="AD162" t="s">
        <v>1723</v>
      </c>
      <c r="AE162" s="13" t="str">
        <f>IFERROR(VLOOKUP(D162,Metros!$C$2:$F$916,4,0),"")</f>
        <v>IN-IND</v>
      </c>
      <c r="AF162" s="13" t="str">
        <f>IFERROR(VLOOKUP(E162,Metros!$C$2:$F$916,4,0),"")</f>
        <v>IL-CHI</v>
      </c>
      <c r="AK162" s="10"/>
      <c r="AL162" s="11"/>
      <c r="AS162">
        <v>2.36</v>
      </c>
      <c r="AT162">
        <v>2.59</v>
      </c>
      <c r="AY162">
        <v>2.4500000000000002</v>
      </c>
      <c r="AZ162">
        <v>2.77</v>
      </c>
      <c r="BA162">
        <v>2.5</v>
      </c>
      <c r="BB162">
        <v>2.81</v>
      </c>
      <c r="BE162" s="1">
        <f t="shared" si="43"/>
        <v>2.7233333333333332</v>
      </c>
      <c r="BF162" s="51">
        <v>1800</v>
      </c>
      <c r="BG162" s="1">
        <f t="shared" si="44"/>
        <v>12.429101003191974</v>
      </c>
      <c r="BH162" s="8">
        <v>12.55</v>
      </c>
      <c r="BJ162" s="6">
        <f t="shared" si="45"/>
        <v>2752.2150000000001</v>
      </c>
      <c r="BK162" s="6">
        <f t="shared" si="46"/>
        <v>2831.163</v>
      </c>
      <c r="BL162" s="5">
        <f t="shared" si="47"/>
        <v>13.8</v>
      </c>
      <c r="BM162" s="6">
        <f t="shared" si="48"/>
        <v>2760</v>
      </c>
      <c r="BN162" s="6"/>
      <c r="BO162" s="6"/>
      <c r="BP162" s="70">
        <f t="shared" si="49"/>
        <v>3</v>
      </c>
      <c r="BQ162" s="70">
        <f t="shared" si="50"/>
        <v>3</v>
      </c>
      <c r="BR162" s="6">
        <f t="shared" si="51"/>
        <v>2760</v>
      </c>
      <c r="BS162" s="68">
        <f t="shared" si="52"/>
        <v>1</v>
      </c>
      <c r="BT162" s="6">
        <f t="shared" si="53"/>
        <v>2850</v>
      </c>
      <c r="BU162" s="6"/>
      <c r="BV162" s="6"/>
      <c r="BW162" s="6">
        <f t="shared" si="54"/>
        <v>2850</v>
      </c>
      <c r="BX162" s="6">
        <f t="shared" si="55"/>
        <v>47880</v>
      </c>
      <c r="BY162" s="6">
        <f t="shared" si="56"/>
        <v>3684.2400000000002</v>
      </c>
      <c r="CO162" s="50">
        <v>2</v>
      </c>
      <c r="CP162" t="s">
        <v>1590</v>
      </c>
      <c r="CQ162" t="s">
        <v>1591</v>
      </c>
      <c r="CR162" t="s">
        <v>1539</v>
      </c>
      <c r="CS162">
        <v>5851</v>
      </c>
      <c r="CT162" t="s">
        <v>1466</v>
      </c>
      <c r="CU162" t="s">
        <v>1580</v>
      </c>
      <c r="CV162" t="s">
        <v>1581</v>
      </c>
      <c r="CW162">
        <v>16.8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1</v>
      </c>
      <c r="DQ162">
        <v>1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2</v>
      </c>
      <c r="DX162">
        <v>1</v>
      </c>
      <c r="DY162">
        <v>1.2</v>
      </c>
      <c r="DZ162">
        <v>0</v>
      </c>
      <c r="EA162">
        <v>0.4</v>
      </c>
      <c r="EB162">
        <v>0</v>
      </c>
      <c r="EC162">
        <v>0</v>
      </c>
      <c r="ED162">
        <v>2</v>
      </c>
      <c r="EE162">
        <v>1</v>
      </c>
      <c r="EF162">
        <v>1</v>
      </c>
      <c r="EG162">
        <v>0</v>
      </c>
      <c r="EH162">
        <v>2</v>
      </c>
      <c r="EI162">
        <v>0</v>
      </c>
      <c r="EJ162">
        <v>0</v>
      </c>
      <c r="EK162">
        <v>1</v>
      </c>
      <c r="EL162">
        <v>1.2</v>
      </c>
      <c r="EM162">
        <v>0</v>
      </c>
      <c r="EN162">
        <v>0</v>
      </c>
      <c r="EO162">
        <v>2</v>
      </c>
    </row>
    <row r="163" spans="1:153" x14ac:dyDescent="0.3">
      <c r="A163">
        <v>318</v>
      </c>
      <c r="B163">
        <v>159</v>
      </c>
      <c r="D163" s="13" t="str">
        <f t="shared" si="38"/>
        <v>280</v>
      </c>
      <c r="E163" s="13" t="str">
        <f t="shared" si="39"/>
        <v>291</v>
      </c>
      <c r="F163" s="13" t="str">
        <f t="shared" si="40"/>
        <v>28021.29172</v>
      </c>
      <c r="G163" s="13" t="str">
        <f t="shared" si="41"/>
        <v>159.318.NC.SC.2.118.Yes.Yes</v>
      </c>
      <c r="H163" s="13" t="s">
        <v>1664</v>
      </c>
      <c r="I163" s="13" t="s">
        <v>1664</v>
      </c>
      <c r="J163" t="s">
        <v>1382</v>
      </c>
      <c r="K163" t="s">
        <v>1383</v>
      </c>
      <c r="L163" s="14" t="s">
        <v>1384</v>
      </c>
      <c r="M163" t="s">
        <v>1464</v>
      </c>
      <c r="N163" t="s">
        <v>1418</v>
      </c>
      <c r="O163" t="s">
        <v>1465</v>
      </c>
      <c r="P163" t="s">
        <v>1477</v>
      </c>
      <c r="Q163" s="34">
        <v>118</v>
      </c>
      <c r="R163" s="9">
        <v>123.9</v>
      </c>
      <c r="S163">
        <v>0.36</v>
      </c>
      <c r="T163">
        <v>0.36</v>
      </c>
      <c r="U163" s="11">
        <f t="shared" si="42"/>
        <v>0.21874999999999997</v>
      </c>
      <c r="V163" s="50">
        <v>0.7</v>
      </c>
      <c r="W163" s="22">
        <v>3.2</v>
      </c>
      <c r="X163">
        <v>2</v>
      </c>
      <c r="Y163" t="s">
        <v>1680</v>
      </c>
      <c r="Z163" s="50">
        <v>123.9</v>
      </c>
      <c r="AA163" t="s">
        <v>1478</v>
      </c>
      <c r="AB163" t="s">
        <v>1478</v>
      </c>
      <c r="AC163" t="s">
        <v>1722</v>
      </c>
      <c r="AD163" t="s">
        <v>1722</v>
      </c>
      <c r="AE163" s="13" t="str">
        <f>IFERROR(VLOOKUP(D163,Metros!$C$2:$F$916,4,0),"")</f>
        <v>NC-CHA</v>
      </c>
      <c r="AF163" s="13" t="str">
        <f>IFERROR(VLOOKUP(E163,Metros!$C$2:$F$916,4,0),"")</f>
        <v>SC-COL</v>
      </c>
      <c r="AG163">
        <v>13</v>
      </c>
      <c r="AH163">
        <v>229</v>
      </c>
      <c r="AI163">
        <v>1486.5384615384614</v>
      </c>
      <c r="AJ163">
        <v>3125.4792307692305</v>
      </c>
      <c r="AK163" s="10">
        <v>1638.9407692307691</v>
      </c>
      <c r="AL163" s="11">
        <v>0.52438063036733074</v>
      </c>
      <c r="AS163">
        <v>3.86</v>
      </c>
      <c r="AT163">
        <v>4.72</v>
      </c>
      <c r="AY163">
        <v>3.98</v>
      </c>
      <c r="AZ163">
        <v>4.45</v>
      </c>
      <c r="BA163">
        <v>4.12</v>
      </c>
      <c r="BB163">
        <v>4.46</v>
      </c>
      <c r="BE163" s="1">
        <f t="shared" si="43"/>
        <v>4.543333333333333</v>
      </c>
      <c r="BF163" s="51">
        <v>1800</v>
      </c>
      <c r="BG163" s="1">
        <f t="shared" si="44"/>
        <v>21.570011702986278</v>
      </c>
      <c r="BH163" s="8">
        <v>1</v>
      </c>
      <c r="BI163" s="8">
        <v>1990</v>
      </c>
      <c r="BJ163" s="6">
        <f t="shared" si="45"/>
        <v>1990</v>
      </c>
      <c r="BK163" s="6">
        <f t="shared" si="46"/>
        <v>2034.604</v>
      </c>
      <c r="BL163" s="5">
        <f t="shared" si="47"/>
        <v>16.88</v>
      </c>
      <c r="BM163" s="6">
        <f t="shared" si="48"/>
        <v>1992</v>
      </c>
      <c r="BN163" s="6"/>
      <c r="BO163" s="6"/>
      <c r="BP163" s="70">
        <f t="shared" si="49"/>
        <v>2</v>
      </c>
      <c r="BQ163" s="70">
        <f t="shared" si="50"/>
        <v>2</v>
      </c>
      <c r="BR163" s="6">
        <f t="shared" si="51"/>
        <v>1992</v>
      </c>
      <c r="BS163" s="68">
        <f t="shared" si="52"/>
        <v>1</v>
      </c>
      <c r="BT163" s="6">
        <f t="shared" si="53"/>
        <v>2057</v>
      </c>
      <c r="BU163" s="6"/>
      <c r="BV163" s="6"/>
      <c r="BW163" s="6">
        <f t="shared" si="54"/>
        <v>2057</v>
      </c>
      <c r="BX163" s="6">
        <f t="shared" si="55"/>
        <v>6582.4000000000005</v>
      </c>
      <c r="BY163" s="6">
        <f t="shared" si="56"/>
        <v>396.48</v>
      </c>
      <c r="CO163" s="50">
        <v>0.7</v>
      </c>
      <c r="CP163" t="s">
        <v>1592</v>
      </c>
      <c r="CQ163" t="s">
        <v>1593</v>
      </c>
      <c r="CR163" t="s">
        <v>1587</v>
      </c>
      <c r="CS163">
        <v>5088</v>
      </c>
      <c r="CT163" t="s">
        <v>1464</v>
      </c>
      <c r="CU163" t="s">
        <v>1580</v>
      </c>
      <c r="CV163" t="s">
        <v>1581</v>
      </c>
      <c r="CW163">
        <v>3.2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0.7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1</v>
      </c>
      <c r="DX163">
        <v>1</v>
      </c>
      <c r="DY163">
        <v>0.5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</row>
    <row r="164" spans="1:153" x14ac:dyDescent="0.3">
      <c r="A164">
        <v>320</v>
      </c>
      <c r="B164">
        <v>160</v>
      </c>
      <c r="D164" s="13" t="str">
        <f t="shared" si="38"/>
        <v>280</v>
      </c>
      <c r="E164" s="13" t="str">
        <f t="shared" si="39"/>
        <v>226</v>
      </c>
      <c r="F164" s="13" t="str">
        <f t="shared" si="40"/>
        <v>28092.22603</v>
      </c>
      <c r="G164" s="13" t="str">
        <f t="shared" si="41"/>
        <v>160.320.NC.VA.1.357.Yes.Yes</v>
      </c>
      <c r="H164" s="13" t="s">
        <v>1664</v>
      </c>
      <c r="I164" s="13" t="s">
        <v>1664</v>
      </c>
      <c r="J164" t="s">
        <v>1385</v>
      </c>
      <c r="K164" t="s">
        <v>1383</v>
      </c>
      <c r="L164" s="14" t="s">
        <v>1386</v>
      </c>
      <c r="M164" t="s">
        <v>1468</v>
      </c>
      <c r="N164" t="s">
        <v>1469</v>
      </c>
      <c r="O164" t="s">
        <v>1470</v>
      </c>
      <c r="P164" t="s">
        <v>1477</v>
      </c>
      <c r="Q164" s="34">
        <v>357</v>
      </c>
      <c r="R164" s="9">
        <v>363</v>
      </c>
      <c r="S164">
        <v>0.36</v>
      </c>
      <c r="T164">
        <v>0.36</v>
      </c>
      <c r="U164" s="11">
        <f t="shared" si="42"/>
        <v>0.29411764705882354</v>
      </c>
      <c r="V164" s="50">
        <v>2</v>
      </c>
      <c r="W164" s="22">
        <v>6.8</v>
      </c>
      <c r="X164">
        <v>1</v>
      </c>
      <c r="Y164" t="s">
        <v>1680</v>
      </c>
      <c r="Z164" s="50">
        <v>363</v>
      </c>
      <c r="AA164" t="s">
        <v>1478</v>
      </c>
      <c r="AB164" t="s">
        <v>1478</v>
      </c>
      <c r="AC164" t="s">
        <v>1722</v>
      </c>
      <c r="AD164" t="s">
        <v>1722</v>
      </c>
      <c r="AE164" s="13" t="str">
        <f>IFERROR(VLOOKUP(D164,Metros!$C$2:$F$916,4,0),"")</f>
        <v>NC-CHA</v>
      </c>
      <c r="AF164" s="13" t="str">
        <f>IFERROR(VLOOKUP(E164,Metros!$C$2:$F$916,4,0),"")</f>
        <v>VA-WIN</v>
      </c>
      <c r="AK164" s="10"/>
      <c r="AL164" s="11"/>
      <c r="AS164">
        <v>2.48</v>
      </c>
      <c r="AT164">
        <v>2.74</v>
      </c>
      <c r="AY164">
        <v>2.63</v>
      </c>
      <c r="AZ164">
        <v>2.82</v>
      </c>
      <c r="BA164">
        <v>2.82</v>
      </c>
      <c r="BB164">
        <v>3.01</v>
      </c>
      <c r="BE164" s="1">
        <f t="shared" si="43"/>
        <v>2.8566666666666669</v>
      </c>
      <c r="BF164" s="51">
        <v>1800</v>
      </c>
      <c r="BG164" s="1">
        <f t="shared" si="44"/>
        <v>9.3865110192837484</v>
      </c>
      <c r="BH164" s="8">
        <v>10</v>
      </c>
      <c r="BJ164" s="6">
        <f t="shared" si="45"/>
        <v>3630</v>
      </c>
      <c r="BK164" s="6">
        <f t="shared" si="46"/>
        <v>3760.68</v>
      </c>
      <c r="BL164" s="5">
        <f t="shared" si="47"/>
        <v>10.17</v>
      </c>
      <c r="BM164" s="6">
        <f t="shared" si="48"/>
        <v>3631</v>
      </c>
      <c r="BN164" s="6"/>
      <c r="BO164" s="6"/>
      <c r="BP164" s="70">
        <f t="shared" si="49"/>
        <v>1</v>
      </c>
      <c r="BQ164" s="70">
        <f t="shared" si="50"/>
        <v>1</v>
      </c>
      <c r="BR164" s="6">
        <f t="shared" si="51"/>
        <v>3631</v>
      </c>
      <c r="BS164" s="68">
        <f t="shared" si="52"/>
        <v>1</v>
      </c>
      <c r="BT164" s="6">
        <f t="shared" si="53"/>
        <v>3749</v>
      </c>
      <c r="BU164" s="6"/>
      <c r="BV164" s="6"/>
      <c r="BW164" s="6">
        <f t="shared" si="54"/>
        <v>3749</v>
      </c>
      <c r="BX164" s="6">
        <f t="shared" si="55"/>
        <v>25493.200000000001</v>
      </c>
      <c r="BY164" s="6">
        <f t="shared" si="56"/>
        <v>2468.4</v>
      </c>
      <c r="CO164" s="50">
        <v>2</v>
      </c>
      <c r="CP164" t="s">
        <v>1594</v>
      </c>
      <c r="CQ164" t="s">
        <v>1595</v>
      </c>
      <c r="CR164" t="s">
        <v>1587</v>
      </c>
      <c r="CS164">
        <v>5030</v>
      </c>
      <c r="CT164" t="s">
        <v>1468</v>
      </c>
      <c r="CU164" t="s">
        <v>1584</v>
      </c>
      <c r="CV164" t="s">
        <v>1581</v>
      </c>
      <c r="CW164">
        <v>6.8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1</v>
      </c>
      <c r="DQ164">
        <v>1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1.6</v>
      </c>
      <c r="DX164">
        <v>1</v>
      </c>
      <c r="DY164">
        <v>0</v>
      </c>
      <c r="DZ164">
        <v>1</v>
      </c>
      <c r="EA164">
        <v>0</v>
      </c>
      <c r="EB164">
        <v>0</v>
      </c>
      <c r="EC164">
        <v>0</v>
      </c>
      <c r="ED164">
        <v>1.2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</row>
    <row r="165" spans="1:153" x14ac:dyDescent="0.3">
      <c r="A165">
        <v>322</v>
      </c>
      <c r="B165">
        <v>161</v>
      </c>
      <c r="D165" s="13" t="str">
        <f t="shared" si="38"/>
        <v>280</v>
      </c>
      <c r="E165" s="13" t="str">
        <f t="shared" si="39"/>
        <v>180</v>
      </c>
      <c r="F165" s="13" t="str">
        <f t="shared" si="40"/>
        <v>28092.18031</v>
      </c>
      <c r="G165" s="13" t="str">
        <f t="shared" si="41"/>
        <v>161.322.NC.PA.1.544.Yes.Yes</v>
      </c>
      <c r="H165" s="13" t="s">
        <v>1664</v>
      </c>
      <c r="I165" s="13" t="s">
        <v>1664</v>
      </c>
      <c r="J165" t="s">
        <v>1385</v>
      </c>
      <c r="K165" t="s">
        <v>1383</v>
      </c>
      <c r="L165" s="14" t="s">
        <v>1386</v>
      </c>
      <c r="M165" t="s">
        <v>1438</v>
      </c>
      <c r="N165" t="s">
        <v>1357</v>
      </c>
      <c r="O165" t="s">
        <v>1439</v>
      </c>
      <c r="P165" t="s">
        <v>1477</v>
      </c>
      <c r="Q165" s="34">
        <v>544</v>
      </c>
      <c r="R165" s="9">
        <v>550.9</v>
      </c>
      <c r="S165">
        <v>0.36</v>
      </c>
      <c r="T165">
        <v>0.36</v>
      </c>
      <c r="U165" s="11">
        <f t="shared" si="42"/>
        <v>0.41666666666666663</v>
      </c>
      <c r="V165" s="50">
        <v>3</v>
      </c>
      <c r="W165" s="22">
        <v>7.2</v>
      </c>
      <c r="X165">
        <v>1</v>
      </c>
      <c r="Y165" t="s">
        <v>1680</v>
      </c>
      <c r="Z165" s="50">
        <v>550.9</v>
      </c>
      <c r="AA165" t="s">
        <v>1478</v>
      </c>
      <c r="AB165" t="s">
        <v>1478</v>
      </c>
      <c r="AC165" t="s">
        <v>1722</v>
      </c>
      <c r="AD165" t="s">
        <v>1725</v>
      </c>
      <c r="AE165" s="13" t="str">
        <f>IFERROR(VLOOKUP(D165,Metros!$C$2:$F$916,4,0),"")</f>
        <v>NC-CHA</v>
      </c>
      <c r="AF165" s="13" t="str">
        <f>IFERROR(VLOOKUP(E165,Metros!$C$2:$F$916,4,0),"")</f>
        <v>PA-ALL</v>
      </c>
      <c r="AK165" s="10"/>
      <c r="AL165" s="11"/>
      <c r="AS165">
        <v>2.31</v>
      </c>
      <c r="AT165">
        <v>2.46</v>
      </c>
      <c r="AY165">
        <v>2.52</v>
      </c>
      <c r="AZ165">
        <v>2.68</v>
      </c>
      <c r="BA165">
        <v>2.66</v>
      </c>
      <c r="BB165">
        <v>2.89</v>
      </c>
      <c r="BE165" s="1">
        <f t="shared" si="43"/>
        <v>2.6766666666666672</v>
      </c>
      <c r="BF165" s="51">
        <v>1800</v>
      </c>
      <c r="BG165" s="1">
        <f t="shared" si="44"/>
        <v>7.4162139831790412</v>
      </c>
      <c r="BH165" s="8">
        <v>6.65</v>
      </c>
      <c r="BJ165" s="6">
        <f t="shared" si="45"/>
        <v>3663.4850000000001</v>
      </c>
      <c r="BK165" s="6">
        <f t="shared" si="46"/>
        <v>3861.8090000000002</v>
      </c>
      <c r="BL165" s="5">
        <f t="shared" si="47"/>
        <v>6.74</v>
      </c>
      <c r="BM165" s="6">
        <f t="shared" si="48"/>
        <v>3667</v>
      </c>
      <c r="BN165" s="6"/>
      <c r="BO165" s="6"/>
      <c r="BP165" s="70">
        <f t="shared" si="49"/>
        <v>1</v>
      </c>
      <c r="BQ165" s="70">
        <f t="shared" si="50"/>
        <v>1</v>
      </c>
      <c r="BR165" s="6">
        <f t="shared" si="51"/>
        <v>3667</v>
      </c>
      <c r="BS165" s="68">
        <f t="shared" si="52"/>
        <v>2</v>
      </c>
      <c r="BT165" s="6">
        <f t="shared" si="53"/>
        <v>3786</v>
      </c>
      <c r="BU165" s="6"/>
      <c r="BV165" s="6"/>
      <c r="BW165" s="6">
        <f t="shared" si="54"/>
        <v>3786</v>
      </c>
      <c r="BX165" s="6">
        <f t="shared" si="55"/>
        <v>27259.200000000001</v>
      </c>
      <c r="BY165" s="6">
        <f t="shared" si="56"/>
        <v>3966.48</v>
      </c>
      <c r="CO165" s="50">
        <v>3</v>
      </c>
      <c r="CP165" t="s">
        <v>1594</v>
      </c>
      <c r="CQ165" t="s">
        <v>1595</v>
      </c>
      <c r="CR165" t="s">
        <v>1587</v>
      </c>
      <c r="CS165">
        <v>5034</v>
      </c>
      <c r="CT165" t="s">
        <v>1438</v>
      </c>
      <c r="CU165" t="s">
        <v>1584</v>
      </c>
      <c r="CV165" t="s">
        <v>1581</v>
      </c>
      <c r="CW165">
        <v>7.2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1</v>
      </c>
      <c r="DQ165">
        <v>1</v>
      </c>
      <c r="DR165">
        <v>1</v>
      </c>
      <c r="DS165">
        <v>0</v>
      </c>
      <c r="DT165">
        <v>0</v>
      </c>
      <c r="DU165">
        <v>0</v>
      </c>
      <c r="DV165">
        <v>0</v>
      </c>
      <c r="DW165">
        <v>0.8</v>
      </c>
      <c r="DX165">
        <v>1</v>
      </c>
      <c r="DY165">
        <v>1</v>
      </c>
      <c r="DZ165">
        <v>1</v>
      </c>
      <c r="EA165">
        <v>0.4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</row>
    <row r="166" spans="1:153" x14ac:dyDescent="0.3">
      <c r="A166">
        <v>324</v>
      </c>
      <c r="B166">
        <v>162</v>
      </c>
      <c r="D166" s="13" t="str">
        <f t="shared" si="38"/>
        <v>280</v>
      </c>
      <c r="E166" s="13" t="str">
        <f t="shared" si="39"/>
        <v>291</v>
      </c>
      <c r="F166" s="13" t="str">
        <f t="shared" si="40"/>
        <v>28092.29172</v>
      </c>
      <c r="G166" s="13" t="str">
        <f t="shared" si="41"/>
        <v>162.324.NC.SC.4.120.Yes.Yes</v>
      </c>
      <c r="H166" s="13" t="s">
        <v>1664</v>
      </c>
      <c r="I166" s="13" t="s">
        <v>1664</v>
      </c>
      <c r="J166" t="s">
        <v>1385</v>
      </c>
      <c r="K166" t="s">
        <v>1383</v>
      </c>
      <c r="L166" s="14" t="s">
        <v>1386</v>
      </c>
      <c r="M166" t="s">
        <v>1464</v>
      </c>
      <c r="N166" t="s">
        <v>1418</v>
      </c>
      <c r="O166" t="s">
        <v>1465</v>
      </c>
      <c r="P166" t="s">
        <v>1477</v>
      </c>
      <c r="Q166" s="34">
        <v>120</v>
      </c>
      <c r="R166" s="9">
        <v>124.1</v>
      </c>
      <c r="S166">
        <v>0.36</v>
      </c>
      <c r="T166">
        <v>0.36</v>
      </c>
      <c r="U166" s="11">
        <f t="shared" si="42"/>
        <v>0.16949152542372883</v>
      </c>
      <c r="V166" s="50">
        <v>1</v>
      </c>
      <c r="W166" s="22">
        <v>5.8999999999999995</v>
      </c>
      <c r="X166">
        <v>4</v>
      </c>
      <c r="Y166" t="s">
        <v>1680</v>
      </c>
      <c r="Z166" s="50">
        <v>124.1</v>
      </c>
      <c r="AA166" t="s">
        <v>1478</v>
      </c>
      <c r="AB166" t="s">
        <v>1478</v>
      </c>
      <c r="AC166" t="s">
        <v>1722</v>
      </c>
      <c r="AD166" t="s">
        <v>1722</v>
      </c>
      <c r="AE166" s="13" t="str">
        <f>IFERROR(VLOOKUP(D166,Metros!$C$2:$F$916,4,0),"")</f>
        <v>NC-CHA</v>
      </c>
      <c r="AF166" s="13" t="str">
        <f>IFERROR(VLOOKUP(E166,Metros!$C$2:$F$916,4,0),"")</f>
        <v>SC-COL</v>
      </c>
      <c r="AG166">
        <v>13</v>
      </c>
      <c r="AH166">
        <v>229</v>
      </c>
      <c r="AI166">
        <v>1486.5384615384614</v>
      </c>
      <c r="AJ166">
        <v>3125.4792307692305</v>
      </c>
      <c r="AK166" s="10">
        <v>1638.9407692307691</v>
      </c>
      <c r="AL166" s="11">
        <v>0.52438063036733074</v>
      </c>
      <c r="AS166">
        <v>3.86</v>
      </c>
      <c r="AT166">
        <v>4.72</v>
      </c>
      <c r="AY166">
        <v>3.98</v>
      </c>
      <c r="AZ166">
        <v>4.45</v>
      </c>
      <c r="BA166">
        <v>4.12</v>
      </c>
      <c r="BB166">
        <v>4.46</v>
      </c>
      <c r="BE166" s="1">
        <f t="shared" si="43"/>
        <v>4.543333333333333</v>
      </c>
      <c r="BF166" s="51">
        <v>1800</v>
      </c>
      <c r="BG166" s="1">
        <f t="shared" si="44"/>
        <v>21.546598576416869</v>
      </c>
      <c r="BH166" s="8">
        <v>1</v>
      </c>
      <c r="BI166" s="8">
        <v>1990</v>
      </c>
      <c r="BJ166" s="6">
        <f t="shared" si="45"/>
        <v>1990</v>
      </c>
      <c r="BK166" s="6">
        <f t="shared" si="46"/>
        <v>2034.6759999999999</v>
      </c>
      <c r="BL166" s="5">
        <f t="shared" si="47"/>
        <v>16.600000000000001</v>
      </c>
      <c r="BM166" s="6">
        <f t="shared" si="48"/>
        <v>1992</v>
      </c>
      <c r="BN166" s="6"/>
      <c r="BO166" s="6"/>
      <c r="BP166" s="70">
        <f t="shared" si="49"/>
        <v>4</v>
      </c>
      <c r="BQ166" s="70">
        <f t="shared" si="50"/>
        <v>4</v>
      </c>
      <c r="BR166" s="6">
        <f t="shared" si="51"/>
        <v>1992</v>
      </c>
      <c r="BS166" s="68">
        <f t="shared" si="52"/>
        <v>1</v>
      </c>
      <c r="BT166" s="6">
        <f t="shared" si="53"/>
        <v>2057</v>
      </c>
      <c r="BU166" s="6"/>
      <c r="BV166" s="6"/>
      <c r="BW166" s="6">
        <f t="shared" si="54"/>
        <v>2057</v>
      </c>
      <c r="BX166" s="6">
        <f t="shared" si="55"/>
        <v>12136.3</v>
      </c>
      <c r="BY166" s="6">
        <f t="shared" si="56"/>
        <v>732.18999999999994</v>
      </c>
      <c r="CO166" s="50">
        <v>1</v>
      </c>
      <c r="CP166" t="s">
        <v>1594</v>
      </c>
      <c r="CQ166" t="s">
        <v>1595</v>
      </c>
      <c r="CR166" t="s">
        <v>1587</v>
      </c>
      <c r="CS166">
        <v>5088</v>
      </c>
      <c r="CT166" t="s">
        <v>1464</v>
      </c>
      <c r="CU166" t="s">
        <v>1584</v>
      </c>
      <c r="CV166" t="s">
        <v>1581</v>
      </c>
      <c r="CW166">
        <v>5.8999999999999995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1</v>
      </c>
      <c r="DS166">
        <v>0</v>
      </c>
      <c r="DT166">
        <v>0</v>
      </c>
      <c r="DU166">
        <v>0</v>
      </c>
      <c r="DV166">
        <v>0</v>
      </c>
      <c r="DW166">
        <v>2.1</v>
      </c>
      <c r="DX166">
        <v>0</v>
      </c>
      <c r="DY166">
        <v>1</v>
      </c>
      <c r="DZ166">
        <v>0.8</v>
      </c>
      <c r="EA166">
        <v>0</v>
      </c>
      <c r="EB166">
        <v>0</v>
      </c>
      <c r="EC166">
        <v>0</v>
      </c>
      <c r="ED166">
        <v>1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</row>
    <row r="167" spans="1:153" x14ac:dyDescent="0.3">
      <c r="A167">
        <v>326</v>
      </c>
      <c r="B167">
        <v>163</v>
      </c>
      <c r="D167" s="13" t="str">
        <f t="shared" si="38"/>
        <v>280</v>
      </c>
      <c r="E167" s="13" t="str">
        <f t="shared" si="39"/>
        <v>186</v>
      </c>
      <c r="F167" s="13" t="str">
        <f t="shared" si="40"/>
        <v>28092.18640</v>
      </c>
      <c r="G167" s="13" t="str">
        <f t="shared" si="41"/>
        <v>163.326.NC.PA.2.581.Yes.Yes</v>
      </c>
      <c r="H167" s="13" t="s">
        <v>1664</v>
      </c>
      <c r="I167" s="13" t="s">
        <v>1664</v>
      </c>
      <c r="J167" t="s">
        <v>1385</v>
      </c>
      <c r="K167" t="s">
        <v>1383</v>
      </c>
      <c r="L167" s="14" t="s">
        <v>1386</v>
      </c>
      <c r="M167" t="s">
        <v>1440</v>
      </c>
      <c r="N167" t="s">
        <v>1357</v>
      </c>
      <c r="O167" t="s">
        <v>1441</v>
      </c>
      <c r="P167" t="s">
        <v>1477</v>
      </c>
      <c r="Q167" s="34">
        <v>581</v>
      </c>
      <c r="R167" s="9">
        <v>589.1</v>
      </c>
      <c r="S167">
        <v>0.36</v>
      </c>
      <c r="T167">
        <v>0.36</v>
      </c>
      <c r="U167" s="11">
        <f t="shared" si="42"/>
        <v>0.4</v>
      </c>
      <c r="V167" s="50">
        <v>3</v>
      </c>
      <c r="W167" s="22">
        <v>7.5</v>
      </c>
      <c r="X167">
        <v>2</v>
      </c>
      <c r="Y167" t="s">
        <v>1680</v>
      </c>
      <c r="Z167" s="50">
        <v>589.1</v>
      </c>
      <c r="AA167" t="s">
        <v>1478</v>
      </c>
      <c r="AB167" t="s">
        <v>1478</v>
      </c>
      <c r="AC167" t="s">
        <v>1722</v>
      </c>
      <c r="AD167" t="s">
        <v>1725</v>
      </c>
      <c r="AE167" s="13" t="str">
        <f>IFERROR(VLOOKUP(D167,Metros!$C$2:$F$916,4,0),"")</f>
        <v>NC-CHA</v>
      </c>
      <c r="AF167" s="13" t="str">
        <f>IFERROR(VLOOKUP(E167,Metros!$C$2:$F$916,4,0),"")</f>
        <v>PA-SCR</v>
      </c>
      <c r="AG167">
        <v>31</v>
      </c>
      <c r="AH167">
        <v>614.00967741935472</v>
      </c>
      <c r="AI167">
        <v>1965.3225806451612</v>
      </c>
      <c r="AJ167">
        <v>2392.1841935483876</v>
      </c>
      <c r="AK167" s="10">
        <v>426.86161290322639</v>
      </c>
      <c r="AL167" s="11">
        <v>0.17844011094733123</v>
      </c>
      <c r="AS167">
        <v>2.2999999999999998</v>
      </c>
      <c r="AT167">
        <v>2.46</v>
      </c>
      <c r="AY167">
        <v>2.4900000000000002</v>
      </c>
      <c r="AZ167">
        <v>2.67</v>
      </c>
      <c r="BA167">
        <v>2.63</v>
      </c>
      <c r="BB167">
        <v>2.84</v>
      </c>
      <c r="BE167" s="1">
        <f t="shared" si="43"/>
        <v>2.6566666666666667</v>
      </c>
      <c r="BF167" s="51">
        <v>1800</v>
      </c>
      <c r="BG167" s="1">
        <f t="shared" si="44"/>
        <v>7.17334173598144</v>
      </c>
      <c r="BH167" s="8">
        <v>6.65</v>
      </c>
      <c r="BJ167" s="6">
        <f t="shared" si="45"/>
        <v>3917.5150000000003</v>
      </c>
      <c r="BK167" s="6">
        <f t="shared" si="46"/>
        <v>4129.5910000000003</v>
      </c>
      <c r="BL167" s="5">
        <f t="shared" si="47"/>
        <v>6.75</v>
      </c>
      <c r="BM167" s="6">
        <f t="shared" si="48"/>
        <v>3922</v>
      </c>
      <c r="BN167" s="6"/>
      <c r="BO167" s="6"/>
      <c r="BP167" s="70">
        <f t="shared" si="49"/>
        <v>2</v>
      </c>
      <c r="BQ167" s="70">
        <f t="shared" si="50"/>
        <v>2</v>
      </c>
      <c r="BR167" s="6">
        <f t="shared" si="51"/>
        <v>3922</v>
      </c>
      <c r="BS167" s="68">
        <f t="shared" si="52"/>
        <v>2</v>
      </c>
      <c r="BT167" s="6">
        <f t="shared" si="53"/>
        <v>4049</v>
      </c>
      <c r="BU167" s="6"/>
      <c r="BV167" s="6"/>
      <c r="BW167" s="6">
        <f t="shared" si="54"/>
        <v>4049</v>
      </c>
      <c r="BX167" s="6">
        <f t="shared" si="55"/>
        <v>30367.5</v>
      </c>
      <c r="BY167" s="6">
        <f t="shared" si="56"/>
        <v>4418.25</v>
      </c>
      <c r="CA167">
        <v>2150</v>
      </c>
      <c r="CB167" s="39" t="s">
        <v>1480</v>
      </c>
      <c r="CO167" s="50">
        <v>3</v>
      </c>
      <c r="CP167" t="s">
        <v>1594</v>
      </c>
      <c r="CQ167" t="s">
        <v>1595</v>
      </c>
      <c r="CR167" t="s">
        <v>1587</v>
      </c>
      <c r="CS167">
        <v>5089</v>
      </c>
      <c r="CT167" t="s">
        <v>1440</v>
      </c>
      <c r="CU167" t="s">
        <v>1584</v>
      </c>
      <c r="CV167" t="s">
        <v>1581</v>
      </c>
      <c r="CW167">
        <v>7.5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1</v>
      </c>
      <c r="DQ167">
        <v>1</v>
      </c>
      <c r="DR167">
        <v>1</v>
      </c>
      <c r="DS167">
        <v>0</v>
      </c>
      <c r="DT167">
        <v>0</v>
      </c>
      <c r="DU167">
        <v>0</v>
      </c>
      <c r="DV167">
        <v>0</v>
      </c>
      <c r="DW167">
        <v>0.9</v>
      </c>
      <c r="DX167">
        <v>1</v>
      </c>
      <c r="DY167">
        <v>1</v>
      </c>
      <c r="DZ167">
        <v>1</v>
      </c>
      <c r="EA167">
        <v>0.6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</row>
    <row r="168" spans="1:153" x14ac:dyDescent="0.3">
      <c r="A168">
        <v>328</v>
      </c>
      <c r="B168">
        <v>164</v>
      </c>
      <c r="D168" s="13" t="str">
        <f t="shared" si="38"/>
        <v>280</v>
      </c>
      <c r="E168" s="13" t="str">
        <f t="shared" si="39"/>
        <v>604</v>
      </c>
      <c r="F168" s="13" t="str">
        <f t="shared" si="40"/>
        <v>28092.60436</v>
      </c>
      <c r="G168" s="13" t="str">
        <f t="shared" si="41"/>
        <v>164.328.NC.IL.1.701.Yes.Yes</v>
      </c>
      <c r="H168" s="13" t="s">
        <v>1664</v>
      </c>
      <c r="I168" s="13" t="s">
        <v>1664</v>
      </c>
      <c r="J168" t="s">
        <v>1385</v>
      </c>
      <c r="K168" t="s">
        <v>1383</v>
      </c>
      <c r="L168" s="14" t="s">
        <v>1386</v>
      </c>
      <c r="M168" t="s">
        <v>1466</v>
      </c>
      <c r="N168" t="s">
        <v>1354</v>
      </c>
      <c r="O168" t="s">
        <v>1467</v>
      </c>
      <c r="P168" t="s">
        <v>1477</v>
      </c>
      <c r="Q168" s="34">
        <v>701</v>
      </c>
      <c r="R168" s="9">
        <v>756.9</v>
      </c>
      <c r="S168">
        <v>0.36</v>
      </c>
      <c r="T168">
        <v>0.36</v>
      </c>
      <c r="U168" s="11">
        <f t="shared" si="42"/>
        <v>0.48387096774193544</v>
      </c>
      <c r="V168" s="50">
        <v>3</v>
      </c>
      <c r="W168" s="22">
        <v>6.2</v>
      </c>
      <c r="X168">
        <v>1</v>
      </c>
      <c r="Y168" t="s">
        <v>1680</v>
      </c>
      <c r="Z168" s="50">
        <v>756.9</v>
      </c>
      <c r="AA168" t="s">
        <v>1478</v>
      </c>
      <c r="AB168" t="s">
        <v>1478</v>
      </c>
      <c r="AC168" t="s">
        <v>1722</v>
      </c>
      <c r="AD168" t="s">
        <v>1723</v>
      </c>
      <c r="AE168" s="13" t="str">
        <f>IFERROR(VLOOKUP(D168,Metros!$C$2:$F$916,4,0),"")</f>
        <v>NC-CHA</v>
      </c>
      <c r="AF168" s="13" t="str">
        <f>IFERROR(VLOOKUP(E168,Metros!$C$2:$F$916,4,0),"")</f>
        <v>IL-CHI</v>
      </c>
      <c r="AG168">
        <v>3</v>
      </c>
      <c r="AH168">
        <v>837</v>
      </c>
      <c r="AI168">
        <v>1870</v>
      </c>
      <c r="AJ168">
        <v>2495.2233333333334</v>
      </c>
      <c r="AK168" s="10">
        <v>625.22333333333336</v>
      </c>
      <c r="AL168" s="11">
        <v>0.25056808542187942</v>
      </c>
      <c r="AS168">
        <v>1.43</v>
      </c>
      <c r="AT168">
        <v>1.59</v>
      </c>
      <c r="AY168">
        <v>1.56</v>
      </c>
      <c r="AZ168">
        <v>1.72</v>
      </c>
      <c r="BA168">
        <v>1.68</v>
      </c>
      <c r="BB168">
        <v>1.85</v>
      </c>
      <c r="BE168" s="1">
        <f t="shared" si="43"/>
        <v>1.72</v>
      </c>
      <c r="BF168" s="51">
        <v>1800</v>
      </c>
      <c r="BG168" s="1">
        <f t="shared" si="44"/>
        <v>5.0441212841854934</v>
      </c>
      <c r="BH168" s="8">
        <v>1</v>
      </c>
      <c r="BI168" s="8">
        <v>3500</v>
      </c>
      <c r="BJ168" s="6">
        <f t="shared" si="45"/>
        <v>3500</v>
      </c>
      <c r="BK168" s="6">
        <f t="shared" si="46"/>
        <v>3772.4839999999999</v>
      </c>
      <c r="BL168" s="5">
        <f t="shared" si="47"/>
        <v>5.0199999999999996</v>
      </c>
      <c r="BM168" s="6">
        <f t="shared" si="48"/>
        <v>3519</v>
      </c>
      <c r="BN168" s="6"/>
      <c r="BO168" s="6"/>
      <c r="BP168" s="70">
        <f t="shared" si="49"/>
        <v>1</v>
      </c>
      <c r="BQ168" s="70">
        <f t="shared" si="50"/>
        <v>1</v>
      </c>
      <c r="BR168" s="6">
        <f t="shared" si="51"/>
        <v>3519</v>
      </c>
      <c r="BS168" s="68">
        <f t="shared" si="52"/>
        <v>2</v>
      </c>
      <c r="BT168" s="6">
        <f t="shared" si="53"/>
        <v>3633</v>
      </c>
      <c r="BU168" s="6"/>
      <c r="BV168" s="6"/>
      <c r="BW168" s="6">
        <f t="shared" si="54"/>
        <v>3633</v>
      </c>
      <c r="BX168" s="6">
        <f t="shared" si="55"/>
        <v>22524.600000000002</v>
      </c>
      <c r="BY168" s="6">
        <f t="shared" si="56"/>
        <v>4692.78</v>
      </c>
      <c r="CO168" s="50">
        <v>3</v>
      </c>
      <c r="CP168" t="s">
        <v>1594</v>
      </c>
      <c r="CQ168" t="s">
        <v>1595</v>
      </c>
      <c r="CR168" t="s">
        <v>1587</v>
      </c>
      <c r="CS168">
        <v>5851</v>
      </c>
      <c r="CT168" t="s">
        <v>1466</v>
      </c>
      <c r="CU168" t="s">
        <v>1584</v>
      </c>
      <c r="CV168" t="s">
        <v>1581</v>
      </c>
      <c r="CW168">
        <v>6.2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1</v>
      </c>
      <c r="DR168">
        <v>1</v>
      </c>
      <c r="DS168">
        <v>0</v>
      </c>
      <c r="DT168">
        <v>0</v>
      </c>
      <c r="DU168">
        <v>0</v>
      </c>
      <c r="DV168">
        <v>0</v>
      </c>
      <c r="DW168">
        <v>0.3</v>
      </c>
      <c r="DX168">
        <v>1</v>
      </c>
      <c r="DY168">
        <v>1</v>
      </c>
      <c r="DZ168">
        <v>0</v>
      </c>
      <c r="EA168">
        <v>0.9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</row>
    <row r="169" spans="1:153" x14ac:dyDescent="0.3">
      <c r="A169">
        <v>330</v>
      </c>
      <c r="B169">
        <v>165</v>
      </c>
      <c r="D169" s="13" t="str">
        <f t="shared" si="38"/>
        <v>750</v>
      </c>
      <c r="E169" s="13" t="str">
        <f t="shared" si="39"/>
        <v>752</v>
      </c>
      <c r="F169" s="13" t="str">
        <f t="shared" si="40"/>
        <v>75051.75232</v>
      </c>
      <c r="G169" s="13" t="str">
        <f t="shared" si="41"/>
        <v>165.330.TX.TX.1.16.Yes.Yes</v>
      </c>
      <c r="H169" s="13" t="s">
        <v>1664</v>
      </c>
      <c r="I169" s="66" t="s">
        <v>1708</v>
      </c>
      <c r="J169" t="s">
        <v>1387</v>
      </c>
      <c r="K169" t="s">
        <v>1388</v>
      </c>
      <c r="L169" s="14" t="s">
        <v>1389</v>
      </c>
      <c r="M169" t="s">
        <v>1393</v>
      </c>
      <c r="N169" t="s">
        <v>1388</v>
      </c>
      <c r="O169" t="s">
        <v>1456</v>
      </c>
      <c r="P169" t="s">
        <v>1477</v>
      </c>
      <c r="Q169" s="34">
        <v>16</v>
      </c>
      <c r="R169" s="9">
        <v>13.5</v>
      </c>
      <c r="S169">
        <v>0.36</v>
      </c>
      <c r="T169">
        <v>0.36</v>
      </c>
      <c r="U169" s="11">
        <f t="shared" si="42"/>
        <v>1</v>
      </c>
      <c r="V169" s="50">
        <v>1</v>
      </c>
      <c r="W169" s="22">
        <v>1</v>
      </c>
      <c r="X169">
        <v>1</v>
      </c>
      <c r="Y169" t="s">
        <v>1680</v>
      </c>
      <c r="Z169" s="50">
        <v>13.5</v>
      </c>
      <c r="AA169" t="s">
        <v>1478</v>
      </c>
      <c r="AB169" t="s">
        <v>1478</v>
      </c>
      <c r="AC169" t="s">
        <v>1724</v>
      </c>
      <c r="AD169" t="s">
        <v>1724</v>
      </c>
      <c r="AE169" s="13" t="str">
        <f>IFERROR(VLOOKUP(D169,Metros!$C$2:$F$916,4,0),"")</f>
        <v>TX-DFW</v>
      </c>
      <c r="AF169" s="13" t="str">
        <f>IFERROR(VLOOKUP(E169,Metros!$C$2:$F$916,4,0),"")</f>
        <v>TX-DFW</v>
      </c>
      <c r="AG169">
        <v>54</v>
      </c>
      <c r="AH169">
        <v>26.24629629629629</v>
      </c>
      <c r="AI169">
        <v>699.11666666666667</v>
      </c>
      <c r="AJ169">
        <v>1083.0775925925927</v>
      </c>
      <c r="AK169" s="10">
        <v>383.96092592592606</v>
      </c>
      <c r="AL169" s="11">
        <v>0.35450915848681552</v>
      </c>
      <c r="AS169">
        <v>21.02</v>
      </c>
      <c r="AT169">
        <v>22.12</v>
      </c>
      <c r="AY169">
        <v>21.02</v>
      </c>
      <c r="AZ169">
        <v>21.41</v>
      </c>
      <c r="BA169">
        <v>21.6</v>
      </c>
      <c r="BB169">
        <v>22.65</v>
      </c>
      <c r="BE169" s="1">
        <f t="shared" si="43"/>
        <v>22.060000000000002</v>
      </c>
      <c r="BF169" s="51">
        <v>1800</v>
      </c>
      <c r="BG169" s="1">
        <f t="shared" si="44"/>
        <v>167.52633333333335</v>
      </c>
      <c r="BH169" s="67">
        <v>1</v>
      </c>
      <c r="BI169" s="67">
        <v>1650</v>
      </c>
      <c r="BJ169" s="6">
        <f t="shared" si="45"/>
        <v>1650</v>
      </c>
      <c r="BK169" s="6">
        <f t="shared" si="46"/>
        <v>1654.86</v>
      </c>
      <c r="BL169" s="5">
        <f t="shared" si="47"/>
        <v>103.07</v>
      </c>
      <c r="BM169" s="6">
        <f t="shared" si="48"/>
        <v>1649</v>
      </c>
      <c r="BN169" s="6"/>
      <c r="BO169" s="6"/>
      <c r="BP169" s="70">
        <f t="shared" si="49"/>
        <v>1</v>
      </c>
      <c r="BQ169" s="70">
        <f t="shared" si="50"/>
        <v>1</v>
      </c>
      <c r="BR169" s="6">
        <f t="shared" si="51"/>
        <v>1649</v>
      </c>
      <c r="BS169" s="68">
        <f t="shared" si="52"/>
        <v>1</v>
      </c>
      <c r="BT169" s="6">
        <f t="shared" si="53"/>
        <v>1703</v>
      </c>
      <c r="BU169" s="6"/>
      <c r="BV169" s="6"/>
      <c r="BW169" s="6">
        <f t="shared" si="54"/>
        <v>1703</v>
      </c>
      <c r="BX169" s="6">
        <f t="shared" si="55"/>
        <v>1703</v>
      </c>
      <c r="BY169" s="6">
        <f t="shared" si="56"/>
        <v>13.5</v>
      </c>
      <c r="CC169">
        <v>9</v>
      </c>
      <c r="CD169" s="22">
        <v>21.5</v>
      </c>
      <c r="CE169" s="22">
        <v>553.33333333333337</v>
      </c>
      <c r="CF169" s="22">
        <v>877.8022222222221</v>
      </c>
      <c r="CG169" s="22">
        <v>324.46888888888873</v>
      </c>
      <c r="CH169" s="11">
        <v>0.36963780755472619</v>
      </c>
      <c r="CO169" s="50">
        <v>1</v>
      </c>
      <c r="CP169" t="s">
        <v>1596</v>
      </c>
      <c r="CQ169" t="s">
        <v>1597</v>
      </c>
      <c r="CR169">
        <v>0</v>
      </c>
      <c r="CS169">
        <v>5023</v>
      </c>
      <c r="CT169" t="s">
        <v>1393</v>
      </c>
      <c r="CU169" t="s">
        <v>1598</v>
      </c>
      <c r="CV169" t="s">
        <v>1599</v>
      </c>
      <c r="CW169">
        <v>1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1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</row>
    <row r="170" spans="1:153" s="56" customFormat="1" x14ac:dyDescent="0.3">
      <c r="A170" s="56">
        <v>332</v>
      </c>
      <c r="B170" s="56">
        <v>166</v>
      </c>
      <c r="C170"/>
      <c r="D170" s="13" t="str">
        <f t="shared" si="38"/>
        <v>750</v>
      </c>
      <c r="E170" s="13" t="str">
        <f t="shared" si="39"/>
        <v>666</v>
      </c>
      <c r="F170" s="13" t="str">
        <f t="shared" si="40"/>
        <v>75051.66609</v>
      </c>
      <c r="G170" s="13" t="str">
        <f t="shared" si="41"/>
        <v>166.332.TX.KS.1.486.Yes.Yes</v>
      </c>
      <c r="H170" s="56" t="s">
        <v>1709</v>
      </c>
      <c r="I170" s="66" t="s">
        <v>1710</v>
      </c>
      <c r="J170" s="56" t="s">
        <v>1387</v>
      </c>
      <c r="K170" s="56" t="s">
        <v>1388</v>
      </c>
      <c r="L170" s="57" t="s">
        <v>1389</v>
      </c>
      <c r="M170" s="56" t="s">
        <v>1457</v>
      </c>
      <c r="N170" s="56" t="s">
        <v>1458</v>
      </c>
      <c r="O170" s="56" t="s">
        <v>1459</v>
      </c>
      <c r="P170" s="56" t="s">
        <v>1477</v>
      </c>
      <c r="Q170" s="34">
        <v>486</v>
      </c>
      <c r="R170" s="9">
        <v>494.5</v>
      </c>
      <c r="S170">
        <v>0.36</v>
      </c>
      <c r="T170">
        <v>0.36</v>
      </c>
      <c r="U170" s="58">
        <f t="shared" si="42"/>
        <v>1</v>
      </c>
      <c r="V170" s="59">
        <v>1</v>
      </c>
      <c r="W170" s="60">
        <v>1</v>
      </c>
      <c r="X170">
        <v>1</v>
      </c>
      <c r="Y170" t="s">
        <v>1680</v>
      </c>
      <c r="Z170" s="59">
        <v>494.5</v>
      </c>
      <c r="AA170" s="56" t="s">
        <v>1478</v>
      </c>
      <c r="AB170" s="56" t="s">
        <v>1478</v>
      </c>
      <c r="AC170" t="s">
        <v>1724</v>
      </c>
      <c r="AD170" t="s">
        <v>1724</v>
      </c>
      <c r="AE170" s="56" t="str">
        <f>IFERROR(VLOOKUP(D170,Metros!$C$2:$F$916,4,0),"")</f>
        <v>TX-DFW</v>
      </c>
      <c r="AF170" s="56" t="str">
        <f>IFERROR(VLOOKUP(E170,Metros!$C$2:$F$916,4,0),"")</f>
        <v>KS-TOP</v>
      </c>
      <c r="AG170" s="56">
        <v>12</v>
      </c>
      <c r="AH170" s="56">
        <v>485.89166666666665</v>
      </c>
      <c r="AI170" s="56">
        <v>1777.1441666666667</v>
      </c>
      <c r="AJ170">
        <v>2754.685833333333</v>
      </c>
      <c r="AK170" s="10">
        <v>977.54166666666629</v>
      </c>
      <c r="AL170" s="11">
        <v>0.35486502846815854</v>
      </c>
      <c r="AM170"/>
      <c r="AN170"/>
      <c r="AO170"/>
      <c r="AP170"/>
      <c r="AQ170"/>
      <c r="AR170"/>
      <c r="AS170">
        <v>1.45</v>
      </c>
      <c r="AT170" s="56">
        <v>1.6</v>
      </c>
      <c r="AU170"/>
      <c r="AV170"/>
      <c r="AW170"/>
      <c r="AX170"/>
      <c r="AY170">
        <v>1.52</v>
      </c>
      <c r="AZ170" s="56">
        <v>1.72</v>
      </c>
      <c r="BA170">
        <v>1.69</v>
      </c>
      <c r="BB170" s="56">
        <v>1.97</v>
      </c>
      <c r="BC170"/>
      <c r="BD170"/>
      <c r="BE170" s="1">
        <f t="shared" si="43"/>
        <v>1.7633333333333334</v>
      </c>
      <c r="BF170" s="51">
        <v>1800</v>
      </c>
      <c r="BG170" s="61">
        <f t="shared" si="44"/>
        <v>6.3732071115604985</v>
      </c>
      <c r="BH170" s="62">
        <v>7.05</v>
      </c>
      <c r="BI170" s="67">
        <v>4150</v>
      </c>
      <c r="BJ170" s="63">
        <f t="shared" si="45"/>
        <v>4150</v>
      </c>
      <c r="BK170" s="63">
        <f t="shared" si="46"/>
        <v>4328.0200000000004</v>
      </c>
      <c r="BL170" s="64">
        <f t="shared" si="47"/>
        <v>8.5500000000000007</v>
      </c>
      <c r="BM170" s="63">
        <f t="shared" si="48"/>
        <v>4155</v>
      </c>
      <c r="BN170" s="6"/>
      <c r="BO170" s="6"/>
      <c r="BP170" s="70">
        <f t="shared" si="49"/>
        <v>1</v>
      </c>
      <c r="BQ170" s="70">
        <f t="shared" si="50"/>
        <v>1</v>
      </c>
      <c r="BR170" s="6">
        <f t="shared" si="51"/>
        <v>4155</v>
      </c>
      <c r="BS170" s="68">
        <f t="shared" si="52"/>
        <v>2</v>
      </c>
      <c r="BT170" s="6">
        <f t="shared" si="53"/>
        <v>4290</v>
      </c>
      <c r="BU170" s="6"/>
      <c r="BV170" s="6"/>
      <c r="BW170" s="6">
        <f t="shared" si="54"/>
        <v>4290</v>
      </c>
      <c r="BX170" s="6">
        <f t="shared" si="55"/>
        <v>4290</v>
      </c>
      <c r="BY170" s="6">
        <f t="shared" si="56"/>
        <v>494.5</v>
      </c>
      <c r="CB170" s="65"/>
      <c r="CC170" s="56">
        <v>1</v>
      </c>
      <c r="CD170" s="60">
        <v>491.1</v>
      </c>
      <c r="CE170" s="60">
        <v>1958.73</v>
      </c>
      <c r="CF170" s="60">
        <v>1952.97</v>
      </c>
      <c r="CG170" s="60">
        <v>-5.7599999999999909</v>
      </c>
      <c r="CH170" s="58">
        <v>-2.9493540607382555E-3</v>
      </c>
      <c r="CO170" s="59">
        <v>1</v>
      </c>
      <c r="CP170" s="56" t="s">
        <v>1596</v>
      </c>
      <c r="CQ170" s="56" t="s">
        <v>1597</v>
      </c>
      <c r="CR170" s="56">
        <v>0</v>
      </c>
      <c r="CS170" s="56">
        <v>5024</v>
      </c>
      <c r="CT170" s="56" t="s">
        <v>1457</v>
      </c>
      <c r="CU170" s="56" t="s">
        <v>1598</v>
      </c>
      <c r="CV170" s="56" t="s">
        <v>1599</v>
      </c>
      <c r="CW170" s="56">
        <v>1</v>
      </c>
      <c r="CX170" s="56">
        <v>0</v>
      </c>
      <c r="CY170" s="56">
        <v>0</v>
      </c>
      <c r="CZ170" s="56">
        <v>0</v>
      </c>
      <c r="DA170" s="56">
        <v>0</v>
      </c>
      <c r="DB170" s="56">
        <v>0</v>
      </c>
      <c r="DC170" s="56">
        <v>0</v>
      </c>
      <c r="DD170" s="56">
        <v>0</v>
      </c>
      <c r="DE170" s="56">
        <v>0</v>
      </c>
      <c r="DF170" s="56">
        <v>0</v>
      </c>
      <c r="DG170" s="56">
        <v>0</v>
      </c>
      <c r="DH170" s="56">
        <v>0</v>
      </c>
      <c r="DI170" s="56">
        <v>0</v>
      </c>
      <c r="DJ170" s="56">
        <v>0</v>
      </c>
      <c r="DK170" s="56">
        <v>0</v>
      </c>
      <c r="DL170" s="56">
        <v>0</v>
      </c>
      <c r="DM170" s="56">
        <v>0</v>
      </c>
      <c r="DN170" s="56">
        <v>0</v>
      </c>
      <c r="DO170" s="56">
        <v>0</v>
      </c>
      <c r="DP170" s="56">
        <v>0</v>
      </c>
      <c r="DQ170" s="56">
        <v>1</v>
      </c>
      <c r="DR170" s="56">
        <v>0</v>
      </c>
      <c r="DS170" s="56">
        <v>0</v>
      </c>
      <c r="DT170" s="56">
        <v>0</v>
      </c>
      <c r="DU170" s="56">
        <v>0</v>
      </c>
      <c r="DV170" s="56">
        <v>0</v>
      </c>
      <c r="DW170" s="56">
        <v>0</v>
      </c>
      <c r="DX170" s="56">
        <v>0</v>
      </c>
      <c r="DY170" s="56">
        <v>0</v>
      </c>
      <c r="DZ170" s="56">
        <v>0</v>
      </c>
      <c r="EA170" s="56">
        <v>0</v>
      </c>
      <c r="EB170" s="56">
        <v>0</v>
      </c>
      <c r="EC170" s="56">
        <v>0</v>
      </c>
      <c r="ED170" s="56">
        <v>0</v>
      </c>
      <c r="EE170" s="56">
        <v>0</v>
      </c>
      <c r="EF170" s="56">
        <v>0</v>
      </c>
      <c r="EG170" s="56">
        <v>0</v>
      </c>
      <c r="EH170" s="56">
        <v>0</v>
      </c>
      <c r="EI170" s="56">
        <v>0</v>
      </c>
      <c r="EJ170" s="56">
        <v>0</v>
      </c>
      <c r="EK170" s="56">
        <v>0</v>
      </c>
      <c r="EL170" s="56">
        <v>0</v>
      </c>
      <c r="EM170" s="56">
        <v>0</v>
      </c>
      <c r="EN170" s="56">
        <v>0</v>
      </c>
      <c r="EO170" s="56">
        <v>0</v>
      </c>
      <c r="EP170" s="30"/>
      <c r="EQ170" s="30"/>
      <c r="ER170" s="30"/>
      <c r="ES170" s="30"/>
      <c r="ET170" s="30"/>
      <c r="EU170" s="30"/>
      <c r="EV170" s="30"/>
      <c r="EW170" s="30"/>
    </row>
    <row r="171" spans="1:153" x14ac:dyDescent="0.3">
      <c r="A171">
        <v>334</v>
      </c>
      <c r="B171">
        <v>167</v>
      </c>
      <c r="D171" s="13" t="str">
        <f t="shared" si="38"/>
        <v>750</v>
      </c>
      <c r="E171" s="13" t="str">
        <f t="shared" si="39"/>
        <v>180</v>
      </c>
      <c r="F171" s="13" t="str">
        <f t="shared" si="40"/>
        <v>75051.18031</v>
      </c>
      <c r="G171" s="13" t="str">
        <f t="shared" si="41"/>
        <v>167.334.TX.PA.2.1459.Yes.Yes</v>
      </c>
      <c r="H171" s="13" t="s">
        <v>1664</v>
      </c>
      <c r="I171" s="13" t="s">
        <v>1664</v>
      </c>
      <c r="J171" t="s">
        <v>1387</v>
      </c>
      <c r="K171" t="s">
        <v>1388</v>
      </c>
      <c r="L171" s="14" t="s">
        <v>1389</v>
      </c>
      <c r="M171" t="s">
        <v>1438</v>
      </c>
      <c r="N171" t="s">
        <v>1357</v>
      </c>
      <c r="O171" t="s">
        <v>1439</v>
      </c>
      <c r="P171" t="s">
        <v>1477</v>
      </c>
      <c r="Q171" s="34">
        <v>1459</v>
      </c>
      <c r="R171" s="9">
        <v>1465.9</v>
      </c>
      <c r="S171">
        <v>0.36</v>
      </c>
      <c r="T171">
        <v>0.36</v>
      </c>
      <c r="U171" s="11">
        <f t="shared" si="42"/>
        <v>1</v>
      </c>
      <c r="V171" s="50">
        <v>1</v>
      </c>
      <c r="W171" s="22">
        <v>1</v>
      </c>
      <c r="X171">
        <v>2</v>
      </c>
      <c r="Y171" t="s">
        <v>1680</v>
      </c>
      <c r="Z171" s="50">
        <v>1465.9</v>
      </c>
      <c r="AA171" t="s">
        <v>1478</v>
      </c>
      <c r="AB171" t="s">
        <v>1478</v>
      </c>
      <c r="AC171" t="s">
        <v>1724</v>
      </c>
      <c r="AD171" t="s">
        <v>1725</v>
      </c>
      <c r="AE171" s="13" t="str">
        <f>IFERROR(VLOOKUP(D171,Metros!$C$2:$F$916,4,0),"")</f>
        <v>TX-DFW</v>
      </c>
      <c r="AF171" s="13" t="str">
        <f>IFERROR(VLOOKUP(E171,Metros!$C$2:$F$916,4,0),"")</f>
        <v>PA-ALL</v>
      </c>
      <c r="AG171">
        <v>2</v>
      </c>
      <c r="AH171">
        <v>1457.6</v>
      </c>
      <c r="AI171">
        <v>4000</v>
      </c>
      <c r="AJ171">
        <v>6633.08</v>
      </c>
      <c r="AK171" s="10">
        <v>2633.08</v>
      </c>
      <c r="AL171" s="11">
        <v>0.39696189402208326</v>
      </c>
      <c r="AS171">
        <v>1.49</v>
      </c>
      <c r="AT171">
        <v>1.58</v>
      </c>
      <c r="AY171">
        <v>1.58</v>
      </c>
      <c r="AZ171">
        <v>1.69</v>
      </c>
      <c r="BA171">
        <v>1.7</v>
      </c>
      <c r="BB171">
        <v>1.84</v>
      </c>
      <c r="BE171" s="1">
        <f t="shared" si="43"/>
        <v>1.7033333333333334</v>
      </c>
      <c r="BF171" s="51">
        <v>1800</v>
      </c>
      <c r="BG171" s="1">
        <f t="shared" si="44"/>
        <v>3.8680812583850654</v>
      </c>
      <c r="BH171" s="8">
        <v>4.25</v>
      </c>
      <c r="BJ171" s="6">
        <f t="shared" si="45"/>
        <v>6230.0750000000007</v>
      </c>
      <c r="BK171" s="6">
        <f t="shared" si="46"/>
        <v>6757.7990000000009</v>
      </c>
      <c r="BL171" s="5">
        <f t="shared" si="47"/>
        <v>4.2699999999999996</v>
      </c>
      <c r="BM171" s="6">
        <f t="shared" si="48"/>
        <v>6230</v>
      </c>
      <c r="BN171" s="6"/>
      <c r="BO171" s="6"/>
      <c r="BP171" s="70">
        <f t="shared" si="49"/>
        <v>2</v>
      </c>
      <c r="BQ171" s="70">
        <f t="shared" si="50"/>
        <v>2</v>
      </c>
      <c r="BR171" s="6">
        <f t="shared" si="51"/>
        <v>6230</v>
      </c>
      <c r="BS171" s="68">
        <f t="shared" si="52"/>
        <v>4</v>
      </c>
      <c r="BT171" s="6">
        <f t="shared" si="53"/>
        <v>6432</v>
      </c>
      <c r="BU171" s="6"/>
      <c r="BV171" s="6"/>
      <c r="BW171" s="6">
        <f t="shared" si="54"/>
        <v>6432</v>
      </c>
      <c r="BX171" s="6">
        <f t="shared" si="55"/>
        <v>6432</v>
      </c>
      <c r="BY171" s="6">
        <f t="shared" si="56"/>
        <v>1465.9</v>
      </c>
      <c r="CC171">
        <v>1</v>
      </c>
      <c r="CD171" s="22">
        <v>1456</v>
      </c>
      <c r="CE171" s="22">
        <v>5000</v>
      </c>
      <c r="CF171" s="22">
        <v>6189.04</v>
      </c>
      <c r="CG171" s="22">
        <v>1189.04</v>
      </c>
      <c r="CH171" s="11">
        <v>0.19212026420898878</v>
      </c>
      <c r="CO171" s="50">
        <v>1</v>
      </c>
      <c r="CP171" t="s">
        <v>1596</v>
      </c>
      <c r="CQ171" t="s">
        <v>1597</v>
      </c>
      <c r="CR171">
        <v>0</v>
      </c>
      <c r="CS171">
        <v>5034</v>
      </c>
      <c r="CT171" t="s">
        <v>1438</v>
      </c>
      <c r="CU171" t="s">
        <v>1598</v>
      </c>
      <c r="CV171" t="s">
        <v>1599</v>
      </c>
      <c r="CW171">
        <v>1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1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</row>
    <row r="172" spans="1:153" x14ac:dyDescent="0.3">
      <c r="A172">
        <v>336</v>
      </c>
      <c r="B172">
        <v>168</v>
      </c>
      <c r="D172" s="13" t="str">
        <f t="shared" si="38"/>
        <v>890</v>
      </c>
      <c r="E172" s="13" t="str">
        <f t="shared" si="39"/>
        <v>923</v>
      </c>
      <c r="F172" s="13" t="str">
        <f t="shared" si="40"/>
        <v>89002.92374</v>
      </c>
      <c r="G172" s="13" t="str">
        <f t="shared" si="41"/>
        <v>168.336.NV.CA.1.235.Yes.Yes</v>
      </c>
      <c r="H172" s="13" t="s">
        <v>1664</v>
      </c>
      <c r="I172" s="13" t="s">
        <v>1664</v>
      </c>
      <c r="J172" t="s">
        <v>1390</v>
      </c>
      <c r="K172" t="s">
        <v>1391</v>
      </c>
      <c r="L172" s="14" t="s">
        <v>1392</v>
      </c>
      <c r="M172" t="s">
        <v>1450</v>
      </c>
      <c r="N172" t="s">
        <v>1348</v>
      </c>
      <c r="O172" t="s">
        <v>1451</v>
      </c>
      <c r="P172" t="s">
        <v>1477</v>
      </c>
      <c r="Q172" s="34">
        <v>235</v>
      </c>
      <c r="R172" s="9">
        <v>237.3</v>
      </c>
      <c r="S172">
        <v>0.36</v>
      </c>
      <c r="T172">
        <v>0.36</v>
      </c>
      <c r="U172" s="11">
        <f t="shared" si="42"/>
        <v>1</v>
      </c>
      <c r="V172" s="50">
        <v>1</v>
      </c>
      <c r="W172" s="22">
        <v>1</v>
      </c>
      <c r="X172">
        <v>1</v>
      </c>
      <c r="Y172" t="s">
        <v>1680</v>
      </c>
      <c r="Z172" s="50">
        <v>237.3</v>
      </c>
      <c r="AA172" t="s">
        <v>1478</v>
      </c>
      <c r="AB172" t="s">
        <v>1478</v>
      </c>
      <c r="AC172" t="s">
        <v>1728</v>
      </c>
      <c r="AD172" t="s">
        <v>1727</v>
      </c>
      <c r="AE172" s="13" t="str">
        <f>IFERROR(VLOOKUP(D172,Metros!$C$2:$F$916,4,0),"")</f>
        <v>NV-LAS</v>
      </c>
      <c r="AF172" s="13" t="str">
        <f>IFERROR(VLOOKUP(E172,Metros!$C$2:$F$916,4,0),"")</f>
        <v>CA-LOS</v>
      </c>
      <c r="AK172" s="10"/>
      <c r="AL172" s="11"/>
      <c r="AS172">
        <v>1.81</v>
      </c>
      <c r="AT172">
        <v>1.96</v>
      </c>
      <c r="AY172">
        <v>1.86</v>
      </c>
      <c r="AZ172">
        <v>1.97</v>
      </c>
      <c r="BA172">
        <v>1.92</v>
      </c>
      <c r="BB172">
        <v>2.0299999999999998</v>
      </c>
      <c r="BE172" s="1">
        <f t="shared" si="43"/>
        <v>1.9866666666666664</v>
      </c>
      <c r="BF172" s="51">
        <v>1800</v>
      </c>
      <c r="BG172" s="1">
        <f t="shared" si="44"/>
        <v>10.664668352296671</v>
      </c>
      <c r="BH172" s="8">
        <v>1</v>
      </c>
      <c r="BI172" s="8">
        <v>2050</v>
      </c>
      <c r="BJ172" s="6">
        <f t="shared" si="45"/>
        <v>2050</v>
      </c>
      <c r="BK172" s="6">
        <f t="shared" si="46"/>
        <v>2135.4279999999999</v>
      </c>
      <c r="BL172" s="5">
        <f t="shared" si="47"/>
        <v>8.73</v>
      </c>
      <c r="BM172" s="6">
        <f t="shared" si="48"/>
        <v>2052</v>
      </c>
      <c r="BN172" s="6"/>
      <c r="BO172" s="6"/>
      <c r="BP172" s="70">
        <f t="shared" si="49"/>
        <v>1</v>
      </c>
      <c r="BQ172" s="70">
        <f t="shared" si="50"/>
        <v>1</v>
      </c>
      <c r="BR172" s="6">
        <f t="shared" si="51"/>
        <v>2052</v>
      </c>
      <c r="BS172" s="68">
        <f t="shared" si="52"/>
        <v>1</v>
      </c>
      <c r="BT172" s="6">
        <f t="shared" si="53"/>
        <v>2119</v>
      </c>
      <c r="BU172" s="6"/>
      <c r="BV172" s="6"/>
      <c r="BW172" s="6">
        <f t="shared" si="54"/>
        <v>2119</v>
      </c>
      <c r="BX172" s="6">
        <f t="shared" si="55"/>
        <v>2119</v>
      </c>
      <c r="BY172" s="6">
        <f t="shared" si="56"/>
        <v>237.3</v>
      </c>
      <c r="CO172" s="50">
        <v>1</v>
      </c>
      <c r="CP172" t="s">
        <v>1600</v>
      </c>
      <c r="CQ172" t="s">
        <v>1601</v>
      </c>
      <c r="CR172">
        <v>0</v>
      </c>
      <c r="CS172">
        <v>5087</v>
      </c>
      <c r="CT172" t="s">
        <v>1450</v>
      </c>
      <c r="CU172" t="s">
        <v>1598</v>
      </c>
      <c r="CV172" t="s">
        <v>1599</v>
      </c>
      <c r="CW172">
        <v>1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1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</row>
    <row r="173" spans="1:153" x14ac:dyDescent="0.3">
      <c r="A173">
        <v>338</v>
      </c>
      <c r="B173">
        <v>169</v>
      </c>
      <c r="D173" s="13" t="str">
        <f t="shared" si="38"/>
        <v>750</v>
      </c>
      <c r="E173" s="13" t="str">
        <f t="shared" si="39"/>
        <v>458</v>
      </c>
      <c r="F173" s="13" t="str">
        <f t="shared" si="40"/>
        <v>75051.45889</v>
      </c>
      <c r="G173" s="13" t="str">
        <f t="shared" si="41"/>
        <v>169.338.TX.OH.2.1082.Yes.Yes</v>
      </c>
      <c r="H173" s="13" t="s">
        <v>1664</v>
      </c>
      <c r="I173" s="13" t="s">
        <v>1664</v>
      </c>
      <c r="J173" t="s">
        <v>1387</v>
      </c>
      <c r="K173" t="s">
        <v>1388</v>
      </c>
      <c r="L173" s="14" t="s">
        <v>1389</v>
      </c>
      <c r="M173" t="s">
        <v>1473</v>
      </c>
      <c r="N173" t="s">
        <v>1345</v>
      </c>
      <c r="O173" t="s">
        <v>1474</v>
      </c>
      <c r="P173" t="s">
        <v>1477</v>
      </c>
      <c r="Q173" s="34">
        <v>1082</v>
      </c>
      <c r="R173" s="9">
        <v>1108</v>
      </c>
      <c r="S173">
        <v>0.36</v>
      </c>
      <c r="T173">
        <v>0.36</v>
      </c>
      <c r="U173" s="11">
        <f t="shared" si="42"/>
        <v>1</v>
      </c>
      <c r="V173" s="50">
        <v>1</v>
      </c>
      <c r="W173" s="22">
        <v>1</v>
      </c>
      <c r="X173">
        <v>2</v>
      </c>
      <c r="Y173" t="s">
        <v>1680</v>
      </c>
      <c r="Z173" s="50">
        <v>1108</v>
      </c>
      <c r="AA173" t="s">
        <v>1478</v>
      </c>
      <c r="AB173" t="s">
        <v>1478</v>
      </c>
      <c r="AC173" t="s">
        <v>1724</v>
      </c>
      <c r="AD173" t="s">
        <v>1723</v>
      </c>
      <c r="AE173" s="13" t="str">
        <f>IFERROR(VLOOKUP(D173,Metros!$C$2:$F$916,4,0),"")</f>
        <v>TX-DFW</v>
      </c>
      <c r="AF173" s="13" t="str">
        <f>IFERROR(VLOOKUP(E173,Metros!$C$2:$F$916,4,0),"")</f>
        <v>OH-LIM</v>
      </c>
      <c r="AG173">
        <v>1</v>
      </c>
      <c r="AH173">
        <v>1035</v>
      </c>
      <c r="AI173">
        <v>2900</v>
      </c>
      <c r="AJ173">
        <v>4610.99</v>
      </c>
      <c r="AK173" s="10">
        <v>1710.9899999999998</v>
      </c>
      <c r="AL173" s="11">
        <v>0.37106781840776054</v>
      </c>
      <c r="AS173">
        <v>1.34</v>
      </c>
      <c r="AT173">
        <v>1.52</v>
      </c>
      <c r="AY173">
        <v>1.38</v>
      </c>
      <c r="AZ173">
        <v>1.58</v>
      </c>
      <c r="BA173">
        <v>1.53</v>
      </c>
      <c r="BB173">
        <v>1.69</v>
      </c>
      <c r="BE173" s="1">
        <f t="shared" si="43"/>
        <v>1.5966666666666667</v>
      </c>
      <c r="BF173" s="51">
        <v>1800</v>
      </c>
      <c r="BG173" s="1">
        <f t="shared" si="44"/>
        <v>4.0993820697954266</v>
      </c>
      <c r="BH173" s="8">
        <v>4.05</v>
      </c>
      <c r="BJ173" s="6">
        <f t="shared" si="45"/>
        <v>4487.3999999999996</v>
      </c>
      <c r="BK173" s="6">
        <f t="shared" si="46"/>
        <v>4886.28</v>
      </c>
      <c r="BL173" s="5">
        <f t="shared" si="47"/>
        <v>4.16</v>
      </c>
      <c r="BM173" s="6">
        <f t="shared" si="48"/>
        <v>4501</v>
      </c>
      <c r="BN173" s="6"/>
      <c r="BO173" s="6"/>
      <c r="BP173" s="70">
        <f t="shared" si="49"/>
        <v>2</v>
      </c>
      <c r="BQ173" s="70">
        <f t="shared" si="50"/>
        <v>2</v>
      </c>
      <c r="BR173" s="6">
        <f t="shared" si="51"/>
        <v>4501</v>
      </c>
      <c r="BS173" s="68">
        <f t="shared" si="52"/>
        <v>3</v>
      </c>
      <c r="BT173" s="6">
        <f t="shared" si="53"/>
        <v>4647</v>
      </c>
      <c r="BU173" s="6"/>
      <c r="BV173" s="6"/>
      <c r="BW173" s="6">
        <f t="shared" si="54"/>
        <v>4647</v>
      </c>
      <c r="BX173" s="6">
        <f t="shared" si="55"/>
        <v>4647</v>
      </c>
      <c r="BY173" s="6">
        <f t="shared" si="56"/>
        <v>1108</v>
      </c>
      <c r="CO173" s="50">
        <v>1</v>
      </c>
      <c r="CP173" t="s">
        <v>1596</v>
      </c>
      <c r="CQ173" t="s">
        <v>1597</v>
      </c>
      <c r="CR173">
        <v>0</v>
      </c>
      <c r="CS173">
        <v>5120</v>
      </c>
      <c r="CT173" t="s">
        <v>1473</v>
      </c>
      <c r="CU173" t="s">
        <v>1598</v>
      </c>
      <c r="CV173" t="s">
        <v>1599</v>
      </c>
      <c r="CW173">
        <v>1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1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</row>
    <row r="174" spans="1:153" x14ac:dyDescent="0.3">
      <c r="A174">
        <v>340</v>
      </c>
      <c r="B174">
        <v>170</v>
      </c>
      <c r="D174" s="13" t="str">
        <f t="shared" si="38"/>
        <v>890</v>
      </c>
      <c r="E174" s="13" t="str">
        <f t="shared" si="39"/>
        <v>917</v>
      </c>
      <c r="F174" s="13" t="str">
        <f t="shared" si="40"/>
        <v>89002.91764</v>
      </c>
      <c r="G174" s="13" t="str">
        <f t="shared" si="41"/>
        <v>170.340.NV.CA.1.234.Yes.Yes</v>
      </c>
      <c r="H174" s="13" t="s">
        <v>1664</v>
      </c>
      <c r="I174" s="13" t="s">
        <v>1664</v>
      </c>
      <c r="J174" t="s">
        <v>1390</v>
      </c>
      <c r="K174" t="s">
        <v>1391</v>
      </c>
      <c r="L174" s="14" t="s">
        <v>1392</v>
      </c>
      <c r="M174" t="s">
        <v>1398</v>
      </c>
      <c r="N174" t="s">
        <v>1348</v>
      </c>
      <c r="O174" t="s">
        <v>1449</v>
      </c>
      <c r="P174" t="s">
        <v>1477</v>
      </c>
      <c r="Q174" s="34">
        <v>234</v>
      </c>
      <c r="R174" s="9">
        <v>237</v>
      </c>
      <c r="S174">
        <v>0.36</v>
      </c>
      <c r="T174">
        <v>0.36</v>
      </c>
      <c r="U174" s="11">
        <f t="shared" si="42"/>
        <v>1</v>
      </c>
      <c r="V174" s="50">
        <v>1</v>
      </c>
      <c r="W174" s="22">
        <v>1</v>
      </c>
      <c r="X174">
        <v>1</v>
      </c>
      <c r="Y174" t="s">
        <v>1680</v>
      </c>
      <c r="Z174" s="50">
        <v>237</v>
      </c>
      <c r="AA174" t="s">
        <v>1478</v>
      </c>
      <c r="AB174" t="s">
        <v>1478</v>
      </c>
      <c r="AC174" t="s">
        <v>1728</v>
      </c>
      <c r="AD174" t="s">
        <v>1727</v>
      </c>
      <c r="AE174" s="13" t="str">
        <f>IFERROR(VLOOKUP(D174,Metros!$C$2:$F$916,4,0),"")</f>
        <v>NV-LAS</v>
      </c>
      <c r="AF174" s="13" t="str">
        <f>IFERROR(VLOOKUP(E174,Metros!$C$2:$F$916,4,0),"")</f>
        <v>CA-LOS</v>
      </c>
      <c r="AK174" s="10"/>
      <c r="AL174" s="11"/>
      <c r="AS174">
        <v>1.81</v>
      </c>
      <c r="AT174">
        <v>1.97</v>
      </c>
      <c r="AY174">
        <v>1.87</v>
      </c>
      <c r="AZ174">
        <v>1.97</v>
      </c>
      <c r="BA174">
        <v>1.93</v>
      </c>
      <c r="BB174">
        <v>2.0299999999999998</v>
      </c>
      <c r="BE174" s="1">
        <f t="shared" si="43"/>
        <v>1.99</v>
      </c>
      <c r="BF174" s="51">
        <v>1800</v>
      </c>
      <c r="BG174" s="1">
        <f t="shared" si="44"/>
        <v>10.679436708860759</v>
      </c>
      <c r="BH174" s="8">
        <v>1</v>
      </c>
      <c r="BI174" s="8">
        <v>2050</v>
      </c>
      <c r="BJ174" s="6">
        <f t="shared" si="45"/>
        <v>2050</v>
      </c>
      <c r="BK174" s="6">
        <f t="shared" si="46"/>
        <v>2135.3200000000002</v>
      </c>
      <c r="BL174" s="5">
        <f t="shared" si="47"/>
        <v>8.77</v>
      </c>
      <c r="BM174" s="6">
        <f t="shared" si="48"/>
        <v>2052</v>
      </c>
      <c r="BN174" s="6"/>
      <c r="BO174" s="6"/>
      <c r="BP174" s="70">
        <f t="shared" si="49"/>
        <v>1</v>
      </c>
      <c r="BQ174" s="70">
        <f t="shared" si="50"/>
        <v>1</v>
      </c>
      <c r="BR174" s="6">
        <f t="shared" si="51"/>
        <v>2052</v>
      </c>
      <c r="BS174" s="68">
        <f t="shared" si="52"/>
        <v>1</v>
      </c>
      <c r="BT174" s="6">
        <f t="shared" si="53"/>
        <v>2119</v>
      </c>
      <c r="BU174" s="6"/>
      <c r="BV174" s="6"/>
      <c r="BW174" s="6">
        <f t="shared" si="54"/>
        <v>2119</v>
      </c>
      <c r="BX174" s="6">
        <f t="shared" si="55"/>
        <v>2119</v>
      </c>
      <c r="BY174" s="6">
        <f t="shared" si="56"/>
        <v>237</v>
      </c>
      <c r="CO174" s="50">
        <v>1</v>
      </c>
      <c r="CP174" t="s">
        <v>1600</v>
      </c>
      <c r="CQ174" t="s">
        <v>1601</v>
      </c>
      <c r="CR174">
        <v>0</v>
      </c>
      <c r="CS174">
        <v>5642</v>
      </c>
      <c r="CT174" t="s">
        <v>1398</v>
      </c>
      <c r="CU174" t="s">
        <v>1598</v>
      </c>
      <c r="CV174" t="s">
        <v>1599</v>
      </c>
      <c r="CW174">
        <v>1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1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</row>
    <row r="175" spans="1:153" x14ac:dyDescent="0.3">
      <c r="A175">
        <v>342</v>
      </c>
      <c r="B175">
        <v>171</v>
      </c>
      <c r="D175" s="13" t="str">
        <f t="shared" si="38"/>
        <v>890</v>
      </c>
      <c r="E175" s="13" t="str">
        <f t="shared" si="39"/>
        <v>853</v>
      </c>
      <c r="F175" s="13" t="str">
        <f t="shared" si="40"/>
        <v>89002.85353</v>
      </c>
      <c r="G175" s="13" t="str">
        <f t="shared" si="41"/>
        <v>171.342.NV.AZ.3.264.Yes.Yes</v>
      </c>
      <c r="H175" s="13" t="s">
        <v>1664</v>
      </c>
      <c r="I175" s="13" t="s">
        <v>1664</v>
      </c>
      <c r="J175" t="s">
        <v>1390</v>
      </c>
      <c r="K175" t="s">
        <v>1391</v>
      </c>
      <c r="L175" s="14" t="s">
        <v>1392</v>
      </c>
      <c r="M175" t="s">
        <v>1452</v>
      </c>
      <c r="N175" t="s">
        <v>1406</v>
      </c>
      <c r="O175" t="s">
        <v>1453</v>
      </c>
      <c r="P175" t="s">
        <v>1477</v>
      </c>
      <c r="Q175" s="34">
        <v>264</v>
      </c>
      <c r="R175" s="9">
        <v>270.3</v>
      </c>
      <c r="S175">
        <v>0.36</v>
      </c>
      <c r="T175">
        <v>0.36</v>
      </c>
      <c r="U175" s="11">
        <f t="shared" si="42"/>
        <v>1</v>
      </c>
      <c r="V175" s="50">
        <v>1</v>
      </c>
      <c r="W175" s="22">
        <v>1</v>
      </c>
      <c r="X175">
        <v>3</v>
      </c>
      <c r="Y175" t="s">
        <v>1680</v>
      </c>
      <c r="Z175" s="50">
        <v>270.3</v>
      </c>
      <c r="AA175" t="s">
        <v>1478</v>
      </c>
      <c r="AB175" t="s">
        <v>1478</v>
      </c>
      <c r="AC175" t="s">
        <v>1728</v>
      </c>
      <c r="AD175" t="s">
        <v>1728</v>
      </c>
      <c r="AE175" s="13" t="str">
        <f>IFERROR(VLOOKUP(D175,Metros!$C$2:$F$916,4,0),"")</f>
        <v>NV-LAS</v>
      </c>
      <c r="AF175" s="13" t="str">
        <f>IFERROR(VLOOKUP(E175,Metros!$C$2:$F$916,4,0),"")</f>
        <v>AZ-PHO</v>
      </c>
      <c r="AG175">
        <v>6</v>
      </c>
      <c r="AH175">
        <v>193.76666666666665</v>
      </c>
      <c r="AI175">
        <v>1218.3333333333333</v>
      </c>
      <c r="AJ175">
        <v>2983.1699999999996</v>
      </c>
      <c r="AK175" s="10">
        <v>1764.8366666666664</v>
      </c>
      <c r="AL175" s="11">
        <v>0.59159775227917499</v>
      </c>
      <c r="AS175">
        <v>1.97</v>
      </c>
      <c r="AT175">
        <v>2.19</v>
      </c>
      <c r="AY175">
        <v>2.17</v>
      </c>
      <c r="AZ175">
        <v>2.2999999999999998</v>
      </c>
      <c r="BA175">
        <v>2.2200000000000002</v>
      </c>
      <c r="BB175">
        <v>2.37</v>
      </c>
      <c r="BE175" s="1">
        <f t="shared" si="43"/>
        <v>2.2866666666666666</v>
      </c>
      <c r="BF175" s="51">
        <v>1800</v>
      </c>
      <c r="BG175" s="1">
        <f t="shared" si="44"/>
        <v>10.203600813910469</v>
      </c>
      <c r="BH175" s="8">
        <v>1</v>
      </c>
      <c r="BI175" s="8">
        <v>3350</v>
      </c>
      <c r="BJ175" s="6">
        <f t="shared" si="45"/>
        <v>3350</v>
      </c>
      <c r="BK175" s="6">
        <f t="shared" si="46"/>
        <v>3447.308</v>
      </c>
      <c r="BL175" s="5">
        <f t="shared" si="47"/>
        <v>12.7</v>
      </c>
      <c r="BM175" s="6">
        <f t="shared" si="48"/>
        <v>3353</v>
      </c>
      <c r="BN175" s="6"/>
      <c r="BO175" s="6"/>
      <c r="BP175" s="70">
        <f t="shared" si="49"/>
        <v>3</v>
      </c>
      <c r="BQ175" s="70">
        <f t="shared" si="50"/>
        <v>3</v>
      </c>
      <c r="BR175" s="6">
        <f t="shared" si="51"/>
        <v>3353</v>
      </c>
      <c r="BS175" s="68">
        <f t="shared" si="52"/>
        <v>1</v>
      </c>
      <c r="BT175" s="6">
        <f t="shared" si="53"/>
        <v>3462</v>
      </c>
      <c r="BU175" s="6"/>
      <c r="BV175" s="6"/>
      <c r="BW175" s="6">
        <f t="shared" si="54"/>
        <v>3462</v>
      </c>
      <c r="BX175" s="6">
        <f t="shared" si="55"/>
        <v>3462</v>
      </c>
      <c r="BY175" s="6">
        <f t="shared" si="56"/>
        <v>270.3</v>
      </c>
      <c r="CO175" s="50">
        <v>1</v>
      </c>
      <c r="CP175" t="s">
        <v>1600</v>
      </c>
      <c r="CQ175" t="s">
        <v>1601</v>
      </c>
      <c r="CR175">
        <v>0</v>
      </c>
      <c r="CS175">
        <v>5643</v>
      </c>
      <c r="CT175" t="s">
        <v>1452</v>
      </c>
      <c r="CU175" t="s">
        <v>1598</v>
      </c>
      <c r="CV175" t="s">
        <v>1599</v>
      </c>
      <c r="CW175">
        <v>1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1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</row>
    <row r="176" spans="1:153" x14ac:dyDescent="0.3">
      <c r="A176">
        <v>344</v>
      </c>
      <c r="B176">
        <v>172</v>
      </c>
      <c r="D176" s="13" t="str">
        <f t="shared" si="38"/>
        <v>750</v>
      </c>
      <c r="E176" s="13" t="str">
        <f t="shared" si="39"/>
        <v>604</v>
      </c>
      <c r="F176" s="13" t="str">
        <f t="shared" si="40"/>
        <v>75051.60436</v>
      </c>
      <c r="G176" s="13" t="str">
        <f t="shared" si="41"/>
        <v>172.344.TX.IL.3.894.Yes.Yes</v>
      </c>
      <c r="H176" s="13" t="s">
        <v>1664</v>
      </c>
      <c r="I176" s="13" t="s">
        <v>1664</v>
      </c>
      <c r="J176" t="s">
        <v>1387</v>
      </c>
      <c r="K176" t="s">
        <v>1388</v>
      </c>
      <c r="L176" s="14" t="s">
        <v>1389</v>
      </c>
      <c r="M176" t="s">
        <v>1466</v>
      </c>
      <c r="N176" t="s">
        <v>1354</v>
      </c>
      <c r="O176" t="s">
        <v>1467</v>
      </c>
      <c r="P176" t="s">
        <v>1477</v>
      </c>
      <c r="Q176" s="34">
        <v>894</v>
      </c>
      <c r="R176" s="9">
        <v>901.2</v>
      </c>
      <c r="S176">
        <v>0.36</v>
      </c>
      <c r="T176">
        <v>0.36</v>
      </c>
      <c r="U176" s="11">
        <f t="shared" si="42"/>
        <v>1</v>
      </c>
      <c r="V176" s="50">
        <v>1</v>
      </c>
      <c r="W176" s="22">
        <v>1</v>
      </c>
      <c r="X176">
        <v>3</v>
      </c>
      <c r="Y176" t="s">
        <v>1680</v>
      </c>
      <c r="Z176" s="50">
        <v>901.2</v>
      </c>
      <c r="AA176" t="s">
        <v>1478</v>
      </c>
      <c r="AB176" t="s">
        <v>1478</v>
      </c>
      <c r="AC176" t="s">
        <v>1724</v>
      </c>
      <c r="AD176" t="s">
        <v>1723</v>
      </c>
      <c r="AE176" s="13" t="str">
        <f>IFERROR(VLOOKUP(D176,Metros!$C$2:$F$916,4,0),"")</f>
        <v>TX-DFW</v>
      </c>
      <c r="AF176" s="13" t="str">
        <f>IFERROR(VLOOKUP(E176,Metros!$C$2:$F$916,4,0),"")</f>
        <v>IL-CHI</v>
      </c>
      <c r="AG176">
        <v>6</v>
      </c>
      <c r="AH176">
        <v>961</v>
      </c>
      <c r="AI176">
        <v>2141.6666666666665</v>
      </c>
      <c r="AJ176">
        <v>2611.4700000000003</v>
      </c>
      <c r="AK176" s="10">
        <v>469.80333333333374</v>
      </c>
      <c r="AL176" s="11">
        <v>0.1798999541765112</v>
      </c>
      <c r="AS176">
        <v>1.1299999999999999</v>
      </c>
      <c r="AT176">
        <v>1.33</v>
      </c>
      <c r="AY176">
        <v>1.1399999999999999</v>
      </c>
      <c r="AZ176">
        <v>1.28</v>
      </c>
      <c r="BA176">
        <v>1.25</v>
      </c>
      <c r="BB176">
        <v>1.42</v>
      </c>
      <c r="BE176" s="1">
        <f t="shared" si="43"/>
        <v>1.3433333333333335</v>
      </c>
      <c r="BF176" s="51">
        <v>1800</v>
      </c>
      <c r="BG176" s="1">
        <f t="shared" si="44"/>
        <v>4.0795035508211281</v>
      </c>
      <c r="BH176" s="8">
        <v>4.05</v>
      </c>
      <c r="BI176" s="8">
        <v>3750</v>
      </c>
      <c r="BJ176" s="6">
        <f t="shared" si="45"/>
        <v>3750</v>
      </c>
      <c r="BK176" s="6">
        <f t="shared" si="46"/>
        <v>4074.4319999999998</v>
      </c>
      <c r="BL176" s="5">
        <f t="shared" si="47"/>
        <v>4.2</v>
      </c>
      <c r="BM176" s="6">
        <f t="shared" si="48"/>
        <v>3755</v>
      </c>
      <c r="BN176" s="6"/>
      <c r="BO176" s="6"/>
      <c r="BP176" s="70">
        <f t="shared" si="49"/>
        <v>3</v>
      </c>
      <c r="BQ176" s="70">
        <f t="shared" si="50"/>
        <v>3</v>
      </c>
      <c r="BR176" s="6">
        <f t="shared" si="51"/>
        <v>3755</v>
      </c>
      <c r="BS176" s="68">
        <f t="shared" si="52"/>
        <v>2</v>
      </c>
      <c r="BT176" s="6">
        <f t="shared" si="53"/>
        <v>3877</v>
      </c>
      <c r="BU176" s="6"/>
      <c r="BV176" s="6"/>
      <c r="BW176" s="6">
        <f t="shared" si="54"/>
        <v>3877</v>
      </c>
      <c r="BX176" s="6">
        <f t="shared" si="55"/>
        <v>3877</v>
      </c>
      <c r="BY176" s="6">
        <f t="shared" si="56"/>
        <v>901.2</v>
      </c>
      <c r="CO176" s="50">
        <v>1</v>
      </c>
      <c r="CP176" t="s">
        <v>1596</v>
      </c>
      <c r="CQ176" t="s">
        <v>1597</v>
      </c>
      <c r="CR176">
        <v>0</v>
      </c>
      <c r="CS176">
        <v>5851</v>
      </c>
      <c r="CT176" t="s">
        <v>1466</v>
      </c>
      <c r="CU176" t="s">
        <v>1598</v>
      </c>
      <c r="CV176" t="s">
        <v>1599</v>
      </c>
      <c r="CW176">
        <v>1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1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</row>
    <row r="177" spans="1:145" x14ac:dyDescent="0.3">
      <c r="A177">
        <v>346</v>
      </c>
      <c r="B177">
        <v>173</v>
      </c>
      <c r="D177" s="13" t="str">
        <f t="shared" si="38"/>
        <v>752</v>
      </c>
      <c r="E177" s="13" t="str">
        <f t="shared" si="39"/>
        <v>752</v>
      </c>
      <c r="F177" s="13" t="str">
        <f t="shared" si="40"/>
        <v>75237.75232</v>
      </c>
      <c r="G177" s="13" t="str">
        <f t="shared" si="41"/>
        <v>173.346.TX.TX.1.5.Yes.Yes</v>
      </c>
      <c r="H177" s="13" t="s">
        <v>1664</v>
      </c>
      <c r="I177" s="13" t="s">
        <v>1664</v>
      </c>
      <c r="J177" t="s">
        <v>1393</v>
      </c>
      <c r="K177" t="s">
        <v>1388</v>
      </c>
      <c r="L177" s="14" t="s">
        <v>1394</v>
      </c>
      <c r="M177" t="s">
        <v>1393</v>
      </c>
      <c r="N177" t="s">
        <v>1388</v>
      </c>
      <c r="O177" t="s">
        <v>1456</v>
      </c>
      <c r="P177" t="s">
        <v>1477</v>
      </c>
      <c r="Q177" s="34">
        <v>5</v>
      </c>
      <c r="R177" s="9">
        <v>0</v>
      </c>
      <c r="S177">
        <v>0.36</v>
      </c>
      <c r="T177">
        <v>0.36</v>
      </c>
      <c r="U177" s="11">
        <f t="shared" si="42"/>
        <v>1</v>
      </c>
      <c r="V177" s="50">
        <v>0.59</v>
      </c>
      <c r="W177" s="22">
        <v>0.59</v>
      </c>
      <c r="X177">
        <v>1</v>
      </c>
      <c r="Y177" t="s">
        <v>1680</v>
      </c>
      <c r="Z177" s="50">
        <v>0</v>
      </c>
      <c r="AA177" t="s">
        <v>1478</v>
      </c>
      <c r="AB177" t="s">
        <v>1478</v>
      </c>
      <c r="AC177" t="s">
        <v>1724</v>
      </c>
      <c r="AD177" t="s">
        <v>1724</v>
      </c>
      <c r="AE177" s="13" t="str">
        <f>IFERROR(VLOOKUP(D177,Metros!$C$2:$F$916,4,0),"")</f>
        <v>TX-DFW</v>
      </c>
      <c r="AF177" s="13" t="str">
        <f>IFERROR(VLOOKUP(E177,Metros!$C$2:$F$916,4,0),"")</f>
        <v>TX-DFW</v>
      </c>
      <c r="AG177">
        <v>54</v>
      </c>
      <c r="AH177">
        <v>26.24629629629629</v>
      </c>
      <c r="AI177">
        <v>699.11666666666667</v>
      </c>
      <c r="AJ177">
        <v>1083.0775925925927</v>
      </c>
      <c r="AK177" s="10">
        <v>383.96092592592606</v>
      </c>
      <c r="AL177" s="11">
        <v>0.35450915848681552</v>
      </c>
      <c r="AS177">
        <v>294.33999999999997</v>
      </c>
      <c r="AT177">
        <v>309.66000000000003</v>
      </c>
      <c r="AY177">
        <v>294.26</v>
      </c>
      <c r="AZ177">
        <v>299.67</v>
      </c>
      <c r="BA177">
        <v>302.36</v>
      </c>
      <c r="BB177">
        <v>317.02999999999997</v>
      </c>
      <c r="BE177" s="1">
        <f t="shared" si="43"/>
        <v>308.78666666666669</v>
      </c>
      <c r="BF177" s="51">
        <v>1800</v>
      </c>
      <c r="BG177" s="1" t="e">
        <f t="shared" si="44"/>
        <v>#DIV/0!</v>
      </c>
      <c r="BH177" s="8">
        <v>1</v>
      </c>
      <c r="BI177" s="8">
        <v>1500</v>
      </c>
      <c r="BJ177" s="6">
        <f t="shared" si="45"/>
        <v>1500</v>
      </c>
      <c r="BK177" s="6">
        <f t="shared" si="46"/>
        <v>1500</v>
      </c>
      <c r="BL177" s="5">
        <f t="shared" si="47"/>
        <v>299.64</v>
      </c>
      <c r="BM177" s="6">
        <f t="shared" si="48"/>
        <v>1498</v>
      </c>
      <c r="BN177" s="6"/>
      <c r="BO177" s="6"/>
      <c r="BP177" s="70">
        <f t="shared" si="49"/>
        <v>1</v>
      </c>
      <c r="BQ177" s="70">
        <f t="shared" si="50"/>
        <v>1</v>
      </c>
      <c r="BR177" s="6">
        <f t="shared" si="51"/>
        <v>1498</v>
      </c>
      <c r="BS177" s="68">
        <f t="shared" si="52"/>
        <v>1</v>
      </c>
      <c r="BT177" s="6">
        <f t="shared" si="53"/>
        <v>1547</v>
      </c>
      <c r="BU177" s="6"/>
      <c r="BV177" s="6"/>
      <c r="BW177" s="6">
        <f t="shared" si="54"/>
        <v>1547</v>
      </c>
      <c r="BX177" s="6">
        <f t="shared" si="55"/>
        <v>912.7299999999999</v>
      </c>
      <c r="BY177" s="6">
        <f t="shared" si="56"/>
        <v>0</v>
      </c>
      <c r="CC177">
        <v>4</v>
      </c>
      <c r="CD177" s="22">
        <v>5.3249999999999993</v>
      </c>
      <c r="CE177" s="22">
        <v>425</v>
      </c>
      <c r="CF177" s="22">
        <v>942.61500000000001</v>
      </c>
      <c r="CG177" s="22">
        <v>517.61500000000001</v>
      </c>
      <c r="CH177" s="11">
        <v>0.54912663176376353</v>
      </c>
      <c r="CO177" s="50">
        <v>0.59</v>
      </c>
      <c r="CP177" t="s">
        <v>1602</v>
      </c>
      <c r="CQ177" t="s">
        <v>1603</v>
      </c>
      <c r="CR177" t="s">
        <v>1604</v>
      </c>
      <c r="CS177">
        <v>5023</v>
      </c>
      <c r="CT177" t="s">
        <v>1605</v>
      </c>
      <c r="CU177" t="s">
        <v>1606</v>
      </c>
      <c r="CV177">
        <v>5</v>
      </c>
      <c r="CW177">
        <v>0.59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0.59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</row>
    <row r="178" spans="1:145" x14ac:dyDescent="0.3">
      <c r="A178">
        <v>348</v>
      </c>
      <c r="B178">
        <v>174</v>
      </c>
      <c r="D178" s="13" t="str">
        <f t="shared" si="38"/>
        <v>752</v>
      </c>
      <c r="E178" s="13" t="str">
        <f t="shared" si="39"/>
        <v>666</v>
      </c>
      <c r="F178" s="13" t="str">
        <f t="shared" si="40"/>
        <v>75237.66609</v>
      </c>
      <c r="G178" s="13" t="str">
        <f t="shared" si="41"/>
        <v>174.348.TX.KS.8.480.Yes.Yes</v>
      </c>
      <c r="H178" s="13" t="s">
        <v>1664</v>
      </c>
      <c r="I178" s="13" t="s">
        <v>1664</v>
      </c>
      <c r="J178" t="s">
        <v>1393</v>
      </c>
      <c r="K178" t="s">
        <v>1388</v>
      </c>
      <c r="L178" s="14" t="s">
        <v>1394</v>
      </c>
      <c r="M178" t="s">
        <v>1457</v>
      </c>
      <c r="N178" t="s">
        <v>1458</v>
      </c>
      <c r="O178" t="s">
        <v>1459</v>
      </c>
      <c r="P178" t="s">
        <v>1477</v>
      </c>
      <c r="Q178" s="34">
        <v>480</v>
      </c>
      <c r="R178" s="9">
        <v>492.8</v>
      </c>
      <c r="S178">
        <v>0.36</v>
      </c>
      <c r="T178">
        <v>0.36</v>
      </c>
      <c r="U178" s="11">
        <f t="shared" si="42"/>
        <v>1</v>
      </c>
      <c r="V178" s="50">
        <v>1.1057692307692308</v>
      </c>
      <c r="W178" s="22">
        <v>1.1057692307692308</v>
      </c>
      <c r="X178">
        <v>8</v>
      </c>
      <c r="Y178" t="s">
        <v>1680</v>
      </c>
      <c r="Z178" s="50">
        <v>492.8</v>
      </c>
      <c r="AA178" t="s">
        <v>1478</v>
      </c>
      <c r="AB178" t="s">
        <v>1478</v>
      </c>
      <c r="AC178" t="s">
        <v>1724</v>
      </c>
      <c r="AD178" t="s">
        <v>1724</v>
      </c>
      <c r="AE178" s="13" t="str">
        <f>IFERROR(VLOOKUP(D178,Metros!$C$2:$F$916,4,0),"")</f>
        <v>TX-DFW</v>
      </c>
      <c r="AF178" s="13" t="str">
        <f>IFERROR(VLOOKUP(E178,Metros!$C$2:$F$916,4,0),"")</f>
        <v>KS-TOP</v>
      </c>
      <c r="AG178">
        <v>12</v>
      </c>
      <c r="AH178">
        <v>485.89166666666665</v>
      </c>
      <c r="AI178">
        <v>1777.1441666666667</v>
      </c>
      <c r="AJ178">
        <v>2754.685833333333</v>
      </c>
      <c r="AK178" s="10">
        <v>977.54166666666629</v>
      </c>
      <c r="AL178" s="11">
        <v>0.35486502846815854</v>
      </c>
      <c r="AS178">
        <v>1.45</v>
      </c>
      <c r="AT178">
        <v>1.6</v>
      </c>
      <c r="AY178">
        <v>1.52</v>
      </c>
      <c r="AZ178">
        <v>1.72</v>
      </c>
      <c r="BA178">
        <v>1.69</v>
      </c>
      <c r="BB178">
        <v>1.97</v>
      </c>
      <c r="BE178" s="1">
        <f t="shared" si="43"/>
        <v>1.7633333333333334</v>
      </c>
      <c r="BF178" s="51">
        <v>1800</v>
      </c>
      <c r="BG178" s="1">
        <f t="shared" si="44"/>
        <v>6.38576406926407</v>
      </c>
      <c r="BH178" s="8">
        <v>7.05</v>
      </c>
      <c r="BJ178" s="6">
        <f t="shared" si="45"/>
        <v>3474.24</v>
      </c>
      <c r="BK178" s="6">
        <f t="shared" si="46"/>
        <v>3651.6479999999997</v>
      </c>
      <c r="BL178" s="5">
        <f t="shared" si="47"/>
        <v>7.25</v>
      </c>
      <c r="BM178" s="6">
        <f t="shared" si="48"/>
        <v>3480</v>
      </c>
      <c r="BN178" s="6"/>
      <c r="BO178" s="6"/>
      <c r="BP178" s="70">
        <f t="shared" si="49"/>
        <v>8</v>
      </c>
      <c r="BQ178" s="70">
        <f t="shared" si="50"/>
        <v>8</v>
      </c>
      <c r="BR178" s="6">
        <f t="shared" si="51"/>
        <v>3480</v>
      </c>
      <c r="BS178" s="68">
        <f t="shared" si="52"/>
        <v>2</v>
      </c>
      <c r="BT178" s="6">
        <f t="shared" si="53"/>
        <v>3593</v>
      </c>
      <c r="BU178" s="6"/>
      <c r="BV178" s="6"/>
      <c r="BW178" s="6">
        <f t="shared" si="54"/>
        <v>3593</v>
      </c>
      <c r="BX178" s="6">
        <f t="shared" si="55"/>
        <v>3973.0288461538462</v>
      </c>
      <c r="BY178" s="6">
        <f t="shared" si="56"/>
        <v>544.92307692307702</v>
      </c>
      <c r="CC178">
        <v>6</v>
      </c>
      <c r="CD178" s="22">
        <v>481.84999999999997</v>
      </c>
      <c r="CE178" s="22">
        <v>1811.5</v>
      </c>
      <c r="CF178" s="22">
        <v>3103.1749999999997</v>
      </c>
      <c r="CG178" s="22">
        <v>1291.6749999999997</v>
      </c>
      <c r="CH178" s="11">
        <v>0.41624304140114554</v>
      </c>
      <c r="CO178" s="50">
        <v>1.1057692307692308</v>
      </c>
      <c r="CP178" t="s">
        <v>1602</v>
      </c>
      <c r="CQ178" t="s">
        <v>1603</v>
      </c>
      <c r="CR178" t="s">
        <v>1604</v>
      </c>
      <c r="CS178">
        <v>5024</v>
      </c>
      <c r="CT178" t="s">
        <v>1607</v>
      </c>
      <c r="CU178" t="s">
        <v>1606</v>
      </c>
      <c r="CV178">
        <v>5</v>
      </c>
      <c r="CW178">
        <v>1.1057692307692308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1.1057692307692308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</row>
    <row r="179" spans="1:145" x14ac:dyDescent="0.3">
      <c r="A179">
        <v>350</v>
      </c>
      <c r="B179">
        <v>175</v>
      </c>
      <c r="D179" s="13" t="str">
        <f t="shared" si="38"/>
        <v>088</v>
      </c>
      <c r="E179" s="13" t="str">
        <f t="shared" si="39"/>
        <v>226</v>
      </c>
      <c r="F179" s="13" t="str">
        <f t="shared" si="40"/>
        <v>08810.22603</v>
      </c>
      <c r="G179" s="13" t="str">
        <f t="shared" si="41"/>
        <v>175.350.NJ.VA.5.246.No.Yes</v>
      </c>
      <c r="H179" s="13" t="s">
        <v>1664</v>
      </c>
      <c r="I179" s="13" t="s">
        <v>1664</v>
      </c>
      <c r="J179" t="s">
        <v>1395</v>
      </c>
      <c r="K179" t="s">
        <v>1396</v>
      </c>
      <c r="L179" s="14" t="s">
        <v>1397</v>
      </c>
      <c r="M179" t="s">
        <v>1468</v>
      </c>
      <c r="N179" t="s">
        <v>1469</v>
      </c>
      <c r="O179" t="s">
        <v>1470</v>
      </c>
      <c r="P179" t="s">
        <v>1477</v>
      </c>
      <c r="Q179" s="34">
        <v>246</v>
      </c>
      <c r="R179" s="9">
        <v>251.5</v>
      </c>
      <c r="S179">
        <v>0.36</v>
      </c>
      <c r="T179">
        <v>0.36</v>
      </c>
      <c r="U179" s="11">
        <f t="shared" si="42"/>
        <v>1</v>
      </c>
      <c r="V179" s="50">
        <v>1.5</v>
      </c>
      <c r="W179" s="22">
        <v>1.5</v>
      </c>
      <c r="X179">
        <v>5</v>
      </c>
      <c r="Y179" t="s">
        <v>1680</v>
      </c>
      <c r="Z179" s="50">
        <v>251.5</v>
      </c>
      <c r="AA179" t="s">
        <v>1479</v>
      </c>
      <c r="AB179" t="s">
        <v>1478</v>
      </c>
      <c r="AC179" t="s">
        <v>1725</v>
      </c>
      <c r="AD179" t="s">
        <v>1722</v>
      </c>
      <c r="AE179" s="13" t="str">
        <f>IFERROR(VLOOKUP(D179,Metros!$C$2:$F$916,4,0),"")</f>
        <v>NJ-TRE</v>
      </c>
      <c r="AF179" s="13" t="str">
        <f>IFERROR(VLOOKUP(E179,Metros!$C$2:$F$916,4,0),"")</f>
        <v>VA-WIN</v>
      </c>
      <c r="AG179">
        <v>18</v>
      </c>
      <c r="AH179">
        <v>252.07222222222219</v>
      </c>
      <c r="AI179">
        <v>1151.3888888888889</v>
      </c>
      <c r="AJ179">
        <v>1445.2566666666664</v>
      </c>
      <c r="AK179" s="10">
        <v>293.86777777777752</v>
      </c>
      <c r="AL179" s="11">
        <v>0.20333258759881928</v>
      </c>
      <c r="AS179">
        <v>2.73</v>
      </c>
      <c r="AT179">
        <v>2.91</v>
      </c>
      <c r="AY179">
        <v>2.71</v>
      </c>
      <c r="AZ179">
        <v>2.89</v>
      </c>
      <c r="BA179">
        <v>2.75</v>
      </c>
      <c r="BB179">
        <v>2.91</v>
      </c>
      <c r="BE179" s="1">
        <f t="shared" si="43"/>
        <v>2.9033333333333338</v>
      </c>
      <c r="BF179" s="51">
        <v>1200</v>
      </c>
      <c r="BG179" s="1">
        <f t="shared" si="44"/>
        <v>9.2715384360503652</v>
      </c>
      <c r="BH179" s="8">
        <v>10</v>
      </c>
      <c r="BJ179" s="6">
        <f t="shared" si="45"/>
        <v>2515</v>
      </c>
      <c r="BK179" s="6">
        <f t="shared" si="46"/>
        <v>2605.54</v>
      </c>
      <c r="BL179" s="5">
        <f t="shared" si="47"/>
        <v>10.23</v>
      </c>
      <c r="BM179" s="6">
        <f t="shared" si="48"/>
        <v>2517</v>
      </c>
      <c r="BN179" s="6"/>
      <c r="BO179" s="6"/>
      <c r="BP179" s="70">
        <f t="shared" si="49"/>
        <v>5</v>
      </c>
      <c r="BQ179" s="70">
        <f t="shared" si="50"/>
        <v>5</v>
      </c>
      <c r="BR179" s="6">
        <f t="shared" si="51"/>
        <v>2517</v>
      </c>
      <c r="BS179" s="68">
        <f t="shared" si="52"/>
        <v>1</v>
      </c>
      <c r="BT179" s="6">
        <f t="shared" si="53"/>
        <v>2599</v>
      </c>
      <c r="BU179" s="6"/>
      <c r="BV179" s="6"/>
      <c r="BW179" s="6">
        <f t="shared" si="54"/>
        <v>2599</v>
      </c>
      <c r="BX179" s="6">
        <f t="shared" si="55"/>
        <v>3898.5</v>
      </c>
      <c r="BY179" s="6">
        <f t="shared" si="56"/>
        <v>377.25</v>
      </c>
      <c r="CA179">
        <v>1250</v>
      </c>
      <c r="CB179" s="39" t="s">
        <v>1481</v>
      </c>
      <c r="CC179">
        <v>18</v>
      </c>
      <c r="CD179" s="22">
        <v>252.07222222222219</v>
      </c>
      <c r="CE179" s="22">
        <v>1151.3888888888889</v>
      </c>
      <c r="CF179" s="22">
        <v>1445.2566666666664</v>
      </c>
      <c r="CG179" s="22">
        <v>293.86777777777752</v>
      </c>
      <c r="CH179" s="11">
        <v>0.20333258759881928</v>
      </c>
      <c r="CO179" s="50">
        <v>1.5</v>
      </c>
      <c r="CP179" t="s">
        <v>1608</v>
      </c>
      <c r="CQ179" t="s">
        <v>1609</v>
      </c>
      <c r="CR179" t="s">
        <v>1604</v>
      </c>
      <c r="CS179">
        <v>5030</v>
      </c>
      <c r="CT179" t="s">
        <v>1610</v>
      </c>
      <c r="CU179" t="s">
        <v>1606</v>
      </c>
      <c r="CV179">
        <v>5</v>
      </c>
      <c r="CW179">
        <v>1.5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1.5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</row>
    <row r="180" spans="1:145" x14ac:dyDescent="0.3">
      <c r="A180">
        <v>352</v>
      </c>
      <c r="B180">
        <v>176</v>
      </c>
      <c r="D180" s="13" t="str">
        <f t="shared" si="38"/>
        <v>088</v>
      </c>
      <c r="E180" s="13" t="str">
        <f t="shared" si="39"/>
        <v>180</v>
      </c>
      <c r="F180" s="13" t="str">
        <f t="shared" si="40"/>
        <v>08810.18031</v>
      </c>
      <c r="G180" s="13" t="str">
        <f t="shared" si="41"/>
        <v>176.352.NJ.PA.1.79.No.Yes</v>
      </c>
      <c r="H180" s="13" t="s">
        <v>1664</v>
      </c>
      <c r="I180" s="66" t="s">
        <v>1711</v>
      </c>
      <c r="J180" t="s">
        <v>1395</v>
      </c>
      <c r="K180" t="s">
        <v>1396</v>
      </c>
      <c r="L180" s="14" t="s">
        <v>1397</v>
      </c>
      <c r="M180" t="s">
        <v>1438</v>
      </c>
      <c r="N180" t="s">
        <v>1357</v>
      </c>
      <c r="O180" t="s">
        <v>1439</v>
      </c>
      <c r="P180" t="s">
        <v>1477</v>
      </c>
      <c r="Q180" s="34">
        <v>79</v>
      </c>
      <c r="R180" s="9">
        <v>90.7</v>
      </c>
      <c r="S180">
        <v>0.36</v>
      </c>
      <c r="T180">
        <v>0.36</v>
      </c>
      <c r="U180" s="11">
        <f t="shared" si="42"/>
        <v>1</v>
      </c>
      <c r="V180" s="50">
        <v>1.1346153846153846</v>
      </c>
      <c r="W180" s="22">
        <v>1.1346153846153846</v>
      </c>
      <c r="X180">
        <v>1</v>
      </c>
      <c r="Y180" t="s">
        <v>1680</v>
      </c>
      <c r="Z180" s="50">
        <v>90.7</v>
      </c>
      <c r="AA180" t="s">
        <v>1479</v>
      </c>
      <c r="AB180" t="s">
        <v>1478</v>
      </c>
      <c r="AC180" t="s">
        <v>1725</v>
      </c>
      <c r="AD180" t="s">
        <v>1725</v>
      </c>
      <c r="AE180" s="13" t="str">
        <f>IFERROR(VLOOKUP(D180,Metros!$C$2:$F$916,4,0),"")</f>
        <v>NJ-TRE</v>
      </c>
      <c r="AF180" s="13" t="str">
        <f>IFERROR(VLOOKUP(E180,Metros!$C$2:$F$916,4,0),"")</f>
        <v>PA-ALL</v>
      </c>
      <c r="AG180">
        <v>1</v>
      </c>
      <c r="AH180">
        <v>83.6</v>
      </c>
      <c r="AI180">
        <v>1500</v>
      </c>
      <c r="AJ180">
        <v>3708.42</v>
      </c>
      <c r="AK180" s="10">
        <v>2208.42</v>
      </c>
      <c r="AL180" s="11">
        <v>0.59551507110845048</v>
      </c>
      <c r="AS180">
        <v>5.53</v>
      </c>
      <c r="AT180">
        <v>5.96</v>
      </c>
      <c r="AY180">
        <v>5.39</v>
      </c>
      <c r="AZ180">
        <v>5.96</v>
      </c>
      <c r="BA180">
        <v>5.58</v>
      </c>
      <c r="BB180">
        <v>5.99</v>
      </c>
      <c r="BE180" s="1">
        <f t="shared" si="43"/>
        <v>5.97</v>
      </c>
      <c r="BF180" s="51">
        <v>1200</v>
      </c>
      <c r="BG180" s="1">
        <f t="shared" si="44"/>
        <v>22.483929988974644</v>
      </c>
      <c r="BH180" s="67">
        <v>1</v>
      </c>
      <c r="BI180" s="67">
        <v>2250</v>
      </c>
      <c r="BJ180" s="6">
        <f t="shared" si="45"/>
        <v>2250</v>
      </c>
      <c r="BK180" s="6">
        <f t="shared" si="46"/>
        <v>2282.652</v>
      </c>
      <c r="BL180" s="5">
        <f t="shared" si="47"/>
        <v>28.53</v>
      </c>
      <c r="BM180" s="6">
        <f t="shared" si="48"/>
        <v>2254</v>
      </c>
      <c r="BN180" s="6"/>
      <c r="BO180" s="6"/>
      <c r="BP180" s="70">
        <f t="shared" si="49"/>
        <v>1</v>
      </c>
      <c r="BQ180" s="70">
        <f t="shared" si="50"/>
        <v>1</v>
      </c>
      <c r="BR180" s="6">
        <f t="shared" si="51"/>
        <v>2254</v>
      </c>
      <c r="BS180" s="68">
        <f t="shared" si="52"/>
        <v>1</v>
      </c>
      <c r="BT180" s="6">
        <f t="shared" si="53"/>
        <v>2327</v>
      </c>
      <c r="BU180" s="6"/>
      <c r="BV180" s="6"/>
      <c r="BW180" s="6">
        <f t="shared" si="54"/>
        <v>2327</v>
      </c>
      <c r="BX180" s="6">
        <f t="shared" si="55"/>
        <v>2640.25</v>
      </c>
      <c r="BY180" s="6">
        <f t="shared" si="56"/>
        <v>102.90961538461538</v>
      </c>
      <c r="CO180" s="50">
        <v>1.1346153846153846</v>
      </c>
      <c r="CP180" t="s">
        <v>1608</v>
      </c>
      <c r="CQ180" t="s">
        <v>1609</v>
      </c>
      <c r="CR180" t="s">
        <v>1604</v>
      </c>
      <c r="CS180">
        <v>5034</v>
      </c>
      <c r="CT180" t="s">
        <v>1611</v>
      </c>
      <c r="CU180" t="s">
        <v>1606</v>
      </c>
      <c r="CV180">
        <v>5</v>
      </c>
      <c r="CW180">
        <v>1.1346153846153846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1.1346153846153846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</row>
    <row r="181" spans="1:145" x14ac:dyDescent="0.3">
      <c r="A181">
        <v>354</v>
      </c>
      <c r="B181">
        <v>177</v>
      </c>
      <c r="D181" s="13" t="str">
        <f t="shared" si="38"/>
        <v>917</v>
      </c>
      <c r="E181" s="13" t="str">
        <f t="shared" si="39"/>
        <v>923</v>
      </c>
      <c r="F181" s="13" t="str">
        <f t="shared" si="40"/>
        <v>91761.92374</v>
      </c>
      <c r="G181" s="13" t="str">
        <f t="shared" si="41"/>
        <v>177.354.CA.CA.1.30.Yes.Yes</v>
      </c>
      <c r="H181" s="13" t="s">
        <v>1664</v>
      </c>
      <c r="I181" s="13" t="s">
        <v>1664</v>
      </c>
      <c r="J181" t="s">
        <v>1398</v>
      </c>
      <c r="K181" t="s">
        <v>1348</v>
      </c>
      <c r="L181" s="14" t="s">
        <v>1399</v>
      </c>
      <c r="M181" t="s">
        <v>1450</v>
      </c>
      <c r="N181" t="s">
        <v>1348</v>
      </c>
      <c r="O181" t="s">
        <v>1451</v>
      </c>
      <c r="P181" t="s">
        <v>1477</v>
      </c>
      <c r="Q181" s="34">
        <v>30</v>
      </c>
      <c r="R181" s="9">
        <v>32.299999999999997</v>
      </c>
      <c r="S181">
        <v>0.36</v>
      </c>
      <c r="T181">
        <v>0.36</v>
      </c>
      <c r="U181" s="11">
        <f t="shared" si="42"/>
        <v>1</v>
      </c>
      <c r="V181" s="50">
        <v>0.68269230769230771</v>
      </c>
      <c r="W181" s="22">
        <v>0.68269230769230771</v>
      </c>
      <c r="X181">
        <v>1</v>
      </c>
      <c r="Y181" t="s">
        <v>1680</v>
      </c>
      <c r="Z181" s="50">
        <v>32.299999999999997</v>
      </c>
      <c r="AA181" t="s">
        <v>1478</v>
      </c>
      <c r="AB181" t="s">
        <v>1478</v>
      </c>
      <c r="AC181" t="s">
        <v>1727</v>
      </c>
      <c r="AD181" t="s">
        <v>1727</v>
      </c>
      <c r="AE181" s="13" t="str">
        <f>IFERROR(VLOOKUP(D181,Metros!$C$2:$F$916,4,0),"")</f>
        <v>CA-LOS</v>
      </c>
      <c r="AF181" s="13" t="str">
        <f>IFERROR(VLOOKUP(E181,Metros!$C$2:$F$916,4,0),"")</f>
        <v>CA-LOS</v>
      </c>
      <c r="AG181">
        <v>232</v>
      </c>
      <c r="AH181">
        <v>71.621120689655172</v>
      </c>
      <c r="AI181">
        <v>769.65918103448269</v>
      </c>
      <c r="AJ181">
        <v>1306.7164655172412</v>
      </c>
      <c r="AK181" s="10">
        <v>537.05728448275852</v>
      </c>
      <c r="AL181" s="11">
        <v>0.41099756424219669</v>
      </c>
      <c r="AS181">
        <v>11.9</v>
      </c>
      <c r="AT181">
        <v>13.47</v>
      </c>
      <c r="AY181">
        <v>11.49</v>
      </c>
      <c r="AZ181">
        <v>12.9</v>
      </c>
      <c r="BA181">
        <v>11.66</v>
      </c>
      <c r="BB181">
        <v>13.06</v>
      </c>
      <c r="BE181" s="1">
        <f t="shared" si="43"/>
        <v>13.143333333333333</v>
      </c>
      <c r="BF181" s="51">
        <v>1800</v>
      </c>
      <c r="BG181" s="1">
        <f t="shared" si="44"/>
        <v>76.099720846233225</v>
      </c>
      <c r="BH181" s="8">
        <v>1</v>
      </c>
      <c r="BI181" s="8">
        <v>2250</v>
      </c>
      <c r="BJ181" s="6">
        <f t="shared" si="45"/>
        <v>2250</v>
      </c>
      <c r="BK181" s="6">
        <f t="shared" si="46"/>
        <v>2261.6280000000002</v>
      </c>
      <c r="BL181" s="5">
        <f t="shared" si="47"/>
        <v>75.03</v>
      </c>
      <c r="BM181" s="6">
        <f t="shared" si="48"/>
        <v>2251</v>
      </c>
      <c r="BN181" s="6"/>
      <c r="BO181" s="6"/>
      <c r="BP181" s="70">
        <f t="shared" si="49"/>
        <v>1</v>
      </c>
      <c r="BQ181" s="70">
        <f t="shared" si="50"/>
        <v>1</v>
      </c>
      <c r="BR181" s="6">
        <f t="shared" si="51"/>
        <v>2251</v>
      </c>
      <c r="BS181" s="68">
        <f t="shared" si="52"/>
        <v>1</v>
      </c>
      <c r="BT181" s="6">
        <f t="shared" si="53"/>
        <v>2324</v>
      </c>
      <c r="BU181" s="6"/>
      <c r="BV181" s="6"/>
      <c r="BW181" s="6">
        <f t="shared" si="54"/>
        <v>2324</v>
      </c>
      <c r="BX181" s="6">
        <f t="shared" si="55"/>
        <v>1586.5769230769231</v>
      </c>
      <c r="BY181" s="6">
        <f t="shared" si="56"/>
        <v>22.050961538461536</v>
      </c>
      <c r="CO181" s="50">
        <v>0.68269230769230771</v>
      </c>
      <c r="CP181" t="s">
        <v>1612</v>
      </c>
      <c r="CQ181" t="s">
        <v>1613</v>
      </c>
      <c r="CR181" t="s">
        <v>1604</v>
      </c>
      <c r="CS181">
        <v>5087</v>
      </c>
      <c r="CT181" t="s">
        <v>1614</v>
      </c>
      <c r="CU181" t="s">
        <v>1606</v>
      </c>
      <c r="CV181">
        <v>5</v>
      </c>
      <c r="CW181">
        <v>0.68269230769230771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0.68269230769230771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</row>
    <row r="182" spans="1:145" x14ac:dyDescent="0.3">
      <c r="A182">
        <v>356</v>
      </c>
      <c r="B182">
        <v>178</v>
      </c>
      <c r="D182" s="13" t="str">
        <f t="shared" si="38"/>
        <v>454</v>
      </c>
      <c r="E182" s="13" t="str">
        <f t="shared" si="39"/>
        <v>458</v>
      </c>
      <c r="F182" s="13" t="str">
        <f t="shared" si="40"/>
        <v>45449.45889</v>
      </c>
      <c r="G182" s="13" t="str">
        <f t="shared" si="41"/>
        <v>178.356.OH.OH.1.119.Yes.Yes</v>
      </c>
      <c r="H182" s="13" t="s">
        <v>1664</v>
      </c>
      <c r="I182" s="66" t="s">
        <v>1712</v>
      </c>
      <c r="J182" t="s">
        <v>1395</v>
      </c>
      <c r="K182" t="s">
        <v>1345</v>
      </c>
      <c r="L182" s="14" t="s">
        <v>1400</v>
      </c>
      <c r="M182" t="s">
        <v>1473</v>
      </c>
      <c r="N182" t="s">
        <v>1345</v>
      </c>
      <c r="O182" t="s">
        <v>1474</v>
      </c>
      <c r="P182" t="s">
        <v>1477</v>
      </c>
      <c r="Q182" s="34">
        <v>119</v>
      </c>
      <c r="R182" s="9">
        <v>111.7</v>
      </c>
      <c r="S182">
        <v>0.36</v>
      </c>
      <c r="T182">
        <v>0.36</v>
      </c>
      <c r="U182" s="11">
        <f t="shared" si="42"/>
        <v>1</v>
      </c>
      <c r="V182" s="50">
        <v>1.1057692307692308</v>
      </c>
      <c r="W182" s="22">
        <v>1.1057692307692308</v>
      </c>
      <c r="X182">
        <v>1</v>
      </c>
      <c r="Y182" t="s">
        <v>1680</v>
      </c>
      <c r="Z182" s="50">
        <v>111.7</v>
      </c>
      <c r="AA182" t="s">
        <v>1478</v>
      </c>
      <c r="AB182" t="s">
        <v>1478</v>
      </c>
      <c r="AC182" t="s">
        <v>1723</v>
      </c>
      <c r="AD182" t="s">
        <v>1723</v>
      </c>
      <c r="AE182" s="13" t="str">
        <f>IFERROR(VLOOKUP(D182,Metros!$C$2:$F$916,4,0),"")</f>
        <v>OH-DAY</v>
      </c>
      <c r="AF182" s="13" t="str">
        <f>IFERROR(VLOOKUP(E182,Metros!$C$2:$F$916,4,0),"")</f>
        <v>OH-LIM</v>
      </c>
      <c r="AG182">
        <v>14</v>
      </c>
      <c r="AH182">
        <v>123.85714285714286</v>
      </c>
      <c r="AI182">
        <v>910.6957142857143</v>
      </c>
      <c r="AJ182">
        <v>974.28214285714296</v>
      </c>
      <c r="AK182" s="10">
        <v>63.586428571428655</v>
      </c>
      <c r="AL182" s="11">
        <v>6.5264901997441421E-2</v>
      </c>
      <c r="AS182">
        <v>4.4800000000000004</v>
      </c>
      <c r="AT182">
        <v>5.16</v>
      </c>
      <c r="AY182">
        <v>4.58</v>
      </c>
      <c r="AZ182">
        <v>5.0999999999999996</v>
      </c>
      <c r="BA182">
        <v>4.63</v>
      </c>
      <c r="BB182">
        <v>5.09</v>
      </c>
      <c r="BE182" s="1">
        <f t="shared" si="43"/>
        <v>5.1166666666666663</v>
      </c>
      <c r="BF182" s="51">
        <v>1800</v>
      </c>
      <c r="BG182" s="1">
        <f t="shared" si="44"/>
        <v>24.045425992241121</v>
      </c>
      <c r="BH182" s="67">
        <v>25</v>
      </c>
      <c r="BI182" s="67">
        <v>2750</v>
      </c>
      <c r="BJ182" s="6">
        <f t="shared" si="45"/>
        <v>2792.5</v>
      </c>
      <c r="BK182" s="6">
        <f t="shared" si="46"/>
        <v>2832.712</v>
      </c>
      <c r="BL182" s="5">
        <f t="shared" si="47"/>
        <v>23.44</v>
      </c>
      <c r="BM182" s="6">
        <f t="shared" si="48"/>
        <v>2789</v>
      </c>
      <c r="BN182" s="6"/>
      <c r="BO182" s="6"/>
      <c r="BP182" s="70">
        <f t="shared" si="49"/>
        <v>1</v>
      </c>
      <c r="BQ182" s="70">
        <f t="shared" si="50"/>
        <v>1</v>
      </c>
      <c r="BR182" s="6">
        <f t="shared" si="51"/>
        <v>2789</v>
      </c>
      <c r="BS182" s="68">
        <f t="shared" si="52"/>
        <v>1</v>
      </c>
      <c r="BT182" s="6">
        <f t="shared" si="53"/>
        <v>2880</v>
      </c>
      <c r="BU182" s="6"/>
      <c r="BV182" s="6"/>
      <c r="BW182" s="6">
        <f t="shared" si="54"/>
        <v>2880</v>
      </c>
      <c r="BX182" s="6">
        <f t="shared" si="55"/>
        <v>3184.6153846153848</v>
      </c>
      <c r="BY182" s="6">
        <f t="shared" si="56"/>
        <v>123.51442307692309</v>
      </c>
      <c r="CO182" s="50">
        <v>1.1057692307692308</v>
      </c>
      <c r="CP182" t="s">
        <v>1615</v>
      </c>
      <c r="CQ182" t="s">
        <v>1616</v>
      </c>
      <c r="CR182" t="s">
        <v>1604</v>
      </c>
      <c r="CS182">
        <v>5120</v>
      </c>
      <c r="CT182" t="s">
        <v>1617</v>
      </c>
      <c r="CU182" t="s">
        <v>1606</v>
      </c>
      <c r="CV182">
        <v>5</v>
      </c>
      <c r="CW182">
        <v>1.1057692307692308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1.1057692307692308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</row>
    <row r="183" spans="1:145" x14ac:dyDescent="0.3">
      <c r="A183">
        <v>358</v>
      </c>
      <c r="B183">
        <v>179</v>
      </c>
      <c r="D183" s="13" t="str">
        <f t="shared" si="38"/>
        <v>752</v>
      </c>
      <c r="E183" s="13" t="str">
        <f t="shared" si="39"/>
        <v>770</v>
      </c>
      <c r="F183" s="13" t="str">
        <f t="shared" si="40"/>
        <v>75237.77064</v>
      </c>
      <c r="G183" s="13" t="str">
        <f t="shared" si="41"/>
        <v>179.358.TX.TX.4.231.Yes.Yes</v>
      </c>
      <c r="H183" s="13" t="s">
        <v>1664</v>
      </c>
      <c r="I183" s="13" t="s">
        <v>1664</v>
      </c>
      <c r="J183" t="s">
        <v>1393</v>
      </c>
      <c r="K183" t="s">
        <v>1388</v>
      </c>
      <c r="L183" s="14" t="s">
        <v>1394</v>
      </c>
      <c r="M183" t="s">
        <v>1454</v>
      </c>
      <c r="N183" t="s">
        <v>1388</v>
      </c>
      <c r="O183" t="s">
        <v>1455</v>
      </c>
      <c r="P183" t="s">
        <v>1477</v>
      </c>
      <c r="Q183" s="34">
        <v>231</v>
      </c>
      <c r="R183" s="9">
        <v>240.1</v>
      </c>
      <c r="S183">
        <v>0.36</v>
      </c>
      <c r="T183">
        <v>0.36</v>
      </c>
      <c r="U183" s="11">
        <f t="shared" si="42"/>
        <v>1</v>
      </c>
      <c r="V183" s="50">
        <v>0.89423076923076927</v>
      </c>
      <c r="W183" s="22">
        <v>0.89423076923076927</v>
      </c>
      <c r="X183">
        <v>4</v>
      </c>
      <c r="Y183" t="s">
        <v>1680</v>
      </c>
      <c r="Z183" s="50">
        <v>240.1</v>
      </c>
      <c r="AA183" t="s">
        <v>1478</v>
      </c>
      <c r="AB183" t="s">
        <v>1478</v>
      </c>
      <c r="AC183" t="s">
        <v>1724</v>
      </c>
      <c r="AD183" t="s">
        <v>1724</v>
      </c>
      <c r="AE183" s="13" t="str">
        <f>IFERROR(VLOOKUP(D183,Metros!$C$2:$F$916,4,0),"")</f>
        <v>TX-DFW</v>
      </c>
      <c r="AF183" s="13" t="str">
        <f>IFERROR(VLOOKUP(E183,Metros!$C$2:$F$916,4,0),"")</f>
        <v>TX-HOU</v>
      </c>
      <c r="AG183">
        <v>133</v>
      </c>
      <c r="AH183">
        <v>241.80902255639074</v>
      </c>
      <c r="AI183">
        <v>824.74060150375942</v>
      </c>
      <c r="AJ183">
        <v>1119.1892481203013</v>
      </c>
      <c r="AK183" s="10">
        <v>294.44864661654185</v>
      </c>
      <c r="AL183" s="11">
        <v>0.26309102514259652</v>
      </c>
      <c r="AS183">
        <v>2.2599999999999998</v>
      </c>
      <c r="AT183">
        <v>2.37</v>
      </c>
      <c r="AY183">
        <v>2.2999999999999998</v>
      </c>
      <c r="AZ183">
        <v>2.4500000000000002</v>
      </c>
      <c r="BA183">
        <v>2.4</v>
      </c>
      <c r="BB183">
        <v>2.56</v>
      </c>
      <c r="BE183" s="1">
        <f t="shared" si="43"/>
        <v>2.4600000000000004</v>
      </c>
      <c r="BF183" s="51">
        <v>1800</v>
      </c>
      <c r="BG183" s="1">
        <f t="shared" si="44"/>
        <v>11.309876301541024</v>
      </c>
      <c r="BH183" s="8">
        <v>11.65</v>
      </c>
      <c r="BJ183" s="6">
        <f t="shared" si="45"/>
        <v>2797.165</v>
      </c>
      <c r="BK183" s="6">
        <f t="shared" si="46"/>
        <v>2883.6010000000001</v>
      </c>
      <c r="BL183" s="5">
        <f t="shared" si="47"/>
        <v>12.12</v>
      </c>
      <c r="BM183" s="6">
        <f t="shared" si="48"/>
        <v>2800</v>
      </c>
      <c r="BN183" s="6"/>
      <c r="BO183" s="6"/>
      <c r="BP183" s="70">
        <f t="shared" si="49"/>
        <v>4</v>
      </c>
      <c r="BQ183" s="70">
        <f t="shared" si="50"/>
        <v>4</v>
      </c>
      <c r="BR183" s="6">
        <f t="shared" si="51"/>
        <v>2800</v>
      </c>
      <c r="BS183" s="68">
        <f t="shared" si="52"/>
        <v>1</v>
      </c>
      <c r="BT183" s="6">
        <f t="shared" si="53"/>
        <v>2891</v>
      </c>
      <c r="BU183" s="6"/>
      <c r="BV183" s="6"/>
      <c r="BW183" s="6">
        <f t="shared" si="54"/>
        <v>2891</v>
      </c>
      <c r="BX183" s="6">
        <f t="shared" si="55"/>
        <v>2585.2211538461538</v>
      </c>
      <c r="BY183" s="6">
        <f t="shared" si="56"/>
        <v>214.7048076923077</v>
      </c>
      <c r="CO183" s="50">
        <v>0.89423076923076927</v>
      </c>
      <c r="CP183" t="s">
        <v>1602</v>
      </c>
      <c r="CQ183" t="s">
        <v>1603</v>
      </c>
      <c r="CR183" t="s">
        <v>1604</v>
      </c>
      <c r="CS183">
        <v>5520</v>
      </c>
      <c r="CT183" t="s">
        <v>1618</v>
      </c>
      <c r="CU183" t="s">
        <v>1606</v>
      </c>
      <c r="CV183">
        <v>5</v>
      </c>
      <c r="CW183">
        <v>0.89423076923076927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0.89423076923076927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</row>
    <row r="184" spans="1:145" x14ac:dyDescent="0.3">
      <c r="A184">
        <v>360</v>
      </c>
      <c r="B184">
        <v>180</v>
      </c>
      <c r="D184" s="13" t="str">
        <f t="shared" si="38"/>
        <v>952</v>
      </c>
      <c r="E184" s="13" t="str">
        <f t="shared" si="39"/>
        <v>973</v>
      </c>
      <c r="F184" s="13" t="str">
        <f t="shared" si="40"/>
        <v>95215.97317</v>
      </c>
      <c r="G184" s="13" t="str">
        <f t="shared" si="41"/>
        <v>180.360.CA.OR.8.581.Yes.Yes</v>
      </c>
      <c r="H184" s="13" t="s">
        <v>1664</v>
      </c>
      <c r="I184" s="66" t="s">
        <v>1713</v>
      </c>
      <c r="J184" t="s">
        <v>1401</v>
      </c>
      <c r="K184" t="s">
        <v>1348</v>
      </c>
      <c r="L184" s="14" t="s">
        <v>1402</v>
      </c>
      <c r="M184" t="s">
        <v>1446</v>
      </c>
      <c r="N184" t="s">
        <v>1447</v>
      </c>
      <c r="O184" t="s">
        <v>1448</v>
      </c>
      <c r="P184" t="s">
        <v>1477</v>
      </c>
      <c r="Q184" s="34">
        <v>581</v>
      </c>
      <c r="R184" s="9">
        <v>586.5</v>
      </c>
      <c r="S184">
        <v>0.36</v>
      </c>
      <c r="T184">
        <v>0.36</v>
      </c>
      <c r="U184" s="11">
        <f t="shared" si="42"/>
        <v>1</v>
      </c>
      <c r="V184" s="50">
        <v>0.83653846153846156</v>
      </c>
      <c r="W184" s="22">
        <v>0.83653846153846156</v>
      </c>
      <c r="X184">
        <v>8</v>
      </c>
      <c r="Y184" t="s">
        <v>1680</v>
      </c>
      <c r="Z184" s="50">
        <v>586.5</v>
      </c>
      <c r="AA184" t="s">
        <v>1478</v>
      </c>
      <c r="AB184" t="s">
        <v>1478</v>
      </c>
      <c r="AC184" t="s">
        <v>1727</v>
      </c>
      <c r="AD184" t="s">
        <v>1729</v>
      </c>
      <c r="AE184" s="13" t="str">
        <f>IFERROR(VLOOKUP(D184,Metros!$C$2:$F$916,4,0),"")</f>
        <v>CA-SAC</v>
      </c>
      <c r="AF184" s="13" t="str">
        <f>IFERROR(VLOOKUP(E184,Metros!$C$2:$F$916,4,0),"")</f>
        <v>OR-EUG</v>
      </c>
      <c r="AG184">
        <v>13</v>
      </c>
      <c r="AH184">
        <v>582.59999999999991</v>
      </c>
      <c r="AI184">
        <v>2711.5384615384614</v>
      </c>
      <c r="AJ184">
        <v>2848.2853846153839</v>
      </c>
      <c r="AK184" s="10">
        <v>136.74692307692249</v>
      </c>
      <c r="AL184" s="11">
        <v>4.8010260423882352E-2</v>
      </c>
      <c r="AS184">
        <v>2.7</v>
      </c>
      <c r="AT184">
        <v>2.96</v>
      </c>
      <c r="AY184">
        <v>2.84</v>
      </c>
      <c r="AZ184">
        <v>3.04</v>
      </c>
      <c r="BA184">
        <v>3</v>
      </c>
      <c r="BB184">
        <v>3.27</v>
      </c>
      <c r="BE184" s="1">
        <f t="shared" si="43"/>
        <v>3.09</v>
      </c>
      <c r="BF184" s="51">
        <v>1800</v>
      </c>
      <c r="BG184" s="1">
        <f t="shared" si="44"/>
        <v>7.8585537084398975</v>
      </c>
      <c r="BH184" s="67">
        <v>7.95</v>
      </c>
      <c r="BI184" s="67"/>
      <c r="BJ184" s="6">
        <f t="shared" si="45"/>
        <v>4662.6750000000002</v>
      </c>
      <c r="BK184" s="6">
        <f t="shared" si="46"/>
        <v>4873.8150000000005</v>
      </c>
      <c r="BL184" s="5">
        <f t="shared" si="47"/>
        <v>8.0299999999999994</v>
      </c>
      <c r="BM184" s="6">
        <f t="shared" si="48"/>
        <v>4665</v>
      </c>
      <c r="BN184" s="6"/>
      <c r="BO184" s="6"/>
      <c r="BP184" s="70">
        <f t="shared" si="49"/>
        <v>8</v>
      </c>
      <c r="BQ184" s="70">
        <f t="shared" si="50"/>
        <v>8</v>
      </c>
      <c r="BR184" s="6">
        <f t="shared" si="51"/>
        <v>4665</v>
      </c>
      <c r="BS184" s="68">
        <f t="shared" si="52"/>
        <v>2</v>
      </c>
      <c r="BT184" s="6">
        <f t="shared" si="53"/>
        <v>4817</v>
      </c>
      <c r="BU184" s="6"/>
      <c r="BV184" s="6"/>
      <c r="BW184" s="6">
        <f t="shared" si="54"/>
        <v>4817</v>
      </c>
      <c r="BX184" s="6">
        <f t="shared" si="55"/>
        <v>4029.6057692307695</v>
      </c>
      <c r="BY184" s="6">
        <f t="shared" si="56"/>
        <v>490.62980769230768</v>
      </c>
      <c r="CA184">
        <v>2432</v>
      </c>
      <c r="CB184" s="39" t="s">
        <v>1481</v>
      </c>
      <c r="CC184">
        <v>8</v>
      </c>
      <c r="CD184" s="22">
        <v>580.41250000000002</v>
      </c>
      <c r="CE184" s="22">
        <v>2512.5</v>
      </c>
      <c r="CF184" s="22">
        <v>2868.34375</v>
      </c>
      <c r="CG184" s="22">
        <v>355.84375</v>
      </c>
      <c r="CH184" s="11">
        <v>0.12405896259818928</v>
      </c>
      <c r="CO184" s="50">
        <v>0.83653846153846156</v>
      </c>
      <c r="CP184" t="s">
        <v>1619</v>
      </c>
      <c r="CQ184" t="s">
        <v>1620</v>
      </c>
      <c r="CR184" t="s">
        <v>1604</v>
      </c>
      <c r="CS184">
        <v>5639</v>
      </c>
      <c r="CT184" t="s">
        <v>1621</v>
      </c>
      <c r="CU184" t="s">
        <v>1606</v>
      </c>
      <c r="CV184">
        <v>5</v>
      </c>
      <c r="CW184">
        <v>0.83653846153846156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0.83653846153846156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</row>
    <row r="185" spans="1:145" x14ac:dyDescent="0.3">
      <c r="A185">
        <v>362</v>
      </c>
      <c r="B185">
        <v>181</v>
      </c>
      <c r="D185" s="13" t="str">
        <f t="shared" si="38"/>
        <v>952</v>
      </c>
      <c r="E185" s="13" t="str">
        <f t="shared" si="39"/>
        <v>953</v>
      </c>
      <c r="F185" s="13" t="str">
        <f t="shared" si="40"/>
        <v>95215.95304</v>
      </c>
      <c r="G185" s="13" t="str">
        <f t="shared" si="41"/>
        <v>181.362.CA.CA.1.16.Yes.Yes</v>
      </c>
      <c r="H185" s="13" t="s">
        <v>1664</v>
      </c>
      <c r="I185" s="13" t="s">
        <v>1664</v>
      </c>
      <c r="J185" t="s">
        <v>1401</v>
      </c>
      <c r="K185" t="s">
        <v>1348</v>
      </c>
      <c r="L185" s="14" t="s">
        <v>1402</v>
      </c>
      <c r="M185" t="s">
        <v>1444</v>
      </c>
      <c r="N185" t="s">
        <v>1348</v>
      </c>
      <c r="O185" t="s">
        <v>1445</v>
      </c>
      <c r="P185" t="s">
        <v>1477</v>
      </c>
      <c r="Q185" s="34">
        <v>16</v>
      </c>
      <c r="R185" s="9">
        <v>21.8</v>
      </c>
      <c r="S185">
        <v>0.36</v>
      </c>
      <c r="T185">
        <v>0.36</v>
      </c>
      <c r="U185" s="11">
        <f t="shared" si="42"/>
        <v>1</v>
      </c>
      <c r="V185" s="50">
        <v>1.3461538461538463</v>
      </c>
      <c r="W185" s="22">
        <v>1.3461538461538463</v>
      </c>
      <c r="X185">
        <v>1</v>
      </c>
      <c r="Y185" t="s">
        <v>1680</v>
      </c>
      <c r="Z185" s="50">
        <v>21.8</v>
      </c>
      <c r="AA185" t="s">
        <v>1478</v>
      </c>
      <c r="AB185" t="s">
        <v>1478</v>
      </c>
      <c r="AC185" t="s">
        <v>1727</v>
      </c>
      <c r="AD185" t="s">
        <v>1727</v>
      </c>
      <c r="AE185" s="13" t="str">
        <f>IFERROR(VLOOKUP(D185,Metros!$C$2:$F$916,4,0),"")</f>
        <v>CA-SAC</v>
      </c>
      <c r="AF185" s="13" t="str">
        <f>IFERROR(VLOOKUP(E185,Metros!$C$2:$F$916,4,0),"")</f>
        <v>CA-SAC</v>
      </c>
      <c r="AG185">
        <v>7</v>
      </c>
      <c r="AH185">
        <v>63.74285714285714</v>
      </c>
      <c r="AI185">
        <v>772.85714285714289</v>
      </c>
      <c r="AJ185">
        <v>2838.9157142857143</v>
      </c>
      <c r="AK185" s="10">
        <v>2066.0585714285717</v>
      </c>
      <c r="AL185" s="11">
        <v>0.72776326575387695</v>
      </c>
      <c r="AS185">
        <v>14.19</v>
      </c>
      <c r="AT185">
        <v>17.02</v>
      </c>
      <c r="AY185">
        <v>13.06</v>
      </c>
      <c r="AZ185">
        <v>16.66</v>
      </c>
      <c r="BA185">
        <v>13.28</v>
      </c>
      <c r="BB185">
        <v>16.920000000000002</v>
      </c>
      <c r="BE185" s="1">
        <f t="shared" si="43"/>
        <v>16.866666666666667</v>
      </c>
      <c r="BF185" s="51">
        <v>1800</v>
      </c>
      <c r="BG185" s="1">
        <f t="shared" si="44"/>
        <v>108.71214067278287</v>
      </c>
      <c r="BH185" s="8">
        <v>1</v>
      </c>
      <c r="BI185" s="8">
        <v>2250</v>
      </c>
      <c r="BJ185" s="6">
        <f t="shared" si="45"/>
        <v>2250</v>
      </c>
      <c r="BK185" s="6">
        <f t="shared" si="46"/>
        <v>2257.848</v>
      </c>
      <c r="BL185" s="5">
        <f t="shared" si="47"/>
        <v>140.76</v>
      </c>
      <c r="BM185" s="6">
        <f t="shared" si="48"/>
        <v>2252</v>
      </c>
      <c r="BN185" s="6"/>
      <c r="BO185" s="6"/>
      <c r="BP185" s="70">
        <f t="shared" si="49"/>
        <v>1</v>
      </c>
      <c r="BQ185" s="70">
        <f t="shared" si="50"/>
        <v>1</v>
      </c>
      <c r="BR185" s="6">
        <f t="shared" si="51"/>
        <v>2252</v>
      </c>
      <c r="BS185" s="68">
        <f t="shared" si="52"/>
        <v>1</v>
      </c>
      <c r="BT185" s="6">
        <f t="shared" si="53"/>
        <v>2325</v>
      </c>
      <c r="BU185" s="6"/>
      <c r="BV185" s="6"/>
      <c r="BW185" s="6">
        <f t="shared" si="54"/>
        <v>2325</v>
      </c>
      <c r="BX185" s="6">
        <f t="shared" si="55"/>
        <v>3129.8076923076924</v>
      </c>
      <c r="BY185" s="6">
        <f t="shared" si="56"/>
        <v>29.34615384615385</v>
      </c>
      <c r="CC185">
        <v>1</v>
      </c>
      <c r="CD185" s="22">
        <v>55.2</v>
      </c>
      <c r="CE185" s="22">
        <v>1000</v>
      </c>
      <c r="CF185" s="22">
        <v>3738.77</v>
      </c>
      <c r="CG185" s="22">
        <v>2738.77</v>
      </c>
      <c r="CH185" s="11">
        <v>0.73253235689812424</v>
      </c>
      <c r="CO185" s="50">
        <v>1.3461538461538463</v>
      </c>
      <c r="CP185" t="s">
        <v>1619</v>
      </c>
      <c r="CQ185" t="s">
        <v>1620</v>
      </c>
      <c r="CR185" t="s">
        <v>1604</v>
      </c>
      <c r="CS185">
        <v>5641</v>
      </c>
      <c r="CT185" t="s">
        <v>1622</v>
      </c>
      <c r="CU185" t="s">
        <v>1606</v>
      </c>
      <c r="CV185">
        <v>5</v>
      </c>
      <c r="CW185">
        <v>1.3461538461538463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1.3461538461538463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</row>
    <row r="186" spans="1:145" x14ac:dyDescent="0.3">
      <c r="A186">
        <v>364</v>
      </c>
      <c r="B186">
        <v>182</v>
      </c>
      <c r="D186" s="13" t="str">
        <f t="shared" si="38"/>
        <v>917</v>
      </c>
      <c r="E186" s="13" t="str">
        <f t="shared" si="39"/>
        <v>917</v>
      </c>
      <c r="F186" s="13" t="str">
        <f t="shared" si="40"/>
        <v>91761.91764</v>
      </c>
      <c r="G186" s="13" t="str">
        <f t="shared" si="41"/>
        <v>182.364.CA.CA.1.1.Yes.Yes</v>
      </c>
      <c r="H186" s="13" t="s">
        <v>1664</v>
      </c>
      <c r="I186" s="13" t="s">
        <v>1664</v>
      </c>
      <c r="J186" t="s">
        <v>1398</v>
      </c>
      <c r="K186" t="s">
        <v>1348</v>
      </c>
      <c r="L186" s="14" t="s">
        <v>1399</v>
      </c>
      <c r="M186" t="s">
        <v>1398</v>
      </c>
      <c r="N186" t="s">
        <v>1348</v>
      </c>
      <c r="O186" t="s">
        <v>1449</v>
      </c>
      <c r="P186" t="s">
        <v>1477</v>
      </c>
      <c r="Q186" s="34">
        <v>1</v>
      </c>
      <c r="R186" s="9">
        <v>0</v>
      </c>
      <c r="S186">
        <v>0.36</v>
      </c>
      <c r="T186">
        <v>0.36</v>
      </c>
      <c r="U186" s="11">
        <f t="shared" si="42"/>
        <v>0.88495575221238942</v>
      </c>
      <c r="V186" s="50">
        <v>1</v>
      </c>
      <c r="W186" s="22">
        <v>1.1299999999999999</v>
      </c>
      <c r="X186">
        <v>1</v>
      </c>
      <c r="Y186" t="s">
        <v>1680</v>
      </c>
      <c r="Z186" s="50">
        <v>0</v>
      </c>
      <c r="AA186" t="s">
        <v>1478</v>
      </c>
      <c r="AB186" t="s">
        <v>1478</v>
      </c>
      <c r="AC186" t="s">
        <v>1727</v>
      </c>
      <c r="AD186" t="s">
        <v>1727</v>
      </c>
      <c r="AE186" s="13" t="str">
        <f>IFERROR(VLOOKUP(D186,Metros!$C$2:$F$916,4,0),"")</f>
        <v>CA-LOS</v>
      </c>
      <c r="AF186" s="13" t="str">
        <f>IFERROR(VLOOKUP(E186,Metros!$C$2:$F$916,4,0),"")</f>
        <v>CA-LOS</v>
      </c>
      <c r="AG186">
        <v>232</v>
      </c>
      <c r="AH186">
        <v>71.621120689655172</v>
      </c>
      <c r="AI186">
        <v>769.65918103448269</v>
      </c>
      <c r="AJ186">
        <v>1306.7164655172412</v>
      </c>
      <c r="AK186" s="10">
        <v>537.05728448275852</v>
      </c>
      <c r="AL186" s="11">
        <v>0.41099756424219669</v>
      </c>
      <c r="AS186">
        <v>333.28</v>
      </c>
      <c r="AT186">
        <v>377.18</v>
      </c>
      <c r="AY186">
        <v>321.76</v>
      </c>
      <c r="AZ186">
        <v>361.32</v>
      </c>
      <c r="BA186">
        <v>326.57</v>
      </c>
      <c r="BB186">
        <v>365.71</v>
      </c>
      <c r="BE186" s="1">
        <f t="shared" si="43"/>
        <v>368.07</v>
      </c>
      <c r="BF186" s="51">
        <v>1800</v>
      </c>
      <c r="BG186" s="1" t="e">
        <f t="shared" si="44"/>
        <v>#DIV/0!</v>
      </c>
      <c r="BH186" s="8">
        <v>1</v>
      </c>
      <c r="BI186" s="8">
        <v>2250</v>
      </c>
      <c r="BJ186" s="6">
        <f t="shared" si="45"/>
        <v>2250</v>
      </c>
      <c r="BK186" s="6">
        <f t="shared" si="46"/>
        <v>2250</v>
      </c>
      <c r="BL186" s="5">
        <f t="shared" si="47"/>
        <v>2249.64</v>
      </c>
      <c r="BM186" s="6">
        <f t="shared" si="48"/>
        <v>2250</v>
      </c>
      <c r="BN186" s="6"/>
      <c r="BO186" s="6"/>
      <c r="BP186" s="70">
        <f t="shared" si="49"/>
        <v>1</v>
      </c>
      <c r="BQ186" s="70">
        <f t="shared" si="50"/>
        <v>1</v>
      </c>
      <c r="BR186" s="6">
        <f t="shared" si="51"/>
        <v>2250</v>
      </c>
      <c r="BS186" s="68">
        <f t="shared" si="52"/>
        <v>1</v>
      </c>
      <c r="BT186" s="6">
        <f t="shared" si="53"/>
        <v>2323</v>
      </c>
      <c r="BU186" s="6"/>
      <c r="BV186" s="6"/>
      <c r="BW186" s="6">
        <f t="shared" si="54"/>
        <v>2323</v>
      </c>
      <c r="BX186" s="6">
        <f t="shared" si="55"/>
        <v>2624.99</v>
      </c>
      <c r="BY186" s="6">
        <f t="shared" si="56"/>
        <v>0</v>
      </c>
      <c r="CO186" s="50">
        <v>1</v>
      </c>
      <c r="CP186" t="s">
        <v>1612</v>
      </c>
      <c r="CQ186" t="s">
        <v>1613</v>
      </c>
      <c r="CR186" t="s">
        <v>1604</v>
      </c>
      <c r="CS186">
        <v>5642</v>
      </c>
      <c r="CT186" t="s">
        <v>1623</v>
      </c>
      <c r="CU186" t="s">
        <v>1606</v>
      </c>
      <c r="CV186">
        <v>5</v>
      </c>
      <c r="CW186">
        <v>1.1299999999999999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0.13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1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</row>
    <row r="187" spans="1:145" x14ac:dyDescent="0.3">
      <c r="A187">
        <v>366</v>
      </c>
      <c r="B187">
        <v>183</v>
      </c>
      <c r="D187" s="13" t="str">
        <f t="shared" si="38"/>
        <v>458</v>
      </c>
      <c r="E187" s="13" t="str">
        <f t="shared" si="39"/>
        <v>752</v>
      </c>
      <c r="F187" s="13" t="str">
        <f t="shared" si="40"/>
        <v>45840.75232</v>
      </c>
      <c r="G187" s="13" t="str">
        <f t="shared" si="41"/>
        <v>183.366.OH.TX.16.1074.No.Yes</v>
      </c>
      <c r="H187" s="13" t="s">
        <v>1664</v>
      </c>
      <c r="I187" s="13" t="s">
        <v>1664</v>
      </c>
      <c r="J187" t="s">
        <v>1403</v>
      </c>
      <c r="K187" t="s">
        <v>1345</v>
      </c>
      <c r="L187" s="14" t="s">
        <v>1404</v>
      </c>
      <c r="M187" t="s">
        <v>1393</v>
      </c>
      <c r="N187" t="s">
        <v>1388</v>
      </c>
      <c r="O187" t="s">
        <v>1456</v>
      </c>
      <c r="P187" t="s">
        <v>1477</v>
      </c>
      <c r="Q187" s="34">
        <v>1074</v>
      </c>
      <c r="R187" s="9">
        <v>1093.5</v>
      </c>
      <c r="S187">
        <v>0.36</v>
      </c>
      <c r="T187">
        <v>0.36</v>
      </c>
      <c r="U187" s="11">
        <f t="shared" si="42"/>
        <v>0.58490566037735847</v>
      </c>
      <c r="V187" s="50">
        <v>15.5</v>
      </c>
      <c r="W187" s="22">
        <v>26.5</v>
      </c>
      <c r="X187">
        <v>16</v>
      </c>
      <c r="Y187" t="s">
        <v>1680</v>
      </c>
      <c r="Z187" s="50">
        <v>1093.5</v>
      </c>
      <c r="AA187" t="s">
        <v>1479</v>
      </c>
      <c r="AB187" t="s">
        <v>1478</v>
      </c>
      <c r="AC187" t="s">
        <v>1723</v>
      </c>
      <c r="AD187" t="s">
        <v>1724</v>
      </c>
      <c r="AE187" s="13" t="str">
        <f>IFERROR(VLOOKUP(D187,Metros!$C$2:$F$916,4,0),"")</f>
        <v>OH-LIM</v>
      </c>
      <c r="AF187" s="13" t="str">
        <f>IFERROR(VLOOKUP(E187,Metros!$C$2:$F$916,4,0),"")</f>
        <v>TX-DFW</v>
      </c>
      <c r="AG187">
        <v>5</v>
      </c>
      <c r="AH187">
        <v>1030.8</v>
      </c>
      <c r="AI187">
        <v>2678</v>
      </c>
      <c r="AJ187">
        <v>5418.15</v>
      </c>
      <c r="AK187" s="10">
        <v>2740.1499999999996</v>
      </c>
      <c r="AL187" s="11">
        <v>0.5057353524727074</v>
      </c>
      <c r="AS187">
        <v>1.79</v>
      </c>
      <c r="AT187">
        <v>1.92</v>
      </c>
      <c r="AY187">
        <v>1.72</v>
      </c>
      <c r="AZ187">
        <v>1.9</v>
      </c>
      <c r="BA187">
        <v>1.72</v>
      </c>
      <c r="BB187">
        <v>1.91</v>
      </c>
      <c r="BE187" s="1">
        <f t="shared" si="43"/>
        <v>1.91</v>
      </c>
      <c r="BF187" s="51">
        <v>1200</v>
      </c>
      <c r="BG187" s="1">
        <f t="shared" si="44"/>
        <v>4.0578936899862832</v>
      </c>
      <c r="BH187" s="8">
        <v>5.55</v>
      </c>
      <c r="BJ187" s="6">
        <f t="shared" si="45"/>
        <v>6068.9250000000002</v>
      </c>
      <c r="BK187" s="6">
        <f t="shared" si="46"/>
        <v>6462.585</v>
      </c>
      <c r="BL187" s="5">
        <f t="shared" si="47"/>
        <v>5.66</v>
      </c>
      <c r="BM187" s="6">
        <f t="shared" si="48"/>
        <v>6079</v>
      </c>
      <c r="BN187" s="6"/>
      <c r="BO187" s="6"/>
      <c r="BP187" s="70">
        <f t="shared" si="49"/>
        <v>16</v>
      </c>
      <c r="BQ187" s="70">
        <f t="shared" si="50"/>
        <v>16</v>
      </c>
      <c r="BR187" s="6">
        <f t="shared" si="51"/>
        <v>6079</v>
      </c>
      <c r="BS187" s="68">
        <f t="shared" si="52"/>
        <v>3</v>
      </c>
      <c r="BT187" s="6">
        <f t="shared" si="53"/>
        <v>6277</v>
      </c>
      <c r="BU187" s="6"/>
      <c r="BV187" s="6"/>
      <c r="BW187" s="6">
        <f t="shared" si="54"/>
        <v>6277</v>
      </c>
      <c r="BX187" s="6">
        <f t="shared" si="55"/>
        <v>166340.5</v>
      </c>
      <c r="BY187" s="6">
        <f t="shared" si="56"/>
        <v>28977.75</v>
      </c>
      <c r="CO187" s="50">
        <v>15.5</v>
      </c>
      <c r="CP187" t="s">
        <v>1624</v>
      </c>
      <c r="CQ187" t="s">
        <v>1625</v>
      </c>
      <c r="CR187" t="s">
        <v>1494</v>
      </c>
      <c r="CS187">
        <v>5023</v>
      </c>
      <c r="CT187" t="s">
        <v>1393</v>
      </c>
      <c r="CU187">
        <v>0</v>
      </c>
      <c r="CV187" t="s">
        <v>1626</v>
      </c>
      <c r="CW187">
        <v>26.5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5</v>
      </c>
      <c r="DQ187">
        <v>5</v>
      </c>
      <c r="DR187">
        <v>5.5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5</v>
      </c>
      <c r="EA187">
        <v>2</v>
      </c>
      <c r="EB187">
        <v>0</v>
      </c>
      <c r="EC187">
        <v>0</v>
      </c>
      <c r="ED187">
        <v>4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</row>
    <row r="188" spans="1:145" x14ac:dyDescent="0.3">
      <c r="A188">
        <v>368</v>
      </c>
      <c r="B188">
        <v>184</v>
      </c>
      <c r="D188" s="13" t="str">
        <f t="shared" si="38"/>
        <v>458</v>
      </c>
      <c r="E188" s="13" t="str">
        <f t="shared" si="39"/>
        <v>666</v>
      </c>
      <c r="F188" s="13" t="str">
        <f t="shared" si="40"/>
        <v>45840.66609</v>
      </c>
      <c r="G188" s="13" t="str">
        <f t="shared" si="41"/>
        <v>184.368.OH.KS.12.721.No.Yes</v>
      </c>
      <c r="H188" s="13" t="s">
        <v>1664</v>
      </c>
      <c r="I188" s="13" t="s">
        <v>1664</v>
      </c>
      <c r="J188" t="s">
        <v>1403</v>
      </c>
      <c r="K188" t="s">
        <v>1345</v>
      </c>
      <c r="L188" s="14" t="s">
        <v>1404</v>
      </c>
      <c r="M188" t="s">
        <v>1457</v>
      </c>
      <c r="N188" t="s">
        <v>1458</v>
      </c>
      <c r="O188" t="s">
        <v>1459</v>
      </c>
      <c r="P188" t="s">
        <v>1477</v>
      </c>
      <c r="Q188" s="34">
        <v>721</v>
      </c>
      <c r="R188" s="9">
        <v>754.8</v>
      </c>
      <c r="S188">
        <v>0.36</v>
      </c>
      <c r="T188">
        <v>0.36</v>
      </c>
      <c r="U188" s="11">
        <f t="shared" si="42"/>
        <v>0.4334277620396601</v>
      </c>
      <c r="V188" s="50">
        <v>15.3</v>
      </c>
      <c r="W188" s="22">
        <v>35.299999999999997</v>
      </c>
      <c r="X188">
        <v>12</v>
      </c>
      <c r="Y188" t="s">
        <v>1680</v>
      </c>
      <c r="Z188" s="50">
        <v>754.8</v>
      </c>
      <c r="AA188" t="s">
        <v>1479</v>
      </c>
      <c r="AB188" t="s">
        <v>1478</v>
      </c>
      <c r="AC188" t="s">
        <v>1723</v>
      </c>
      <c r="AD188" t="s">
        <v>1724</v>
      </c>
      <c r="AE188" s="13" t="str">
        <f>IFERROR(VLOOKUP(D188,Metros!$C$2:$F$916,4,0),"")</f>
        <v>OH-LIM</v>
      </c>
      <c r="AF188" s="13" t="str">
        <f>IFERROR(VLOOKUP(E188,Metros!$C$2:$F$916,4,0),"")</f>
        <v>KS-TOP</v>
      </c>
      <c r="AK188" s="10"/>
      <c r="AL188" s="11"/>
      <c r="AS188">
        <v>1.88</v>
      </c>
      <c r="AT188">
        <v>2.06</v>
      </c>
      <c r="AY188">
        <v>1.87</v>
      </c>
      <c r="AZ188">
        <v>2.0299999999999998</v>
      </c>
      <c r="BA188">
        <v>1.91</v>
      </c>
      <c r="BB188">
        <v>2.06</v>
      </c>
      <c r="BE188" s="1">
        <f t="shared" si="43"/>
        <v>2.0500000000000003</v>
      </c>
      <c r="BF188" s="51">
        <v>1200</v>
      </c>
      <c r="BG188" s="1">
        <f t="shared" si="44"/>
        <v>4.7673251192368848</v>
      </c>
      <c r="BH188" s="8">
        <v>6.25</v>
      </c>
      <c r="BJ188" s="6">
        <f t="shared" si="45"/>
        <v>4717.5</v>
      </c>
      <c r="BK188" s="6">
        <f t="shared" si="46"/>
        <v>4989.2280000000001</v>
      </c>
      <c r="BL188" s="5">
        <f t="shared" si="47"/>
        <v>6.56</v>
      </c>
      <c r="BM188" s="6">
        <f t="shared" si="48"/>
        <v>4730</v>
      </c>
      <c r="BN188" s="6"/>
      <c r="BO188" s="6"/>
      <c r="BP188" s="70">
        <f t="shared" si="49"/>
        <v>12</v>
      </c>
      <c r="BQ188" s="70">
        <f t="shared" si="50"/>
        <v>12</v>
      </c>
      <c r="BR188" s="6">
        <f t="shared" si="51"/>
        <v>4730</v>
      </c>
      <c r="BS188" s="68">
        <f t="shared" si="52"/>
        <v>2</v>
      </c>
      <c r="BT188" s="6">
        <f t="shared" si="53"/>
        <v>4884</v>
      </c>
      <c r="BU188" s="6"/>
      <c r="BV188" s="6"/>
      <c r="BW188" s="6">
        <f t="shared" si="54"/>
        <v>4884</v>
      </c>
      <c r="BX188" s="6">
        <f t="shared" si="55"/>
        <v>172405.19999999998</v>
      </c>
      <c r="BY188" s="6">
        <f t="shared" si="56"/>
        <v>26644.439999999995</v>
      </c>
      <c r="CO188" s="50">
        <v>15.3</v>
      </c>
      <c r="CP188" t="s">
        <v>1624</v>
      </c>
      <c r="CQ188" t="s">
        <v>1625</v>
      </c>
      <c r="CR188" t="s">
        <v>1494</v>
      </c>
      <c r="CS188">
        <v>5024</v>
      </c>
      <c r="CT188" t="s">
        <v>1457</v>
      </c>
      <c r="CU188">
        <v>0</v>
      </c>
      <c r="CV188" t="s">
        <v>1626</v>
      </c>
      <c r="CW188">
        <v>35.299999999999997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5</v>
      </c>
      <c r="DQ188">
        <v>5</v>
      </c>
      <c r="DR188">
        <v>0</v>
      </c>
      <c r="DS188">
        <v>0</v>
      </c>
      <c r="DT188">
        <v>5.3</v>
      </c>
      <c r="DU188">
        <v>0</v>
      </c>
      <c r="DV188">
        <v>0</v>
      </c>
      <c r="DW188">
        <v>0</v>
      </c>
      <c r="DX188">
        <v>5</v>
      </c>
      <c r="DY188">
        <v>6</v>
      </c>
      <c r="DZ188">
        <v>0</v>
      </c>
      <c r="EA188">
        <v>3</v>
      </c>
      <c r="EB188">
        <v>0</v>
      </c>
      <c r="EC188">
        <v>0</v>
      </c>
      <c r="ED188">
        <v>3</v>
      </c>
      <c r="EE188">
        <v>3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</row>
    <row r="189" spans="1:145" x14ac:dyDescent="0.3">
      <c r="A189">
        <v>370</v>
      </c>
      <c r="B189">
        <v>185</v>
      </c>
      <c r="D189" s="13" t="str">
        <f t="shared" si="38"/>
        <v>458</v>
      </c>
      <c r="E189" s="13" t="str">
        <f t="shared" si="39"/>
        <v>226</v>
      </c>
      <c r="F189" s="13" t="str">
        <f t="shared" si="40"/>
        <v>45840.22603</v>
      </c>
      <c r="G189" s="13" t="str">
        <f t="shared" si="41"/>
        <v>185.370.OH.VA.14.387.No.Yes</v>
      </c>
      <c r="H189" s="13" t="s">
        <v>1664</v>
      </c>
      <c r="I189" s="13" t="s">
        <v>1664</v>
      </c>
      <c r="J189" t="s">
        <v>1403</v>
      </c>
      <c r="K189" t="s">
        <v>1345</v>
      </c>
      <c r="L189" s="14" t="s">
        <v>1404</v>
      </c>
      <c r="M189" t="s">
        <v>1468</v>
      </c>
      <c r="N189" t="s">
        <v>1469</v>
      </c>
      <c r="O189" t="s">
        <v>1470</v>
      </c>
      <c r="P189" t="s">
        <v>1477</v>
      </c>
      <c r="Q189" s="34">
        <v>387</v>
      </c>
      <c r="R189" s="9">
        <v>424.8</v>
      </c>
      <c r="S189">
        <v>0.36</v>
      </c>
      <c r="T189">
        <v>0.36</v>
      </c>
      <c r="U189" s="11">
        <f t="shared" si="42"/>
        <v>0.45180722891566261</v>
      </c>
      <c r="V189" s="50">
        <v>15</v>
      </c>
      <c r="W189" s="22">
        <v>33.200000000000003</v>
      </c>
      <c r="X189">
        <v>14</v>
      </c>
      <c r="Y189" t="s">
        <v>1680</v>
      </c>
      <c r="Z189" s="50">
        <v>424.8</v>
      </c>
      <c r="AA189" t="s">
        <v>1479</v>
      </c>
      <c r="AB189" t="s">
        <v>1478</v>
      </c>
      <c r="AC189" t="s">
        <v>1723</v>
      </c>
      <c r="AD189" t="s">
        <v>1722</v>
      </c>
      <c r="AE189" s="13" t="str">
        <f>IFERROR(VLOOKUP(D189,Metros!$C$2:$F$916,4,0),"")</f>
        <v>OH-LIM</v>
      </c>
      <c r="AF189" s="13" t="str">
        <f>IFERROR(VLOOKUP(E189,Metros!$C$2:$F$916,4,0),"")</f>
        <v>VA-WIN</v>
      </c>
      <c r="AG189">
        <v>1</v>
      </c>
      <c r="AH189">
        <v>387.3</v>
      </c>
      <c r="AI189">
        <v>2400</v>
      </c>
      <c r="AJ189">
        <v>3027.44</v>
      </c>
      <c r="AK189" s="10">
        <v>627.44000000000005</v>
      </c>
      <c r="AL189" s="11">
        <v>0.2072510107549613</v>
      </c>
      <c r="AS189">
        <v>3.42</v>
      </c>
      <c r="AT189">
        <v>3.77</v>
      </c>
      <c r="AY189">
        <v>3.38</v>
      </c>
      <c r="AZ189">
        <v>3.63</v>
      </c>
      <c r="BA189">
        <v>3.37</v>
      </c>
      <c r="BB189">
        <v>3.65</v>
      </c>
      <c r="BE189" s="1">
        <f t="shared" si="43"/>
        <v>3.6833333333333336</v>
      </c>
      <c r="BF189" s="51">
        <v>1200</v>
      </c>
      <c r="BG189" s="1">
        <f t="shared" si="44"/>
        <v>8.5340254237288136</v>
      </c>
      <c r="BH189" s="8">
        <v>1</v>
      </c>
      <c r="BI189" s="8">
        <v>3650</v>
      </c>
      <c r="BJ189" s="6">
        <f t="shared" si="45"/>
        <v>3650</v>
      </c>
      <c r="BK189" s="6">
        <f t="shared" si="46"/>
        <v>3802.9279999999999</v>
      </c>
      <c r="BL189" s="5">
        <f t="shared" si="47"/>
        <v>9.4700000000000006</v>
      </c>
      <c r="BM189" s="6">
        <f t="shared" si="48"/>
        <v>3665</v>
      </c>
      <c r="BN189" s="6"/>
      <c r="BO189" s="6"/>
      <c r="BP189" s="70">
        <f t="shared" si="49"/>
        <v>14</v>
      </c>
      <c r="BQ189" s="70">
        <f t="shared" si="50"/>
        <v>14</v>
      </c>
      <c r="BR189" s="6">
        <f t="shared" si="51"/>
        <v>3665</v>
      </c>
      <c r="BS189" s="68">
        <f t="shared" si="52"/>
        <v>1</v>
      </c>
      <c r="BT189" s="6">
        <f t="shared" si="53"/>
        <v>3784</v>
      </c>
      <c r="BU189" s="6"/>
      <c r="BV189" s="6"/>
      <c r="BW189" s="6">
        <f t="shared" si="54"/>
        <v>3784</v>
      </c>
      <c r="BX189" s="6">
        <f t="shared" si="55"/>
        <v>125628.80000000002</v>
      </c>
      <c r="BY189" s="6">
        <f t="shared" si="56"/>
        <v>14103.360000000002</v>
      </c>
      <c r="CC189">
        <v>1</v>
      </c>
      <c r="CD189" s="22">
        <v>387.3</v>
      </c>
      <c r="CE189" s="22">
        <v>2400</v>
      </c>
      <c r="CF189" s="22">
        <v>3027.44</v>
      </c>
      <c r="CG189" s="22">
        <v>627.44000000000005</v>
      </c>
      <c r="CH189" s="11">
        <v>0.2072510107549613</v>
      </c>
      <c r="CO189" s="50">
        <v>15</v>
      </c>
      <c r="CP189" t="s">
        <v>1624</v>
      </c>
      <c r="CQ189" t="s">
        <v>1625</v>
      </c>
      <c r="CR189" t="s">
        <v>1494</v>
      </c>
      <c r="CS189">
        <v>5030</v>
      </c>
      <c r="CT189" t="s">
        <v>1468</v>
      </c>
      <c r="CU189">
        <v>0</v>
      </c>
      <c r="CV189" t="s">
        <v>1626</v>
      </c>
      <c r="CW189">
        <v>33.200000000000003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5</v>
      </c>
      <c r="DR189">
        <v>5</v>
      </c>
      <c r="DS189">
        <v>0</v>
      </c>
      <c r="DT189">
        <v>5</v>
      </c>
      <c r="DU189">
        <v>0</v>
      </c>
      <c r="DV189">
        <v>0</v>
      </c>
      <c r="DW189">
        <v>4.7</v>
      </c>
      <c r="DX189">
        <v>0</v>
      </c>
      <c r="DY189">
        <v>0</v>
      </c>
      <c r="DZ189">
        <v>5</v>
      </c>
      <c r="EA189">
        <v>2.5</v>
      </c>
      <c r="EB189">
        <v>0</v>
      </c>
      <c r="EC189">
        <v>0</v>
      </c>
      <c r="ED189">
        <v>3</v>
      </c>
      <c r="EE189">
        <v>3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</row>
    <row r="190" spans="1:145" x14ac:dyDescent="0.3">
      <c r="A190">
        <v>372</v>
      </c>
      <c r="B190">
        <v>186</v>
      </c>
      <c r="D190" s="13" t="str">
        <f t="shared" si="38"/>
        <v>458</v>
      </c>
      <c r="E190" s="13" t="str">
        <f t="shared" si="39"/>
        <v>180</v>
      </c>
      <c r="F190" s="13" t="str">
        <f t="shared" si="40"/>
        <v>45840.18031</v>
      </c>
      <c r="G190" s="13" t="str">
        <f t="shared" si="41"/>
        <v>186.372.OH.PA.20.473.No.Yes</v>
      </c>
      <c r="H190" s="13" t="s">
        <v>1664</v>
      </c>
      <c r="I190" s="13" t="s">
        <v>1664</v>
      </c>
      <c r="J190" t="s">
        <v>1403</v>
      </c>
      <c r="K190" t="s">
        <v>1345</v>
      </c>
      <c r="L190" s="14" t="s">
        <v>1404</v>
      </c>
      <c r="M190" t="s">
        <v>1438</v>
      </c>
      <c r="N190" t="s">
        <v>1357</v>
      </c>
      <c r="O190" t="s">
        <v>1439</v>
      </c>
      <c r="P190" t="s">
        <v>1477</v>
      </c>
      <c r="Q190" s="34">
        <v>473</v>
      </c>
      <c r="R190" s="9">
        <v>509.1</v>
      </c>
      <c r="S190">
        <v>0.36</v>
      </c>
      <c r="T190">
        <v>0.36</v>
      </c>
      <c r="U190" s="11">
        <f t="shared" si="42"/>
        <v>0.18873239436619718</v>
      </c>
      <c r="V190" s="50">
        <v>6.7</v>
      </c>
      <c r="W190" s="22">
        <v>35.5</v>
      </c>
      <c r="X190">
        <v>20</v>
      </c>
      <c r="Y190" t="s">
        <v>1680</v>
      </c>
      <c r="Z190" s="50">
        <v>509.1</v>
      </c>
      <c r="AA190" t="s">
        <v>1479</v>
      </c>
      <c r="AB190" t="s">
        <v>1478</v>
      </c>
      <c r="AC190" t="s">
        <v>1723</v>
      </c>
      <c r="AD190" t="s">
        <v>1725</v>
      </c>
      <c r="AE190" s="13" t="str">
        <f>IFERROR(VLOOKUP(D190,Metros!$C$2:$F$916,4,0),"")</f>
        <v>OH-LIM</v>
      </c>
      <c r="AF190" s="13" t="str">
        <f>IFERROR(VLOOKUP(E190,Metros!$C$2:$F$916,4,0),"")</f>
        <v>PA-ALL</v>
      </c>
      <c r="AK190" s="10"/>
      <c r="AL190" s="11"/>
      <c r="AS190">
        <v>3.1</v>
      </c>
      <c r="AT190">
        <v>3.4</v>
      </c>
      <c r="AY190">
        <v>3.08</v>
      </c>
      <c r="AZ190">
        <v>3.3</v>
      </c>
      <c r="BA190">
        <v>3.12</v>
      </c>
      <c r="BB190">
        <v>3.35</v>
      </c>
      <c r="BE190" s="1">
        <f t="shared" si="43"/>
        <v>3.3499999999999996</v>
      </c>
      <c r="BF190" s="51">
        <v>1200</v>
      </c>
      <c r="BG190" s="1">
        <f t="shared" si="44"/>
        <v>7.5496007660577487</v>
      </c>
      <c r="BH190" s="8">
        <v>1</v>
      </c>
      <c r="BI190" s="8">
        <v>3850</v>
      </c>
      <c r="BJ190" s="6">
        <f t="shared" si="45"/>
        <v>3850</v>
      </c>
      <c r="BK190" s="6">
        <f t="shared" si="46"/>
        <v>4033.2759999999998</v>
      </c>
      <c r="BL190" s="5">
        <f t="shared" si="47"/>
        <v>8.17</v>
      </c>
      <c r="BM190" s="6">
        <f t="shared" si="48"/>
        <v>3864</v>
      </c>
      <c r="BN190" s="6"/>
      <c r="BO190" s="6"/>
      <c r="BP190" s="70">
        <f t="shared" si="49"/>
        <v>20</v>
      </c>
      <c r="BQ190" s="70">
        <f t="shared" si="50"/>
        <v>20</v>
      </c>
      <c r="BR190" s="6">
        <f t="shared" si="51"/>
        <v>3864</v>
      </c>
      <c r="BS190" s="68">
        <f t="shared" si="52"/>
        <v>1</v>
      </c>
      <c r="BT190" s="6">
        <f t="shared" si="53"/>
        <v>3990</v>
      </c>
      <c r="BU190" s="6"/>
      <c r="BV190" s="6"/>
      <c r="BW190" s="6">
        <f t="shared" si="54"/>
        <v>3990</v>
      </c>
      <c r="BX190" s="6">
        <f t="shared" si="55"/>
        <v>141645</v>
      </c>
      <c r="BY190" s="6">
        <f t="shared" si="56"/>
        <v>18073.05</v>
      </c>
      <c r="CO190" s="50">
        <v>6.7</v>
      </c>
      <c r="CP190" t="s">
        <v>1624</v>
      </c>
      <c r="CQ190" t="s">
        <v>1625</v>
      </c>
      <c r="CR190" t="s">
        <v>1494</v>
      </c>
      <c r="CS190">
        <v>5034</v>
      </c>
      <c r="CT190" t="s">
        <v>1438</v>
      </c>
      <c r="CU190">
        <v>0</v>
      </c>
      <c r="CV190" t="s">
        <v>1626</v>
      </c>
      <c r="CW190">
        <v>35.5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2</v>
      </c>
      <c r="DQ190">
        <v>2.7</v>
      </c>
      <c r="DR190">
        <v>0</v>
      </c>
      <c r="DS190">
        <v>0</v>
      </c>
      <c r="DT190">
        <v>2</v>
      </c>
      <c r="DU190">
        <v>0</v>
      </c>
      <c r="DV190">
        <v>0</v>
      </c>
      <c r="DW190">
        <v>6.8</v>
      </c>
      <c r="DX190">
        <v>7</v>
      </c>
      <c r="DY190">
        <v>3</v>
      </c>
      <c r="DZ190">
        <v>3</v>
      </c>
      <c r="EA190">
        <v>3</v>
      </c>
      <c r="EB190">
        <v>0</v>
      </c>
      <c r="EC190">
        <v>0</v>
      </c>
      <c r="ED190">
        <v>3</v>
      </c>
      <c r="EE190">
        <v>3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</row>
    <row r="191" spans="1:145" x14ac:dyDescent="0.3">
      <c r="A191">
        <v>374</v>
      </c>
      <c r="B191">
        <v>187</v>
      </c>
      <c r="D191" s="13" t="str">
        <f t="shared" si="38"/>
        <v>458</v>
      </c>
      <c r="E191" s="13" t="str">
        <f t="shared" si="39"/>
        <v>450</v>
      </c>
      <c r="F191" s="13" t="str">
        <f t="shared" si="40"/>
        <v>45840.45050</v>
      </c>
      <c r="G191" s="13" t="str">
        <f t="shared" si="41"/>
        <v>187.374.OH.OH.16.132.No.Yes</v>
      </c>
      <c r="H191" s="13" t="s">
        <v>1664</v>
      </c>
      <c r="I191" s="13" t="s">
        <v>1664</v>
      </c>
      <c r="J191" t="s">
        <v>1403</v>
      </c>
      <c r="K191" t="s">
        <v>1345</v>
      </c>
      <c r="L191" s="14" t="s">
        <v>1404</v>
      </c>
      <c r="M191" t="s">
        <v>1471</v>
      </c>
      <c r="N191" t="s">
        <v>1345</v>
      </c>
      <c r="O191" t="s">
        <v>1472</v>
      </c>
      <c r="P191" t="s">
        <v>1477</v>
      </c>
      <c r="Q191" s="34">
        <v>132</v>
      </c>
      <c r="R191" s="9">
        <v>133.4</v>
      </c>
      <c r="S191">
        <v>0.36</v>
      </c>
      <c r="T191">
        <v>0.36</v>
      </c>
      <c r="U191" s="11">
        <f t="shared" si="42"/>
        <v>0.28010471204188475</v>
      </c>
      <c r="V191" s="50">
        <v>10.7</v>
      </c>
      <c r="W191" s="22">
        <v>38.200000000000003</v>
      </c>
      <c r="X191">
        <v>16</v>
      </c>
      <c r="Y191" t="s">
        <v>1680</v>
      </c>
      <c r="Z191" s="50">
        <v>133.4</v>
      </c>
      <c r="AA191" t="s">
        <v>1479</v>
      </c>
      <c r="AB191" t="s">
        <v>1478</v>
      </c>
      <c r="AC191" t="s">
        <v>1723</v>
      </c>
      <c r="AD191" t="s">
        <v>1723</v>
      </c>
      <c r="AE191" s="13" t="str">
        <f>IFERROR(VLOOKUP(D191,Metros!$C$2:$F$916,4,0),"")</f>
        <v>OH-LIM</v>
      </c>
      <c r="AF191" s="13" t="str">
        <f>IFERROR(VLOOKUP(E191,Metros!$C$2:$F$916,4,0),"")</f>
        <v>OH-CIN</v>
      </c>
      <c r="AG191">
        <v>22</v>
      </c>
      <c r="AH191">
        <v>124.63636363636364</v>
      </c>
      <c r="AI191">
        <v>785.60545454545456</v>
      </c>
      <c r="AJ191">
        <v>1255.1086363636366</v>
      </c>
      <c r="AK191" s="10">
        <v>469.50318181818204</v>
      </c>
      <c r="AL191" s="11">
        <v>0.37407374008551969</v>
      </c>
      <c r="AS191">
        <v>4.0199999999999996</v>
      </c>
      <c r="AT191">
        <v>4.49</v>
      </c>
      <c r="AY191">
        <v>4.03</v>
      </c>
      <c r="AZ191">
        <v>4.49</v>
      </c>
      <c r="BA191">
        <v>4.12</v>
      </c>
      <c r="BB191">
        <v>4.57</v>
      </c>
      <c r="BE191" s="1">
        <f t="shared" si="43"/>
        <v>4.5166666666666666</v>
      </c>
      <c r="BF191" s="51">
        <v>1200</v>
      </c>
      <c r="BG191" s="1">
        <f t="shared" si="44"/>
        <v>15.996335582208896</v>
      </c>
      <c r="BH191" s="8">
        <v>1</v>
      </c>
      <c r="BI191" s="8">
        <v>2650</v>
      </c>
      <c r="BJ191" s="6">
        <f t="shared" si="45"/>
        <v>2650</v>
      </c>
      <c r="BK191" s="6">
        <f t="shared" si="46"/>
        <v>2698.0239999999999</v>
      </c>
      <c r="BL191" s="5">
        <f t="shared" si="47"/>
        <v>20.079999999999998</v>
      </c>
      <c r="BM191" s="6">
        <f t="shared" si="48"/>
        <v>2651</v>
      </c>
      <c r="BN191" s="6"/>
      <c r="BO191" s="6"/>
      <c r="BP191" s="70">
        <f t="shared" si="49"/>
        <v>16</v>
      </c>
      <c r="BQ191" s="70">
        <f t="shared" si="50"/>
        <v>16</v>
      </c>
      <c r="BR191" s="6">
        <f t="shared" si="51"/>
        <v>2651</v>
      </c>
      <c r="BS191" s="68">
        <f t="shared" si="52"/>
        <v>1</v>
      </c>
      <c r="BT191" s="6">
        <f t="shared" si="53"/>
        <v>2737</v>
      </c>
      <c r="BU191" s="6"/>
      <c r="BV191" s="6"/>
      <c r="BW191" s="6">
        <f t="shared" si="54"/>
        <v>2737</v>
      </c>
      <c r="BX191" s="6">
        <f t="shared" si="55"/>
        <v>104553.40000000001</v>
      </c>
      <c r="BY191" s="6">
        <f t="shared" si="56"/>
        <v>5095.880000000001</v>
      </c>
      <c r="CA191">
        <v>750</v>
      </c>
      <c r="CB191" s="39" t="s">
        <v>1480</v>
      </c>
      <c r="CC191">
        <v>7</v>
      </c>
      <c r="CD191" s="22">
        <v>132</v>
      </c>
      <c r="CE191" s="22">
        <v>721.42857142857144</v>
      </c>
      <c r="CF191" s="22">
        <v>1057.3542857142859</v>
      </c>
      <c r="CG191" s="22">
        <v>335.92571428571443</v>
      </c>
      <c r="CH191" s="11">
        <v>0.31770402676221521</v>
      </c>
      <c r="CO191" s="50">
        <v>10.7</v>
      </c>
      <c r="CP191" t="s">
        <v>1624</v>
      </c>
      <c r="CQ191" t="s">
        <v>1625</v>
      </c>
      <c r="CR191" t="s">
        <v>1494</v>
      </c>
      <c r="CS191">
        <v>5084</v>
      </c>
      <c r="CT191" t="s">
        <v>1471</v>
      </c>
      <c r="CU191">
        <v>0</v>
      </c>
      <c r="CV191" t="s">
        <v>1626</v>
      </c>
      <c r="CW191">
        <v>38.200000000000003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2.7</v>
      </c>
      <c r="DR191">
        <v>3</v>
      </c>
      <c r="DS191">
        <v>0</v>
      </c>
      <c r="DT191">
        <v>5</v>
      </c>
      <c r="DU191">
        <v>0</v>
      </c>
      <c r="DV191">
        <v>0</v>
      </c>
      <c r="DW191">
        <v>8</v>
      </c>
      <c r="DX191">
        <v>5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3.5</v>
      </c>
      <c r="EE191">
        <v>6</v>
      </c>
      <c r="EF191">
        <v>5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</row>
    <row r="192" spans="1:145" x14ac:dyDescent="0.3">
      <c r="A192">
        <v>376</v>
      </c>
      <c r="B192">
        <v>188</v>
      </c>
      <c r="D192" s="13" t="str">
        <f t="shared" si="38"/>
        <v>458</v>
      </c>
      <c r="E192" s="13" t="str">
        <f t="shared" si="39"/>
        <v>316</v>
      </c>
      <c r="F192" s="13" t="str">
        <f t="shared" si="40"/>
        <v>45840.31636</v>
      </c>
      <c r="G192" s="13" t="str">
        <f t="shared" si="41"/>
        <v>188.376.OH.GA.11.832.No.Yes</v>
      </c>
      <c r="H192" s="13" t="s">
        <v>1664</v>
      </c>
      <c r="I192" s="13" t="s">
        <v>1664</v>
      </c>
      <c r="J192" t="s">
        <v>1403</v>
      </c>
      <c r="K192" t="s">
        <v>1345</v>
      </c>
      <c r="L192" s="14" t="s">
        <v>1404</v>
      </c>
      <c r="M192" t="s">
        <v>1460</v>
      </c>
      <c r="N192" t="s">
        <v>1372</v>
      </c>
      <c r="O192" t="s">
        <v>1461</v>
      </c>
      <c r="P192" t="s">
        <v>1477</v>
      </c>
      <c r="Q192" s="34">
        <v>832</v>
      </c>
      <c r="R192" s="9">
        <v>863.4</v>
      </c>
      <c r="S192">
        <v>0.36</v>
      </c>
      <c r="T192">
        <v>0.36</v>
      </c>
      <c r="U192" s="11">
        <f t="shared" si="42"/>
        <v>0.45569620253164556</v>
      </c>
      <c r="V192" s="50">
        <v>3.6</v>
      </c>
      <c r="W192" s="22">
        <v>7.9</v>
      </c>
      <c r="X192">
        <v>11</v>
      </c>
      <c r="Y192" t="s">
        <v>1680</v>
      </c>
      <c r="Z192" s="50">
        <v>863.4</v>
      </c>
      <c r="AA192" t="s">
        <v>1479</v>
      </c>
      <c r="AB192" t="s">
        <v>1478</v>
      </c>
      <c r="AC192" t="s">
        <v>1723</v>
      </c>
      <c r="AD192" t="s">
        <v>1721</v>
      </c>
      <c r="AE192" s="13" t="str">
        <f>IFERROR(VLOOKUP(D192,Metros!$C$2:$F$916,4,0),"")</f>
        <v>OH-LIM</v>
      </c>
      <c r="AF192" s="13" t="str">
        <f>IFERROR(VLOOKUP(E192,Metros!$C$2:$F$916,4,0),"")</f>
        <v>GA-VAL</v>
      </c>
      <c r="AG192">
        <v>18</v>
      </c>
      <c r="AH192">
        <v>816.17777777777769</v>
      </c>
      <c r="AI192">
        <v>2298.6111111111113</v>
      </c>
      <c r="AJ192">
        <v>2573.3511111111106</v>
      </c>
      <c r="AK192" s="10">
        <v>274.73999999999933</v>
      </c>
      <c r="AL192" s="11">
        <v>0.10676351113291076</v>
      </c>
      <c r="AS192">
        <v>2.42</v>
      </c>
      <c r="AT192">
        <v>2.91</v>
      </c>
      <c r="AY192">
        <v>2.19</v>
      </c>
      <c r="AZ192">
        <v>2.4300000000000002</v>
      </c>
      <c r="BA192">
        <v>2.14</v>
      </c>
      <c r="BB192">
        <v>2.3199999999999998</v>
      </c>
      <c r="BE192" s="1">
        <f t="shared" si="43"/>
        <v>2.5533333333333332</v>
      </c>
      <c r="BF192" s="51">
        <v>1200</v>
      </c>
      <c r="BG192" s="1">
        <f t="shared" si="44"/>
        <v>5.3475207319898077</v>
      </c>
      <c r="BH192" s="8">
        <v>6.05</v>
      </c>
      <c r="BJ192" s="6">
        <f t="shared" si="45"/>
        <v>5223.57</v>
      </c>
      <c r="BK192" s="6">
        <f t="shared" si="46"/>
        <v>5534.3939999999993</v>
      </c>
      <c r="BL192" s="5">
        <f t="shared" si="47"/>
        <v>6.29</v>
      </c>
      <c r="BM192" s="6">
        <f t="shared" si="48"/>
        <v>5233</v>
      </c>
      <c r="BN192" s="6"/>
      <c r="BO192" s="6"/>
      <c r="BP192" s="70">
        <f t="shared" si="49"/>
        <v>11</v>
      </c>
      <c r="BQ192" s="70">
        <f t="shared" si="50"/>
        <v>11</v>
      </c>
      <c r="BR192" s="6">
        <f t="shared" si="51"/>
        <v>5233</v>
      </c>
      <c r="BS192" s="68">
        <f t="shared" si="52"/>
        <v>2</v>
      </c>
      <c r="BT192" s="6">
        <f t="shared" si="53"/>
        <v>5403</v>
      </c>
      <c r="BU192" s="6"/>
      <c r="BV192" s="6"/>
      <c r="BW192" s="6">
        <f t="shared" si="54"/>
        <v>5403</v>
      </c>
      <c r="BX192" s="6">
        <f t="shared" si="55"/>
        <v>42683.700000000004</v>
      </c>
      <c r="BY192" s="6">
        <f t="shared" si="56"/>
        <v>6820.8600000000006</v>
      </c>
      <c r="CA192">
        <v>2404</v>
      </c>
      <c r="CB192" s="39" t="s">
        <v>1480</v>
      </c>
      <c r="CC192">
        <v>5</v>
      </c>
      <c r="CD192" s="22">
        <v>831.8</v>
      </c>
      <c r="CE192" s="22">
        <v>2215</v>
      </c>
      <c r="CF192" s="22">
        <v>2690.1379999999999</v>
      </c>
      <c r="CG192" s="22">
        <v>475.13799999999992</v>
      </c>
      <c r="CH192" s="11">
        <v>0.17662216585171464</v>
      </c>
      <c r="CO192" s="50">
        <v>3.6</v>
      </c>
      <c r="CP192" t="s">
        <v>1624</v>
      </c>
      <c r="CQ192" t="s">
        <v>1625</v>
      </c>
      <c r="CR192" t="s">
        <v>1494</v>
      </c>
      <c r="CS192">
        <v>5085</v>
      </c>
      <c r="CT192" t="s">
        <v>1460</v>
      </c>
      <c r="CU192">
        <v>0</v>
      </c>
      <c r="CV192" t="s">
        <v>1626</v>
      </c>
      <c r="CW192">
        <v>7.9</v>
      </c>
      <c r="CX192">
        <v>4.3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3.6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</row>
    <row r="193" spans="1:145" x14ac:dyDescent="0.3">
      <c r="A193">
        <v>378</v>
      </c>
      <c r="B193">
        <v>189</v>
      </c>
      <c r="D193" s="13" t="str">
        <f t="shared" si="38"/>
        <v>458</v>
      </c>
      <c r="E193" s="13" t="str">
        <f t="shared" si="39"/>
        <v>351</v>
      </c>
      <c r="F193" s="13" t="str">
        <f t="shared" si="40"/>
        <v>45840.35111</v>
      </c>
      <c r="G193" s="13" t="str">
        <f t="shared" si="41"/>
        <v>189.378.OH.AL.14.633.No.Yes</v>
      </c>
      <c r="H193" s="13" t="s">
        <v>1664</v>
      </c>
      <c r="I193" s="13" t="s">
        <v>1664</v>
      </c>
      <c r="J193" t="s">
        <v>1403</v>
      </c>
      <c r="K193" t="s">
        <v>1345</v>
      </c>
      <c r="L193" s="14" t="s">
        <v>1404</v>
      </c>
      <c r="M193" t="s">
        <v>1462</v>
      </c>
      <c r="N193" t="s">
        <v>1415</v>
      </c>
      <c r="O193" t="s">
        <v>1463</v>
      </c>
      <c r="P193" t="s">
        <v>1477</v>
      </c>
      <c r="Q193" s="34">
        <v>633</v>
      </c>
      <c r="R193" s="9">
        <v>652.70000000000005</v>
      </c>
      <c r="S193">
        <v>0.36</v>
      </c>
      <c r="T193">
        <v>0.36</v>
      </c>
      <c r="U193" s="11">
        <f t="shared" si="42"/>
        <v>0</v>
      </c>
      <c r="V193" s="50">
        <v>0</v>
      </c>
      <c r="W193" s="22">
        <v>0.3</v>
      </c>
      <c r="X193">
        <v>14</v>
      </c>
      <c r="Y193" t="s">
        <v>1680</v>
      </c>
      <c r="Z193" s="50">
        <v>652.70000000000005</v>
      </c>
      <c r="AA193" t="s">
        <v>1479</v>
      </c>
      <c r="AB193" t="s">
        <v>1478</v>
      </c>
      <c r="AC193" t="s">
        <v>1723</v>
      </c>
      <c r="AD193" t="s">
        <v>1721</v>
      </c>
      <c r="AE193" s="13" t="str">
        <f>IFERROR(VLOOKUP(D193,Metros!$C$2:$F$916,4,0),"")</f>
        <v>OH-LIM</v>
      </c>
      <c r="AF193" s="13" t="str">
        <f>IFERROR(VLOOKUP(E193,Metros!$C$2:$F$916,4,0),"")</f>
        <v>AL-BIR</v>
      </c>
      <c r="AG193">
        <v>1</v>
      </c>
      <c r="AH193">
        <v>618.9</v>
      </c>
      <c r="AI193">
        <v>1500</v>
      </c>
      <c r="AJ193">
        <v>3295.86</v>
      </c>
      <c r="AK193" s="10">
        <v>1795.8600000000001</v>
      </c>
      <c r="AL193" s="11">
        <v>0.54488358122007607</v>
      </c>
      <c r="AS193">
        <v>2.0099999999999998</v>
      </c>
      <c r="AT193">
        <v>2.19</v>
      </c>
      <c r="AY193">
        <v>2.0499999999999998</v>
      </c>
      <c r="AZ193">
        <v>2.19</v>
      </c>
      <c r="BA193">
        <v>2.06</v>
      </c>
      <c r="BB193">
        <v>2.17</v>
      </c>
      <c r="BE193" s="1">
        <f t="shared" si="43"/>
        <v>2.1833333333333331</v>
      </c>
      <c r="BF193" s="51">
        <v>1200</v>
      </c>
      <c r="BG193" s="1">
        <f t="shared" si="44"/>
        <v>5.2226835963433942</v>
      </c>
      <c r="BH193" s="8">
        <v>6</v>
      </c>
      <c r="BJ193" s="6">
        <f t="shared" si="45"/>
        <v>3916.2000000000003</v>
      </c>
      <c r="BK193" s="6">
        <f t="shared" si="46"/>
        <v>4151.1720000000005</v>
      </c>
      <c r="BL193" s="5">
        <f t="shared" si="47"/>
        <v>6.2</v>
      </c>
      <c r="BM193" s="6">
        <f t="shared" si="48"/>
        <v>3925</v>
      </c>
      <c r="BN193" s="6"/>
      <c r="BO193" s="6"/>
      <c r="BP193" s="70">
        <f t="shared" si="49"/>
        <v>14</v>
      </c>
      <c r="BQ193" s="70">
        <f t="shared" si="50"/>
        <v>14</v>
      </c>
      <c r="BR193" s="6">
        <f t="shared" si="51"/>
        <v>3925</v>
      </c>
      <c r="BS193" s="68">
        <f t="shared" si="52"/>
        <v>2</v>
      </c>
      <c r="BT193" s="6">
        <f t="shared" si="53"/>
        <v>4053</v>
      </c>
      <c r="BU193" s="6"/>
      <c r="BV193" s="6"/>
      <c r="BW193" s="6">
        <f t="shared" si="54"/>
        <v>4053</v>
      </c>
      <c r="BX193" s="6">
        <f t="shared" si="55"/>
        <v>1215.8999999999999</v>
      </c>
      <c r="BY193" s="6">
        <f t="shared" si="56"/>
        <v>195.81</v>
      </c>
      <c r="CO193" s="50">
        <v>0</v>
      </c>
      <c r="CP193" t="s">
        <v>1624</v>
      </c>
      <c r="CQ193" t="s">
        <v>1625</v>
      </c>
      <c r="CR193" t="s">
        <v>1494</v>
      </c>
      <c r="CS193">
        <v>5086</v>
      </c>
      <c r="CT193" t="s">
        <v>1462</v>
      </c>
      <c r="CU193">
        <v>0</v>
      </c>
      <c r="CV193" t="s">
        <v>1626</v>
      </c>
      <c r="CW193">
        <v>0.3</v>
      </c>
      <c r="CX193">
        <v>0.3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</row>
    <row r="194" spans="1:145" x14ac:dyDescent="0.3">
      <c r="A194">
        <v>380</v>
      </c>
      <c r="B194">
        <v>190</v>
      </c>
      <c r="D194" s="13" t="str">
        <f t="shared" si="38"/>
        <v>458</v>
      </c>
      <c r="E194" s="13" t="str">
        <f t="shared" si="39"/>
        <v>923</v>
      </c>
      <c r="F194" s="13" t="str">
        <f t="shared" si="40"/>
        <v>45840.92374</v>
      </c>
      <c r="G194" s="13" t="str">
        <f t="shared" si="41"/>
        <v>190.380.OH.CA.5.2162.No.Yes</v>
      </c>
      <c r="H194" s="13" t="s">
        <v>1664</v>
      </c>
      <c r="I194" s="13" t="s">
        <v>1664</v>
      </c>
      <c r="J194" t="s">
        <v>1403</v>
      </c>
      <c r="K194" t="s">
        <v>1345</v>
      </c>
      <c r="L194" s="14" t="s">
        <v>1404</v>
      </c>
      <c r="M194" t="s">
        <v>1450</v>
      </c>
      <c r="N194" t="s">
        <v>1348</v>
      </c>
      <c r="O194" t="s">
        <v>1451</v>
      </c>
      <c r="P194" t="s">
        <v>1477</v>
      </c>
      <c r="Q194" s="34">
        <v>2162</v>
      </c>
      <c r="R194" s="9">
        <v>2215.9</v>
      </c>
      <c r="S194">
        <v>0.36</v>
      </c>
      <c r="T194">
        <v>0.36</v>
      </c>
      <c r="U194" s="11">
        <f t="shared" si="42"/>
        <v>0.59876543209876543</v>
      </c>
      <c r="V194" s="50">
        <v>9.6999999999999993</v>
      </c>
      <c r="W194" s="22">
        <v>16.2</v>
      </c>
      <c r="X194">
        <v>5</v>
      </c>
      <c r="Y194" t="s">
        <v>1680</v>
      </c>
      <c r="Z194" s="50">
        <v>2215.9</v>
      </c>
      <c r="AA194" t="s">
        <v>1479</v>
      </c>
      <c r="AB194" t="s">
        <v>1478</v>
      </c>
      <c r="AC194" t="s">
        <v>1723</v>
      </c>
      <c r="AD194" t="s">
        <v>1727</v>
      </c>
      <c r="AE194" s="13" t="str">
        <f>IFERROR(VLOOKUP(D194,Metros!$C$2:$F$916,4,0),"")</f>
        <v>OH-LIM</v>
      </c>
      <c r="AF194" s="13" t="str">
        <f>IFERROR(VLOOKUP(E194,Metros!$C$2:$F$916,4,0),"")</f>
        <v>CA-LOS</v>
      </c>
      <c r="AG194">
        <v>3</v>
      </c>
      <c r="AH194">
        <v>2219.3333333333335</v>
      </c>
      <c r="AI194">
        <v>3883.3333333333335</v>
      </c>
      <c r="AJ194">
        <v>6493.66</v>
      </c>
      <c r="AK194" s="10">
        <v>2610.3266666666664</v>
      </c>
      <c r="AL194" s="11">
        <v>0.40198080384046386</v>
      </c>
      <c r="AS194">
        <v>1.23</v>
      </c>
      <c r="AT194">
        <v>1.3</v>
      </c>
      <c r="AY194">
        <v>1.2</v>
      </c>
      <c r="AZ194">
        <v>1.25</v>
      </c>
      <c r="BA194">
        <v>1.22</v>
      </c>
      <c r="BB194">
        <v>1.28</v>
      </c>
      <c r="BE194" s="1">
        <f t="shared" si="43"/>
        <v>1.2766666666666666</v>
      </c>
      <c r="BF194" s="51">
        <v>1200</v>
      </c>
      <c r="BG194" s="1">
        <f t="shared" si="44"/>
        <v>2.5203740165771618</v>
      </c>
      <c r="BH194" s="8">
        <v>3.25</v>
      </c>
      <c r="BJ194" s="6">
        <f t="shared" si="45"/>
        <v>7201.6750000000002</v>
      </c>
      <c r="BK194" s="6">
        <f t="shared" si="46"/>
        <v>7999.3990000000003</v>
      </c>
      <c r="BL194" s="5">
        <f t="shared" si="47"/>
        <v>3.34</v>
      </c>
      <c r="BM194" s="6">
        <f t="shared" si="48"/>
        <v>7221</v>
      </c>
      <c r="BN194" s="6"/>
      <c r="BO194" s="6"/>
      <c r="BP194" s="70">
        <f t="shared" si="49"/>
        <v>5</v>
      </c>
      <c r="BQ194" s="70">
        <f t="shared" si="50"/>
        <v>5</v>
      </c>
      <c r="BR194" s="6">
        <f t="shared" si="51"/>
        <v>7221</v>
      </c>
      <c r="BS194" s="68">
        <f t="shared" si="52"/>
        <v>5</v>
      </c>
      <c r="BT194" s="6">
        <f t="shared" si="53"/>
        <v>7456</v>
      </c>
      <c r="BU194" s="6"/>
      <c r="BV194" s="6"/>
      <c r="BW194" s="6">
        <f t="shared" si="54"/>
        <v>7456</v>
      </c>
      <c r="BX194" s="6">
        <f t="shared" si="55"/>
        <v>120787.2</v>
      </c>
      <c r="BY194" s="6">
        <f t="shared" si="56"/>
        <v>35897.58</v>
      </c>
      <c r="CO194" s="50">
        <v>9.6999999999999993</v>
      </c>
      <c r="CP194" t="s">
        <v>1624</v>
      </c>
      <c r="CQ194" t="s">
        <v>1625</v>
      </c>
      <c r="CR194" t="s">
        <v>1494</v>
      </c>
      <c r="CS194">
        <v>5087</v>
      </c>
      <c r="CT194" t="s">
        <v>1450</v>
      </c>
      <c r="CU194">
        <v>0</v>
      </c>
      <c r="CV194" t="s">
        <v>1626</v>
      </c>
      <c r="CW194">
        <v>16.2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3</v>
      </c>
      <c r="DQ194">
        <v>3.7</v>
      </c>
      <c r="DR194">
        <v>0</v>
      </c>
      <c r="DS194">
        <v>0</v>
      </c>
      <c r="DT194">
        <v>3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3</v>
      </c>
      <c r="EA194">
        <v>3.5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</row>
    <row r="195" spans="1:145" x14ac:dyDescent="0.3">
      <c r="A195">
        <v>382</v>
      </c>
      <c r="B195">
        <v>191</v>
      </c>
      <c r="D195" s="13" t="str">
        <f t="shared" si="38"/>
        <v>458</v>
      </c>
      <c r="E195" s="13" t="str">
        <f t="shared" si="39"/>
        <v>291</v>
      </c>
      <c r="F195" s="13" t="str">
        <f t="shared" si="40"/>
        <v>45840.29172</v>
      </c>
      <c r="G195" s="13" t="str">
        <f t="shared" si="41"/>
        <v>191.382.OH.SC.18.609.No.Yes</v>
      </c>
      <c r="H195" s="13" t="s">
        <v>1664</v>
      </c>
      <c r="I195" s="13" t="s">
        <v>1664</v>
      </c>
      <c r="J195" t="s">
        <v>1403</v>
      </c>
      <c r="K195" t="s">
        <v>1345</v>
      </c>
      <c r="L195" s="14" t="s">
        <v>1404</v>
      </c>
      <c r="M195" t="s">
        <v>1464</v>
      </c>
      <c r="N195" t="s">
        <v>1418</v>
      </c>
      <c r="O195" t="s">
        <v>1465</v>
      </c>
      <c r="P195" t="s">
        <v>1477</v>
      </c>
      <c r="Q195" s="34">
        <v>609</v>
      </c>
      <c r="R195" s="9">
        <v>609.20000000000005</v>
      </c>
      <c r="S195">
        <v>0.36</v>
      </c>
      <c r="T195">
        <v>0.36</v>
      </c>
      <c r="U195" s="11">
        <f t="shared" si="42"/>
        <v>0.59383753501400549</v>
      </c>
      <c r="V195" s="50">
        <v>21.2</v>
      </c>
      <c r="W195" s="22">
        <v>35.700000000000003</v>
      </c>
      <c r="X195">
        <v>18</v>
      </c>
      <c r="Y195" t="s">
        <v>1680</v>
      </c>
      <c r="Z195" s="50">
        <v>609.20000000000005</v>
      </c>
      <c r="AA195" t="s">
        <v>1479</v>
      </c>
      <c r="AB195" t="s">
        <v>1478</v>
      </c>
      <c r="AC195" t="s">
        <v>1723</v>
      </c>
      <c r="AD195" t="s">
        <v>1722</v>
      </c>
      <c r="AE195" s="13" t="str">
        <f>IFERROR(VLOOKUP(D195,Metros!$C$2:$F$916,4,0),"")</f>
        <v>OH-LIM</v>
      </c>
      <c r="AF195" s="13" t="str">
        <f>IFERROR(VLOOKUP(E195,Metros!$C$2:$F$916,4,0),"")</f>
        <v>SC-COL</v>
      </c>
      <c r="AK195" s="10"/>
      <c r="AL195" s="11"/>
      <c r="AS195">
        <v>2.87</v>
      </c>
      <c r="AT195">
        <v>3.34</v>
      </c>
      <c r="AY195">
        <v>2.23</v>
      </c>
      <c r="AZ195">
        <v>2.4300000000000002</v>
      </c>
      <c r="BA195">
        <v>2.17</v>
      </c>
      <c r="BB195">
        <v>2.37</v>
      </c>
      <c r="BE195" s="1">
        <f t="shared" si="43"/>
        <v>2.7133333333333334</v>
      </c>
      <c r="BF195" s="51">
        <v>1200</v>
      </c>
      <c r="BG195" s="1">
        <f t="shared" si="44"/>
        <v>6.1754631210330491</v>
      </c>
      <c r="BH195" s="8">
        <v>6.25</v>
      </c>
      <c r="BJ195" s="6">
        <f t="shared" si="45"/>
        <v>3807.5000000000005</v>
      </c>
      <c r="BK195" s="6">
        <f t="shared" si="46"/>
        <v>4026.8120000000004</v>
      </c>
      <c r="BL195" s="5">
        <f t="shared" si="47"/>
        <v>6.25</v>
      </c>
      <c r="BM195" s="6">
        <f t="shared" si="48"/>
        <v>3806</v>
      </c>
      <c r="BN195" s="6"/>
      <c r="BO195" s="6"/>
      <c r="BP195" s="70">
        <f t="shared" si="49"/>
        <v>18</v>
      </c>
      <c r="BQ195" s="70">
        <f t="shared" si="50"/>
        <v>18</v>
      </c>
      <c r="BR195" s="6">
        <f t="shared" si="51"/>
        <v>3806</v>
      </c>
      <c r="BS195" s="68">
        <f t="shared" si="52"/>
        <v>2</v>
      </c>
      <c r="BT195" s="6">
        <f t="shared" si="53"/>
        <v>3930</v>
      </c>
      <c r="BU195" s="6"/>
      <c r="BV195" s="6"/>
      <c r="BW195" s="6">
        <f t="shared" si="54"/>
        <v>3930</v>
      </c>
      <c r="BX195" s="6">
        <f t="shared" si="55"/>
        <v>140301</v>
      </c>
      <c r="BY195" s="6">
        <f t="shared" si="56"/>
        <v>21748.440000000002</v>
      </c>
      <c r="CO195" s="50">
        <v>21.2</v>
      </c>
      <c r="CP195" t="s">
        <v>1624</v>
      </c>
      <c r="CQ195" t="s">
        <v>1625</v>
      </c>
      <c r="CR195" t="s">
        <v>1494</v>
      </c>
      <c r="CS195">
        <v>5088</v>
      </c>
      <c r="CT195" t="s">
        <v>1464</v>
      </c>
      <c r="CU195">
        <v>0</v>
      </c>
      <c r="CV195" t="s">
        <v>1626</v>
      </c>
      <c r="CW195">
        <v>35.700000000000003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5</v>
      </c>
      <c r="DQ195">
        <v>5.7</v>
      </c>
      <c r="DR195">
        <v>5</v>
      </c>
      <c r="DS195">
        <v>0</v>
      </c>
      <c r="DT195">
        <v>5.5</v>
      </c>
      <c r="DU195">
        <v>0</v>
      </c>
      <c r="DV195">
        <v>0</v>
      </c>
      <c r="DW195">
        <v>0</v>
      </c>
      <c r="DX195">
        <v>0</v>
      </c>
      <c r="DY195">
        <v>2</v>
      </c>
      <c r="DZ195">
        <v>2.5</v>
      </c>
      <c r="EA195">
        <v>0</v>
      </c>
      <c r="EB195">
        <v>0</v>
      </c>
      <c r="EC195">
        <v>0</v>
      </c>
      <c r="ED195">
        <v>0</v>
      </c>
      <c r="EE195">
        <v>5</v>
      </c>
      <c r="EF195">
        <v>5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</row>
    <row r="196" spans="1:145" x14ac:dyDescent="0.3">
      <c r="A196">
        <v>384</v>
      </c>
      <c r="B196">
        <v>192</v>
      </c>
      <c r="D196" s="13" t="str">
        <f t="shared" si="38"/>
        <v>458</v>
      </c>
      <c r="E196" s="13" t="str">
        <f t="shared" si="39"/>
        <v>186</v>
      </c>
      <c r="F196" s="13" t="str">
        <f t="shared" si="40"/>
        <v>45840.18640</v>
      </c>
      <c r="G196" s="13" t="str">
        <f t="shared" si="41"/>
        <v>192.384.OH.PA.19.451.No.Yes</v>
      </c>
      <c r="H196" s="13" t="s">
        <v>1664</v>
      </c>
      <c r="I196" s="13" t="s">
        <v>1664</v>
      </c>
      <c r="J196" t="s">
        <v>1403</v>
      </c>
      <c r="K196" t="s">
        <v>1345</v>
      </c>
      <c r="L196" s="14" t="s">
        <v>1404</v>
      </c>
      <c r="M196" t="s">
        <v>1440</v>
      </c>
      <c r="N196" t="s">
        <v>1357</v>
      </c>
      <c r="O196" t="s">
        <v>1441</v>
      </c>
      <c r="P196" t="s">
        <v>1477</v>
      </c>
      <c r="Q196" s="34">
        <v>451</v>
      </c>
      <c r="R196" s="9">
        <v>467.6</v>
      </c>
      <c r="S196">
        <v>0.36</v>
      </c>
      <c r="T196">
        <v>0.36</v>
      </c>
      <c r="U196" s="11">
        <f t="shared" si="42"/>
        <v>0.32160804020100509</v>
      </c>
      <c r="V196" s="50">
        <v>12.8</v>
      </c>
      <c r="W196" s="22">
        <v>39.799999999999997</v>
      </c>
      <c r="X196">
        <v>19</v>
      </c>
      <c r="Y196" t="s">
        <v>1680</v>
      </c>
      <c r="Z196" s="50">
        <v>467.6</v>
      </c>
      <c r="AA196" t="s">
        <v>1479</v>
      </c>
      <c r="AB196" t="s">
        <v>1478</v>
      </c>
      <c r="AC196" t="s">
        <v>1723</v>
      </c>
      <c r="AD196" t="s">
        <v>1725</v>
      </c>
      <c r="AE196" s="13" t="str">
        <f>IFERROR(VLOOKUP(D196,Metros!$C$2:$F$916,4,0),"")</f>
        <v>OH-LIM</v>
      </c>
      <c r="AF196" s="13" t="str">
        <f>IFERROR(VLOOKUP(E196,Metros!$C$2:$F$916,4,0),"")</f>
        <v>PA-SCR</v>
      </c>
      <c r="AK196" s="10"/>
      <c r="AL196" s="11"/>
      <c r="AS196">
        <v>3.1</v>
      </c>
      <c r="AT196">
        <v>3.4</v>
      </c>
      <c r="AY196">
        <v>3.08</v>
      </c>
      <c r="AZ196">
        <v>3.3</v>
      </c>
      <c r="BA196">
        <v>3.12</v>
      </c>
      <c r="BB196">
        <v>3.35</v>
      </c>
      <c r="BE196" s="1">
        <f t="shared" si="43"/>
        <v>3.3499999999999996</v>
      </c>
      <c r="BF196" s="51">
        <v>1200</v>
      </c>
      <c r="BG196" s="1">
        <f t="shared" si="44"/>
        <v>7.7587959794696317</v>
      </c>
      <c r="BH196" s="8">
        <v>1</v>
      </c>
      <c r="BI196" s="8">
        <v>3500</v>
      </c>
      <c r="BJ196" s="6">
        <f t="shared" si="45"/>
        <v>3500</v>
      </c>
      <c r="BK196" s="6">
        <f t="shared" si="46"/>
        <v>3668.3360000000002</v>
      </c>
      <c r="BL196" s="5">
        <f t="shared" si="47"/>
        <v>7.77</v>
      </c>
      <c r="BM196" s="6">
        <f t="shared" si="48"/>
        <v>3504</v>
      </c>
      <c r="BN196" s="6"/>
      <c r="BO196" s="6"/>
      <c r="BP196" s="70">
        <f t="shared" si="49"/>
        <v>19</v>
      </c>
      <c r="BQ196" s="70">
        <f t="shared" si="50"/>
        <v>19</v>
      </c>
      <c r="BR196" s="6">
        <f t="shared" si="51"/>
        <v>3504</v>
      </c>
      <c r="BS196" s="68">
        <f t="shared" si="52"/>
        <v>1</v>
      </c>
      <c r="BT196" s="6">
        <f t="shared" si="53"/>
        <v>3618</v>
      </c>
      <c r="BU196" s="6"/>
      <c r="BV196" s="6"/>
      <c r="BW196" s="6">
        <f t="shared" si="54"/>
        <v>3618</v>
      </c>
      <c r="BX196" s="6">
        <f t="shared" si="55"/>
        <v>143996.4</v>
      </c>
      <c r="BY196" s="6">
        <f t="shared" si="56"/>
        <v>18610.48</v>
      </c>
      <c r="CO196" s="50">
        <v>12.8</v>
      </c>
      <c r="CP196" t="s">
        <v>1624</v>
      </c>
      <c r="CQ196" t="s">
        <v>1625</v>
      </c>
      <c r="CR196" t="s">
        <v>1494</v>
      </c>
      <c r="CS196">
        <v>5089</v>
      </c>
      <c r="CT196" t="s">
        <v>1440</v>
      </c>
      <c r="CU196">
        <v>0</v>
      </c>
      <c r="CV196" t="s">
        <v>1626</v>
      </c>
      <c r="CW196">
        <v>39.799999999999997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3.8</v>
      </c>
      <c r="DQ196">
        <v>3</v>
      </c>
      <c r="DR196">
        <v>3</v>
      </c>
      <c r="DS196">
        <v>0</v>
      </c>
      <c r="DT196">
        <v>3</v>
      </c>
      <c r="DU196">
        <v>0</v>
      </c>
      <c r="DV196">
        <v>0</v>
      </c>
      <c r="DW196">
        <v>3</v>
      </c>
      <c r="DX196">
        <v>7.5</v>
      </c>
      <c r="DY196">
        <v>3</v>
      </c>
      <c r="DZ196">
        <v>5</v>
      </c>
      <c r="EA196">
        <v>3</v>
      </c>
      <c r="EB196">
        <v>0</v>
      </c>
      <c r="EC196">
        <v>0</v>
      </c>
      <c r="ED196">
        <v>2</v>
      </c>
      <c r="EE196">
        <v>0</v>
      </c>
      <c r="EF196">
        <v>3.5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</row>
    <row r="197" spans="1:145" x14ac:dyDescent="0.3">
      <c r="A197">
        <v>386</v>
      </c>
      <c r="B197">
        <v>193</v>
      </c>
      <c r="D197" s="13" t="str">
        <f t="shared" ref="D197:D260" si="57">LEFT(L197,3)</f>
        <v>458</v>
      </c>
      <c r="E197" s="13" t="str">
        <f t="shared" ref="E197:E260" si="58">LEFT(O197,3)</f>
        <v>458</v>
      </c>
      <c r="F197" s="13" t="str">
        <f t="shared" ref="F197:F260" si="59">CONCATENATE(L197&amp;"."&amp;O197)</f>
        <v>45840.45889</v>
      </c>
      <c r="G197" s="13" t="str">
        <f t="shared" ref="G197:G260" si="60">CONCATENATE(TRIM(B197)&amp;"."&amp;TRIM(A197)&amp;"."&amp;TRIM(K197)&amp;"."&amp;TRIM(N197)&amp;"."&amp;TRIM(X197)&amp;"."&amp;TRIM(Q197)&amp;"."&amp;TRIM(AA197)&amp;"."&amp;TRIM(AB197))</f>
        <v>193.386.OH.OH.17.8.No.Yes</v>
      </c>
      <c r="H197" s="13" t="s">
        <v>1664</v>
      </c>
      <c r="I197" s="13" t="s">
        <v>1664</v>
      </c>
      <c r="J197" t="s">
        <v>1403</v>
      </c>
      <c r="K197" t="s">
        <v>1345</v>
      </c>
      <c r="L197" s="14" t="s">
        <v>1404</v>
      </c>
      <c r="M197" t="s">
        <v>1473</v>
      </c>
      <c r="N197" t="s">
        <v>1345</v>
      </c>
      <c r="O197" t="s">
        <v>1474</v>
      </c>
      <c r="P197" t="s">
        <v>1477</v>
      </c>
      <c r="Q197" s="34">
        <v>8</v>
      </c>
      <c r="R197" s="9">
        <v>7.8</v>
      </c>
      <c r="S197">
        <v>0.36</v>
      </c>
      <c r="T197">
        <v>0.36</v>
      </c>
      <c r="U197" s="11">
        <f t="shared" ref="U197:U260" si="61">V197/W197</f>
        <v>0.32863849765258213</v>
      </c>
      <c r="V197" s="50">
        <v>14</v>
      </c>
      <c r="W197" s="22">
        <v>42.6</v>
      </c>
      <c r="X197">
        <v>17</v>
      </c>
      <c r="Y197" t="s">
        <v>1680</v>
      </c>
      <c r="Z197" s="50">
        <v>7.8</v>
      </c>
      <c r="AA197" t="s">
        <v>1479</v>
      </c>
      <c r="AB197" t="s">
        <v>1478</v>
      </c>
      <c r="AC197" t="s">
        <v>1723</v>
      </c>
      <c r="AD197" t="s">
        <v>1723</v>
      </c>
      <c r="AE197" s="13" t="str">
        <f>IFERROR(VLOOKUP(D197,Metros!$C$2:$F$916,4,0),"")</f>
        <v>OH-LIM</v>
      </c>
      <c r="AF197" s="13" t="str">
        <f>IFERROR(VLOOKUP(E197,Metros!$C$2:$F$916,4,0),"")</f>
        <v>OH-LIM</v>
      </c>
      <c r="AG197">
        <v>8</v>
      </c>
      <c r="AH197">
        <v>4.5</v>
      </c>
      <c r="AI197">
        <v>365</v>
      </c>
      <c r="AJ197">
        <v>448.48499999999996</v>
      </c>
      <c r="AK197" s="10">
        <v>83.484999999999957</v>
      </c>
      <c r="AL197" s="11">
        <v>0.18614892359833654</v>
      </c>
      <c r="AS197">
        <v>43.69</v>
      </c>
      <c r="AT197">
        <v>49.96</v>
      </c>
      <c r="AY197">
        <v>45.13</v>
      </c>
      <c r="AZ197">
        <v>54.38</v>
      </c>
      <c r="BA197">
        <v>46.49</v>
      </c>
      <c r="BB197">
        <v>54.67</v>
      </c>
      <c r="BE197" s="1">
        <f t="shared" ref="BE197:BE260" si="62">AVERAGE(AT197,AZ197,BB197)</f>
        <v>53.00333333333333</v>
      </c>
      <c r="BF197" s="51">
        <v>1200</v>
      </c>
      <c r="BG197" s="1">
        <f t="shared" ref="BG197:BG260" si="63">(BF197/R197)+(BE197*1.55)</f>
        <v>236.00132051282048</v>
      </c>
      <c r="BH197" s="8">
        <v>1</v>
      </c>
      <c r="BI197" s="8">
        <v>997</v>
      </c>
      <c r="BJ197" s="6">
        <f t="shared" ref="BJ197:BJ260" si="64">IF(BH197*R197&gt;BI197,BH197*R197,BI197)</f>
        <v>997</v>
      </c>
      <c r="BK197" s="6">
        <f t="shared" ref="BK197:BK260" si="65">IF(BH197&gt;0.01,(BJ197)+(T197*R197),"")</f>
        <v>999.80799999999999</v>
      </c>
      <c r="BL197" s="5">
        <f t="shared" ref="BL197:BL260" si="66">IFERROR(ROUND(IF(BH197&gt;0.01,(BK197/Q197)-S197,""),2),"")</f>
        <v>124.62</v>
      </c>
      <c r="BM197" s="6">
        <f t="shared" ref="BM197:BM260" si="67">ROUND(IF(BH197&gt;0.01,BL197*Q197),0)</f>
        <v>997</v>
      </c>
      <c r="BN197" s="6"/>
      <c r="BO197" s="6"/>
      <c r="BP197" s="70">
        <f t="shared" ref="BP197:BP260" si="68">X197</f>
        <v>17</v>
      </c>
      <c r="BQ197" s="70">
        <f t="shared" ref="BQ197:BQ260" si="69">BP197</f>
        <v>17</v>
      </c>
      <c r="BR197" s="6">
        <f t="shared" ref="BR197:BR260" si="70">BM197</f>
        <v>997</v>
      </c>
      <c r="BS197" s="68">
        <f t="shared" ref="BS197:BS260" si="71">ROUNDUP(Q197/475,0)</f>
        <v>1</v>
      </c>
      <c r="BT197" s="6">
        <f t="shared" ref="BT197:BT260" si="72">BW197</f>
        <v>1029</v>
      </c>
      <c r="BU197" s="6"/>
      <c r="BV197" s="6"/>
      <c r="BW197" s="6">
        <f t="shared" ref="BW197:BW260" si="73">ROUND(BM197*1.0325,0)</f>
        <v>1029</v>
      </c>
      <c r="BX197" s="6">
        <f t="shared" ref="BX197:BX260" si="74">BW197*W197</f>
        <v>43835.4</v>
      </c>
      <c r="BY197" s="6">
        <f t="shared" ref="BY197:BY260" si="75">Z197*W197</f>
        <v>332.28000000000003</v>
      </c>
      <c r="CO197" s="50">
        <v>14</v>
      </c>
      <c r="CP197" t="s">
        <v>1624</v>
      </c>
      <c r="CQ197" t="s">
        <v>1625</v>
      </c>
      <c r="CR197" t="s">
        <v>1494</v>
      </c>
      <c r="CS197">
        <v>5120</v>
      </c>
      <c r="CT197" t="s">
        <v>1473</v>
      </c>
      <c r="CU197">
        <v>0</v>
      </c>
      <c r="CV197" t="s">
        <v>1626</v>
      </c>
      <c r="CW197">
        <v>42.6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4</v>
      </c>
      <c r="DR197">
        <v>5</v>
      </c>
      <c r="DS197">
        <v>0</v>
      </c>
      <c r="DT197">
        <v>5</v>
      </c>
      <c r="DU197">
        <v>0</v>
      </c>
      <c r="DV197">
        <v>0</v>
      </c>
      <c r="DW197">
        <v>2</v>
      </c>
      <c r="DX197">
        <v>9.8000000000000007</v>
      </c>
      <c r="DY197">
        <v>2.8</v>
      </c>
      <c r="DZ197">
        <v>0</v>
      </c>
      <c r="EA197">
        <v>2</v>
      </c>
      <c r="EB197">
        <v>0</v>
      </c>
      <c r="EC197">
        <v>0</v>
      </c>
      <c r="ED197">
        <v>2</v>
      </c>
      <c r="EE197">
        <v>5</v>
      </c>
      <c r="EF197">
        <v>5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</row>
    <row r="198" spans="1:145" x14ac:dyDescent="0.3">
      <c r="A198">
        <v>388</v>
      </c>
      <c r="B198">
        <v>194</v>
      </c>
      <c r="D198" s="13" t="str">
        <f t="shared" si="57"/>
        <v>458</v>
      </c>
      <c r="E198" s="13" t="str">
        <f t="shared" si="58"/>
        <v>010</v>
      </c>
      <c r="F198" s="13" t="str">
        <f t="shared" si="59"/>
        <v>45840.01085</v>
      </c>
      <c r="G198" s="13" t="str">
        <f t="shared" si="60"/>
        <v>194.388.OH.MA.16.661.No.Yes</v>
      </c>
      <c r="H198" s="13" t="s">
        <v>1664</v>
      </c>
      <c r="I198" s="13" t="s">
        <v>1664</v>
      </c>
      <c r="J198" t="s">
        <v>1403</v>
      </c>
      <c r="K198" t="s">
        <v>1345</v>
      </c>
      <c r="L198" s="14" t="s">
        <v>1404</v>
      </c>
      <c r="M198" t="s">
        <v>1442</v>
      </c>
      <c r="N198" t="s">
        <v>1427</v>
      </c>
      <c r="O198" t="s">
        <v>1443</v>
      </c>
      <c r="P198" t="s">
        <v>1477</v>
      </c>
      <c r="Q198" s="34">
        <v>661</v>
      </c>
      <c r="R198" s="9">
        <v>704.6</v>
      </c>
      <c r="S198">
        <v>0.36</v>
      </c>
      <c r="T198">
        <v>0.36</v>
      </c>
      <c r="U198" s="11">
        <f t="shared" si="61"/>
        <v>0</v>
      </c>
      <c r="V198" s="50">
        <v>0</v>
      </c>
      <c r="W198" s="22">
        <v>0.2</v>
      </c>
      <c r="X198">
        <v>16</v>
      </c>
      <c r="Y198" t="s">
        <v>1680</v>
      </c>
      <c r="Z198" s="50">
        <v>704.6</v>
      </c>
      <c r="AA198" t="s">
        <v>1479</v>
      </c>
      <c r="AB198" t="s">
        <v>1478</v>
      </c>
      <c r="AC198" t="s">
        <v>1723</v>
      </c>
      <c r="AD198" t="s">
        <v>1726</v>
      </c>
      <c r="AE198" s="13" t="str">
        <f>IFERROR(VLOOKUP(D198,Metros!$C$2:$F$916,4,0),"")</f>
        <v>OH-LIM</v>
      </c>
      <c r="AF198" s="13" t="str">
        <f>IFERROR(VLOOKUP(E198,Metros!$C$2:$F$916,4,0),"")</f>
        <v>MA-SPR</v>
      </c>
      <c r="AK198" s="10"/>
      <c r="AL198" s="11"/>
      <c r="AY198">
        <v>3.21</v>
      </c>
      <c r="AZ198">
        <v>3.5</v>
      </c>
      <c r="BA198">
        <v>3.21</v>
      </c>
      <c r="BB198">
        <v>3.47</v>
      </c>
      <c r="BE198" s="1">
        <f t="shared" si="62"/>
        <v>3.4850000000000003</v>
      </c>
      <c r="BF198" s="51">
        <v>1200</v>
      </c>
      <c r="BG198" s="1">
        <f t="shared" si="63"/>
        <v>7.1048439540164638</v>
      </c>
      <c r="BH198" s="8">
        <v>7.25</v>
      </c>
      <c r="BJ198" s="6">
        <f t="shared" si="64"/>
        <v>5108.3500000000004</v>
      </c>
      <c r="BK198" s="6">
        <f t="shared" si="65"/>
        <v>5362.0060000000003</v>
      </c>
      <c r="BL198" s="5">
        <f t="shared" si="66"/>
        <v>7.75</v>
      </c>
      <c r="BM198" s="6">
        <f t="shared" si="67"/>
        <v>5123</v>
      </c>
      <c r="BN198" s="6"/>
      <c r="BO198" s="6"/>
      <c r="BP198" s="70">
        <f t="shared" si="68"/>
        <v>16</v>
      </c>
      <c r="BQ198" s="70">
        <f t="shared" si="69"/>
        <v>16</v>
      </c>
      <c r="BR198" s="6">
        <f t="shared" si="70"/>
        <v>5123</v>
      </c>
      <c r="BS198" s="68">
        <f t="shared" si="71"/>
        <v>2</v>
      </c>
      <c r="BT198" s="6">
        <f t="shared" si="72"/>
        <v>5289</v>
      </c>
      <c r="BU198" s="6"/>
      <c r="BV198" s="6"/>
      <c r="BW198" s="6">
        <f t="shared" si="73"/>
        <v>5289</v>
      </c>
      <c r="BX198" s="6">
        <f t="shared" si="74"/>
        <v>1057.8</v>
      </c>
      <c r="BY198" s="6">
        <f t="shared" si="75"/>
        <v>140.92000000000002</v>
      </c>
      <c r="CO198" s="50">
        <v>0</v>
      </c>
      <c r="CP198" t="s">
        <v>1624</v>
      </c>
      <c r="CQ198" t="s">
        <v>1625</v>
      </c>
      <c r="CR198" t="s">
        <v>1494</v>
      </c>
      <c r="CS198">
        <v>5221</v>
      </c>
      <c r="CT198" t="s">
        <v>1442</v>
      </c>
      <c r="CU198">
        <v>0</v>
      </c>
      <c r="CV198" t="s">
        <v>1626</v>
      </c>
      <c r="CW198">
        <v>0.2</v>
      </c>
      <c r="CX198">
        <v>0.2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</row>
    <row r="199" spans="1:145" x14ac:dyDescent="0.3">
      <c r="A199">
        <v>390</v>
      </c>
      <c r="B199">
        <v>195</v>
      </c>
      <c r="D199" s="13" t="str">
        <f t="shared" si="57"/>
        <v>458</v>
      </c>
      <c r="E199" s="13" t="str">
        <f t="shared" si="58"/>
        <v>770</v>
      </c>
      <c r="F199" s="13" t="str">
        <f t="shared" si="59"/>
        <v>45840.77064</v>
      </c>
      <c r="G199" s="13" t="str">
        <f t="shared" si="60"/>
        <v>195.390.OH.TX.15.1181.No.Yes</v>
      </c>
      <c r="H199" s="13" t="s">
        <v>1664</v>
      </c>
      <c r="I199" s="13" t="s">
        <v>1664</v>
      </c>
      <c r="J199" t="s">
        <v>1403</v>
      </c>
      <c r="K199" t="s">
        <v>1345</v>
      </c>
      <c r="L199" s="14" t="s">
        <v>1404</v>
      </c>
      <c r="M199" t="s">
        <v>1454</v>
      </c>
      <c r="N199" t="s">
        <v>1388</v>
      </c>
      <c r="O199" t="s">
        <v>1455</v>
      </c>
      <c r="P199" t="s">
        <v>1477</v>
      </c>
      <c r="Q199" s="34">
        <v>1181</v>
      </c>
      <c r="R199" s="9">
        <v>1208</v>
      </c>
      <c r="S199">
        <v>0.36</v>
      </c>
      <c r="T199">
        <v>0.36</v>
      </c>
      <c r="U199" s="11">
        <f t="shared" si="61"/>
        <v>0.35971223021582732</v>
      </c>
      <c r="V199" s="50">
        <v>15</v>
      </c>
      <c r="W199" s="22">
        <v>41.7</v>
      </c>
      <c r="X199">
        <v>15</v>
      </c>
      <c r="Y199" t="s">
        <v>1680</v>
      </c>
      <c r="Z199" s="50">
        <v>1208</v>
      </c>
      <c r="AA199" t="s">
        <v>1479</v>
      </c>
      <c r="AB199" t="s">
        <v>1478</v>
      </c>
      <c r="AC199" t="s">
        <v>1723</v>
      </c>
      <c r="AD199" t="s">
        <v>1724</v>
      </c>
      <c r="AE199" s="13" t="str">
        <f>IFERROR(VLOOKUP(D199,Metros!$C$2:$F$916,4,0),"")</f>
        <v>OH-LIM</v>
      </c>
      <c r="AF199" s="13" t="str">
        <f>IFERROR(VLOOKUP(E199,Metros!$C$2:$F$916,4,0),"")</f>
        <v>TX-HOU</v>
      </c>
      <c r="AK199" s="10"/>
      <c r="AL199" s="11"/>
      <c r="AS199">
        <v>1.84</v>
      </c>
      <c r="AT199">
        <v>2.08</v>
      </c>
      <c r="AY199">
        <v>1.71</v>
      </c>
      <c r="AZ199">
        <v>1.8</v>
      </c>
      <c r="BA199">
        <v>1.72</v>
      </c>
      <c r="BB199">
        <v>1.78</v>
      </c>
      <c r="BE199" s="1">
        <f t="shared" si="62"/>
        <v>1.8866666666666667</v>
      </c>
      <c r="BF199" s="51">
        <v>1200</v>
      </c>
      <c r="BG199" s="1">
        <f t="shared" si="63"/>
        <v>3.917710816777042</v>
      </c>
      <c r="BH199" s="8">
        <v>1</v>
      </c>
      <c r="BI199" s="8">
        <v>5150</v>
      </c>
      <c r="BJ199" s="6">
        <f t="shared" si="64"/>
        <v>5150</v>
      </c>
      <c r="BK199" s="6">
        <f t="shared" si="65"/>
        <v>5584.88</v>
      </c>
      <c r="BL199" s="5">
        <f t="shared" si="66"/>
        <v>4.37</v>
      </c>
      <c r="BM199" s="6">
        <f t="shared" si="67"/>
        <v>5161</v>
      </c>
      <c r="BN199" s="6"/>
      <c r="BO199" s="6"/>
      <c r="BP199" s="70">
        <f t="shared" si="68"/>
        <v>15</v>
      </c>
      <c r="BQ199" s="70">
        <f t="shared" si="69"/>
        <v>15</v>
      </c>
      <c r="BR199" s="6">
        <f t="shared" si="70"/>
        <v>5161</v>
      </c>
      <c r="BS199" s="68">
        <f t="shared" si="71"/>
        <v>3</v>
      </c>
      <c r="BT199" s="6">
        <f t="shared" si="72"/>
        <v>5329</v>
      </c>
      <c r="BU199" s="6"/>
      <c r="BV199" s="6"/>
      <c r="BW199" s="6">
        <f t="shared" si="73"/>
        <v>5329</v>
      </c>
      <c r="BX199" s="6">
        <f t="shared" si="74"/>
        <v>222219.30000000002</v>
      </c>
      <c r="BY199" s="6">
        <f t="shared" si="75"/>
        <v>50373.600000000006</v>
      </c>
      <c r="CO199" s="50">
        <v>15</v>
      </c>
      <c r="CP199" t="s">
        <v>1624</v>
      </c>
      <c r="CQ199" t="s">
        <v>1625</v>
      </c>
      <c r="CR199" t="s">
        <v>1494</v>
      </c>
      <c r="CS199">
        <v>5520</v>
      </c>
      <c r="CT199" t="s">
        <v>1454</v>
      </c>
      <c r="CU199">
        <v>0</v>
      </c>
      <c r="CV199" t="s">
        <v>1626</v>
      </c>
      <c r="CW199">
        <v>41.7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5</v>
      </c>
      <c r="DQ199">
        <v>5</v>
      </c>
      <c r="DR199">
        <v>5</v>
      </c>
      <c r="DS199">
        <v>0</v>
      </c>
      <c r="DT199">
        <v>0</v>
      </c>
      <c r="DU199">
        <v>0</v>
      </c>
      <c r="DV199">
        <v>0</v>
      </c>
      <c r="DW199">
        <v>4</v>
      </c>
      <c r="DX199">
        <v>5.7</v>
      </c>
      <c r="DY199">
        <v>2</v>
      </c>
      <c r="DZ199">
        <v>3</v>
      </c>
      <c r="EA199">
        <v>2</v>
      </c>
      <c r="EB199">
        <v>0</v>
      </c>
      <c r="EC199">
        <v>0</v>
      </c>
      <c r="ED199">
        <v>3</v>
      </c>
      <c r="EE199">
        <v>3</v>
      </c>
      <c r="EF199">
        <v>4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</row>
    <row r="200" spans="1:145" x14ac:dyDescent="0.3">
      <c r="A200">
        <v>392</v>
      </c>
      <c r="B200">
        <v>196</v>
      </c>
      <c r="D200" s="13" t="str">
        <f t="shared" si="57"/>
        <v>458</v>
      </c>
      <c r="E200" s="13" t="str">
        <f t="shared" si="58"/>
        <v>973</v>
      </c>
      <c r="F200" s="13" t="str">
        <f t="shared" si="59"/>
        <v>45840.97317</v>
      </c>
      <c r="G200" s="13" t="str">
        <f t="shared" si="60"/>
        <v>196.392.OH.OR.4.2336.No.Yes</v>
      </c>
      <c r="H200" s="13" t="s">
        <v>1664</v>
      </c>
      <c r="I200" s="13" t="s">
        <v>1664</v>
      </c>
      <c r="J200" t="s">
        <v>1403</v>
      </c>
      <c r="K200" t="s">
        <v>1345</v>
      </c>
      <c r="L200" s="14" t="s">
        <v>1404</v>
      </c>
      <c r="M200" t="s">
        <v>1446</v>
      </c>
      <c r="N200" t="s">
        <v>1447</v>
      </c>
      <c r="O200" t="s">
        <v>1448</v>
      </c>
      <c r="P200" t="s">
        <v>1477</v>
      </c>
      <c r="Q200" s="34">
        <v>2336</v>
      </c>
      <c r="R200" s="9">
        <v>2397</v>
      </c>
      <c r="S200">
        <v>0.36</v>
      </c>
      <c r="T200">
        <v>0.36</v>
      </c>
      <c r="U200" s="11">
        <f t="shared" si="61"/>
        <v>0.25</v>
      </c>
      <c r="V200" s="50">
        <v>0.2</v>
      </c>
      <c r="W200" s="22">
        <v>0.8</v>
      </c>
      <c r="X200">
        <v>4</v>
      </c>
      <c r="Y200" t="s">
        <v>1680</v>
      </c>
      <c r="Z200" s="50">
        <v>2397</v>
      </c>
      <c r="AA200" t="s">
        <v>1479</v>
      </c>
      <c r="AB200" t="s">
        <v>1478</v>
      </c>
      <c r="AC200" t="s">
        <v>1723</v>
      </c>
      <c r="AD200" t="s">
        <v>1729</v>
      </c>
      <c r="AE200" s="13" t="str">
        <f>IFERROR(VLOOKUP(D200,Metros!$C$2:$F$916,4,0),"")</f>
        <v>OH-LIM</v>
      </c>
      <c r="AF200" s="13" t="str">
        <f>IFERROR(VLOOKUP(E200,Metros!$C$2:$F$916,4,0),"")</f>
        <v>OR-EUG</v>
      </c>
      <c r="AK200" s="10"/>
      <c r="AL200" s="11"/>
      <c r="AY200">
        <v>1.56</v>
      </c>
      <c r="AZ200">
        <v>1.63</v>
      </c>
      <c r="BA200">
        <v>1.58</v>
      </c>
      <c r="BB200">
        <v>1.7</v>
      </c>
      <c r="BE200" s="1">
        <f t="shared" si="62"/>
        <v>1.665</v>
      </c>
      <c r="BF200" s="51">
        <v>1200</v>
      </c>
      <c r="BG200" s="1">
        <f t="shared" si="63"/>
        <v>3.0813757822277847</v>
      </c>
      <c r="BH200" s="8">
        <v>3.45</v>
      </c>
      <c r="BJ200" s="6">
        <f t="shared" si="64"/>
        <v>8269.65</v>
      </c>
      <c r="BK200" s="6">
        <f t="shared" si="65"/>
        <v>9132.57</v>
      </c>
      <c r="BL200" s="5">
        <f t="shared" si="66"/>
        <v>3.55</v>
      </c>
      <c r="BM200" s="6">
        <f t="shared" si="67"/>
        <v>8293</v>
      </c>
      <c r="BN200" s="6"/>
      <c r="BO200" s="6"/>
      <c r="BP200" s="70">
        <f t="shared" si="68"/>
        <v>4</v>
      </c>
      <c r="BQ200" s="70">
        <f t="shared" si="69"/>
        <v>4</v>
      </c>
      <c r="BR200" s="6">
        <f t="shared" si="70"/>
        <v>8293</v>
      </c>
      <c r="BS200" s="68">
        <f t="shared" si="71"/>
        <v>5</v>
      </c>
      <c r="BT200" s="6">
        <f t="shared" si="72"/>
        <v>8563</v>
      </c>
      <c r="BU200" s="6"/>
      <c r="BV200" s="6"/>
      <c r="BW200" s="6">
        <f t="shared" si="73"/>
        <v>8563</v>
      </c>
      <c r="BX200" s="6">
        <f t="shared" si="74"/>
        <v>6850.4000000000005</v>
      </c>
      <c r="BY200" s="6">
        <f t="shared" si="75"/>
        <v>1917.6000000000001</v>
      </c>
      <c r="CO200" s="50">
        <v>0.2</v>
      </c>
      <c r="CP200" t="s">
        <v>1624</v>
      </c>
      <c r="CQ200" t="s">
        <v>1625</v>
      </c>
      <c r="CR200" t="s">
        <v>1494</v>
      </c>
      <c r="CS200">
        <v>5639</v>
      </c>
      <c r="CT200" t="s">
        <v>1446</v>
      </c>
      <c r="CU200">
        <v>0</v>
      </c>
      <c r="CV200" t="s">
        <v>1626</v>
      </c>
      <c r="CW200">
        <v>0.8</v>
      </c>
      <c r="CX200">
        <v>0.6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0.2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</row>
    <row r="201" spans="1:145" x14ac:dyDescent="0.3">
      <c r="A201">
        <v>394</v>
      </c>
      <c r="B201">
        <v>197</v>
      </c>
      <c r="D201" s="13" t="str">
        <f t="shared" si="57"/>
        <v>458</v>
      </c>
      <c r="E201" s="13" t="str">
        <f t="shared" si="58"/>
        <v>953</v>
      </c>
      <c r="F201" s="13" t="str">
        <f t="shared" si="59"/>
        <v>45840.95304</v>
      </c>
      <c r="G201" s="13" t="str">
        <f t="shared" si="60"/>
        <v>197.394.OH.CA.6.2315.No.Yes</v>
      </c>
      <c r="H201" s="13" t="s">
        <v>1664</v>
      </c>
      <c r="I201" s="13" t="s">
        <v>1664</v>
      </c>
      <c r="J201" t="s">
        <v>1403</v>
      </c>
      <c r="K201" t="s">
        <v>1345</v>
      </c>
      <c r="L201" s="14" t="s">
        <v>1404</v>
      </c>
      <c r="M201" t="s">
        <v>1444</v>
      </c>
      <c r="N201" t="s">
        <v>1348</v>
      </c>
      <c r="O201" t="s">
        <v>1445</v>
      </c>
      <c r="P201" t="s">
        <v>1477</v>
      </c>
      <c r="Q201" s="34">
        <v>2315</v>
      </c>
      <c r="R201" s="9">
        <v>2342.3000000000002</v>
      </c>
      <c r="S201">
        <v>0.36</v>
      </c>
      <c r="T201">
        <v>0.36</v>
      </c>
      <c r="U201" s="11">
        <f t="shared" si="61"/>
        <v>0.5714285714285714</v>
      </c>
      <c r="V201" s="50">
        <v>12</v>
      </c>
      <c r="W201" s="22">
        <v>21</v>
      </c>
      <c r="X201">
        <v>6</v>
      </c>
      <c r="Y201" t="s">
        <v>1680</v>
      </c>
      <c r="Z201" s="50">
        <v>2342.3000000000002</v>
      </c>
      <c r="AA201" t="s">
        <v>1479</v>
      </c>
      <c r="AB201" t="s">
        <v>1478</v>
      </c>
      <c r="AC201" t="s">
        <v>1723</v>
      </c>
      <c r="AD201" t="s">
        <v>1727</v>
      </c>
      <c r="AE201" s="13" t="str">
        <f>IFERROR(VLOOKUP(D201,Metros!$C$2:$F$916,4,0),"")</f>
        <v>OH-LIM</v>
      </c>
      <c r="AF201" s="13" t="str">
        <f>IFERROR(VLOOKUP(E201,Metros!$C$2:$F$916,4,0),"")</f>
        <v>CA-SAC</v>
      </c>
      <c r="AK201" s="10"/>
      <c r="AL201" s="11"/>
      <c r="AS201">
        <v>1.46</v>
      </c>
      <c r="AT201">
        <v>1.73</v>
      </c>
      <c r="AY201">
        <v>1.43</v>
      </c>
      <c r="AZ201">
        <v>1.68</v>
      </c>
      <c r="BA201">
        <v>1.41</v>
      </c>
      <c r="BB201">
        <v>1.68</v>
      </c>
      <c r="BE201" s="1">
        <f t="shared" si="62"/>
        <v>1.6966666666666665</v>
      </c>
      <c r="BF201" s="51">
        <v>1200</v>
      </c>
      <c r="BG201" s="1">
        <f t="shared" si="63"/>
        <v>3.1421502867551832</v>
      </c>
      <c r="BH201" s="8">
        <v>3.4</v>
      </c>
      <c r="BJ201" s="6">
        <f t="shared" si="64"/>
        <v>7963.8200000000006</v>
      </c>
      <c r="BK201" s="6">
        <f t="shared" si="65"/>
        <v>8807.0480000000007</v>
      </c>
      <c r="BL201" s="5">
        <f t="shared" si="66"/>
        <v>3.44</v>
      </c>
      <c r="BM201" s="6">
        <f t="shared" si="67"/>
        <v>7964</v>
      </c>
      <c r="BN201" s="6"/>
      <c r="BO201" s="6"/>
      <c r="BP201" s="70">
        <f t="shared" si="68"/>
        <v>6</v>
      </c>
      <c r="BQ201" s="70">
        <f t="shared" si="69"/>
        <v>6</v>
      </c>
      <c r="BR201" s="6">
        <f t="shared" si="70"/>
        <v>7964</v>
      </c>
      <c r="BS201" s="68">
        <f t="shared" si="71"/>
        <v>5</v>
      </c>
      <c r="BT201" s="6">
        <f t="shared" si="72"/>
        <v>8223</v>
      </c>
      <c r="BU201" s="6"/>
      <c r="BV201" s="6"/>
      <c r="BW201" s="6">
        <f t="shared" si="73"/>
        <v>8223</v>
      </c>
      <c r="BX201" s="6">
        <f t="shared" si="74"/>
        <v>172683</v>
      </c>
      <c r="BY201" s="6">
        <f t="shared" si="75"/>
        <v>49188.3</v>
      </c>
      <c r="CO201" s="50">
        <v>12</v>
      </c>
      <c r="CP201" t="s">
        <v>1624</v>
      </c>
      <c r="CQ201" t="s">
        <v>1625</v>
      </c>
      <c r="CR201" t="s">
        <v>1494</v>
      </c>
      <c r="CS201">
        <v>5641</v>
      </c>
      <c r="CT201" t="s">
        <v>1444</v>
      </c>
      <c r="CU201">
        <v>0</v>
      </c>
      <c r="CV201" t="s">
        <v>1626</v>
      </c>
      <c r="CW201">
        <v>21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5</v>
      </c>
      <c r="DS201">
        <v>0</v>
      </c>
      <c r="DT201">
        <v>7</v>
      </c>
      <c r="DU201">
        <v>0</v>
      </c>
      <c r="DV201">
        <v>0</v>
      </c>
      <c r="DW201">
        <v>0</v>
      </c>
      <c r="DX201">
        <v>0</v>
      </c>
      <c r="DY201">
        <v>3</v>
      </c>
      <c r="DZ201">
        <v>0</v>
      </c>
      <c r="EA201">
        <v>3</v>
      </c>
      <c r="EB201">
        <v>0</v>
      </c>
      <c r="EC201">
        <v>0</v>
      </c>
      <c r="ED201">
        <v>3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</row>
    <row r="202" spans="1:145" x14ac:dyDescent="0.3">
      <c r="A202">
        <v>396</v>
      </c>
      <c r="B202">
        <v>198</v>
      </c>
      <c r="D202" s="13" t="str">
        <f t="shared" si="57"/>
        <v>458</v>
      </c>
      <c r="E202" s="13" t="str">
        <f t="shared" si="58"/>
        <v>917</v>
      </c>
      <c r="F202" s="13" t="str">
        <f t="shared" si="59"/>
        <v>45840.91764</v>
      </c>
      <c r="G202" s="13" t="str">
        <f t="shared" si="60"/>
        <v>198.396.OH.CA.13.2183.No.Yes</v>
      </c>
      <c r="H202" s="13" t="s">
        <v>1664</v>
      </c>
      <c r="I202" s="13" t="s">
        <v>1664</v>
      </c>
      <c r="J202" t="s">
        <v>1403</v>
      </c>
      <c r="K202" t="s">
        <v>1345</v>
      </c>
      <c r="L202" s="14" t="s">
        <v>1404</v>
      </c>
      <c r="M202" t="s">
        <v>1398</v>
      </c>
      <c r="N202" t="s">
        <v>1348</v>
      </c>
      <c r="O202" t="s">
        <v>1449</v>
      </c>
      <c r="P202" t="s">
        <v>1477</v>
      </c>
      <c r="Q202" s="34">
        <v>2183</v>
      </c>
      <c r="R202" s="9">
        <v>2215.6</v>
      </c>
      <c r="S202">
        <v>0.36</v>
      </c>
      <c r="T202">
        <v>0.36</v>
      </c>
      <c r="U202" s="11">
        <f t="shared" si="61"/>
        <v>0.44000000000000006</v>
      </c>
      <c r="V202" s="50">
        <v>1.1000000000000001</v>
      </c>
      <c r="W202" s="22">
        <v>2.5</v>
      </c>
      <c r="X202">
        <v>13</v>
      </c>
      <c r="Y202" t="s">
        <v>1680</v>
      </c>
      <c r="Z202" s="50">
        <v>2215.6</v>
      </c>
      <c r="AA202" t="s">
        <v>1479</v>
      </c>
      <c r="AB202" t="s">
        <v>1478</v>
      </c>
      <c r="AC202" t="s">
        <v>1723</v>
      </c>
      <c r="AD202" t="s">
        <v>1727</v>
      </c>
      <c r="AE202" s="13" t="str">
        <f>IFERROR(VLOOKUP(D202,Metros!$C$2:$F$916,4,0),"")</f>
        <v>OH-LIM</v>
      </c>
      <c r="AF202" s="13" t="str">
        <f>IFERROR(VLOOKUP(E202,Metros!$C$2:$F$916,4,0),"")</f>
        <v>CA-LOS</v>
      </c>
      <c r="AG202">
        <v>3</v>
      </c>
      <c r="AH202">
        <v>2219.3333333333335</v>
      </c>
      <c r="AI202">
        <v>3883.3333333333335</v>
      </c>
      <c r="AJ202">
        <v>6493.66</v>
      </c>
      <c r="AK202" s="10">
        <v>2610.3266666666664</v>
      </c>
      <c r="AL202" s="11">
        <v>0.40198080384046386</v>
      </c>
      <c r="AS202">
        <v>1.23</v>
      </c>
      <c r="AT202">
        <v>1.3</v>
      </c>
      <c r="AY202">
        <v>1.2</v>
      </c>
      <c r="AZ202">
        <v>1.25</v>
      </c>
      <c r="BA202">
        <v>1.22</v>
      </c>
      <c r="BB202">
        <v>1.28</v>
      </c>
      <c r="BE202" s="1">
        <f t="shared" si="62"/>
        <v>1.2766666666666666</v>
      </c>
      <c r="BF202" s="51">
        <v>1200</v>
      </c>
      <c r="BG202" s="1">
        <f t="shared" si="63"/>
        <v>2.5204473430823855</v>
      </c>
      <c r="BH202" s="8">
        <v>3.25</v>
      </c>
      <c r="BJ202" s="6">
        <f t="shared" si="64"/>
        <v>7200.7</v>
      </c>
      <c r="BK202" s="6">
        <f t="shared" si="65"/>
        <v>7998.3159999999998</v>
      </c>
      <c r="BL202" s="5">
        <f t="shared" si="66"/>
        <v>3.3</v>
      </c>
      <c r="BM202" s="6">
        <f t="shared" si="67"/>
        <v>7204</v>
      </c>
      <c r="BN202" s="6"/>
      <c r="BO202" s="6"/>
      <c r="BP202" s="70">
        <f t="shared" si="68"/>
        <v>13</v>
      </c>
      <c r="BQ202" s="70">
        <f t="shared" si="69"/>
        <v>13</v>
      </c>
      <c r="BR202" s="6">
        <f t="shared" si="70"/>
        <v>7204</v>
      </c>
      <c r="BS202" s="68">
        <f t="shared" si="71"/>
        <v>5</v>
      </c>
      <c r="BT202" s="6">
        <f t="shared" si="72"/>
        <v>7438</v>
      </c>
      <c r="BU202" s="6"/>
      <c r="BV202" s="6"/>
      <c r="BW202" s="6">
        <f t="shared" si="73"/>
        <v>7438</v>
      </c>
      <c r="BX202" s="6">
        <f t="shared" si="74"/>
        <v>18595</v>
      </c>
      <c r="BY202" s="6">
        <f t="shared" si="75"/>
        <v>5539</v>
      </c>
      <c r="CO202" s="50">
        <v>1.1000000000000001</v>
      </c>
      <c r="CP202" t="s">
        <v>1624</v>
      </c>
      <c r="CQ202" t="s">
        <v>1625</v>
      </c>
      <c r="CR202" t="s">
        <v>1494</v>
      </c>
      <c r="CS202">
        <v>5642</v>
      </c>
      <c r="CT202" t="s">
        <v>1398</v>
      </c>
      <c r="CU202">
        <v>0</v>
      </c>
      <c r="CV202" t="s">
        <v>1626</v>
      </c>
      <c r="CW202">
        <v>2.5</v>
      </c>
      <c r="CX202">
        <v>1.4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1.1000000000000001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</row>
    <row r="203" spans="1:145" x14ac:dyDescent="0.3">
      <c r="A203">
        <v>398</v>
      </c>
      <c r="B203">
        <v>199</v>
      </c>
      <c r="D203" s="13" t="str">
        <f t="shared" si="57"/>
        <v>458</v>
      </c>
      <c r="E203" s="13" t="str">
        <f t="shared" si="58"/>
        <v>853</v>
      </c>
      <c r="F203" s="13" t="str">
        <f t="shared" si="59"/>
        <v>45840.85353</v>
      </c>
      <c r="G203" s="13" t="str">
        <f t="shared" si="60"/>
        <v>199.398.OH.AZ.6.1865.No.Yes</v>
      </c>
      <c r="H203" s="13" t="s">
        <v>1664</v>
      </c>
      <c r="I203" s="66" t="s">
        <v>1714</v>
      </c>
      <c r="J203" t="s">
        <v>1403</v>
      </c>
      <c r="K203" t="s">
        <v>1345</v>
      </c>
      <c r="L203" s="14" t="s">
        <v>1404</v>
      </c>
      <c r="M203" t="s">
        <v>1452</v>
      </c>
      <c r="N203" t="s">
        <v>1406</v>
      </c>
      <c r="O203" t="s">
        <v>1453</v>
      </c>
      <c r="P203" t="s">
        <v>1477</v>
      </c>
      <c r="Q203" s="34">
        <v>1865</v>
      </c>
      <c r="R203" s="9">
        <v>1967.4</v>
      </c>
      <c r="S203">
        <v>0.36</v>
      </c>
      <c r="T203">
        <v>0.36</v>
      </c>
      <c r="U203" s="11">
        <f t="shared" si="61"/>
        <v>0</v>
      </c>
      <c r="V203" s="50">
        <v>0</v>
      </c>
      <c r="W203" s="22">
        <v>0.1</v>
      </c>
      <c r="X203">
        <v>6</v>
      </c>
      <c r="Y203" t="s">
        <v>1680</v>
      </c>
      <c r="Z203" s="50">
        <v>1967.4</v>
      </c>
      <c r="AA203" t="s">
        <v>1479</v>
      </c>
      <c r="AB203" t="s">
        <v>1478</v>
      </c>
      <c r="AC203" t="s">
        <v>1723</v>
      </c>
      <c r="AD203" t="s">
        <v>1728</v>
      </c>
      <c r="AE203" s="13" t="str">
        <f>IFERROR(VLOOKUP(D203,Metros!$C$2:$F$916,4,0),"")</f>
        <v>OH-LIM</v>
      </c>
      <c r="AF203" s="13" t="str">
        <f>IFERROR(VLOOKUP(E203,Metros!$C$2:$F$916,4,0),"")</f>
        <v>AZ-PHO</v>
      </c>
      <c r="AK203" s="10"/>
      <c r="AL203" s="11"/>
      <c r="AS203">
        <v>1.52</v>
      </c>
      <c r="AT203">
        <v>1.71</v>
      </c>
      <c r="AY203">
        <v>1.43</v>
      </c>
      <c r="AZ203">
        <v>1.45</v>
      </c>
      <c r="BA203">
        <v>1.43</v>
      </c>
      <c r="BB203">
        <v>1.46</v>
      </c>
      <c r="BE203" s="1">
        <f t="shared" si="62"/>
        <v>1.54</v>
      </c>
      <c r="BF203" s="51">
        <v>1200</v>
      </c>
      <c r="BG203" s="1">
        <f t="shared" si="63"/>
        <v>2.9969420555047268</v>
      </c>
      <c r="BH203" s="67">
        <v>3.55</v>
      </c>
      <c r="BI203" s="67"/>
      <c r="BJ203" s="6">
        <f t="shared" si="64"/>
        <v>6984.2699999999995</v>
      </c>
      <c r="BK203" s="6">
        <f t="shared" si="65"/>
        <v>7692.5339999999997</v>
      </c>
      <c r="BL203" s="5">
        <f t="shared" si="66"/>
        <v>3.76</v>
      </c>
      <c r="BM203" s="6">
        <f t="shared" si="67"/>
        <v>7012</v>
      </c>
      <c r="BN203" s="6"/>
      <c r="BO203" s="6"/>
      <c r="BP203" s="70">
        <f t="shared" si="68"/>
        <v>6</v>
      </c>
      <c r="BQ203" s="70">
        <f t="shared" si="69"/>
        <v>6</v>
      </c>
      <c r="BR203" s="6">
        <f t="shared" si="70"/>
        <v>7012</v>
      </c>
      <c r="BS203" s="68">
        <f t="shared" si="71"/>
        <v>4</v>
      </c>
      <c r="BT203" s="6">
        <f t="shared" si="72"/>
        <v>7240</v>
      </c>
      <c r="BU203" s="6"/>
      <c r="BV203" s="6"/>
      <c r="BW203" s="6">
        <f t="shared" si="73"/>
        <v>7240</v>
      </c>
      <c r="BX203" s="6">
        <f t="shared" si="74"/>
        <v>724</v>
      </c>
      <c r="BY203" s="6">
        <f t="shared" si="75"/>
        <v>196.74</v>
      </c>
      <c r="CO203" s="50">
        <v>0</v>
      </c>
      <c r="CP203" t="s">
        <v>1624</v>
      </c>
      <c r="CQ203" t="s">
        <v>1625</v>
      </c>
      <c r="CR203" t="s">
        <v>1494</v>
      </c>
      <c r="CS203">
        <v>5643</v>
      </c>
      <c r="CT203" t="s">
        <v>1452</v>
      </c>
      <c r="CU203">
        <v>0</v>
      </c>
      <c r="CV203" t="s">
        <v>1626</v>
      </c>
      <c r="CW203">
        <v>0.1</v>
      </c>
      <c r="CX203">
        <v>0.1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</row>
    <row r="204" spans="1:145" x14ac:dyDescent="0.3">
      <c r="A204">
        <v>400</v>
      </c>
      <c r="B204">
        <v>200</v>
      </c>
      <c r="D204" s="13" t="str">
        <f t="shared" si="57"/>
        <v>458</v>
      </c>
      <c r="E204" s="13" t="str">
        <f t="shared" si="58"/>
        <v>604</v>
      </c>
      <c r="F204" s="13" t="str">
        <f t="shared" si="59"/>
        <v>45840.60436</v>
      </c>
      <c r="G204" s="13" t="str">
        <f t="shared" si="60"/>
        <v>200.400.OH.IL.13.249.No.Yes</v>
      </c>
      <c r="H204" s="13" t="s">
        <v>1664</v>
      </c>
      <c r="I204" s="13" t="s">
        <v>1664</v>
      </c>
      <c r="J204" t="s">
        <v>1403</v>
      </c>
      <c r="K204" t="s">
        <v>1345</v>
      </c>
      <c r="L204" s="14" t="s">
        <v>1404</v>
      </c>
      <c r="M204" t="s">
        <v>1466</v>
      </c>
      <c r="N204" t="s">
        <v>1354</v>
      </c>
      <c r="O204" t="s">
        <v>1467</v>
      </c>
      <c r="P204" t="s">
        <v>1477</v>
      </c>
      <c r="Q204" s="34">
        <v>249</v>
      </c>
      <c r="R204" s="9">
        <v>270.60000000000002</v>
      </c>
      <c r="S204">
        <v>0.36</v>
      </c>
      <c r="T204">
        <v>0.36</v>
      </c>
      <c r="U204" s="11">
        <f t="shared" si="61"/>
        <v>0.33783783783783783</v>
      </c>
      <c r="V204" s="50">
        <v>12.5</v>
      </c>
      <c r="W204" s="22">
        <v>37</v>
      </c>
      <c r="X204">
        <v>13</v>
      </c>
      <c r="Y204" t="s">
        <v>1680</v>
      </c>
      <c r="Z204" s="50">
        <v>270.60000000000002</v>
      </c>
      <c r="AA204" t="s">
        <v>1479</v>
      </c>
      <c r="AB204" t="s">
        <v>1478</v>
      </c>
      <c r="AC204" t="s">
        <v>1723</v>
      </c>
      <c r="AD204" t="s">
        <v>1723</v>
      </c>
      <c r="AE204" s="13" t="str">
        <f>IFERROR(VLOOKUP(D204,Metros!$C$2:$F$916,4,0),"")</f>
        <v>OH-LIM</v>
      </c>
      <c r="AF204" s="13" t="str">
        <f>IFERROR(VLOOKUP(E204,Metros!$C$2:$F$916,4,0),"")</f>
        <v>IL-CHI</v>
      </c>
      <c r="AG204">
        <v>1</v>
      </c>
      <c r="AH204">
        <v>249.2</v>
      </c>
      <c r="AI204">
        <v>1050</v>
      </c>
      <c r="AJ204">
        <v>1037.22</v>
      </c>
      <c r="AK204" s="10">
        <v>-12.779999999999973</v>
      </c>
      <c r="AL204" s="11">
        <v>-1.2321397581998007E-2</v>
      </c>
      <c r="AS204">
        <v>2.2799999999999998</v>
      </c>
      <c r="AT204">
        <v>2.58</v>
      </c>
      <c r="AY204">
        <v>2.27</v>
      </c>
      <c r="AZ204">
        <v>2.59</v>
      </c>
      <c r="BA204">
        <v>2.29</v>
      </c>
      <c r="BB204">
        <v>2.61</v>
      </c>
      <c r="BE204" s="1">
        <f t="shared" si="62"/>
        <v>2.5933333333333333</v>
      </c>
      <c r="BF204" s="51">
        <v>1200</v>
      </c>
      <c r="BG204" s="1">
        <f t="shared" si="63"/>
        <v>8.4542564671101257</v>
      </c>
      <c r="BH204" s="8">
        <v>1</v>
      </c>
      <c r="BI204" s="8">
        <v>2500</v>
      </c>
      <c r="BJ204" s="6">
        <f t="shared" si="64"/>
        <v>2500</v>
      </c>
      <c r="BK204" s="6">
        <f t="shared" si="65"/>
        <v>2597.4160000000002</v>
      </c>
      <c r="BL204" s="5">
        <f t="shared" si="66"/>
        <v>10.07</v>
      </c>
      <c r="BM204" s="6">
        <f t="shared" si="67"/>
        <v>2507</v>
      </c>
      <c r="BN204" s="6"/>
      <c r="BO204" s="6"/>
      <c r="BP204" s="70">
        <f t="shared" si="68"/>
        <v>13</v>
      </c>
      <c r="BQ204" s="70">
        <f t="shared" si="69"/>
        <v>13</v>
      </c>
      <c r="BR204" s="6">
        <f t="shared" si="70"/>
        <v>2507</v>
      </c>
      <c r="BS204" s="68">
        <f t="shared" si="71"/>
        <v>1</v>
      </c>
      <c r="BT204" s="6">
        <f t="shared" si="72"/>
        <v>2588</v>
      </c>
      <c r="BU204" s="6"/>
      <c r="BV204" s="6"/>
      <c r="BW204" s="6">
        <f t="shared" si="73"/>
        <v>2588</v>
      </c>
      <c r="BX204" s="6">
        <f t="shared" si="74"/>
        <v>95756</v>
      </c>
      <c r="BY204" s="6">
        <f t="shared" si="75"/>
        <v>10012.200000000001</v>
      </c>
      <c r="CA204">
        <v>950</v>
      </c>
      <c r="CB204" s="39" t="s">
        <v>1480</v>
      </c>
      <c r="CC204">
        <v>1</v>
      </c>
      <c r="CD204" s="22">
        <v>249.2</v>
      </c>
      <c r="CE204" s="22">
        <v>1050</v>
      </c>
      <c r="CF204" s="22">
        <v>1037.22</v>
      </c>
      <c r="CG204" s="22">
        <v>-12.779999999999973</v>
      </c>
      <c r="CH204" s="11">
        <v>-1.2321397581998007E-2</v>
      </c>
      <c r="CO204" s="50">
        <v>12.5</v>
      </c>
      <c r="CP204" t="s">
        <v>1624</v>
      </c>
      <c r="CQ204" t="s">
        <v>1625</v>
      </c>
      <c r="CR204" t="s">
        <v>1494</v>
      </c>
      <c r="CS204">
        <v>5851</v>
      </c>
      <c r="CT204" t="s">
        <v>1466</v>
      </c>
      <c r="CU204">
        <v>0</v>
      </c>
      <c r="CV204" t="s">
        <v>1626</v>
      </c>
      <c r="CW204">
        <v>37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4</v>
      </c>
      <c r="DQ204">
        <v>3.5</v>
      </c>
      <c r="DR204">
        <v>0</v>
      </c>
      <c r="DS204">
        <v>0</v>
      </c>
      <c r="DT204">
        <v>5</v>
      </c>
      <c r="DU204">
        <v>0</v>
      </c>
      <c r="DV204">
        <v>0</v>
      </c>
      <c r="DW204">
        <v>5</v>
      </c>
      <c r="DX204">
        <v>5</v>
      </c>
      <c r="DY204">
        <v>0</v>
      </c>
      <c r="DZ204">
        <v>0</v>
      </c>
      <c r="EA204">
        <v>5</v>
      </c>
      <c r="EB204">
        <v>0</v>
      </c>
      <c r="EC204">
        <v>0</v>
      </c>
      <c r="ED204">
        <v>5</v>
      </c>
      <c r="EE204">
        <v>0</v>
      </c>
      <c r="EF204">
        <v>4.5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</row>
    <row r="205" spans="1:145" x14ac:dyDescent="0.3">
      <c r="A205">
        <v>402</v>
      </c>
      <c r="B205">
        <v>201</v>
      </c>
      <c r="D205" s="13" t="str">
        <f t="shared" si="57"/>
        <v>864</v>
      </c>
      <c r="E205" s="13" t="str">
        <f t="shared" si="58"/>
        <v>917</v>
      </c>
      <c r="F205" s="13" t="str">
        <f t="shared" si="59"/>
        <v>86401.91764</v>
      </c>
      <c r="G205" s="13" t="str">
        <f t="shared" si="60"/>
        <v>201.402.AZ.CA.11.282.No.Yes</v>
      </c>
      <c r="H205" s="13" t="s">
        <v>1664</v>
      </c>
      <c r="I205" s="13" t="s">
        <v>1664</v>
      </c>
      <c r="J205" t="s">
        <v>1405</v>
      </c>
      <c r="K205" t="s">
        <v>1406</v>
      </c>
      <c r="L205" s="14" t="s">
        <v>1407</v>
      </c>
      <c r="M205" t="s">
        <v>1398</v>
      </c>
      <c r="N205" t="s">
        <v>1348</v>
      </c>
      <c r="O205" t="s">
        <v>1449</v>
      </c>
      <c r="P205" t="s">
        <v>1477</v>
      </c>
      <c r="Q205" s="34">
        <v>282</v>
      </c>
      <c r="R205" s="9">
        <v>291</v>
      </c>
      <c r="S205">
        <v>0.36</v>
      </c>
      <c r="T205">
        <v>0.36</v>
      </c>
      <c r="U205" s="11">
        <f t="shared" si="61"/>
        <v>0.45652173913043481</v>
      </c>
      <c r="V205" s="50">
        <v>2.1</v>
      </c>
      <c r="W205" s="22">
        <v>4.5999999999999996</v>
      </c>
      <c r="X205">
        <v>11</v>
      </c>
      <c r="Y205" t="s">
        <v>1680</v>
      </c>
      <c r="Z205" s="50">
        <v>291</v>
      </c>
      <c r="AA205" t="s">
        <v>1479</v>
      </c>
      <c r="AB205" t="s">
        <v>1478</v>
      </c>
      <c r="AC205" t="s">
        <v>1728</v>
      </c>
      <c r="AD205" t="s">
        <v>1727</v>
      </c>
      <c r="AE205" s="13" t="str">
        <f>IFERROR(VLOOKUP(D205,Metros!$C$2:$F$916,4,0),"")</f>
        <v>NV-LAS</v>
      </c>
      <c r="AF205" s="13" t="str">
        <f>IFERROR(VLOOKUP(E205,Metros!$C$2:$F$916,4,0),"")</f>
        <v>CA-LOS</v>
      </c>
      <c r="AK205" s="10"/>
      <c r="AL205" s="11"/>
      <c r="AS205">
        <v>1.76</v>
      </c>
      <c r="AT205">
        <v>1.99</v>
      </c>
      <c r="AY205">
        <v>1.82</v>
      </c>
      <c r="AZ205">
        <v>2.12</v>
      </c>
      <c r="BA205">
        <v>2.04</v>
      </c>
      <c r="BB205">
        <v>2.19</v>
      </c>
      <c r="BE205" s="1">
        <f t="shared" si="62"/>
        <v>2.1</v>
      </c>
      <c r="BF205" s="51">
        <v>1200</v>
      </c>
      <c r="BG205" s="1">
        <f t="shared" si="63"/>
        <v>7.3787113402061859</v>
      </c>
      <c r="BH205" s="8">
        <v>1</v>
      </c>
      <c r="BI205" s="8">
        <v>2650</v>
      </c>
      <c r="BJ205" s="6">
        <f t="shared" si="64"/>
        <v>2650</v>
      </c>
      <c r="BK205" s="6">
        <f t="shared" si="65"/>
        <v>2754.76</v>
      </c>
      <c r="BL205" s="5">
        <f t="shared" si="66"/>
        <v>9.41</v>
      </c>
      <c r="BM205" s="6">
        <f t="shared" si="67"/>
        <v>2654</v>
      </c>
      <c r="BN205" s="6"/>
      <c r="BO205" s="6"/>
      <c r="BP205" s="70">
        <f t="shared" si="68"/>
        <v>11</v>
      </c>
      <c r="BQ205" s="70">
        <f t="shared" si="69"/>
        <v>11</v>
      </c>
      <c r="BR205" s="6">
        <f t="shared" si="70"/>
        <v>2654</v>
      </c>
      <c r="BS205" s="68">
        <f t="shared" si="71"/>
        <v>1</v>
      </c>
      <c r="BT205" s="6">
        <f t="shared" si="72"/>
        <v>2740</v>
      </c>
      <c r="BU205" s="6"/>
      <c r="BV205" s="6"/>
      <c r="BW205" s="6">
        <f t="shared" si="73"/>
        <v>2740</v>
      </c>
      <c r="BX205" s="6">
        <f t="shared" si="74"/>
        <v>12603.999999999998</v>
      </c>
      <c r="BY205" s="6">
        <f t="shared" si="75"/>
        <v>1338.6</v>
      </c>
      <c r="CO205" s="50">
        <v>2.1</v>
      </c>
      <c r="CP205" t="s">
        <v>1627</v>
      </c>
      <c r="CQ205" t="s">
        <v>1628</v>
      </c>
      <c r="CR205" t="s">
        <v>1502</v>
      </c>
      <c r="CS205">
        <v>5642</v>
      </c>
      <c r="CT205" t="s">
        <v>1398</v>
      </c>
      <c r="CU205" t="s">
        <v>1629</v>
      </c>
      <c r="CV205" t="s">
        <v>1630</v>
      </c>
      <c r="CW205">
        <v>4.5999999999999996</v>
      </c>
      <c r="CX205">
        <v>2.5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2.1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</row>
    <row r="206" spans="1:145" x14ac:dyDescent="0.3">
      <c r="A206">
        <v>404</v>
      </c>
      <c r="B206">
        <v>202</v>
      </c>
      <c r="D206" s="13" t="str">
        <f t="shared" si="57"/>
        <v>864</v>
      </c>
      <c r="E206" s="13" t="str">
        <f t="shared" si="58"/>
        <v>752</v>
      </c>
      <c r="F206" s="13" t="str">
        <f t="shared" si="59"/>
        <v>86401.75232</v>
      </c>
      <c r="G206" s="13" t="str">
        <f t="shared" si="60"/>
        <v>202.404.AZ.TX.3.1115.No.Yes</v>
      </c>
      <c r="H206" s="13" t="s">
        <v>1664</v>
      </c>
      <c r="I206" s="13" t="s">
        <v>1664</v>
      </c>
      <c r="J206" t="s">
        <v>1405</v>
      </c>
      <c r="K206" t="s">
        <v>1406</v>
      </c>
      <c r="L206" s="14" t="s">
        <v>1407</v>
      </c>
      <c r="M206" t="s">
        <v>1393</v>
      </c>
      <c r="N206" t="s">
        <v>1388</v>
      </c>
      <c r="O206" t="s">
        <v>1456</v>
      </c>
      <c r="P206" t="s">
        <v>1477</v>
      </c>
      <c r="Q206" s="34">
        <v>1115</v>
      </c>
      <c r="R206" s="9">
        <v>1114.7</v>
      </c>
      <c r="S206">
        <v>0.36</v>
      </c>
      <c r="T206">
        <v>0.36</v>
      </c>
      <c r="U206" s="11">
        <f t="shared" si="61"/>
        <v>0.56521739130434778</v>
      </c>
      <c r="V206" s="50">
        <v>6.5</v>
      </c>
      <c r="W206" s="22">
        <v>11.5</v>
      </c>
      <c r="X206">
        <v>3</v>
      </c>
      <c r="Y206" t="s">
        <v>1680</v>
      </c>
      <c r="Z206" s="50">
        <v>1114.7</v>
      </c>
      <c r="AA206" t="s">
        <v>1479</v>
      </c>
      <c r="AB206" t="s">
        <v>1478</v>
      </c>
      <c r="AC206" t="s">
        <v>1728</v>
      </c>
      <c r="AD206" t="s">
        <v>1724</v>
      </c>
      <c r="AE206" s="13" t="str">
        <f>IFERROR(VLOOKUP(D206,Metros!$C$2:$F$916,4,0),"")</f>
        <v>NV-LAS</v>
      </c>
      <c r="AF206" s="13" t="str">
        <f>IFERROR(VLOOKUP(E206,Metros!$C$2:$F$916,4,0),"")</f>
        <v>TX-DFW</v>
      </c>
      <c r="AG206">
        <v>7</v>
      </c>
      <c r="AH206">
        <v>1119.1857142857141</v>
      </c>
      <c r="AI206">
        <v>2864.2857142857142</v>
      </c>
      <c r="AJ206">
        <v>2271.02</v>
      </c>
      <c r="AK206" s="10">
        <v>-593.26571428571424</v>
      </c>
      <c r="AL206" s="11">
        <v>-0.26123315262996988</v>
      </c>
      <c r="AS206">
        <v>1.47</v>
      </c>
      <c r="AT206">
        <v>1.58</v>
      </c>
      <c r="AY206">
        <v>1.6</v>
      </c>
      <c r="AZ206">
        <v>1.72</v>
      </c>
      <c r="BA206">
        <v>1.72</v>
      </c>
      <c r="BB206">
        <v>1.78</v>
      </c>
      <c r="BE206" s="1">
        <f t="shared" si="62"/>
        <v>1.6933333333333334</v>
      </c>
      <c r="BF206" s="51">
        <v>1200</v>
      </c>
      <c r="BG206" s="1">
        <f t="shared" si="63"/>
        <v>3.701189497921713</v>
      </c>
      <c r="BH206" s="8">
        <v>3.95</v>
      </c>
      <c r="BJ206" s="6">
        <f t="shared" si="64"/>
        <v>4403.0650000000005</v>
      </c>
      <c r="BK206" s="6">
        <f t="shared" si="65"/>
        <v>4804.3570000000009</v>
      </c>
      <c r="BL206" s="5">
        <f t="shared" si="66"/>
        <v>3.95</v>
      </c>
      <c r="BM206" s="6">
        <f t="shared" si="67"/>
        <v>4404</v>
      </c>
      <c r="BN206" s="6"/>
      <c r="BO206" s="6"/>
      <c r="BP206" s="70">
        <f t="shared" si="68"/>
        <v>3</v>
      </c>
      <c r="BQ206" s="70">
        <f t="shared" si="69"/>
        <v>3</v>
      </c>
      <c r="BR206" s="6">
        <f t="shared" si="70"/>
        <v>4404</v>
      </c>
      <c r="BS206" s="68">
        <f t="shared" si="71"/>
        <v>3</v>
      </c>
      <c r="BT206" s="6">
        <f t="shared" si="72"/>
        <v>4547</v>
      </c>
      <c r="BU206" s="6"/>
      <c r="BV206" s="6"/>
      <c r="BW206" s="6">
        <f t="shared" si="73"/>
        <v>4547</v>
      </c>
      <c r="BX206" s="6">
        <f t="shared" si="74"/>
        <v>52290.5</v>
      </c>
      <c r="BY206" s="6">
        <f t="shared" si="75"/>
        <v>12819.050000000001</v>
      </c>
      <c r="CA206">
        <v>1891</v>
      </c>
      <c r="CB206" s="39" t="s">
        <v>1480</v>
      </c>
      <c r="CC206">
        <v>7</v>
      </c>
      <c r="CD206" s="22">
        <v>1119.1857142857141</v>
      </c>
      <c r="CE206" s="22">
        <v>2864.2857142857142</v>
      </c>
      <c r="CF206" s="22">
        <v>2271.02</v>
      </c>
      <c r="CG206" s="22">
        <v>-593.26571428571424</v>
      </c>
      <c r="CH206" s="11">
        <v>-0.26123315262996988</v>
      </c>
      <c r="CO206" s="50">
        <v>6.5</v>
      </c>
      <c r="CP206" t="s">
        <v>1627</v>
      </c>
      <c r="CQ206" t="s">
        <v>1628</v>
      </c>
      <c r="CR206" t="s">
        <v>1502</v>
      </c>
      <c r="CS206">
        <v>5023</v>
      </c>
      <c r="CT206" t="s">
        <v>1393</v>
      </c>
      <c r="CU206" t="s">
        <v>1629</v>
      </c>
      <c r="CV206" t="s">
        <v>1630</v>
      </c>
      <c r="CW206">
        <v>11.5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3</v>
      </c>
      <c r="DQ206">
        <v>0</v>
      </c>
      <c r="DR206">
        <v>3.5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2</v>
      </c>
      <c r="DY206">
        <v>2</v>
      </c>
      <c r="DZ206">
        <v>1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</row>
    <row r="207" spans="1:145" x14ac:dyDescent="0.3">
      <c r="A207">
        <v>406</v>
      </c>
      <c r="B207">
        <v>203</v>
      </c>
      <c r="D207" s="13" t="str">
        <f t="shared" si="57"/>
        <v>864</v>
      </c>
      <c r="E207" s="13" t="str">
        <f t="shared" si="58"/>
        <v>923</v>
      </c>
      <c r="F207" s="13" t="str">
        <f t="shared" si="59"/>
        <v>86401.92374</v>
      </c>
      <c r="G207" s="13" t="str">
        <f t="shared" si="60"/>
        <v>203.406.AZ.CA.20.262.No.Yes</v>
      </c>
      <c r="H207" s="13" t="s">
        <v>1664</v>
      </c>
      <c r="I207" s="13" t="s">
        <v>1664</v>
      </c>
      <c r="J207" t="s">
        <v>1405</v>
      </c>
      <c r="K207" t="s">
        <v>1406</v>
      </c>
      <c r="L207" s="14" t="s">
        <v>1407</v>
      </c>
      <c r="M207" t="s">
        <v>1450</v>
      </c>
      <c r="N207" t="s">
        <v>1348</v>
      </c>
      <c r="O207" t="s">
        <v>1451</v>
      </c>
      <c r="P207" t="s">
        <v>1477</v>
      </c>
      <c r="Q207" s="34">
        <v>262</v>
      </c>
      <c r="R207" s="9">
        <v>291.39999999999998</v>
      </c>
      <c r="S207">
        <v>0.36</v>
      </c>
      <c r="T207">
        <v>0.36</v>
      </c>
      <c r="U207" s="11">
        <f t="shared" si="61"/>
        <v>0.41420118343195272</v>
      </c>
      <c r="V207" s="50">
        <v>14</v>
      </c>
      <c r="W207" s="22">
        <v>33.799999999999997</v>
      </c>
      <c r="X207">
        <v>20</v>
      </c>
      <c r="Y207" t="s">
        <v>1680</v>
      </c>
      <c r="Z207" s="50">
        <v>291.39999999999998</v>
      </c>
      <c r="AA207" t="s">
        <v>1479</v>
      </c>
      <c r="AB207" t="s">
        <v>1478</v>
      </c>
      <c r="AC207" t="s">
        <v>1728</v>
      </c>
      <c r="AD207" t="s">
        <v>1727</v>
      </c>
      <c r="AE207" s="13" t="str">
        <f>IFERROR(VLOOKUP(D207,Metros!$C$2:$F$916,4,0),"")</f>
        <v>NV-LAS</v>
      </c>
      <c r="AF207" s="13" t="str">
        <f>IFERROR(VLOOKUP(E207,Metros!$C$2:$F$916,4,0),"")</f>
        <v>CA-LOS</v>
      </c>
      <c r="AK207" s="10"/>
      <c r="AL207" s="11"/>
      <c r="AS207">
        <v>1.76</v>
      </c>
      <c r="AT207">
        <v>1.99</v>
      </c>
      <c r="AY207">
        <v>1.82</v>
      </c>
      <c r="AZ207">
        <v>2.12</v>
      </c>
      <c r="BA207">
        <v>2.04</v>
      </c>
      <c r="BB207">
        <v>2.19</v>
      </c>
      <c r="BE207" s="1">
        <f t="shared" si="62"/>
        <v>2.1</v>
      </c>
      <c r="BF207" s="51">
        <v>1200</v>
      </c>
      <c r="BG207" s="1">
        <f t="shared" si="63"/>
        <v>7.3730507892930692</v>
      </c>
      <c r="BH207" s="8">
        <v>1</v>
      </c>
      <c r="BI207" s="8">
        <v>2650</v>
      </c>
      <c r="BJ207" s="6">
        <f t="shared" si="64"/>
        <v>2650</v>
      </c>
      <c r="BK207" s="6">
        <f t="shared" si="65"/>
        <v>2754.904</v>
      </c>
      <c r="BL207" s="5">
        <f t="shared" si="66"/>
        <v>10.15</v>
      </c>
      <c r="BM207" s="6">
        <f t="shared" si="67"/>
        <v>2659</v>
      </c>
      <c r="BN207" s="6"/>
      <c r="BO207" s="6"/>
      <c r="BP207" s="70">
        <f t="shared" si="68"/>
        <v>20</v>
      </c>
      <c r="BQ207" s="70">
        <f t="shared" si="69"/>
        <v>20</v>
      </c>
      <c r="BR207" s="6">
        <f t="shared" si="70"/>
        <v>2659</v>
      </c>
      <c r="BS207" s="68">
        <f t="shared" si="71"/>
        <v>1</v>
      </c>
      <c r="BT207" s="6">
        <f t="shared" si="72"/>
        <v>2745</v>
      </c>
      <c r="BU207" s="6"/>
      <c r="BV207" s="6"/>
      <c r="BW207" s="6">
        <f t="shared" si="73"/>
        <v>2745</v>
      </c>
      <c r="BX207" s="6">
        <f t="shared" si="74"/>
        <v>92780.999999999985</v>
      </c>
      <c r="BY207" s="6">
        <f t="shared" si="75"/>
        <v>9849.3199999999979</v>
      </c>
      <c r="CA207">
        <v>1250</v>
      </c>
      <c r="CB207" s="39" t="s">
        <v>1480</v>
      </c>
      <c r="CO207" s="50">
        <v>14</v>
      </c>
      <c r="CP207" t="s">
        <v>1627</v>
      </c>
      <c r="CQ207" t="s">
        <v>1628</v>
      </c>
      <c r="CR207" t="s">
        <v>1502</v>
      </c>
      <c r="CS207">
        <v>5087</v>
      </c>
      <c r="CT207" t="s">
        <v>1450</v>
      </c>
      <c r="CU207" t="s">
        <v>1629</v>
      </c>
      <c r="CV207" t="s">
        <v>1630</v>
      </c>
      <c r="CW207">
        <v>33.799999999999997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3</v>
      </c>
      <c r="DQ207">
        <v>3</v>
      </c>
      <c r="DR207">
        <v>3</v>
      </c>
      <c r="DS207">
        <v>0</v>
      </c>
      <c r="DT207">
        <v>5</v>
      </c>
      <c r="DU207">
        <v>0</v>
      </c>
      <c r="DV207">
        <v>0</v>
      </c>
      <c r="DW207">
        <v>4</v>
      </c>
      <c r="DX207">
        <v>4</v>
      </c>
      <c r="DY207">
        <v>4</v>
      </c>
      <c r="DZ207">
        <v>3</v>
      </c>
      <c r="EA207">
        <v>3</v>
      </c>
      <c r="EB207">
        <v>0</v>
      </c>
      <c r="EC207">
        <v>0</v>
      </c>
      <c r="ED207">
        <v>1.8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</row>
    <row r="208" spans="1:145" x14ac:dyDescent="0.3">
      <c r="A208">
        <v>408</v>
      </c>
      <c r="B208">
        <v>204</v>
      </c>
      <c r="D208" s="13" t="str">
        <f t="shared" si="57"/>
        <v>864</v>
      </c>
      <c r="E208" s="13" t="str">
        <f t="shared" si="58"/>
        <v>973</v>
      </c>
      <c r="F208" s="13" t="str">
        <f t="shared" si="59"/>
        <v>86401.97317</v>
      </c>
      <c r="G208" s="13" t="str">
        <f t="shared" si="60"/>
        <v>204.408.AZ.OR.10.1028.No.Yes</v>
      </c>
      <c r="H208" s="13" t="s">
        <v>1664</v>
      </c>
      <c r="I208" s="66" t="s">
        <v>1694</v>
      </c>
      <c r="J208" t="s">
        <v>1405</v>
      </c>
      <c r="K208" t="s">
        <v>1406</v>
      </c>
      <c r="L208" s="14" t="s">
        <v>1407</v>
      </c>
      <c r="M208" t="s">
        <v>1446</v>
      </c>
      <c r="N208" t="s">
        <v>1447</v>
      </c>
      <c r="O208" t="s">
        <v>1448</v>
      </c>
      <c r="P208" t="s">
        <v>1477</v>
      </c>
      <c r="Q208" s="34">
        <v>1028</v>
      </c>
      <c r="R208" s="9">
        <v>1154.7</v>
      </c>
      <c r="S208">
        <v>0.36</v>
      </c>
      <c r="T208">
        <v>0.36</v>
      </c>
      <c r="U208" s="11">
        <f t="shared" si="61"/>
        <v>0.38461538461538458</v>
      </c>
      <c r="V208" s="50">
        <v>0.5</v>
      </c>
      <c r="W208" s="22">
        <v>1.3</v>
      </c>
      <c r="X208">
        <v>10</v>
      </c>
      <c r="Y208" t="s">
        <v>1680</v>
      </c>
      <c r="Z208" s="50">
        <v>1154.7</v>
      </c>
      <c r="AA208" t="s">
        <v>1479</v>
      </c>
      <c r="AB208" t="s">
        <v>1478</v>
      </c>
      <c r="AC208" t="s">
        <v>1728</v>
      </c>
      <c r="AD208" t="s">
        <v>1729</v>
      </c>
      <c r="AE208" s="13" t="str">
        <f>IFERROR(VLOOKUP(D208,Metros!$C$2:$F$916,4,0),"")</f>
        <v>NV-LAS</v>
      </c>
      <c r="AF208" s="13" t="str">
        <f>IFERROR(VLOOKUP(E208,Metros!$C$2:$F$916,4,0),"")</f>
        <v>OR-EUG</v>
      </c>
      <c r="AK208" s="10"/>
      <c r="AL208" s="11"/>
      <c r="AY208">
        <v>2.2200000000000002</v>
      </c>
      <c r="AZ208">
        <v>2.29</v>
      </c>
      <c r="BA208">
        <v>2.23</v>
      </c>
      <c r="BB208">
        <v>2.31</v>
      </c>
      <c r="BE208" s="1">
        <f t="shared" si="62"/>
        <v>2.2999999999999998</v>
      </c>
      <c r="BF208" s="51">
        <v>1200</v>
      </c>
      <c r="BG208" s="1">
        <f t="shared" si="63"/>
        <v>4.6042309690828791</v>
      </c>
      <c r="BH208" s="67">
        <v>5.55</v>
      </c>
      <c r="BI208" s="67"/>
      <c r="BJ208" s="6">
        <f t="shared" si="64"/>
        <v>6408.585</v>
      </c>
      <c r="BK208" s="6">
        <f t="shared" si="65"/>
        <v>6824.277</v>
      </c>
      <c r="BL208" s="5">
        <f t="shared" si="66"/>
        <v>6.28</v>
      </c>
      <c r="BM208" s="6">
        <f t="shared" si="67"/>
        <v>6456</v>
      </c>
      <c r="BN208" s="6"/>
      <c r="BO208" s="6"/>
      <c r="BP208" s="70">
        <f t="shared" si="68"/>
        <v>10</v>
      </c>
      <c r="BQ208" s="70">
        <f t="shared" si="69"/>
        <v>10</v>
      </c>
      <c r="BR208" s="6">
        <f t="shared" si="70"/>
        <v>6456</v>
      </c>
      <c r="BS208" s="68">
        <f t="shared" si="71"/>
        <v>3</v>
      </c>
      <c r="BT208" s="6">
        <f t="shared" si="72"/>
        <v>6666</v>
      </c>
      <c r="BU208" s="6"/>
      <c r="BV208" s="6"/>
      <c r="BW208" s="6">
        <f t="shared" si="73"/>
        <v>6666</v>
      </c>
      <c r="BX208" s="6">
        <f t="shared" si="74"/>
        <v>8665.8000000000011</v>
      </c>
      <c r="BY208" s="6">
        <f t="shared" si="75"/>
        <v>1501.1100000000001</v>
      </c>
      <c r="CO208" s="50">
        <v>0.5</v>
      </c>
      <c r="CP208" t="s">
        <v>1627</v>
      </c>
      <c r="CQ208" t="s">
        <v>1628</v>
      </c>
      <c r="CR208" t="s">
        <v>1502</v>
      </c>
      <c r="CS208">
        <v>5639</v>
      </c>
      <c r="CT208" t="s">
        <v>1446</v>
      </c>
      <c r="CU208" t="s">
        <v>1629</v>
      </c>
      <c r="CV208" t="s">
        <v>1630</v>
      </c>
      <c r="CW208">
        <v>1.3</v>
      </c>
      <c r="CX208">
        <v>0.8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0.5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</row>
    <row r="209" spans="1:145" x14ac:dyDescent="0.3">
      <c r="A209">
        <v>410</v>
      </c>
      <c r="B209">
        <v>205</v>
      </c>
      <c r="D209" s="13" t="str">
        <f t="shared" si="57"/>
        <v>864</v>
      </c>
      <c r="E209" s="13" t="str">
        <f t="shared" si="58"/>
        <v>953</v>
      </c>
      <c r="F209" s="13" t="str">
        <f t="shared" si="59"/>
        <v>86401.95304</v>
      </c>
      <c r="G209" s="13" t="str">
        <f t="shared" si="60"/>
        <v>205.410.AZ.CA.20.556.No.Yes</v>
      </c>
      <c r="H209" s="13" t="s">
        <v>1664</v>
      </c>
      <c r="I209" s="13" t="s">
        <v>1664</v>
      </c>
      <c r="J209" t="s">
        <v>1405</v>
      </c>
      <c r="K209" t="s">
        <v>1406</v>
      </c>
      <c r="L209" s="14" t="s">
        <v>1407</v>
      </c>
      <c r="M209" t="s">
        <v>1444</v>
      </c>
      <c r="N209" t="s">
        <v>1348</v>
      </c>
      <c r="O209" t="s">
        <v>1445</v>
      </c>
      <c r="P209" t="s">
        <v>1477</v>
      </c>
      <c r="Q209" s="34">
        <v>556</v>
      </c>
      <c r="R209" s="9">
        <v>571.9</v>
      </c>
      <c r="S209">
        <v>0.36</v>
      </c>
      <c r="T209">
        <v>0.36</v>
      </c>
      <c r="U209" s="11">
        <f t="shared" si="61"/>
        <v>0.36764705882352944</v>
      </c>
      <c r="V209" s="50">
        <v>15</v>
      </c>
      <c r="W209" s="22">
        <v>40.799999999999997</v>
      </c>
      <c r="X209">
        <v>20</v>
      </c>
      <c r="Y209" t="s">
        <v>1680</v>
      </c>
      <c r="Z209" s="50">
        <v>571.9</v>
      </c>
      <c r="AA209" t="s">
        <v>1479</v>
      </c>
      <c r="AB209" t="s">
        <v>1478</v>
      </c>
      <c r="AC209" t="s">
        <v>1728</v>
      </c>
      <c r="AD209" t="s">
        <v>1727</v>
      </c>
      <c r="AE209" s="13" t="str">
        <f>IFERROR(VLOOKUP(D209,Metros!$C$2:$F$916,4,0),"")</f>
        <v>NV-LAS</v>
      </c>
      <c r="AF209" s="13" t="str">
        <f>IFERROR(VLOOKUP(E209,Metros!$C$2:$F$916,4,0),"")</f>
        <v>CA-SAC</v>
      </c>
      <c r="AG209">
        <v>23</v>
      </c>
      <c r="AH209">
        <v>539.65652173913031</v>
      </c>
      <c r="AI209">
        <v>1406.411304347826</v>
      </c>
      <c r="AJ209">
        <v>1623.0513043478259</v>
      </c>
      <c r="AK209" s="10">
        <v>216.63999999999987</v>
      </c>
      <c r="AL209" s="11">
        <v>0.13347698832419233</v>
      </c>
      <c r="AS209">
        <v>1.62</v>
      </c>
      <c r="AT209">
        <v>1.73</v>
      </c>
      <c r="AY209">
        <v>1.88</v>
      </c>
      <c r="AZ209">
        <v>2.14</v>
      </c>
      <c r="BA209">
        <v>2.04</v>
      </c>
      <c r="BB209">
        <v>2.31</v>
      </c>
      <c r="BE209" s="1">
        <f t="shared" si="62"/>
        <v>2.06</v>
      </c>
      <c r="BF209" s="51">
        <v>1200</v>
      </c>
      <c r="BG209" s="1">
        <f t="shared" si="63"/>
        <v>5.29126892813429</v>
      </c>
      <c r="BH209" s="8">
        <v>1</v>
      </c>
      <c r="BI209" s="8">
        <v>3950</v>
      </c>
      <c r="BJ209" s="6">
        <f t="shared" si="64"/>
        <v>3950</v>
      </c>
      <c r="BK209" s="6">
        <f t="shared" si="65"/>
        <v>4155.884</v>
      </c>
      <c r="BL209" s="5">
        <f t="shared" si="66"/>
        <v>7.11</v>
      </c>
      <c r="BM209" s="6">
        <f t="shared" si="67"/>
        <v>3953</v>
      </c>
      <c r="BN209" s="6"/>
      <c r="BO209" s="6"/>
      <c r="BP209" s="70">
        <f t="shared" si="68"/>
        <v>20</v>
      </c>
      <c r="BQ209" s="70">
        <f t="shared" si="69"/>
        <v>20</v>
      </c>
      <c r="BR209" s="6">
        <f t="shared" si="70"/>
        <v>3953</v>
      </c>
      <c r="BS209" s="68">
        <f t="shared" si="71"/>
        <v>2</v>
      </c>
      <c r="BT209" s="6">
        <f t="shared" si="72"/>
        <v>4081</v>
      </c>
      <c r="BU209" s="6"/>
      <c r="BV209" s="6"/>
      <c r="BW209" s="6">
        <f t="shared" si="73"/>
        <v>4081</v>
      </c>
      <c r="BX209" s="6">
        <f t="shared" si="74"/>
        <v>166504.79999999999</v>
      </c>
      <c r="BY209" s="6">
        <f t="shared" si="75"/>
        <v>23333.519999999997</v>
      </c>
      <c r="CA209">
        <v>1273</v>
      </c>
      <c r="CB209" s="39" t="s">
        <v>1480</v>
      </c>
      <c r="CC209">
        <v>13</v>
      </c>
      <c r="CD209" s="22">
        <v>555.80000000000007</v>
      </c>
      <c r="CE209" s="22">
        <v>1401.1538461538462</v>
      </c>
      <c r="CF209" s="22">
        <v>1466.2469230769234</v>
      </c>
      <c r="CG209" s="22">
        <v>65.093076923077206</v>
      </c>
      <c r="CH209" s="11">
        <v>4.4394348522470685E-2</v>
      </c>
      <c r="CO209" s="50">
        <v>15</v>
      </c>
      <c r="CP209" t="s">
        <v>1627</v>
      </c>
      <c r="CQ209" t="s">
        <v>1628</v>
      </c>
      <c r="CR209" t="s">
        <v>1502</v>
      </c>
      <c r="CS209">
        <v>5641</v>
      </c>
      <c r="CT209" t="s">
        <v>1444</v>
      </c>
      <c r="CU209" t="s">
        <v>1629</v>
      </c>
      <c r="CV209" t="s">
        <v>1630</v>
      </c>
      <c r="CW209">
        <v>40.799999999999997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5</v>
      </c>
      <c r="DQ209">
        <v>5</v>
      </c>
      <c r="DR209">
        <v>0</v>
      </c>
      <c r="DS209">
        <v>0</v>
      </c>
      <c r="DT209">
        <v>5</v>
      </c>
      <c r="DU209">
        <v>0</v>
      </c>
      <c r="DV209">
        <v>0</v>
      </c>
      <c r="DW209">
        <v>6</v>
      </c>
      <c r="DX209">
        <v>0</v>
      </c>
      <c r="DY209">
        <v>5</v>
      </c>
      <c r="DZ209">
        <v>5</v>
      </c>
      <c r="EA209">
        <v>5</v>
      </c>
      <c r="EB209">
        <v>0</v>
      </c>
      <c r="EC209">
        <v>0</v>
      </c>
      <c r="ED209">
        <v>0</v>
      </c>
      <c r="EE209">
        <v>4.8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</row>
    <row r="210" spans="1:145" x14ac:dyDescent="0.3">
      <c r="A210">
        <v>412</v>
      </c>
      <c r="B210">
        <v>206</v>
      </c>
      <c r="D210" s="13" t="str">
        <f t="shared" si="57"/>
        <v>864</v>
      </c>
      <c r="E210" s="13" t="str">
        <f t="shared" si="58"/>
        <v>853</v>
      </c>
      <c r="F210" s="13" t="str">
        <f t="shared" si="59"/>
        <v>86401.85353</v>
      </c>
      <c r="G210" s="13" t="str">
        <f t="shared" si="60"/>
        <v>206.412.AZ.AZ.5.175.No.Yes</v>
      </c>
      <c r="H210" s="13" t="s">
        <v>1664</v>
      </c>
      <c r="I210" s="13" t="s">
        <v>1664</v>
      </c>
      <c r="J210" t="s">
        <v>1405</v>
      </c>
      <c r="K210" t="s">
        <v>1406</v>
      </c>
      <c r="L210" s="14" t="s">
        <v>1407</v>
      </c>
      <c r="M210" t="s">
        <v>1452</v>
      </c>
      <c r="N210" t="s">
        <v>1406</v>
      </c>
      <c r="O210" t="s">
        <v>1453</v>
      </c>
      <c r="P210" t="s">
        <v>1477</v>
      </c>
      <c r="Q210" s="34">
        <v>175</v>
      </c>
      <c r="R210" s="9">
        <v>180.2</v>
      </c>
      <c r="S210">
        <v>0.36</v>
      </c>
      <c r="T210">
        <v>0.36</v>
      </c>
      <c r="U210" s="11">
        <f t="shared" si="61"/>
        <v>0</v>
      </c>
      <c r="V210" s="50">
        <v>0</v>
      </c>
      <c r="W210" s="22">
        <v>0.1</v>
      </c>
      <c r="X210">
        <v>5</v>
      </c>
      <c r="Y210" t="s">
        <v>1680</v>
      </c>
      <c r="Z210" s="50">
        <v>180.2</v>
      </c>
      <c r="AA210" t="s">
        <v>1479</v>
      </c>
      <c r="AB210" t="s">
        <v>1478</v>
      </c>
      <c r="AC210" t="s">
        <v>1728</v>
      </c>
      <c r="AD210" t="s">
        <v>1728</v>
      </c>
      <c r="AE210" s="13" t="str">
        <f>IFERROR(VLOOKUP(D210,Metros!$C$2:$F$916,4,0),"")</f>
        <v>NV-LAS</v>
      </c>
      <c r="AF210" s="13" t="str">
        <f>IFERROR(VLOOKUP(E210,Metros!$C$2:$F$916,4,0),"")</f>
        <v>AZ-PHO</v>
      </c>
      <c r="AG210">
        <v>6</v>
      </c>
      <c r="AH210">
        <v>193.76666666666665</v>
      </c>
      <c r="AI210">
        <v>1218.3333333333333</v>
      </c>
      <c r="AJ210">
        <v>2983.1699999999996</v>
      </c>
      <c r="AK210" s="10">
        <v>1764.8366666666664</v>
      </c>
      <c r="AL210" s="11">
        <v>0.59159775227917499</v>
      </c>
      <c r="AS210">
        <v>3.11</v>
      </c>
      <c r="AT210">
        <v>3.11</v>
      </c>
      <c r="AY210">
        <v>3.14</v>
      </c>
      <c r="AZ210">
        <v>3.45</v>
      </c>
      <c r="BA210">
        <v>3.36</v>
      </c>
      <c r="BB210">
        <v>3.88</v>
      </c>
      <c r="BE210" s="1">
        <f t="shared" si="62"/>
        <v>3.4800000000000004</v>
      </c>
      <c r="BF210" s="51">
        <v>1200</v>
      </c>
      <c r="BG210" s="1">
        <f t="shared" si="63"/>
        <v>12.053267480577137</v>
      </c>
      <c r="BH210" s="8">
        <v>1</v>
      </c>
      <c r="BI210" s="8">
        <v>2950</v>
      </c>
      <c r="BJ210" s="6">
        <f t="shared" si="64"/>
        <v>2950</v>
      </c>
      <c r="BK210" s="6">
        <f t="shared" si="65"/>
        <v>3014.8719999999998</v>
      </c>
      <c r="BL210" s="5">
        <f t="shared" si="66"/>
        <v>16.87</v>
      </c>
      <c r="BM210" s="6">
        <f t="shared" si="67"/>
        <v>2952</v>
      </c>
      <c r="BN210" s="6"/>
      <c r="BO210" s="6"/>
      <c r="BP210" s="70">
        <f t="shared" si="68"/>
        <v>5</v>
      </c>
      <c r="BQ210" s="70">
        <f t="shared" si="69"/>
        <v>5</v>
      </c>
      <c r="BR210" s="6">
        <f t="shared" si="70"/>
        <v>2952</v>
      </c>
      <c r="BS210" s="68">
        <f t="shared" si="71"/>
        <v>1</v>
      </c>
      <c r="BT210" s="6">
        <f t="shared" si="72"/>
        <v>3048</v>
      </c>
      <c r="BU210" s="6"/>
      <c r="BV210" s="6"/>
      <c r="BW210" s="6">
        <f t="shared" si="73"/>
        <v>3048</v>
      </c>
      <c r="BX210" s="6">
        <f t="shared" si="74"/>
        <v>304.8</v>
      </c>
      <c r="BY210" s="6">
        <f t="shared" si="75"/>
        <v>18.02</v>
      </c>
      <c r="CC210">
        <v>4</v>
      </c>
      <c r="CD210" s="22">
        <v>175.4</v>
      </c>
      <c r="CE210" s="22">
        <v>1200</v>
      </c>
      <c r="CF210" s="22">
        <v>2565.4524999999999</v>
      </c>
      <c r="CG210" s="22">
        <v>1365.4524999999999</v>
      </c>
      <c r="CH210" s="11">
        <v>0.53224626064992431</v>
      </c>
      <c r="CO210" s="50">
        <v>0</v>
      </c>
      <c r="CP210" t="s">
        <v>1627</v>
      </c>
      <c r="CQ210" t="s">
        <v>1628</v>
      </c>
      <c r="CR210" t="s">
        <v>1502</v>
      </c>
      <c r="CS210">
        <v>5643</v>
      </c>
      <c r="CT210" t="s">
        <v>1452</v>
      </c>
      <c r="CU210" t="s">
        <v>1629</v>
      </c>
      <c r="CV210" t="s">
        <v>1630</v>
      </c>
      <c r="CW210">
        <v>0.1</v>
      </c>
      <c r="CX210">
        <v>0.1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</row>
    <row r="211" spans="1:145" x14ac:dyDescent="0.3">
      <c r="A211">
        <v>414</v>
      </c>
      <c r="B211">
        <v>207</v>
      </c>
      <c r="D211" s="13" t="str">
        <f t="shared" si="57"/>
        <v>088</v>
      </c>
      <c r="E211" s="13" t="str">
        <f t="shared" si="58"/>
        <v>666</v>
      </c>
      <c r="F211" s="13" t="str">
        <f t="shared" si="59"/>
        <v>08807.66609</v>
      </c>
      <c r="G211" s="13" t="str">
        <f t="shared" si="60"/>
        <v>207.414.NJ.KS.2.1201.No.Yes</v>
      </c>
      <c r="H211" s="13" t="s">
        <v>1664</v>
      </c>
      <c r="I211" s="13" t="s">
        <v>1664</v>
      </c>
      <c r="J211" t="s">
        <v>1408</v>
      </c>
      <c r="K211" t="s">
        <v>1396</v>
      </c>
      <c r="L211" s="14" t="s">
        <v>1409</v>
      </c>
      <c r="M211" t="s">
        <v>1457</v>
      </c>
      <c r="N211" t="s">
        <v>1458</v>
      </c>
      <c r="O211" t="s">
        <v>1459</v>
      </c>
      <c r="P211" t="s">
        <v>1477</v>
      </c>
      <c r="Q211" s="34">
        <v>1201</v>
      </c>
      <c r="R211" s="9">
        <v>1228.0999999999999</v>
      </c>
      <c r="S211">
        <v>0.36</v>
      </c>
      <c r="T211">
        <v>0.36</v>
      </c>
      <c r="U211" s="11">
        <f t="shared" si="61"/>
        <v>0.5</v>
      </c>
      <c r="V211" s="50">
        <v>2</v>
      </c>
      <c r="W211" s="22">
        <v>4</v>
      </c>
      <c r="X211">
        <v>2</v>
      </c>
      <c r="Y211" t="s">
        <v>1680</v>
      </c>
      <c r="Z211" s="50">
        <v>1228.0999999999999</v>
      </c>
      <c r="AA211" t="s">
        <v>1479</v>
      </c>
      <c r="AB211" t="s">
        <v>1478</v>
      </c>
      <c r="AC211" t="s">
        <v>1725</v>
      </c>
      <c r="AD211" t="s">
        <v>1724</v>
      </c>
      <c r="AE211" s="13" t="str">
        <f>IFERROR(VLOOKUP(D211,Metros!$C$2:$F$916,4,0),"")</f>
        <v>NJ-TRE</v>
      </c>
      <c r="AF211" s="13" t="str">
        <f>IFERROR(VLOOKUP(E211,Metros!$C$2:$F$916,4,0),"")</f>
        <v>KS-TOP</v>
      </c>
      <c r="AK211" s="10"/>
      <c r="AL211" s="11"/>
      <c r="AS211">
        <v>1.28</v>
      </c>
      <c r="AT211">
        <v>1.32</v>
      </c>
      <c r="AY211">
        <v>1.35</v>
      </c>
      <c r="AZ211">
        <v>1.38</v>
      </c>
      <c r="BA211">
        <v>1.35</v>
      </c>
      <c r="BB211">
        <v>1.42</v>
      </c>
      <c r="BE211" s="1">
        <f t="shared" si="62"/>
        <v>1.3733333333333333</v>
      </c>
      <c r="BF211" s="51">
        <v>1200</v>
      </c>
      <c r="BG211" s="1">
        <f t="shared" si="63"/>
        <v>3.1057857937735798</v>
      </c>
      <c r="BH211" s="8">
        <v>3.45</v>
      </c>
      <c r="BJ211" s="6">
        <f t="shared" si="64"/>
        <v>4236.9449999999997</v>
      </c>
      <c r="BK211" s="6">
        <f t="shared" si="65"/>
        <v>4679.0609999999997</v>
      </c>
      <c r="BL211" s="5">
        <f t="shared" si="66"/>
        <v>3.54</v>
      </c>
      <c r="BM211" s="6">
        <f t="shared" si="67"/>
        <v>4252</v>
      </c>
      <c r="BN211" s="6"/>
      <c r="BO211" s="6"/>
      <c r="BP211" s="70">
        <f t="shared" si="68"/>
        <v>2</v>
      </c>
      <c r="BQ211" s="70">
        <f t="shared" si="69"/>
        <v>2</v>
      </c>
      <c r="BR211" s="6">
        <f t="shared" si="70"/>
        <v>4252</v>
      </c>
      <c r="BS211" s="68">
        <f t="shared" si="71"/>
        <v>3</v>
      </c>
      <c r="BT211" s="6">
        <f t="shared" si="72"/>
        <v>4390</v>
      </c>
      <c r="BU211" s="6"/>
      <c r="BV211" s="6"/>
      <c r="BW211" s="6">
        <f t="shared" si="73"/>
        <v>4390</v>
      </c>
      <c r="BX211" s="6">
        <f t="shared" si="74"/>
        <v>17560</v>
      </c>
      <c r="BY211" s="6">
        <f t="shared" si="75"/>
        <v>4912.3999999999996</v>
      </c>
      <c r="CO211" s="50">
        <v>2</v>
      </c>
      <c r="CP211" t="s">
        <v>1631</v>
      </c>
      <c r="CQ211" t="s">
        <v>1632</v>
      </c>
      <c r="CR211" t="s">
        <v>1502</v>
      </c>
      <c r="CS211">
        <v>5024</v>
      </c>
      <c r="CT211" t="s">
        <v>1457</v>
      </c>
      <c r="CU211">
        <v>8</v>
      </c>
      <c r="CV211">
        <v>5</v>
      </c>
      <c r="CW211">
        <v>4</v>
      </c>
      <c r="CX211" t="s">
        <v>1633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1</v>
      </c>
      <c r="DQ211">
        <v>1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1</v>
      </c>
      <c r="DX211">
        <v>1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</row>
    <row r="212" spans="1:145" x14ac:dyDescent="0.3">
      <c r="A212">
        <v>416</v>
      </c>
      <c r="B212">
        <v>208</v>
      </c>
      <c r="D212" s="13" t="str">
        <f t="shared" si="57"/>
        <v>088</v>
      </c>
      <c r="E212" s="13" t="str">
        <f t="shared" si="58"/>
        <v>226</v>
      </c>
      <c r="F212" s="13" t="str">
        <f t="shared" si="59"/>
        <v>08807.22603</v>
      </c>
      <c r="G212" s="13" t="str">
        <f t="shared" si="60"/>
        <v>208.416.NJ.VA.2.244.No.Yes</v>
      </c>
      <c r="H212" s="13" t="s">
        <v>1664</v>
      </c>
      <c r="I212" s="13" t="s">
        <v>1664</v>
      </c>
      <c r="J212" t="s">
        <v>1408</v>
      </c>
      <c r="K212" t="s">
        <v>1396</v>
      </c>
      <c r="L212" s="14" t="s">
        <v>1409</v>
      </c>
      <c r="M212" t="s">
        <v>1468</v>
      </c>
      <c r="N212" t="s">
        <v>1469</v>
      </c>
      <c r="O212" t="s">
        <v>1470</v>
      </c>
      <c r="P212" t="s">
        <v>1477</v>
      </c>
      <c r="Q212" s="34">
        <v>244</v>
      </c>
      <c r="R212" s="9">
        <v>250.5</v>
      </c>
      <c r="S212">
        <v>0.36</v>
      </c>
      <c r="T212">
        <v>0.36</v>
      </c>
      <c r="U212" s="11">
        <f t="shared" si="61"/>
        <v>0.5</v>
      </c>
      <c r="V212" s="50">
        <v>2</v>
      </c>
      <c r="W212" s="22">
        <v>4</v>
      </c>
      <c r="X212">
        <v>2</v>
      </c>
      <c r="Y212" t="s">
        <v>1680</v>
      </c>
      <c r="Z212" s="50">
        <v>250.5</v>
      </c>
      <c r="AA212" t="s">
        <v>1479</v>
      </c>
      <c r="AB212" t="s">
        <v>1478</v>
      </c>
      <c r="AC212" t="s">
        <v>1725</v>
      </c>
      <c r="AD212" t="s">
        <v>1722</v>
      </c>
      <c r="AE212" s="13" t="str">
        <f>IFERROR(VLOOKUP(D212,Metros!$C$2:$F$916,4,0),"")</f>
        <v>NJ-TRE</v>
      </c>
      <c r="AF212" s="13" t="str">
        <f>IFERROR(VLOOKUP(E212,Metros!$C$2:$F$916,4,0),"")</f>
        <v>VA-WIN</v>
      </c>
      <c r="AG212">
        <v>18</v>
      </c>
      <c r="AH212">
        <v>252.07222222222219</v>
      </c>
      <c r="AI212">
        <v>1151.3888888888889</v>
      </c>
      <c r="AJ212">
        <v>1445.2566666666664</v>
      </c>
      <c r="AK212" s="10">
        <v>293.86777777777752</v>
      </c>
      <c r="AL212" s="11">
        <v>0.20333258759881928</v>
      </c>
      <c r="AS212">
        <v>2.5499999999999998</v>
      </c>
      <c r="AT212">
        <v>3.01</v>
      </c>
      <c r="AY212">
        <v>2.5099999999999998</v>
      </c>
      <c r="AZ212">
        <v>2.76</v>
      </c>
      <c r="BA212">
        <v>2.5099999999999998</v>
      </c>
      <c r="BB212">
        <v>2.78</v>
      </c>
      <c r="BE212" s="1">
        <f t="shared" si="62"/>
        <v>2.8499999999999996</v>
      </c>
      <c r="BF212" s="51">
        <v>1200</v>
      </c>
      <c r="BG212" s="1">
        <f t="shared" si="63"/>
        <v>9.2079191616766458</v>
      </c>
      <c r="BH212" s="8">
        <v>10</v>
      </c>
      <c r="BJ212" s="6">
        <f t="shared" si="64"/>
        <v>2505</v>
      </c>
      <c r="BK212" s="6">
        <f t="shared" si="65"/>
        <v>2595.1799999999998</v>
      </c>
      <c r="BL212" s="5">
        <f t="shared" si="66"/>
        <v>10.28</v>
      </c>
      <c r="BM212" s="6">
        <f t="shared" si="67"/>
        <v>2508</v>
      </c>
      <c r="BN212" s="6"/>
      <c r="BO212" s="6"/>
      <c r="BP212" s="70">
        <f t="shared" si="68"/>
        <v>2</v>
      </c>
      <c r="BQ212" s="70">
        <f t="shared" si="69"/>
        <v>2</v>
      </c>
      <c r="BR212" s="6">
        <f t="shared" si="70"/>
        <v>2508</v>
      </c>
      <c r="BS212" s="68">
        <f t="shared" si="71"/>
        <v>1</v>
      </c>
      <c r="BT212" s="6">
        <f t="shared" si="72"/>
        <v>2590</v>
      </c>
      <c r="BU212" s="6"/>
      <c r="BV212" s="6"/>
      <c r="BW212" s="6">
        <f t="shared" si="73"/>
        <v>2590</v>
      </c>
      <c r="BX212" s="6">
        <f t="shared" si="74"/>
        <v>10360</v>
      </c>
      <c r="BY212" s="6">
        <f t="shared" si="75"/>
        <v>1002</v>
      </c>
      <c r="CA212">
        <v>1250</v>
      </c>
      <c r="CB212" s="39" t="s">
        <v>1481</v>
      </c>
      <c r="CC212">
        <v>18</v>
      </c>
      <c r="CD212" s="22">
        <v>252.07222222222219</v>
      </c>
      <c r="CE212" s="22">
        <v>1151.3888888888889</v>
      </c>
      <c r="CF212" s="22">
        <v>1445.2566666666664</v>
      </c>
      <c r="CG212" s="22">
        <v>293.86777777777752</v>
      </c>
      <c r="CH212" s="11">
        <v>0.20333258759881928</v>
      </c>
      <c r="CO212" s="50">
        <v>2</v>
      </c>
      <c r="CP212" t="s">
        <v>1634</v>
      </c>
      <c r="CQ212" t="s">
        <v>1632</v>
      </c>
      <c r="CR212" t="s">
        <v>1502</v>
      </c>
      <c r="CS212">
        <v>5030</v>
      </c>
      <c r="CT212" t="s">
        <v>1468</v>
      </c>
      <c r="CU212">
        <v>8</v>
      </c>
      <c r="CV212">
        <v>5</v>
      </c>
      <c r="CW212">
        <v>4</v>
      </c>
      <c r="CX212" t="s">
        <v>1633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1</v>
      </c>
      <c r="DQ212">
        <v>1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1</v>
      </c>
      <c r="DX212">
        <v>1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</row>
    <row r="213" spans="1:145" x14ac:dyDescent="0.3">
      <c r="A213">
        <v>418</v>
      </c>
      <c r="B213">
        <v>209</v>
      </c>
      <c r="D213" s="13" t="str">
        <f t="shared" si="57"/>
        <v>088</v>
      </c>
      <c r="E213" s="13" t="str">
        <f t="shared" si="58"/>
        <v>180</v>
      </c>
      <c r="F213" s="13" t="str">
        <f t="shared" si="59"/>
        <v>08807.18031</v>
      </c>
      <c r="G213" s="13" t="str">
        <f t="shared" si="60"/>
        <v>209.418.NJ.PA.2.62.No.Yes</v>
      </c>
      <c r="H213" s="13" t="s">
        <v>1664</v>
      </c>
      <c r="I213" s="13" t="s">
        <v>1664</v>
      </c>
      <c r="J213" t="s">
        <v>1408</v>
      </c>
      <c r="K213" t="s">
        <v>1396</v>
      </c>
      <c r="L213" s="14" t="s">
        <v>1409</v>
      </c>
      <c r="M213" t="s">
        <v>1438</v>
      </c>
      <c r="N213" t="s">
        <v>1357</v>
      </c>
      <c r="O213" t="s">
        <v>1439</v>
      </c>
      <c r="P213" t="s">
        <v>1477</v>
      </c>
      <c r="Q213" s="34">
        <v>62</v>
      </c>
      <c r="R213" s="9">
        <v>66</v>
      </c>
      <c r="S213">
        <v>0.36</v>
      </c>
      <c r="T213">
        <v>0.36</v>
      </c>
      <c r="U213" s="11">
        <f t="shared" si="61"/>
        <v>0.5</v>
      </c>
      <c r="V213" s="50">
        <v>2</v>
      </c>
      <c r="W213" s="22">
        <v>4</v>
      </c>
      <c r="X213">
        <v>2</v>
      </c>
      <c r="Y213" t="s">
        <v>1680</v>
      </c>
      <c r="Z213" s="50">
        <v>66</v>
      </c>
      <c r="AA213" t="s">
        <v>1479</v>
      </c>
      <c r="AB213" t="s">
        <v>1478</v>
      </c>
      <c r="AC213" t="s">
        <v>1725</v>
      </c>
      <c r="AD213" t="s">
        <v>1725</v>
      </c>
      <c r="AE213" s="13" t="str">
        <f>IFERROR(VLOOKUP(D213,Metros!$C$2:$F$916,4,0),"")</f>
        <v>NJ-TRE</v>
      </c>
      <c r="AF213" s="13" t="str">
        <f>IFERROR(VLOOKUP(E213,Metros!$C$2:$F$916,4,0),"")</f>
        <v>PA-ALL</v>
      </c>
      <c r="AG213">
        <v>1</v>
      </c>
      <c r="AH213">
        <v>83.6</v>
      </c>
      <c r="AI213">
        <v>1500</v>
      </c>
      <c r="AJ213">
        <v>3708.42</v>
      </c>
      <c r="AK213" s="10">
        <v>2208.42</v>
      </c>
      <c r="AL213" s="11">
        <v>0.59551507110845048</v>
      </c>
      <c r="AS213">
        <v>6.76</v>
      </c>
      <c r="AT213">
        <v>7.28</v>
      </c>
      <c r="AY213">
        <v>6.58</v>
      </c>
      <c r="AZ213">
        <v>7.28</v>
      </c>
      <c r="BA213">
        <v>6.82</v>
      </c>
      <c r="BB213">
        <v>7.32</v>
      </c>
      <c r="BE213" s="1">
        <f t="shared" si="62"/>
        <v>7.2933333333333339</v>
      </c>
      <c r="BF213" s="51">
        <v>1200</v>
      </c>
      <c r="BG213" s="1">
        <f t="shared" si="63"/>
        <v>29.486484848484849</v>
      </c>
      <c r="BH213" s="8">
        <v>30</v>
      </c>
      <c r="BI213" s="8">
        <v>1925</v>
      </c>
      <c r="BJ213" s="6">
        <f t="shared" si="64"/>
        <v>1980</v>
      </c>
      <c r="BK213" s="6">
        <f t="shared" si="65"/>
        <v>2003.76</v>
      </c>
      <c r="BL213" s="5">
        <f t="shared" si="66"/>
        <v>31.96</v>
      </c>
      <c r="BM213" s="6">
        <f t="shared" si="67"/>
        <v>1982</v>
      </c>
      <c r="BN213" s="6"/>
      <c r="BO213" s="6"/>
      <c r="BP213" s="70">
        <f t="shared" si="68"/>
        <v>2</v>
      </c>
      <c r="BQ213" s="70">
        <f t="shared" si="69"/>
        <v>2</v>
      </c>
      <c r="BR213" s="6">
        <f t="shared" si="70"/>
        <v>1982</v>
      </c>
      <c r="BS213" s="68">
        <f t="shared" si="71"/>
        <v>1</v>
      </c>
      <c r="BT213" s="6">
        <f t="shared" si="72"/>
        <v>2046</v>
      </c>
      <c r="BU213" s="6"/>
      <c r="BV213" s="6"/>
      <c r="BW213" s="6">
        <f t="shared" si="73"/>
        <v>2046</v>
      </c>
      <c r="BX213" s="6">
        <f t="shared" si="74"/>
        <v>8184</v>
      </c>
      <c r="BY213" s="6">
        <f t="shared" si="75"/>
        <v>264</v>
      </c>
      <c r="CO213" s="50">
        <v>2</v>
      </c>
      <c r="CP213" t="s">
        <v>1634</v>
      </c>
      <c r="CQ213" t="s">
        <v>1632</v>
      </c>
      <c r="CR213" t="s">
        <v>1502</v>
      </c>
      <c r="CS213">
        <v>5034</v>
      </c>
      <c r="CT213" t="s">
        <v>1438</v>
      </c>
      <c r="CU213">
        <v>8</v>
      </c>
      <c r="CV213">
        <v>5</v>
      </c>
      <c r="CW213">
        <v>4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1</v>
      </c>
      <c r="DQ213">
        <v>1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1</v>
      </c>
      <c r="DX213">
        <v>1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</row>
    <row r="214" spans="1:145" x14ac:dyDescent="0.3">
      <c r="A214">
        <v>420</v>
      </c>
      <c r="B214">
        <v>210</v>
      </c>
      <c r="D214" s="13" t="str">
        <f t="shared" si="57"/>
        <v>088</v>
      </c>
      <c r="E214" s="13" t="str">
        <f t="shared" si="58"/>
        <v>450</v>
      </c>
      <c r="F214" s="13" t="str">
        <f t="shared" si="59"/>
        <v>08807.45050</v>
      </c>
      <c r="G214" s="13" t="str">
        <f t="shared" si="60"/>
        <v>210.420.NJ.OH.3.576.No.Yes</v>
      </c>
      <c r="H214" s="13" t="s">
        <v>1664</v>
      </c>
      <c r="I214" s="13" t="s">
        <v>1664</v>
      </c>
      <c r="J214" t="s">
        <v>1408</v>
      </c>
      <c r="K214" t="s">
        <v>1396</v>
      </c>
      <c r="L214" s="14" t="s">
        <v>1409</v>
      </c>
      <c r="M214" t="s">
        <v>1471</v>
      </c>
      <c r="N214" t="s">
        <v>1345</v>
      </c>
      <c r="O214" t="s">
        <v>1472</v>
      </c>
      <c r="P214" t="s">
        <v>1477</v>
      </c>
      <c r="Q214" s="34">
        <v>576</v>
      </c>
      <c r="R214" s="9">
        <v>586.1</v>
      </c>
      <c r="S214">
        <v>0.36</v>
      </c>
      <c r="T214">
        <v>0.36</v>
      </c>
      <c r="U214" s="11">
        <f t="shared" si="61"/>
        <v>0.6</v>
      </c>
      <c r="V214" s="50">
        <v>3</v>
      </c>
      <c r="W214" s="22">
        <v>5</v>
      </c>
      <c r="X214">
        <v>3</v>
      </c>
      <c r="Y214" t="s">
        <v>1680</v>
      </c>
      <c r="Z214" s="50">
        <v>586.1</v>
      </c>
      <c r="AA214" t="s">
        <v>1479</v>
      </c>
      <c r="AB214" t="s">
        <v>1478</v>
      </c>
      <c r="AC214" t="s">
        <v>1725</v>
      </c>
      <c r="AD214" t="s">
        <v>1723</v>
      </c>
      <c r="AE214" s="13" t="str">
        <f>IFERROR(VLOOKUP(D214,Metros!$C$2:$F$916,4,0),"")</f>
        <v>NJ-TRE</v>
      </c>
      <c r="AF214" s="13" t="str">
        <f>IFERROR(VLOOKUP(E214,Metros!$C$2:$F$916,4,0),"")</f>
        <v>OH-CIN</v>
      </c>
      <c r="AK214" s="10"/>
      <c r="AL214" s="11"/>
      <c r="AS214">
        <v>1.3</v>
      </c>
      <c r="AT214">
        <v>1.45</v>
      </c>
      <c r="AY214">
        <v>1.28</v>
      </c>
      <c r="AZ214">
        <v>1.38</v>
      </c>
      <c r="BA214">
        <v>1.28</v>
      </c>
      <c r="BB214">
        <v>1.37</v>
      </c>
      <c r="BE214" s="1">
        <f t="shared" si="62"/>
        <v>1.4000000000000001</v>
      </c>
      <c r="BF214" s="51">
        <v>1200</v>
      </c>
      <c r="BG214" s="1">
        <f t="shared" si="63"/>
        <v>4.2174321788090774</v>
      </c>
      <c r="BH214" s="8">
        <v>4.25</v>
      </c>
      <c r="BJ214" s="6">
        <f t="shared" si="64"/>
        <v>2490.9250000000002</v>
      </c>
      <c r="BK214" s="6">
        <f t="shared" si="65"/>
        <v>2701.9210000000003</v>
      </c>
      <c r="BL214" s="5">
        <f t="shared" si="66"/>
        <v>4.33</v>
      </c>
      <c r="BM214" s="6">
        <f t="shared" si="67"/>
        <v>2494</v>
      </c>
      <c r="BN214" s="6"/>
      <c r="BO214" s="6"/>
      <c r="BP214" s="70">
        <f t="shared" si="68"/>
        <v>3</v>
      </c>
      <c r="BQ214" s="70">
        <f t="shared" si="69"/>
        <v>3</v>
      </c>
      <c r="BR214" s="6">
        <f t="shared" si="70"/>
        <v>2494</v>
      </c>
      <c r="BS214" s="68">
        <f t="shared" si="71"/>
        <v>2</v>
      </c>
      <c r="BT214" s="6">
        <f t="shared" si="72"/>
        <v>2575</v>
      </c>
      <c r="BU214" s="6"/>
      <c r="BV214" s="6"/>
      <c r="BW214" s="6">
        <f t="shared" si="73"/>
        <v>2575</v>
      </c>
      <c r="BX214" s="6">
        <f t="shared" si="74"/>
        <v>12875</v>
      </c>
      <c r="BY214" s="6">
        <f t="shared" si="75"/>
        <v>2930.5</v>
      </c>
      <c r="CO214" s="50">
        <v>3</v>
      </c>
      <c r="CP214" t="s">
        <v>1634</v>
      </c>
      <c r="CQ214" t="s">
        <v>1632</v>
      </c>
      <c r="CR214" t="s">
        <v>1502</v>
      </c>
      <c r="CS214">
        <v>5084</v>
      </c>
      <c r="CT214" t="s">
        <v>1471</v>
      </c>
      <c r="CU214">
        <v>8</v>
      </c>
      <c r="CV214">
        <v>5</v>
      </c>
      <c r="CW214">
        <v>5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1</v>
      </c>
      <c r="DQ214">
        <v>1</v>
      </c>
      <c r="DR214">
        <v>1</v>
      </c>
      <c r="DS214">
        <v>0</v>
      </c>
      <c r="DT214">
        <v>0</v>
      </c>
      <c r="DU214">
        <v>0</v>
      </c>
      <c r="DV214">
        <v>0</v>
      </c>
      <c r="DW214">
        <v>1</v>
      </c>
      <c r="DX214">
        <v>1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</row>
    <row r="215" spans="1:145" x14ac:dyDescent="0.3">
      <c r="A215">
        <v>422</v>
      </c>
      <c r="B215">
        <v>211</v>
      </c>
      <c r="D215" s="13" t="str">
        <f t="shared" si="57"/>
        <v>088</v>
      </c>
      <c r="E215" s="13" t="str">
        <f t="shared" si="58"/>
        <v>316</v>
      </c>
      <c r="F215" s="13" t="str">
        <f t="shared" si="59"/>
        <v>08807.31636</v>
      </c>
      <c r="G215" s="13" t="str">
        <f t="shared" si="60"/>
        <v>211.422.NJ.GA.2.935.No.Yes</v>
      </c>
      <c r="H215" s="13" t="s">
        <v>1664</v>
      </c>
      <c r="I215" s="13" t="s">
        <v>1664</v>
      </c>
      <c r="J215" t="s">
        <v>1408</v>
      </c>
      <c r="K215" t="s">
        <v>1396</v>
      </c>
      <c r="L215" s="14" t="s">
        <v>1409</v>
      </c>
      <c r="M215" t="s">
        <v>1460</v>
      </c>
      <c r="N215" t="s">
        <v>1372</v>
      </c>
      <c r="O215" t="s">
        <v>1461</v>
      </c>
      <c r="P215" t="s">
        <v>1477</v>
      </c>
      <c r="Q215" s="34">
        <v>935</v>
      </c>
      <c r="R215" s="9">
        <v>953.4</v>
      </c>
      <c r="S215">
        <v>0.36</v>
      </c>
      <c r="T215">
        <v>0.36</v>
      </c>
      <c r="U215" s="11">
        <f t="shared" si="61"/>
        <v>0.4</v>
      </c>
      <c r="V215" s="50">
        <v>2</v>
      </c>
      <c r="W215" s="22">
        <v>5</v>
      </c>
      <c r="X215">
        <v>2</v>
      </c>
      <c r="Y215" t="s">
        <v>1680</v>
      </c>
      <c r="Z215" s="50">
        <v>953.4</v>
      </c>
      <c r="AA215" t="s">
        <v>1479</v>
      </c>
      <c r="AB215" t="s">
        <v>1478</v>
      </c>
      <c r="AC215" t="s">
        <v>1725</v>
      </c>
      <c r="AD215" t="s">
        <v>1721</v>
      </c>
      <c r="AE215" s="13" t="str">
        <f>IFERROR(VLOOKUP(D215,Metros!$C$2:$F$916,4,0),"")</f>
        <v>NJ-TRE</v>
      </c>
      <c r="AF215" s="13" t="str">
        <f>IFERROR(VLOOKUP(E215,Metros!$C$2:$F$916,4,0),"")</f>
        <v>GA-VAL</v>
      </c>
      <c r="AK215" s="10"/>
      <c r="AL215" s="11"/>
      <c r="AS215">
        <v>1.51</v>
      </c>
      <c r="AT215">
        <v>1.7</v>
      </c>
      <c r="AY215">
        <v>1.52</v>
      </c>
      <c r="AZ215">
        <v>1.61</v>
      </c>
      <c r="BA215">
        <v>1.5</v>
      </c>
      <c r="BB215">
        <v>1.61</v>
      </c>
      <c r="BE215" s="1">
        <f t="shared" si="62"/>
        <v>1.64</v>
      </c>
      <c r="BF215" s="51">
        <v>1200</v>
      </c>
      <c r="BG215" s="1">
        <f t="shared" si="63"/>
        <v>3.8006532410320952</v>
      </c>
      <c r="BH215" s="8">
        <v>3.85</v>
      </c>
      <c r="BJ215" s="6">
        <f t="shared" si="64"/>
        <v>3670.59</v>
      </c>
      <c r="BK215" s="6">
        <f t="shared" si="65"/>
        <v>4013.8140000000003</v>
      </c>
      <c r="BL215" s="5">
        <f t="shared" si="66"/>
        <v>3.93</v>
      </c>
      <c r="BM215" s="6">
        <f t="shared" si="67"/>
        <v>3675</v>
      </c>
      <c r="BN215" s="6"/>
      <c r="BO215" s="6"/>
      <c r="BP215" s="70">
        <f t="shared" si="68"/>
        <v>2</v>
      </c>
      <c r="BQ215" s="70">
        <f t="shared" si="69"/>
        <v>2</v>
      </c>
      <c r="BR215" s="6">
        <f t="shared" si="70"/>
        <v>3675</v>
      </c>
      <c r="BS215" s="68">
        <f t="shared" si="71"/>
        <v>2</v>
      </c>
      <c r="BT215" s="6">
        <f t="shared" si="72"/>
        <v>3794</v>
      </c>
      <c r="BU215" s="6"/>
      <c r="BV215" s="6"/>
      <c r="BW215" s="6">
        <f t="shared" si="73"/>
        <v>3794</v>
      </c>
      <c r="BX215" s="6">
        <f t="shared" si="74"/>
        <v>18970</v>
      </c>
      <c r="BY215" s="6">
        <f t="shared" si="75"/>
        <v>4767</v>
      </c>
      <c r="CO215" s="50">
        <v>2</v>
      </c>
      <c r="CP215" t="s">
        <v>1634</v>
      </c>
      <c r="CQ215" t="s">
        <v>1632</v>
      </c>
      <c r="CR215" t="s">
        <v>1502</v>
      </c>
      <c r="CS215">
        <v>5085</v>
      </c>
      <c r="CT215" t="s">
        <v>1460</v>
      </c>
      <c r="CU215">
        <v>8</v>
      </c>
      <c r="CV215">
        <v>5</v>
      </c>
      <c r="CW215">
        <v>5</v>
      </c>
      <c r="CX215">
        <v>0</v>
      </c>
      <c r="CY215">
        <v>1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1</v>
      </c>
      <c r="DR215">
        <v>1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1</v>
      </c>
      <c r="DY215">
        <v>1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</row>
    <row r="216" spans="1:145" x14ac:dyDescent="0.3">
      <c r="A216">
        <v>424</v>
      </c>
      <c r="B216">
        <v>212</v>
      </c>
      <c r="D216" s="13" t="str">
        <f t="shared" si="57"/>
        <v>088</v>
      </c>
      <c r="E216" s="13" t="str">
        <f t="shared" si="58"/>
        <v>351</v>
      </c>
      <c r="F216" s="13" t="str">
        <f t="shared" si="59"/>
        <v>08807.35111</v>
      </c>
      <c r="G216" s="13" t="str">
        <f t="shared" si="60"/>
        <v>212.424.NJ.AL.3.940.No.Yes</v>
      </c>
      <c r="H216" s="13" t="s">
        <v>1664</v>
      </c>
      <c r="I216" s="13" t="s">
        <v>1664</v>
      </c>
      <c r="J216" t="s">
        <v>1408</v>
      </c>
      <c r="K216" t="s">
        <v>1396</v>
      </c>
      <c r="L216" s="14" t="s">
        <v>1409</v>
      </c>
      <c r="M216" t="s">
        <v>1462</v>
      </c>
      <c r="N216" t="s">
        <v>1415</v>
      </c>
      <c r="O216" t="s">
        <v>1463</v>
      </c>
      <c r="P216" t="s">
        <v>1477</v>
      </c>
      <c r="Q216" s="34">
        <v>940</v>
      </c>
      <c r="R216" s="9">
        <v>961.6</v>
      </c>
      <c r="S216">
        <v>0.36</v>
      </c>
      <c r="T216">
        <v>0.36</v>
      </c>
      <c r="U216" s="11">
        <f t="shared" si="61"/>
        <v>0.5</v>
      </c>
      <c r="V216" s="50">
        <v>3</v>
      </c>
      <c r="W216" s="22">
        <v>6</v>
      </c>
      <c r="X216">
        <v>3</v>
      </c>
      <c r="Y216" t="s">
        <v>1680</v>
      </c>
      <c r="Z216" s="50">
        <v>961.6</v>
      </c>
      <c r="AA216" t="s">
        <v>1479</v>
      </c>
      <c r="AB216" t="s">
        <v>1478</v>
      </c>
      <c r="AC216" t="s">
        <v>1725</v>
      </c>
      <c r="AD216" t="s">
        <v>1721</v>
      </c>
      <c r="AE216" s="13" t="str">
        <f>IFERROR(VLOOKUP(D216,Metros!$C$2:$F$916,4,0),"")</f>
        <v>NJ-TRE</v>
      </c>
      <c r="AF216" s="13" t="str">
        <f>IFERROR(VLOOKUP(E216,Metros!$C$2:$F$916,4,0),"")</f>
        <v>AL-BIR</v>
      </c>
      <c r="AK216" s="10"/>
      <c r="AL216" s="11"/>
      <c r="AS216">
        <v>1.48</v>
      </c>
      <c r="AT216">
        <v>1.69</v>
      </c>
      <c r="AY216">
        <v>1.39</v>
      </c>
      <c r="AZ216">
        <v>1.52</v>
      </c>
      <c r="BA216">
        <v>1.36</v>
      </c>
      <c r="BB216">
        <v>1.49</v>
      </c>
      <c r="BE216" s="1">
        <f t="shared" si="62"/>
        <v>1.5666666666666667</v>
      </c>
      <c r="BF216" s="51">
        <v>1200</v>
      </c>
      <c r="BG216" s="1">
        <f t="shared" si="63"/>
        <v>3.6762534664448143</v>
      </c>
      <c r="BH216" s="8">
        <v>3.95</v>
      </c>
      <c r="BJ216" s="6">
        <f t="shared" si="64"/>
        <v>3798.32</v>
      </c>
      <c r="BK216" s="6">
        <f t="shared" si="65"/>
        <v>4144.4960000000001</v>
      </c>
      <c r="BL216" s="5">
        <f t="shared" si="66"/>
        <v>4.05</v>
      </c>
      <c r="BM216" s="6">
        <f t="shared" si="67"/>
        <v>3807</v>
      </c>
      <c r="BN216" s="6"/>
      <c r="BO216" s="6"/>
      <c r="BP216" s="70">
        <f t="shared" si="68"/>
        <v>3</v>
      </c>
      <c r="BQ216" s="70">
        <f t="shared" si="69"/>
        <v>3</v>
      </c>
      <c r="BR216" s="6">
        <f t="shared" si="70"/>
        <v>3807</v>
      </c>
      <c r="BS216" s="68">
        <f t="shared" si="71"/>
        <v>2</v>
      </c>
      <c r="BT216" s="6">
        <f t="shared" si="72"/>
        <v>3931</v>
      </c>
      <c r="BU216" s="6"/>
      <c r="BV216" s="6"/>
      <c r="BW216" s="6">
        <f t="shared" si="73"/>
        <v>3931</v>
      </c>
      <c r="BX216" s="6">
        <f t="shared" si="74"/>
        <v>23586</v>
      </c>
      <c r="BY216" s="6">
        <f t="shared" si="75"/>
        <v>5769.6</v>
      </c>
      <c r="CO216" s="50">
        <v>3</v>
      </c>
      <c r="CP216" t="s">
        <v>1634</v>
      </c>
      <c r="CQ216" t="s">
        <v>1632</v>
      </c>
      <c r="CR216" t="s">
        <v>1502</v>
      </c>
      <c r="CS216">
        <v>5086</v>
      </c>
      <c r="CT216" t="s">
        <v>1462</v>
      </c>
      <c r="CU216">
        <v>8</v>
      </c>
      <c r="CV216">
        <v>5</v>
      </c>
      <c r="CW216">
        <v>6</v>
      </c>
      <c r="CX216">
        <v>0</v>
      </c>
      <c r="CY216">
        <v>1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1</v>
      </c>
      <c r="DS216">
        <v>1</v>
      </c>
      <c r="DT216">
        <v>1</v>
      </c>
      <c r="DU216">
        <v>0</v>
      </c>
      <c r="DV216">
        <v>0</v>
      </c>
      <c r="DW216">
        <v>0</v>
      </c>
      <c r="DX216">
        <v>0</v>
      </c>
      <c r="DY216">
        <v>1</v>
      </c>
      <c r="DZ216">
        <v>1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</row>
    <row r="217" spans="1:145" x14ac:dyDescent="0.3">
      <c r="A217">
        <v>426</v>
      </c>
      <c r="B217">
        <v>213</v>
      </c>
      <c r="D217" s="13" t="str">
        <f t="shared" si="57"/>
        <v>088</v>
      </c>
      <c r="E217" s="13" t="str">
        <f t="shared" si="58"/>
        <v>291</v>
      </c>
      <c r="F217" s="13" t="str">
        <f t="shared" si="59"/>
        <v>08807.29172</v>
      </c>
      <c r="G217" s="13" t="str">
        <f t="shared" si="60"/>
        <v>213.426.NJ.SC.2.667.No.Yes</v>
      </c>
      <c r="H217" s="13" t="s">
        <v>1664</v>
      </c>
      <c r="I217" s="13" t="s">
        <v>1664</v>
      </c>
      <c r="J217" t="s">
        <v>1408</v>
      </c>
      <c r="K217" t="s">
        <v>1396</v>
      </c>
      <c r="L217" s="14" t="s">
        <v>1409</v>
      </c>
      <c r="M217" t="s">
        <v>1464</v>
      </c>
      <c r="N217" t="s">
        <v>1418</v>
      </c>
      <c r="O217" t="s">
        <v>1465</v>
      </c>
      <c r="P217" t="s">
        <v>1477</v>
      </c>
      <c r="Q217" s="34">
        <v>667</v>
      </c>
      <c r="R217" s="9">
        <v>688.4</v>
      </c>
      <c r="S217">
        <v>0.36</v>
      </c>
      <c r="T217">
        <v>0.36</v>
      </c>
      <c r="U217" s="11">
        <f t="shared" si="61"/>
        <v>0.5</v>
      </c>
      <c r="V217" s="50">
        <v>2</v>
      </c>
      <c r="W217" s="22">
        <v>4</v>
      </c>
      <c r="X217">
        <v>2</v>
      </c>
      <c r="Y217" t="s">
        <v>1680</v>
      </c>
      <c r="Z217" s="50">
        <v>688.4</v>
      </c>
      <c r="AA217" t="s">
        <v>1479</v>
      </c>
      <c r="AB217" t="s">
        <v>1478</v>
      </c>
      <c r="AC217" t="s">
        <v>1725</v>
      </c>
      <c r="AD217" t="s">
        <v>1722</v>
      </c>
      <c r="AE217" s="13" t="str">
        <f>IFERROR(VLOOKUP(D217,Metros!$C$2:$F$916,4,0),"")</f>
        <v>NJ-TRE</v>
      </c>
      <c r="AF217" s="13" t="str">
        <f>IFERROR(VLOOKUP(E217,Metros!$C$2:$F$916,4,0),"")</f>
        <v>SC-COL</v>
      </c>
      <c r="AK217" s="10"/>
      <c r="AL217" s="11"/>
      <c r="AS217">
        <v>1.59</v>
      </c>
      <c r="AT217">
        <v>1.68</v>
      </c>
      <c r="AY217">
        <v>1.52</v>
      </c>
      <c r="AZ217">
        <v>1.62</v>
      </c>
      <c r="BA217">
        <v>1.51</v>
      </c>
      <c r="BB217">
        <v>1.62</v>
      </c>
      <c r="BE217" s="1">
        <f t="shared" si="62"/>
        <v>1.64</v>
      </c>
      <c r="BF217" s="51">
        <v>1200</v>
      </c>
      <c r="BG217" s="1">
        <f t="shared" si="63"/>
        <v>4.2851725740848341</v>
      </c>
      <c r="BH217" s="8">
        <v>4.55</v>
      </c>
      <c r="BJ217" s="6">
        <f t="shared" si="64"/>
        <v>3132.22</v>
      </c>
      <c r="BK217" s="6">
        <f t="shared" si="65"/>
        <v>3380.0439999999999</v>
      </c>
      <c r="BL217" s="5">
        <f t="shared" si="66"/>
        <v>4.71</v>
      </c>
      <c r="BM217" s="6">
        <f t="shared" si="67"/>
        <v>3142</v>
      </c>
      <c r="BN217" s="6"/>
      <c r="BO217" s="6"/>
      <c r="BP217" s="70">
        <f t="shared" si="68"/>
        <v>2</v>
      </c>
      <c r="BQ217" s="70">
        <f t="shared" si="69"/>
        <v>2</v>
      </c>
      <c r="BR217" s="6">
        <f t="shared" si="70"/>
        <v>3142</v>
      </c>
      <c r="BS217" s="68">
        <f t="shared" si="71"/>
        <v>2</v>
      </c>
      <c r="BT217" s="6">
        <f t="shared" si="72"/>
        <v>3244</v>
      </c>
      <c r="BU217" s="6"/>
      <c r="BV217" s="6"/>
      <c r="BW217" s="6">
        <f t="shared" si="73"/>
        <v>3244</v>
      </c>
      <c r="BX217" s="6">
        <f t="shared" si="74"/>
        <v>12976</v>
      </c>
      <c r="BY217" s="6">
        <f t="shared" si="75"/>
        <v>2753.6</v>
      </c>
      <c r="CO217" s="50">
        <v>2</v>
      </c>
      <c r="CP217" t="s">
        <v>1634</v>
      </c>
      <c r="CQ217" t="s">
        <v>1632</v>
      </c>
      <c r="CR217" t="s">
        <v>1502</v>
      </c>
      <c r="CS217">
        <v>5088</v>
      </c>
      <c r="CT217" t="s">
        <v>1464</v>
      </c>
      <c r="CU217">
        <v>8</v>
      </c>
      <c r="CV217">
        <v>5</v>
      </c>
      <c r="CW217">
        <v>4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1</v>
      </c>
      <c r="DT217">
        <v>1</v>
      </c>
      <c r="DU217">
        <v>0</v>
      </c>
      <c r="DV217">
        <v>0</v>
      </c>
      <c r="DW217">
        <v>0</v>
      </c>
      <c r="DX217">
        <v>0</v>
      </c>
      <c r="DY217">
        <v>1</v>
      </c>
      <c r="DZ217">
        <v>1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</row>
    <row r="218" spans="1:145" x14ac:dyDescent="0.3">
      <c r="A218">
        <v>428</v>
      </c>
      <c r="B218">
        <v>214</v>
      </c>
      <c r="D218" s="13" t="str">
        <f t="shared" si="57"/>
        <v>088</v>
      </c>
      <c r="E218" s="13" t="str">
        <f t="shared" si="58"/>
        <v>186</v>
      </c>
      <c r="F218" s="13" t="str">
        <f t="shared" si="59"/>
        <v>08807.18640</v>
      </c>
      <c r="G218" s="13" t="str">
        <f t="shared" si="60"/>
        <v>214.428.NJ.PA.3.99.No.Yes</v>
      </c>
      <c r="H218" s="13" t="s">
        <v>1664</v>
      </c>
      <c r="I218" s="13" t="s">
        <v>1664</v>
      </c>
      <c r="J218" t="s">
        <v>1408</v>
      </c>
      <c r="K218" t="s">
        <v>1396</v>
      </c>
      <c r="L218" s="14" t="s">
        <v>1409</v>
      </c>
      <c r="M218" t="s">
        <v>1440</v>
      </c>
      <c r="N218" t="s">
        <v>1357</v>
      </c>
      <c r="O218" t="s">
        <v>1441</v>
      </c>
      <c r="P218" t="s">
        <v>1477</v>
      </c>
      <c r="Q218" s="34">
        <v>99</v>
      </c>
      <c r="R218" s="9">
        <v>107.6</v>
      </c>
      <c r="S218">
        <v>0.36</v>
      </c>
      <c r="T218">
        <v>0.36</v>
      </c>
      <c r="U218" s="11">
        <f t="shared" si="61"/>
        <v>0.6</v>
      </c>
      <c r="V218" s="50">
        <v>3</v>
      </c>
      <c r="W218" s="22">
        <v>5</v>
      </c>
      <c r="X218">
        <v>3</v>
      </c>
      <c r="Y218" t="s">
        <v>1680</v>
      </c>
      <c r="Z218" s="50">
        <v>107.6</v>
      </c>
      <c r="AA218" t="s">
        <v>1479</v>
      </c>
      <c r="AB218" t="s">
        <v>1478</v>
      </c>
      <c r="AC218" t="s">
        <v>1725</v>
      </c>
      <c r="AD218" t="s">
        <v>1725</v>
      </c>
      <c r="AE218" s="13" t="str">
        <f>IFERROR(VLOOKUP(D218,Metros!$C$2:$F$916,4,0),"")</f>
        <v>NJ-TRE</v>
      </c>
      <c r="AF218" s="13" t="str">
        <f>IFERROR(VLOOKUP(E218,Metros!$C$2:$F$916,4,0),"")</f>
        <v>PA-SCR</v>
      </c>
      <c r="AG218">
        <v>11</v>
      </c>
      <c r="AH218">
        <v>161.8909090909091</v>
      </c>
      <c r="AI218">
        <v>1209.090909090909</v>
      </c>
      <c r="AJ218">
        <v>2849.1445454545451</v>
      </c>
      <c r="AK218" s="10">
        <v>1640.0536363636361</v>
      </c>
      <c r="AL218" s="11">
        <v>0.57563019713413177</v>
      </c>
      <c r="AS218">
        <v>4.29</v>
      </c>
      <c r="AT218">
        <v>4.7</v>
      </c>
      <c r="AY218">
        <v>4.33</v>
      </c>
      <c r="AZ218">
        <v>4.67</v>
      </c>
      <c r="BA218">
        <v>4.4800000000000004</v>
      </c>
      <c r="BB218">
        <v>4.78</v>
      </c>
      <c r="BE218" s="1">
        <f t="shared" si="62"/>
        <v>4.7166666666666677</v>
      </c>
      <c r="BF218" s="51">
        <v>1200</v>
      </c>
      <c r="BG218" s="1">
        <f t="shared" si="63"/>
        <v>18.46324969021066</v>
      </c>
      <c r="BH218" s="8">
        <v>1</v>
      </c>
      <c r="BI218" s="8">
        <v>2250</v>
      </c>
      <c r="BJ218" s="6">
        <f t="shared" si="64"/>
        <v>2250</v>
      </c>
      <c r="BK218" s="6">
        <f t="shared" si="65"/>
        <v>2288.7359999999999</v>
      </c>
      <c r="BL218" s="5">
        <f t="shared" si="66"/>
        <v>22.76</v>
      </c>
      <c r="BM218" s="6">
        <f t="shared" si="67"/>
        <v>2253</v>
      </c>
      <c r="BN218" s="6"/>
      <c r="BO218" s="6"/>
      <c r="BP218" s="70">
        <f t="shared" si="68"/>
        <v>3</v>
      </c>
      <c r="BQ218" s="70">
        <f t="shared" si="69"/>
        <v>3</v>
      </c>
      <c r="BR218" s="6">
        <f t="shared" si="70"/>
        <v>2253</v>
      </c>
      <c r="BS218" s="68">
        <f t="shared" si="71"/>
        <v>1</v>
      </c>
      <c r="BT218" s="6">
        <f t="shared" si="72"/>
        <v>2326</v>
      </c>
      <c r="BU218" s="6"/>
      <c r="BV218" s="6"/>
      <c r="BW218" s="6">
        <f t="shared" si="73"/>
        <v>2326</v>
      </c>
      <c r="BX218" s="6">
        <f t="shared" si="74"/>
        <v>11630</v>
      </c>
      <c r="BY218" s="6">
        <f t="shared" si="75"/>
        <v>538</v>
      </c>
      <c r="CO218" s="50">
        <v>3</v>
      </c>
      <c r="CP218" t="s">
        <v>1634</v>
      </c>
      <c r="CQ218" t="s">
        <v>1632</v>
      </c>
      <c r="CR218" t="s">
        <v>1502</v>
      </c>
      <c r="CS218">
        <v>5089</v>
      </c>
      <c r="CT218" t="s">
        <v>1440</v>
      </c>
      <c r="CU218">
        <v>8</v>
      </c>
      <c r="CV218">
        <v>5</v>
      </c>
      <c r="CW218">
        <v>5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1</v>
      </c>
      <c r="DS218">
        <v>1</v>
      </c>
      <c r="DT218">
        <v>1</v>
      </c>
      <c r="DU218">
        <v>0</v>
      </c>
      <c r="DV218">
        <v>0</v>
      </c>
      <c r="DW218">
        <v>0</v>
      </c>
      <c r="DX218">
        <v>0</v>
      </c>
      <c r="DY218">
        <v>1</v>
      </c>
      <c r="DZ218">
        <v>1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</row>
    <row r="219" spans="1:145" x14ac:dyDescent="0.3">
      <c r="A219">
        <v>430</v>
      </c>
      <c r="B219">
        <v>215</v>
      </c>
      <c r="D219" s="13" t="str">
        <f t="shared" si="57"/>
        <v>088</v>
      </c>
      <c r="E219" s="13" t="str">
        <f t="shared" si="58"/>
        <v>458</v>
      </c>
      <c r="F219" s="13" t="str">
        <f t="shared" si="59"/>
        <v>08807.45889</v>
      </c>
      <c r="G219" s="13" t="str">
        <f t="shared" si="60"/>
        <v>215.430.NJ.OH.2.529.No.Yes</v>
      </c>
      <c r="H219" s="13" t="s">
        <v>1664</v>
      </c>
      <c r="I219" s="13" t="s">
        <v>1664</v>
      </c>
      <c r="J219" t="s">
        <v>1408</v>
      </c>
      <c r="K219" t="s">
        <v>1396</v>
      </c>
      <c r="L219" s="14" t="s">
        <v>1409</v>
      </c>
      <c r="M219" t="s">
        <v>1473</v>
      </c>
      <c r="N219" t="s">
        <v>1345</v>
      </c>
      <c r="O219" t="s">
        <v>1474</v>
      </c>
      <c r="P219" t="s">
        <v>1477</v>
      </c>
      <c r="Q219" s="34">
        <v>529</v>
      </c>
      <c r="R219" s="9">
        <v>553.29999999999995</v>
      </c>
      <c r="S219">
        <v>0.36</v>
      </c>
      <c r="T219">
        <v>0.36</v>
      </c>
      <c r="U219" s="11">
        <f t="shared" si="61"/>
        <v>0.66666666666666663</v>
      </c>
      <c r="V219" s="50">
        <v>2</v>
      </c>
      <c r="W219" s="22">
        <v>3</v>
      </c>
      <c r="X219">
        <v>2</v>
      </c>
      <c r="Y219" t="s">
        <v>1680</v>
      </c>
      <c r="Z219" s="50">
        <v>553.29999999999995</v>
      </c>
      <c r="AA219" t="s">
        <v>1479</v>
      </c>
      <c r="AB219" t="s">
        <v>1478</v>
      </c>
      <c r="AC219" t="s">
        <v>1725</v>
      </c>
      <c r="AD219" t="s">
        <v>1723</v>
      </c>
      <c r="AE219" s="13" t="str">
        <f>IFERROR(VLOOKUP(D219,Metros!$C$2:$F$916,4,0),"")</f>
        <v>NJ-TRE</v>
      </c>
      <c r="AF219" s="13" t="str">
        <f>IFERROR(VLOOKUP(E219,Metros!$C$2:$F$916,4,0),"")</f>
        <v>OH-LIM</v>
      </c>
      <c r="AK219" s="10"/>
      <c r="AL219" s="11"/>
      <c r="AS219">
        <v>1.44</v>
      </c>
      <c r="AT219">
        <v>1.48</v>
      </c>
      <c r="AY219">
        <v>1.43</v>
      </c>
      <c r="AZ219">
        <v>1.51</v>
      </c>
      <c r="BA219">
        <v>1.43</v>
      </c>
      <c r="BB219">
        <v>1.53</v>
      </c>
      <c r="BE219" s="1">
        <f t="shared" si="62"/>
        <v>1.5066666666666668</v>
      </c>
      <c r="BF219" s="51">
        <v>1200</v>
      </c>
      <c r="BG219" s="1">
        <f t="shared" si="63"/>
        <v>4.5041386830531964</v>
      </c>
      <c r="BH219" s="8">
        <v>4.55</v>
      </c>
      <c r="BJ219" s="6">
        <f t="shared" si="64"/>
        <v>2517.5149999999999</v>
      </c>
      <c r="BK219" s="6">
        <f t="shared" si="65"/>
        <v>2716.703</v>
      </c>
      <c r="BL219" s="5">
        <f t="shared" si="66"/>
        <v>4.78</v>
      </c>
      <c r="BM219" s="6">
        <f t="shared" si="67"/>
        <v>2529</v>
      </c>
      <c r="BN219" s="6"/>
      <c r="BO219" s="6"/>
      <c r="BP219" s="70">
        <f t="shared" si="68"/>
        <v>2</v>
      </c>
      <c r="BQ219" s="70">
        <f t="shared" si="69"/>
        <v>2</v>
      </c>
      <c r="BR219" s="6">
        <f t="shared" si="70"/>
        <v>2529</v>
      </c>
      <c r="BS219" s="68">
        <f t="shared" si="71"/>
        <v>2</v>
      </c>
      <c r="BT219" s="6">
        <f t="shared" si="72"/>
        <v>2611</v>
      </c>
      <c r="BU219" s="6"/>
      <c r="BV219" s="6"/>
      <c r="BW219" s="6">
        <f t="shared" si="73"/>
        <v>2611</v>
      </c>
      <c r="BX219" s="6">
        <f t="shared" si="74"/>
        <v>7833</v>
      </c>
      <c r="BY219" s="6">
        <f t="shared" si="75"/>
        <v>1659.8999999999999</v>
      </c>
      <c r="CO219" s="50">
        <v>2</v>
      </c>
      <c r="CP219" t="s">
        <v>1634</v>
      </c>
      <c r="CQ219" t="s">
        <v>1632</v>
      </c>
      <c r="CR219" t="s">
        <v>1502</v>
      </c>
      <c r="CS219">
        <v>5120</v>
      </c>
      <c r="CT219" t="s">
        <v>1473</v>
      </c>
      <c r="CU219">
        <v>8</v>
      </c>
      <c r="CV219">
        <v>5</v>
      </c>
      <c r="CW219">
        <v>3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1</v>
      </c>
      <c r="DS219">
        <v>1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1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</row>
    <row r="220" spans="1:145" x14ac:dyDescent="0.3">
      <c r="A220">
        <v>432</v>
      </c>
      <c r="B220">
        <v>216</v>
      </c>
      <c r="D220" s="13" t="str">
        <f t="shared" si="57"/>
        <v>088</v>
      </c>
      <c r="E220" s="13" t="str">
        <f t="shared" si="58"/>
        <v>010</v>
      </c>
      <c r="F220" s="13" t="str">
        <f t="shared" si="59"/>
        <v>08807.01085</v>
      </c>
      <c r="G220" s="13" t="str">
        <f t="shared" si="60"/>
        <v>216.432.NJ.MA.1.176.No.Yes</v>
      </c>
      <c r="H220" s="13" t="s">
        <v>1664</v>
      </c>
      <c r="I220" s="13" t="s">
        <v>1664</v>
      </c>
      <c r="J220" t="s">
        <v>1408</v>
      </c>
      <c r="K220" t="s">
        <v>1396</v>
      </c>
      <c r="L220" s="14" t="s">
        <v>1409</v>
      </c>
      <c r="M220" t="s">
        <v>1442</v>
      </c>
      <c r="N220" t="s">
        <v>1427</v>
      </c>
      <c r="O220" t="s">
        <v>1443</v>
      </c>
      <c r="P220" t="s">
        <v>1477</v>
      </c>
      <c r="Q220" s="34">
        <v>176</v>
      </c>
      <c r="R220" s="9">
        <v>195.4</v>
      </c>
      <c r="S220">
        <v>0.36</v>
      </c>
      <c r="T220">
        <v>0.36</v>
      </c>
      <c r="U220" s="11">
        <f t="shared" si="61"/>
        <v>0.5</v>
      </c>
      <c r="V220" s="50">
        <v>1</v>
      </c>
      <c r="W220" s="22">
        <v>2</v>
      </c>
      <c r="X220">
        <v>1</v>
      </c>
      <c r="Y220" t="s">
        <v>1680</v>
      </c>
      <c r="Z220" s="50">
        <v>195.4</v>
      </c>
      <c r="AA220" t="s">
        <v>1479</v>
      </c>
      <c r="AB220" t="s">
        <v>1478</v>
      </c>
      <c r="AC220" t="s">
        <v>1725</v>
      </c>
      <c r="AD220" t="s">
        <v>1726</v>
      </c>
      <c r="AE220" s="13" t="str">
        <f>IFERROR(VLOOKUP(D220,Metros!$C$2:$F$916,4,0),"")</f>
        <v>NJ-TRE</v>
      </c>
      <c r="AF220" s="13" t="str">
        <f>IFERROR(VLOOKUP(E220,Metros!$C$2:$F$916,4,0),"")</f>
        <v>MA-SPR</v>
      </c>
      <c r="AG220">
        <v>12</v>
      </c>
      <c r="AH220">
        <v>188.29166666666663</v>
      </c>
      <c r="AI220">
        <v>1289.5833333333333</v>
      </c>
      <c r="AJ220">
        <v>1668.2124999999999</v>
      </c>
      <c r="AK220" s="10">
        <v>378.62916666666661</v>
      </c>
      <c r="AL220" s="11">
        <v>0.22696698811852006</v>
      </c>
      <c r="AS220">
        <v>3.89</v>
      </c>
      <c r="AT220">
        <v>4.26</v>
      </c>
      <c r="AY220">
        <v>4.12</v>
      </c>
      <c r="AZ220">
        <v>4.28</v>
      </c>
      <c r="BA220">
        <v>4.09</v>
      </c>
      <c r="BB220">
        <v>4.34</v>
      </c>
      <c r="BE220" s="1">
        <f t="shared" si="62"/>
        <v>4.293333333333333</v>
      </c>
      <c r="BF220" s="51">
        <v>1200</v>
      </c>
      <c r="BG220" s="1">
        <f t="shared" si="63"/>
        <v>12.79591538723985</v>
      </c>
      <c r="BH220" s="8">
        <v>12.55</v>
      </c>
      <c r="BI220" s="8">
        <v>3350</v>
      </c>
      <c r="BJ220" s="6">
        <f t="shared" si="64"/>
        <v>3350</v>
      </c>
      <c r="BK220" s="6">
        <f t="shared" si="65"/>
        <v>3420.3440000000001</v>
      </c>
      <c r="BL220" s="5">
        <f t="shared" si="66"/>
        <v>19.07</v>
      </c>
      <c r="BM220" s="6">
        <f t="shared" si="67"/>
        <v>3356</v>
      </c>
      <c r="BN220" s="6"/>
      <c r="BO220" s="6"/>
      <c r="BP220" s="70">
        <f t="shared" si="68"/>
        <v>1</v>
      </c>
      <c r="BQ220" s="70">
        <f t="shared" si="69"/>
        <v>1</v>
      </c>
      <c r="BR220" s="6">
        <f t="shared" si="70"/>
        <v>3356</v>
      </c>
      <c r="BS220" s="68">
        <f t="shared" si="71"/>
        <v>1</v>
      </c>
      <c r="BT220" s="6">
        <f t="shared" si="72"/>
        <v>3465</v>
      </c>
      <c r="BU220" s="6"/>
      <c r="BV220" s="6"/>
      <c r="BW220" s="6">
        <f t="shared" si="73"/>
        <v>3465</v>
      </c>
      <c r="BX220" s="6">
        <f t="shared" si="74"/>
        <v>6930</v>
      </c>
      <c r="BY220" s="6">
        <f t="shared" si="75"/>
        <v>390.8</v>
      </c>
      <c r="CC220">
        <v>5</v>
      </c>
      <c r="CD220" s="22">
        <v>179.1</v>
      </c>
      <c r="CE220" s="22">
        <v>1255</v>
      </c>
      <c r="CF220" s="22">
        <v>1567.16</v>
      </c>
      <c r="CG220" s="22">
        <v>312.16000000000008</v>
      </c>
      <c r="CH220" s="11">
        <v>0.19918834069271807</v>
      </c>
      <c r="CO220" s="50">
        <v>1</v>
      </c>
      <c r="CP220" t="s">
        <v>1634</v>
      </c>
      <c r="CQ220" t="s">
        <v>1632</v>
      </c>
      <c r="CR220" t="s">
        <v>1502</v>
      </c>
      <c r="CS220">
        <v>5221</v>
      </c>
      <c r="CT220" t="s">
        <v>1442</v>
      </c>
      <c r="CU220">
        <v>8</v>
      </c>
      <c r="CV220">
        <v>5</v>
      </c>
      <c r="CW220">
        <v>2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1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1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</row>
    <row r="221" spans="1:145" x14ac:dyDescent="0.3">
      <c r="A221">
        <v>434</v>
      </c>
      <c r="B221">
        <v>217</v>
      </c>
      <c r="D221" s="13" t="str">
        <f t="shared" si="57"/>
        <v>088</v>
      </c>
      <c r="E221" s="13" t="str">
        <f t="shared" si="58"/>
        <v>973</v>
      </c>
      <c r="F221" s="13" t="str">
        <f t="shared" si="59"/>
        <v>08807.97317</v>
      </c>
      <c r="G221" s="13" t="str">
        <f t="shared" si="60"/>
        <v>217.434.NJ.OR.1.2859.No.Yes</v>
      </c>
      <c r="H221" s="13" t="s">
        <v>1664</v>
      </c>
      <c r="I221" s="13" t="s">
        <v>1664</v>
      </c>
      <c r="J221" t="s">
        <v>1408</v>
      </c>
      <c r="K221" t="s">
        <v>1396</v>
      </c>
      <c r="L221" s="14" t="s">
        <v>1409</v>
      </c>
      <c r="M221" t="s">
        <v>1446</v>
      </c>
      <c r="N221" t="s">
        <v>1447</v>
      </c>
      <c r="O221" t="s">
        <v>1448</v>
      </c>
      <c r="P221" t="s">
        <v>1477</v>
      </c>
      <c r="Q221" s="34">
        <v>2859</v>
      </c>
      <c r="R221" s="9">
        <v>2913.8</v>
      </c>
      <c r="S221">
        <v>0.36</v>
      </c>
      <c r="T221">
        <v>0.36</v>
      </c>
      <c r="U221" s="11">
        <f t="shared" si="61"/>
        <v>0</v>
      </c>
      <c r="V221" s="50">
        <v>0</v>
      </c>
      <c r="W221" s="22">
        <v>1</v>
      </c>
      <c r="X221">
        <v>1</v>
      </c>
      <c r="Y221" t="s">
        <v>1680</v>
      </c>
      <c r="Z221" s="50">
        <v>2913.8</v>
      </c>
      <c r="AA221" t="s">
        <v>1479</v>
      </c>
      <c r="AB221" t="s">
        <v>1478</v>
      </c>
      <c r="AC221" t="s">
        <v>1725</v>
      </c>
      <c r="AD221" t="s">
        <v>1729</v>
      </c>
      <c r="AE221" s="13" t="str">
        <f>IFERROR(VLOOKUP(D221,Metros!$C$2:$F$916,4,0),"")</f>
        <v>NJ-TRE</v>
      </c>
      <c r="AF221" s="13" t="str">
        <f>IFERROR(VLOOKUP(E221,Metros!$C$2:$F$916,4,0),"")</f>
        <v>OR-EUG</v>
      </c>
      <c r="AK221" s="10"/>
      <c r="AL221" s="11"/>
      <c r="AY221">
        <v>1.42</v>
      </c>
      <c r="AZ221">
        <v>1.53</v>
      </c>
      <c r="BA221">
        <v>1.43</v>
      </c>
      <c r="BB221">
        <v>1.53</v>
      </c>
      <c r="BE221" s="1">
        <f t="shared" si="62"/>
        <v>1.53</v>
      </c>
      <c r="BF221" s="51">
        <v>1200</v>
      </c>
      <c r="BG221" s="1">
        <f t="shared" si="63"/>
        <v>2.7833333447731485</v>
      </c>
      <c r="BH221" s="8">
        <v>3.05</v>
      </c>
      <c r="BJ221" s="6">
        <f t="shared" si="64"/>
        <v>8887.09</v>
      </c>
      <c r="BK221" s="6">
        <f t="shared" si="65"/>
        <v>9936.0580000000009</v>
      </c>
      <c r="BL221" s="5">
        <f t="shared" si="66"/>
        <v>3.12</v>
      </c>
      <c r="BM221" s="6">
        <f t="shared" si="67"/>
        <v>8920</v>
      </c>
      <c r="BN221" s="6"/>
      <c r="BO221" s="6"/>
      <c r="BP221" s="70">
        <f t="shared" si="68"/>
        <v>1</v>
      </c>
      <c r="BQ221" s="70">
        <f t="shared" si="69"/>
        <v>1</v>
      </c>
      <c r="BR221" s="6">
        <f t="shared" si="70"/>
        <v>8920</v>
      </c>
      <c r="BS221" s="68">
        <f t="shared" si="71"/>
        <v>7</v>
      </c>
      <c r="BT221" s="6">
        <f t="shared" si="72"/>
        <v>9210</v>
      </c>
      <c r="BU221" s="6"/>
      <c r="BV221" s="6"/>
      <c r="BW221" s="6">
        <f t="shared" si="73"/>
        <v>9210</v>
      </c>
      <c r="BX221" s="6">
        <f t="shared" si="74"/>
        <v>9210</v>
      </c>
      <c r="BY221" s="6">
        <f t="shared" si="75"/>
        <v>2913.8</v>
      </c>
      <c r="CO221" s="50">
        <v>0</v>
      </c>
      <c r="CP221" t="s">
        <v>1634</v>
      </c>
      <c r="CQ221" t="s">
        <v>1632</v>
      </c>
      <c r="CR221" t="s">
        <v>1502</v>
      </c>
      <c r="CS221">
        <v>5639</v>
      </c>
      <c r="CT221" t="s">
        <v>1446</v>
      </c>
      <c r="CU221">
        <v>8</v>
      </c>
      <c r="CV221">
        <v>5</v>
      </c>
      <c r="CW221">
        <v>1</v>
      </c>
      <c r="CX221">
        <v>0</v>
      </c>
      <c r="CY221">
        <v>1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</row>
    <row r="222" spans="1:145" x14ac:dyDescent="0.3">
      <c r="A222">
        <v>436</v>
      </c>
      <c r="B222">
        <v>218</v>
      </c>
      <c r="D222" s="13" t="str">
        <f t="shared" si="57"/>
        <v>088</v>
      </c>
      <c r="E222" s="13" t="str">
        <f t="shared" si="58"/>
        <v>917</v>
      </c>
      <c r="F222" s="13" t="str">
        <f t="shared" si="59"/>
        <v>08807.91764</v>
      </c>
      <c r="G222" s="13" t="str">
        <f t="shared" si="60"/>
        <v>218.436.NJ.CA.1.2659.No.Yes</v>
      </c>
      <c r="H222" s="13" t="s">
        <v>1664</v>
      </c>
      <c r="I222" s="13" t="s">
        <v>1664</v>
      </c>
      <c r="J222" t="s">
        <v>1408</v>
      </c>
      <c r="K222" t="s">
        <v>1396</v>
      </c>
      <c r="L222" s="14" t="s">
        <v>1409</v>
      </c>
      <c r="M222" t="s">
        <v>1398</v>
      </c>
      <c r="N222" t="s">
        <v>1348</v>
      </c>
      <c r="O222" t="s">
        <v>1449</v>
      </c>
      <c r="P222" t="s">
        <v>1477</v>
      </c>
      <c r="Q222" s="34">
        <v>2659</v>
      </c>
      <c r="R222" s="9">
        <v>2723.3</v>
      </c>
      <c r="S222">
        <v>0.36</v>
      </c>
      <c r="T222">
        <v>0.36</v>
      </c>
      <c r="U222" s="11">
        <f t="shared" si="61"/>
        <v>0</v>
      </c>
      <c r="V222" s="50">
        <v>0</v>
      </c>
      <c r="W222" s="22">
        <v>1</v>
      </c>
      <c r="X222">
        <v>1</v>
      </c>
      <c r="Y222" t="s">
        <v>1680</v>
      </c>
      <c r="Z222" s="50">
        <v>2723.3</v>
      </c>
      <c r="AA222" t="s">
        <v>1479</v>
      </c>
      <c r="AB222" t="s">
        <v>1478</v>
      </c>
      <c r="AC222" t="s">
        <v>1725</v>
      </c>
      <c r="AD222" t="s">
        <v>1727</v>
      </c>
      <c r="AE222" s="13" t="str">
        <f>IFERROR(VLOOKUP(D222,Metros!$C$2:$F$916,4,0),"")</f>
        <v>NJ-TRE</v>
      </c>
      <c r="AF222" s="13" t="str">
        <f>IFERROR(VLOOKUP(E222,Metros!$C$2:$F$916,4,0),"")</f>
        <v>CA-LOS</v>
      </c>
      <c r="AK222" s="10"/>
      <c r="AL222" s="11"/>
      <c r="AS222">
        <v>0.99</v>
      </c>
      <c r="AT222">
        <v>1.19</v>
      </c>
      <c r="AY222">
        <v>0.96</v>
      </c>
      <c r="AZ222">
        <v>1.03</v>
      </c>
      <c r="BA222">
        <v>0.96</v>
      </c>
      <c r="BB222">
        <v>1.03</v>
      </c>
      <c r="BE222" s="1">
        <f t="shared" si="62"/>
        <v>1.0833333333333333</v>
      </c>
      <c r="BF222" s="51">
        <v>1200</v>
      </c>
      <c r="BG222" s="1">
        <f t="shared" si="63"/>
        <v>2.1198085349881883</v>
      </c>
      <c r="BH222" s="8">
        <v>2.35</v>
      </c>
      <c r="BJ222" s="6">
        <f t="shared" si="64"/>
        <v>6399.755000000001</v>
      </c>
      <c r="BK222" s="6">
        <f t="shared" si="65"/>
        <v>7380.1430000000009</v>
      </c>
      <c r="BL222" s="5">
        <f t="shared" si="66"/>
        <v>2.42</v>
      </c>
      <c r="BM222" s="6">
        <f t="shared" si="67"/>
        <v>6435</v>
      </c>
      <c r="BN222" s="6"/>
      <c r="BO222" s="6"/>
      <c r="BP222" s="70">
        <f t="shared" si="68"/>
        <v>1</v>
      </c>
      <c r="BQ222" s="70">
        <f t="shared" si="69"/>
        <v>1</v>
      </c>
      <c r="BR222" s="6">
        <f t="shared" si="70"/>
        <v>6435</v>
      </c>
      <c r="BS222" s="68">
        <f t="shared" si="71"/>
        <v>6</v>
      </c>
      <c r="BT222" s="6">
        <f t="shared" si="72"/>
        <v>6644</v>
      </c>
      <c r="BU222" s="6"/>
      <c r="BV222" s="6"/>
      <c r="BW222" s="6">
        <f t="shared" si="73"/>
        <v>6644</v>
      </c>
      <c r="BX222" s="6">
        <f t="shared" si="74"/>
        <v>6644</v>
      </c>
      <c r="BY222" s="6">
        <f t="shared" si="75"/>
        <v>2723.3</v>
      </c>
      <c r="CO222" s="50">
        <v>0</v>
      </c>
      <c r="CP222" t="s">
        <v>1634</v>
      </c>
      <c r="CQ222" t="s">
        <v>1632</v>
      </c>
      <c r="CR222" t="s">
        <v>1502</v>
      </c>
      <c r="CS222">
        <v>5642</v>
      </c>
      <c r="CT222" t="s">
        <v>1398</v>
      </c>
      <c r="CU222">
        <v>8</v>
      </c>
      <c r="CV222">
        <v>5</v>
      </c>
      <c r="CW222">
        <v>1</v>
      </c>
      <c r="CX222">
        <v>0</v>
      </c>
      <c r="CY222">
        <v>1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</row>
    <row r="223" spans="1:145" x14ac:dyDescent="0.3">
      <c r="A223">
        <v>438</v>
      </c>
      <c r="B223">
        <v>219</v>
      </c>
      <c r="D223" s="13" t="str">
        <f t="shared" si="57"/>
        <v>088</v>
      </c>
      <c r="E223" s="13" t="str">
        <f t="shared" si="58"/>
        <v>853</v>
      </c>
      <c r="F223" s="13" t="str">
        <f t="shared" si="59"/>
        <v>08807.85353</v>
      </c>
      <c r="G223" s="13" t="str">
        <f t="shared" si="60"/>
        <v>219.438.NJ.AZ.1.2341.No.Yes</v>
      </c>
      <c r="H223" s="13" t="s">
        <v>1664</v>
      </c>
      <c r="I223" s="13" t="s">
        <v>1664</v>
      </c>
      <c r="J223" t="s">
        <v>1408</v>
      </c>
      <c r="K223" t="s">
        <v>1396</v>
      </c>
      <c r="L223" s="14" t="s">
        <v>1409</v>
      </c>
      <c r="M223" t="s">
        <v>1452</v>
      </c>
      <c r="N223" t="s">
        <v>1406</v>
      </c>
      <c r="O223" t="s">
        <v>1453</v>
      </c>
      <c r="P223" t="s">
        <v>1477</v>
      </c>
      <c r="Q223" s="34">
        <v>2341</v>
      </c>
      <c r="R223" s="9">
        <v>2440.6999999999998</v>
      </c>
      <c r="S223">
        <v>0.36</v>
      </c>
      <c r="T223">
        <v>0.36</v>
      </c>
      <c r="U223" s="11">
        <f t="shared" si="61"/>
        <v>0</v>
      </c>
      <c r="V223" s="50">
        <v>0</v>
      </c>
      <c r="W223" s="22">
        <v>1</v>
      </c>
      <c r="X223">
        <v>1</v>
      </c>
      <c r="Y223" t="s">
        <v>1680</v>
      </c>
      <c r="Z223" s="50">
        <v>2440.6999999999998</v>
      </c>
      <c r="AA223" t="s">
        <v>1479</v>
      </c>
      <c r="AB223" t="s">
        <v>1478</v>
      </c>
      <c r="AC223" t="s">
        <v>1725</v>
      </c>
      <c r="AD223" t="s">
        <v>1728</v>
      </c>
      <c r="AE223" s="13" t="str">
        <f>IFERROR(VLOOKUP(D223,Metros!$C$2:$F$916,4,0),"")</f>
        <v>NJ-TRE</v>
      </c>
      <c r="AF223" s="13" t="str">
        <f>IFERROR(VLOOKUP(E223,Metros!$C$2:$F$916,4,0),"")</f>
        <v>AZ-PHO</v>
      </c>
      <c r="AK223" s="10"/>
      <c r="AL223" s="11"/>
      <c r="AS223">
        <v>1.06</v>
      </c>
      <c r="AT223">
        <v>1.1599999999999999</v>
      </c>
      <c r="AY223">
        <v>1.18</v>
      </c>
      <c r="AZ223">
        <v>1.28</v>
      </c>
      <c r="BA223">
        <v>1.17</v>
      </c>
      <c r="BB223">
        <v>1.26</v>
      </c>
      <c r="BE223" s="1">
        <f t="shared" si="62"/>
        <v>1.2333333333333334</v>
      </c>
      <c r="BF223" s="51">
        <v>1200</v>
      </c>
      <c r="BG223" s="1">
        <f t="shared" si="63"/>
        <v>2.403328894715997</v>
      </c>
      <c r="BH223" s="8">
        <v>3.45</v>
      </c>
      <c r="BJ223" s="6">
        <f t="shared" si="64"/>
        <v>8420.4149999999991</v>
      </c>
      <c r="BK223" s="6">
        <f t="shared" si="65"/>
        <v>9299.0669999999991</v>
      </c>
      <c r="BL223" s="5">
        <f t="shared" si="66"/>
        <v>3.61</v>
      </c>
      <c r="BM223" s="6">
        <f t="shared" si="67"/>
        <v>8451</v>
      </c>
      <c r="BN223" s="6"/>
      <c r="BO223" s="6"/>
      <c r="BP223" s="70">
        <f t="shared" si="68"/>
        <v>1</v>
      </c>
      <c r="BQ223" s="70">
        <f t="shared" si="69"/>
        <v>1</v>
      </c>
      <c r="BR223" s="6">
        <f t="shared" si="70"/>
        <v>8451</v>
      </c>
      <c r="BS223" s="68">
        <f t="shared" si="71"/>
        <v>5</v>
      </c>
      <c r="BT223" s="6">
        <f t="shared" si="72"/>
        <v>8726</v>
      </c>
      <c r="BU223" s="6"/>
      <c r="BV223" s="6"/>
      <c r="BW223" s="6">
        <f t="shared" si="73"/>
        <v>8726</v>
      </c>
      <c r="BX223" s="6">
        <f t="shared" si="74"/>
        <v>8726</v>
      </c>
      <c r="BY223" s="6">
        <f t="shared" si="75"/>
        <v>2440.6999999999998</v>
      </c>
      <c r="CO223" s="50">
        <v>0</v>
      </c>
      <c r="CP223" t="s">
        <v>1634</v>
      </c>
      <c r="CQ223" t="s">
        <v>1632</v>
      </c>
      <c r="CR223" t="s">
        <v>1502</v>
      </c>
      <c r="CS223">
        <v>5643</v>
      </c>
      <c r="CT223" t="s">
        <v>1452</v>
      </c>
      <c r="CU223">
        <v>8</v>
      </c>
      <c r="CV223">
        <v>5</v>
      </c>
      <c r="CW223">
        <v>1</v>
      </c>
      <c r="CX223">
        <v>0</v>
      </c>
      <c r="CY223">
        <v>1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</row>
    <row r="224" spans="1:145" x14ac:dyDescent="0.3">
      <c r="A224">
        <v>440</v>
      </c>
      <c r="B224">
        <v>220</v>
      </c>
      <c r="D224" s="13" t="str">
        <f t="shared" si="57"/>
        <v>088</v>
      </c>
      <c r="E224" s="13" t="str">
        <f t="shared" si="58"/>
        <v>604</v>
      </c>
      <c r="F224" s="13" t="str">
        <f t="shared" si="59"/>
        <v>08807.60436</v>
      </c>
      <c r="G224" s="13" t="str">
        <f t="shared" si="60"/>
        <v>220.440.NJ.IL.2.775.No.Yes</v>
      </c>
      <c r="H224" s="13" t="s">
        <v>1664</v>
      </c>
      <c r="I224" s="13" t="s">
        <v>1664</v>
      </c>
      <c r="J224" t="s">
        <v>1408</v>
      </c>
      <c r="K224" t="s">
        <v>1396</v>
      </c>
      <c r="L224" s="14" t="s">
        <v>1409</v>
      </c>
      <c r="M224" t="s">
        <v>1466</v>
      </c>
      <c r="N224" t="s">
        <v>1354</v>
      </c>
      <c r="O224" t="s">
        <v>1467</v>
      </c>
      <c r="P224" t="s">
        <v>1477</v>
      </c>
      <c r="Q224" s="34">
        <v>775</v>
      </c>
      <c r="R224" s="9">
        <v>787.4</v>
      </c>
      <c r="S224">
        <v>0.36</v>
      </c>
      <c r="T224">
        <v>0.36</v>
      </c>
      <c r="U224" s="11">
        <f t="shared" si="61"/>
        <v>0.66666666666666663</v>
      </c>
      <c r="V224" s="50">
        <v>2</v>
      </c>
      <c r="W224" s="22">
        <v>3</v>
      </c>
      <c r="X224">
        <v>2</v>
      </c>
      <c r="Y224" t="s">
        <v>1680</v>
      </c>
      <c r="Z224" s="50">
        <v>787.4</v>
      </c>
      <c r="AA224" t="s">
        <v>1479</v>
      </c>
      <c r="AB224" t="s">
        <v>1478</v>
      </c>
      <c r="AC224" t="s">
        <v>1725</v>
      </c>
      <c r="AD224" t="s">
        <v>1723</v>
      </c>
      <c r="AE224" s="13" t="str">
        <f>IFERROR(VLOOKUP(D224,Metros!$C$2:$F$916,4,0),"")</f>
        <v>NJ-TRE</v>
      </c>
      <c r="AF224" s="13" t="str">
        <f>IFERROR(VLOOKUP(E224,Metros!$C$2:$F$916,4,0),"")</f>
        <v>IL-CHI</v>
      </c>
      <c r="AK224" s="10"/>
      <c r="AL224" s="11"/>
      <c r="AS224">
        <v>1.19</v>
      </c>
      <c r="AT224">
        <v>1.28</v>
      </c>
      <c r="AY224">
        <v>1.18</v>
      </c>
      <c r="AZ224">
        <v>1.26</v>
      </c>
      <c r="BA224">
        <v>1.19</v>
      </c>
      <c r="BB224">
        <v>1.27</v>
      </c>
      <c r="BE224" s="1">
        <f t="shared" si="62"/>
        <v>1.27</v>
      </c>
      <c r="BF224" s="51">
        <v>1200</v>
      </c>
      <c r="BG224" s="1">
        <f t="shared" si="63"/>
        <v>3.4925030480060961</v>
      </c>
      <c r="BH224" s="8">
        <v>3.55</v>
      </c>
      <c r="BI224" s="8">
        <v>3050</v>
      </c>
      <c r="BJ224" s="6">
        <f t="shared" si="64"/>
        <v>3050</v>
      </c>
      <c r="BK224" s="6">
        <f t="shared" si="65"/>
        <v>3333.4639999999999</v>
      </c>
      <c r="BL224" s="5">
        <f t="shared" si="66"/>
        <v>3.94</v>
      </c>
      <c r="BM224" s="6">
        <f t="shared" si="67"/>
        <v>3054</v>
      </c>
      <c r="BN224" s="6"/>
      <c r="BO224" s="6"/>
      <c r="BP224" s="70">
        <f t="shared" si="68"/>
        <v>2</v>
      </c>
      <c r="BQ224" s="70">
        <f t="shared" si="69"/>
        <v>2</v>
      </c>
      <c r="BR224" s="6">
        <f t="shared" si="70"/>
        <v>3054</v>
      </c>
      <c r="BS224" s="68">
        <f t="shared" si="71"/>
        <v>2</v>
      </c>
      <c r="BT224" s="6">
        <f t="shared" si="72"/>
        <v>3153</v>
      </c>
      <c r="BU224" s="6"/>
      <c r="BV224" s="6"/>
      <c r="BW224" s="6">
        <f t="shared" si="73"/>
        <v>3153</v>
      </c>
      <c r="BX224" s="6">
        <f t="shared" si="74"/>
        <v>9459</v>
      </c>
      <c r="BY224" s="6">
        <f t="shared" si="75"/>
        <v>2362.1999999999998</v>
      </c>
      <c r="CO224" s="50">
        <v>2</v>
      </c>
      <c r="CP224" t="s">
        <v>1634</v>
      </c>
      <c r="CQ224" t="s">
        <v>1632</v>
      </c>
      <c r="CR224" t="s">
        <v>1502</v>
      </c>
      <c r="CS224">
        <v>5851</v>
      </c>
      <c r="CT224" t="s">
        <v>1466</v>
      </c>
      <c r="CU224">
        <v>8</v>
      </c>
      <c r="CV224">
        <v>5</v>
      </c>
      <c r="CW224">
        <v>3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1</v>
      </c>
      <c r="DV224">
        <v>1</v>
      </c>
      <c r="DW224">
        <v>0</v>
      </c>
      <c r="DX224">
        <v>0</v>
      </c>
      <c r="DY224">
        <v>0</v>
      </c>
      <c r="DZ224">
        <v>0</v>
      </c>
      <c r="EA224">
        <v>1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</row>
    <row r="225" spans="1:145" x14ac:dyDescent="0.3">
      <c r="A225">
        <v>442</v>
      </c>
      <c r="B225">
        <v>221</v>
      </c>
      <c r="D225" s="13" t="str">
        <f t="shared" si="57"/>
        <v>775</v>
      </c>
      <c r="E225" s="13" t="str">
        <f t="shared" si="58"/>
        <v>752</v>
      </c>
      <c r="F225" s="13" t="str">
        <f t="shared" si="59"/>
        <v>77507.75232</v>
      </c>
      <c r="G225" s="13" t="str">
        <f t="shared" si="60"/>
        <v>221.442.TX.TX.2.261.No.Yes</v>
      </c>
      <c r="H225" s="13" t="s">
        <v>1664</v>
      </c>
      <c r="I225" s="13" t="s">
        <v>1664</v>
      </c>
      <c r="J225" t="s">
        <v>1410</v>
      </c>
      <c r="K225" t="s">
        <v>1388</v>
      </c>
      <c r="L225" s="14" t="s">
        <v>1411</v>
      </c>
      <c r="M225" t="s">
        <v>1393</v>
      </c>
      <c r="N225" t="s">
        <v>1388</v>
      </c>
      <c r="O225" t="s">
        <v>1456</v>
      </c>
      <c r="P225" t="s">
        <v>1477</v>
      </c>
      <c r="Q225" s="34">
        <v>261</v>
      </c>
      <c r="R225" s="9">
        <v>255.2</v>
      </c>
      <c r="S225">
        <v>0.36</v>
      </c>
      <c r="T225">
        <v>0.36</v>
      </c>
      <c r="U225" s="11">
        <f t="shared" si="61"/>
        <v>0.5</v>
      </c>
      <c r="V225" s="50">
        <v>2</v>
      </c>
      <c r="W225" s="22">
        <v>4</v>
      </c>
      <c r="X225">
        <v>2</v>
      </c>
      <c r="Y225" t="s">
        <v>1680</v>
      </c>
      <c r="Z225" s="50">
        <v>255.2</v>
      </c>
      <c r="AA225" t="s">
        <v>1479</v>
      </c>
      <c r="AB225" t="s">
        <v>1478</v>
      </c>
      <c r="AC225" t="s">
        <v>1724</v>
      </c>
      <c r="AD225" t="s">
        <v>1724</v>
      </c>
      <c r="AE225" s="13" t="str">
        <f>IFERROR(VLOOKUP(D225,Metros!$C$2:$F$916,4,0),"")</f>
        <v>TX-HOU</v>
      </c>
      <c r="AF225" s="13" t="str">
        <f>IFERROR(VLOOKUP(E225,Metros!$C$2:$F$916,4,0),"")</f>
        <v>TX-DFW</v>
      </c>
      <c r="AG225">
        <v>6</v>
      </c>
      <c r="AH225">
        <v>293.16666666666669</v>
      </c>
      <c r="AI225">
        <v>1282.6666666666667</v>
      </c>
      <c r="AJ225">
        <v>1194.3083333333334</v>
      </c>
      <c r="AK225" s="10">
        <v>-88.358333333333348</v>
      </c>
      <c r="AL225" s="11">
        <v>-7.3982849208398177E-2</v>
      </c>
      <c r="AS225">
        <v>1.9</v>
      </c>
      <c r="AT225">
        <v>2.14</v>
      </c>
      <c r="AY225">
        <v>1.94</v>
      </c>
      <c r="AZ225">
        <v>2.1</v>
      </c>
      <c r="BA225">
        <v>2.04</v>
      </c>
      <c r="BB225">
        <v>2.19</v>
      </c>
      <c r="BE225" s="1">
        <f t="shared" si="62"/>
        <v>2.1433333333333331</v>
      </c>
      <c r="BF225" s="51">
        <v>1200</v>
      </c>
      <c r="BG225" s="1">
        <f t="shared" si="63"/>
        <v>8.0243610240334373</v>
      </c>
      <c r="BH225" s="8">
        <v>1</v>
      </c>
      <c r="BI225" s="8">
        <v>1850</v>
      </c>
      <c r="BJ225" s="6">
        <f t="shared" si="64"/>
        <v>1850</v>
      </c>
      <c r="BK225" s="6">
        <f t="shared" si="65"/>
        <v>1941.8720000000001</v>
      </c>
      <c r="BL225" s="5">
        <f t="shared" si="66"/>
        <v>7.08</v>
      </c>
      <c r="BM225" s="6">
        <f t="shared" si="67"/>
        <v>1848</v>
      </c>
      <c r="BN225" s="6"/>
      <c r="BO225" s="6"/>
      <c r="BP225" s="70">
        <f t="shared" si="68"/>
        <v>2</v>
      </c>
      <c r="BQ225" s="70">
        <f t="shared" si="69"/>
        <v>2</v>
      </c>
      <c r="BR225" s="6">
        <f t="shared" si="70"/>
        <v>1848</v>
      </c>
      <c r="BS225" s="68">
        <f t="shared" si="71"/>
        <v>1</v>
      </c>
      <c r="BT225" s="6">
        <f t="shared" si="72"/>
        <v>1908</v>
      </c>
      <c r="BU225" s="6"/>
      <c r="BV225" s="6"/>
      <c r="BW225" s="6">
        <f t="shared" si="73"/>
        <v>1908</v>
      </c>
      <c r="BX225" s="6">
        <f t="shared" si="74"/>
        <v>7632</v>
      </c>
      <c r="BY225" s="6">
        <f t="shared" si="75"/>
        <v>1020.8</v>
      </c>
      <c r="CO225" s="50">
        <v>2</v>
      </c>
      <c r="CP225" t="s">
        <v>1635</v>
      </c>
      <c r="CQ225" t="s">
        <v>1636</v>
      </c>
      <c r="CR225" t="s">
        <v>1502</v>
      </c>
      <c r="CS225">
        <v>5023</v>
      </c>
      <c r="CT225" t="s">
        <v>1393</v>
      </c>
      <c r="CU225">
        <v>8</v>
      </c>
      <c r="CV225">
        <v>5</v>
      </c>
      <c r="CW225">
        <v>4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 t="s">
        <v>1633</v>
      </c>
      <c r="DP225">
        <v>1</v>
      </c>
      <c r="DQ225">
        <v>1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1</v>
      </c>
      <c r="DX225">
        <v>1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</row>
    <row r="226" spans="1:145" x14ac:dyDescent="0.3">
      <c r="A226">
        <v>444</v>
      </c>
      <c r="B226">
        <v>222</v>
      </c>
      <c r="D226" s="13" t="str">
        <f t="shared" si="57"/>
        <v>775</v>
      </c>
      <c r="E226" s="13" t="str">
        <f t="shared" si="58"/>
        <v>923</v>
      </c>
      <c r="F226" s="13" t="str">
        <f t="shared" si="59"/>
        <v>77507.92374</v>
      </c>
      <c r="G226" s="13" t="str">
        <f t="shared" si="60"/>
        <v>222.444.TX.CA.2.1467.No.Yes</v>
      </c>
      <c r="H226" s="13" t="s">
        <v>1664</v>
      </c>
      <c r="I226" s="13" t="s">
        <v>1664</v>
      </c>
      <c r="J226" t="s">
        <v>1410</v>
      </c>
      <c r="K226" t="s">
        <v>1388</v>
      </c>
      <c r="L226" s="14" t="s">
        <v>1411</v>
      </c>
      <c r="M226" t="s">
        <v>1450</v>
      </c>
      <c r="N226" t="s">
        <v>1348</v>
      </c>
      <c r="O226" t="s">
        <v>1451</v>
      </c>
      <c r="P226" t="s">
        <v>1477</v>
      </c>
      <c r="Q226" s="34">
        <v>1467</v>
      </c>
      <c r="R226" s="9">
        <v>1497.1</v>
      </c>
      <c r="S226">
        <v>0.36</v>
      </c>
      <c r="T226">
        <v>0.36</v>
      </c>
      <c r="U226" s="11">
        <f t="shared" si="61"/>
        <v>0.5</v>
      </c>
      <c r="V226" s="50">
        <v>2</v>
      </c>
      <c r="W226" s="22">
        <v>4</v>
      </c>
      <c r="X226">
        <v>2</v>
      </c>
      <c r="Y226" t="s">
        <v>1680</v>
      </c>
      <c r="Z226" s="50">
        <v>1497.1</v>
      </c>
      <c r="AA226" t="s">
        <v>1479</v>
      </c>
      <c r="AB226" t="s">
        <v>1478</v>
      </c>
      <c r="AC226" t="s">
        <v>1724</v>
      </c>
      <c r="AD226" t="s">
        <v>1727</v>
      </c>
      <c r="AE226" s="13" t="str">
        <f>IFERROR(VLOOKUP(D226,Metros!$C$2:$F$916,4,0),"")</f>
        <v>TX-HOU</v>
      </c>
      <c r="AF226" s="13" t="str">
        <f>IFERROR(VLOOKUP(E226,Metros!$C$2:$F$916,4,0),"")</f>
        <v>CA-LOS</v>
      </c>
      <c r="AK226" s="10"/>
      <c r="AL226" s="11"/>
      <c r="AS226">
        <v>1.02</v>
      </c>
      <c r="AT226">
        <v>1.1100000000000001</v>
      </c>
      <c r="AY226">
        <v>1.08</v>
      </c>
      <c r="AZ226">
        <v>1.18</v>
      </c>
      <c r="BA226">
        <v>1.1499999999999999</v>
      </c>
      <c r="BB226">
        <v>1.3</v>
      </c>
      <c r="BE226" s="1">
        <f t="shared" si="62"/>
        <v>1.1966666666666665</v>
      </c>
      <c r="BF226" s="51">
        <v>1200</v>
      </c>
      <c r="BG226" s="1">
        <f t="shared" si="63"/>
        <v>2.6563829960145169</v>
      </c>
      <c r="BH226" s="8">
        <v>2.75</v>
      </c>
      <c r="BJ226" s="6">
        <f t="shared" si="64"/>
        <v>4117.0249999999996</v>
      </c>
      <c r="BK226" s="6">
        <f t="shared" si="65"/>
        <v>4655.9809999999998</v>
      </c>
      <c r="BL226" s="5">
        <f t="shared" si="66"/>
        <v>2.81</v>
      </c>
      <c r="BM226" s="6">
        <f t="shared" si="67"/>
        <v>4122</v>
      </c>
      <c r="BN226" s="6"/>
      <c r="BO226" s="6"/>
      <c r="BP226" s="70">
        <f t="shared" si="68"/>
        <v>2</v>
      </c>
      <c r="BQ226" s="70">
        <f t="shared" si="69"/>
        <v>2</v>
      </c>
      <c r="BR226" s="6">
        <f t="shared" si="70"/>
        <v>4122</v>
      </c>
      <c r="BS226" s="68">
        <f t="shared" si="71"/>
        <v>4</v>
      </c>
      <c r="BT226" s="6">
        <f t="shared" si="72"/>
        <v>4256</v>
      </c>
      <c r="BU226" s="6"/>
      <c r="BV226" s="6"/>
      <c r="BW226" s="6">
        <f t="shared" si="73"/>
        <v>4256</v>
      </c>
      <c r="BX226" s="6">
        <f t="shared" si="74"/>
        <v>17024</v>
      </c>
      <c r="BY226" s="6">
        <f t="shared" si="75"/>
        <v>5988.4</v>
      </c>
      <c r="CO226" s="50">
        <v>2</v>
      </c>
      <c r="CP226" t="s">
        <v>1635</v>
      </c>
      <c r="CQ226" t="s">
        <v>1636</v>
      </c>
      <c r="CR226" t="s">
        <v>1502</v>
      </c>
      <c r="CS226">
        <v>5087</v>
      </c>
      <c r="CT226" t="s">
        <v>1450</v>
      </c>
      <c r="CU226">
        <v>8</v>
      </c>
      <c r="CV226">
        <v>5</v>
      </c>
      <c r="CW226">
        <v>4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1</v>
      </c>
      <c r="DR226">
        <v>1</v>
      </c>
      <c r="DS226">
        <v>0</v>
      </c>
      <c r="DT226">
        <v>0</v>
      </c>
      <c r="DU226">
        <v>0</v>
      </c>
      <c r="DV226">
        <v>0</v>
      </c>
      <c r="DW226">
        <v>1</v>
      </c>
      <c r="DX226">
        <v>1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</row>
    <row r="227" spans="1:145" x14ac:dyDescent="0.3">
      <c r="A227">
        <v>446</v>
      </c>
      <c r="B227">
        <v>223</v>
      </c>
      <c r="D227" s="13" t="str">
        <f t="shared" si="57"/>
        <v>775</v>
      </c>
      <c r="E227" s="13" t="str">
        <f t="shared" si="58"/>
        <v>770</v>
      </c>
      <c r="F227" s="13" t="str">
        <f t="shared" si="59"/>
        <v>77507.77064</v>
      </c>
      <c r="G227" s="13" t="str">
        <f t="shared" si="60"/>
        <v>223.446.TX.TX.2.45.No.Yes</v>
      </c>
      <c r="H227" s="13" t="s">
        <v>1664</v>
      </c>
      <c r="I227" s="13" t="s">
        <v>1664</v>
      </c>
      <c r="J227" t="s">
        <v>1410</v>
      </c>
      <c r="K227" t="s">
        <v>1388</v>
      </c>
      <c r="L227" s="14" t="s">
        <v>1411</v>
      </c>
      <c r="M227" t="s">
        <v>1454</v>
      </c>
      <c r="N227" t="s">
        <v>1388</v>
      </c>
      <c r="O227" t="s">
        <v>1455</v>
      </c>
      <c r="P227" t="s">
        <v>1477</v>
      </c>
      <c r="Q227" s="34">
        <v>45</v>
      </c>
      <c r="R227" s="9">
        <v>15.5</v>
      </c>
      <c r="S227">
        <v>0.36</v>
      </c>
      <c r="T227">
        <v>0.36</v>
      </c>
      <c r="U227" s="11">
        <f t="shared" si="61"/>
        <v>0.66666666666666663</v>
      </c>
      <c r="V227" s="50">
        <v>2</v>
      </c>
      <c r="W227" s="22">
        <v>3</v>
      </c>
      <c r="X227">
        <v>2</v>
      </c>
      <c r="Y227" t="s">
        <v>1680</v>
      </c>
      <c r="Z227" s="50">
        <v>15.5</v>
      </c>
      <c r="AA227" t="s">
        <v>1479</v>
      </c>
      <c r="AB227" t="s">
        <v>1478</v>
      </c>
      <c r="AC227" t="s">
        <v>1724</v>
      </c>
      <c r="AD227" t="s">
        <v>1724</v>
      </c>
      <c r="AE227" s="13" t="str">
        <f>IFERROR(VLOOKUP(D227,Metros!$C$2:$F$916,4,0),"")</f>
        <v>TX-HOU</v>
      </c>
      <c r="AF227" s="13" t="str">
        <f>IFERROR(VLOOKUP(E227,Metros!$C$2:$F$916,4,0),"")</f>
        <v>TX-HOU</v>
      </c>
      <c r="AG227">
        <v>3</v>
      </c>
      <c r="AH227">
        <v>81</v>
      </c>
      <c r="AI227">
        <v>1100</v>
      </c>
      <c r="AJ227">
        <v>946.50666666666666</v>
      </c>
      <c r="AK227" s="10">
        <v>-153.49333333333334</v>
      </c>
      <c r="AL227" s="11">
        <v>-0.16216825378937286</v>
      </c>
      <c r="AS227">
        <v>19.93</v>
      </c>
      <c r="AT227">
        <v>21.66</v>
      </c>
      <c r="AY227">
        <v>20.03</v>
      </c>
      <c r="AZ227">
        <v>20.95</v>
      </c>
      <c r="BA227">
        <v>20.399999999999999</v>
      </c>
      <c r="BB227">
        <v>21.64</v>
      </c>
      <c r="BE227" s="1">
        <f t="shared" si="62"/>
        <v>21.416666666666668</v>
      </c>
      <c r="BF227" s="51">
        <v>1200</v>
      </c>
      <c r="BG227" s="1">
        <f t="shared" si="63"/>
        <v>110.61518817204302</v>
      </c>
      <c r="BH227" s="8">
        <v>1</v>
      </c>
      <c r="BI227" s="8">
        <v>1600</v>
      </c>
      <c r="BJ227" s="6">
        <f t="shared" si="64"/>
        <v>1600</v>
      </c>
      <c r="BK227" s="6">
        <f t="shared" si="65"/>
        <v>1605.58</v>
      </c>
      <c r="BL227" s="5">
        <f t="shared" si="66"/>
        <v>35.32</v>
      </c>
      <c r="BM227" s="6">
        <f t="shared" si="67"/>
        <v>1589</v>
      </c>
      <c r="BN227" s="6"/>
      <c r="BO227" s="6"/>
      <c r="BP227" s="70">
        <f t="shared" si="68"/>
        <v>2</v>
      </c>
      <c r="BQ227" s="70">
        <f t="shared" si="69"/>
        <v>2</v>
      </c>
      <c r="BR227" s="6">
        <f t="shared" si="70"/>
        <v>1589</v>
      </c>
      <c r="BS227" s="68">
        <f t="shared" si="71"/>
        <v>1</v>
      </c>
      <c r="BT227" s="6">
        <f t="shared" si="72"/>
        <v>1641</v>
      </c>
      <c r="BU227" s="6"/>
      <c r="BV227" s="6"/>
      <c r="BW227" s="6">
        <f t="shared" si="73"/>
        <v>1641</v>
      </c>
      <c r="BX227" s="6">
        <f t="shared" si="74"/>
        <v>4923</v>
      </c>
      <c r="BY227" s="6">
        <f t="shared" si="75"/>
        <v>46.5</v>
      </c>
      <c r="CO227" s="50">
        <v>2</v>
      </c>
      <c r="CP227" t="s">
        <v>1635</v>
      </c>
      <c r="CQ227" t="s">
        <v>1636</v>
      </c>
      <c r="CR227" t="s">
        <v>1502</v>
      </c>
      <c r="CS227">
        <v>5520</v>
      </c>
      <c r="CT227" t="s">
        <v>1454</v>
      </c>
      <c r="CU227">
        <v>8</v>
      </c>
      <c r="CV227">
        <v>5</v>
      </c>
      <c r="CW227">
        <v>3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1</v>
      </c>
      <c r="DS227">
        <v>1</v>
      </c>
      <c r="DT227">
        <v>0</v>
      </c>
      <c r="DU227">
        <v>0</v>
      </c>
      <c r="DV227">
        <v>0</v>
      </c>
      <c r="DW227">
        <v>0</v>
      </c>
      <c r="DX227">
        <v>1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</row>
    <row r="228" spans="1:145" x14ac:dyDescent="0.3">
      <c r="A228">
        <v>448</v>
      </c>
      <c r="B228">
        <v>224</v>
      </c>
      <c r="D228" s="13" t="str">
        <f t="shared" si="57"/>
        <v>775</v>
      </c>
      <c r="E228" s="13" t="str">
        <f t="shared" si="58"/>
        <v>973</v>
      </c>
      <c r="F228" s="13" t="str">
        <f t="shared" si="59"/>
        <v>77507.97317</v>
      </c>
      <c r="G228" s="13" t="str">
        <f t="shared" si="60"/>
        <v>224.448.TX.OR.2.2250.No.Yes</v>
      </c>
      <c r="H228" s="13" t="s">
        <v>1664</v>
      </c>
      <c r="I228" s="13" t="s">
        <v>1664</v>
      </c>
      <c r="J228" t="s">
        <v>1410</v>
      </c>
      <c r="K228" t="s">
        <v>1388</v>
      </c>
      <c r="L228" s="14" t="s">
        <v>1411</v>
      </c>
      <c r="M228" t="s">
        <v>1446</v>
      </c>
      <c r="N228" t="s">
        <v>1447</v>
      </c>
      <c r="O228" t="s">
        <v>1448</v>
      </c>
      <c r="P228" t="s">
        <v>1477</v>
      </c>
      <c r="Q228" s="34">
        <v>2250</v>
      </c>
      <c r="R228" s="9">
        <v>2351.8000000000002</v>
      </c>
      <c r="S228">
        <v>0.36</v>
      </c>
      <c r="T228">
        <v>0.36</v>
      </c>
      <c r="U228" s="11">
        <f t="shared" si="61"/>
        <v>0.5</v>
      </c>
      <c r="V228" s="50">
        <v>2</v>
      </c>
      <c r="W228" s="22">
        <v>4</v>
      </c>
      <c r="X228">
        <v>2</v>
      </c>
      <c r="Y228" t="s">
        <v>1680</v>
      </c>
      <c r="Z228" s="50">
        <v>2351.8000000000002</v>
      </c>
      <c r="AA228" t="s">
        <v>1479</v>
      </c>
      <c r="AB228" t="s">
        <v>1478</v>
      </c>
      <c r="AC228" t="s">
        <v>1724</v>
      </c>
      <c r="AD228" t="s">
        <v>1729</v>
      </c>
      <c r="AE228" s="13" t="str">
        <f>IFERROR(VLOOKUP(D228,Metros!$C$2:$F$916,4,0),"")</f>
        <v>TX-HOU</v>
      </c>
      <c r="AF228" s="13" t="str">
        <f>IFERROR(VLOOKUP(E228,Metros!$C$2:$F$916,4,0),"")</f>
        <v>OR-EUG</v>
      </c>
      <c r="AK228" s="10"/>
      <c r="AL228" s="11"/>
      <c r="AS228">
        <v>1.51</v>
      </c>
      <c r="AT228">
        <v>1.76</v>
      </c>
      <c r="AY228">
        <v>1.66</v>
      </c>
      <c r="AZ228">
        <v>1.79</v>
      </c>
      <c r="BA228">
        <v>1.79</v>
      </c>
      <c r="BB228">
        <v>2</v>
      </c>
      <c r="BE228" s="1">
        <f t="shared" si="62"/>
        <v>1.8499999999999999</v>
      </c>
      <c r="BF228" s="51">
        <v>1200</v>
      </c>
      <c r="BG228" s="1">
        <f t="shared" si="63"/>
        <v>3.3777474700229608</v>
      </c>
      <c r="BH228" s="8">
        <v>3.65</v>
      </c>
      <c r="BJ228" s="6">
        <f t="shared" si="64"/>
        <v>8584.07</v>
      </c>
      <c r="BK228" s="6">
        <f t="shared" si="65"/>
        <v>9430.7179999999989</v>
      </c>
      <c r="BL228" s="5">
        <f t="shared" si="66"/>
        <v>3.83</v>
      </c>
      <c r="BM228" s="6">
        <f t="shared" si="67"/>
        <v>8618</v>
      </c>
      <c r="BN228" s="6"/>
      <c r="BO228" s="6"/>
      <c r="BP228" s="70">
        <f t="shared" si="68"/>
        <v>2</v>
      </c>
      <c r="BQ228" s="70">
        <f t="shared" si="69"/>
        <v>2</v>
      </c>
      <c r="BR228" s="6">
        <f t="shared" si="70"/>
        <v>8618</v>
      </c>
      <c r="BS228" s="68">
        <f t="shared" si="71"/>
        <v>5</v>
      </c>
      <c r="BT228" s="6">
        <f t="shared" si="72"/>
        <v>8898</v>
      </c>
      <c r="BU228" s="6"/>
      <c r="BV228" s="6"/>
      <c r="BW228" s="6">
        <f t="shared" si="73"/>
        <v>8898</v>
      </c>
      <c r="BX228" s="6">
        <f t="shared" si="74"/>
        <v>35592</v>
      </c>
      <c r="BY228" s="6">
        <f t="shared" si="75"/>
        <v>9407.2000000000007</v>
      </c>
      <c r="CO228" s="50">
        <v>2</v>
      </c>
      <c r="CP228" t="s">
        <v>1635</v>
      </c>
      <c r="CQ228" t="s">
        <v>1636</v>
      </c>
      <c r="CR228" t="s">
        <v>1502</v>
      </c>
      <c r="CS228">
        <v>5639</v>
      </c>
      <c r="CT228" t="s">
        <v>1446</v>
      </c>
      <c r="CU228">
        <v>8</v>
      </c>
      <c r="CV228">
        <v>5</v>
      </c>
      <c r="CW228">
        <v>4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1</v>
      </c>
      <c r="DS228">
        <v>1</v>
      </c>
      <c r="DT228">
        <v>0</v>
      </c>
      <c r="DU228">
        <v>0</v>
      </c>
      <c r="DV228">
        <v>0</v>
      </c>
      <c r="DW228">
        <v>0</v>
      </c>
      <c r="DX228">
        <v>1</v>
      </c>
      <c r="DY228">
        <v>1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</row>
    <row r="229" spans="1:145" x14ac:dyDescent="0.3">
      <c r="A229">
        <v>450</v>
      </c>
      <c r="B229">
        <v>225</v>
      </c>
      <c r="D229" s="13" t="str">
        <f t="shared" si="57"/>
        <v>775</v>
      </c>
      <c r="E229" s="13" t="str">
        <f t="shared" si="58"/>
        <v>953</v>
      </c>
      <c r="F229" s="13" t="str">
        <f t="shared" si="59"/>
        <v>77507.95304</v>
      </c>
      <c r="G229" s="13" t="str">
        <f t="shared" si="60"/>
        <v>225.450.TX.CA.3.1848.No.Yes</v>
      </c>
      <c r="H229" s="13" t="s">
        <v>1664</v>
      </c>
      <c r="I229" s="13" t="s">
        <v>1664</v>
      </c>
      <c r="J229" t="s">
        <v>1410</v>
      </c>
      <c r="K229" t="s">
        <v>1388</v>
      </c>
      <c r="L229" s="14" t="s">
        <v>1411</v>
      </c>
      <c r="M229" t="s">
        <v>1444</v>
      </c>
      <c r="N229" t="s">
        <v>1348</v>
      </c>
      <c r="O229" t="s">
        <v>1445</v>
      </c>
      <c r="P229" t="s">
        <v>1477</v>
      </c>
      <c r="Q229" s="34">
        <v>1848</v>
      </c>
      <c r="R229" s="9">
        <v>1883.2</v>
      </c>
      <c r="S229">
        <v>0.36</v>
      </c>
      <c r="T229">
        <v>0.36</v>
      </c>
      <c r="U229" s="11">
        <f t="shared" si="61"/>
        <v>0.6</v>
      </c>
      <c r="V229" s="50">
        <v>3</v>
      </c>
      <c r="W229" s="22">
        <v>5</v>
      </c>
      <c r="X229">
        <v>3</v>
      </c>
      <c r="Y229" t="s">
        <v>1680</v>
      </c>
      <c r="Z229" s="50">
        <v>1883.2</v>
      </c>
      <c r="AA229" t="s">
        <v>1479</v>
      </c>
      <c r="AB229" t="s">
        <v>1478</v>
      </c>
      <c r="AC229" t="s">
        <v>1724</v>
      </c>
      <c r="AD229" t="s">
        <v>1727</v>
      </c>
      <c r="AE229" s="13" t="str">
        <f>IFERROR(VLOOKUP(D229,Metros!$C$2:$F$916,4,0),"")</f>
        <v>TX-HOU</v>
      </c>
      <c r="AF229" s="13" t="str">
        <f>IFERROR(VLOOKUP(E229,Metros!$C$2:$F$916,4,0),"")</f>
        <v>CA-SAC</v>
      </c>
      <c r="AK229" s="10"/>
      <c r="AL229" s="11"/>
      <c r="AS229">
        <v>1.25</v>
      </c>
      <c r="AT229">
        <v>1.4</v>
      </c>
      <c r="AY229">
        <v>1.27</v>
      </c>
      <c r="AZ229">
        <v>1.37</v>
      </c>
      <c r="BA229">
        <v>1.33</v>
      </c>
      <c r="BB229">
        <v>1.41</v>
      </c>
      <c r="BE229" s="1">
        <f t="shared" si="62"/>
        <v>1.3933333333333333</v>
      </c>
      <c r="BF229" s="51">
        <v>1200</v>
      </c>
      <c r="BG229" s="1">
        <f t="shared" si="63"/>
        <v>2.7968799207023509</v>
      </c>
      <c r="BH229" s="8">
        <v>2.95</v>
      </c>
      <c r="BJ229" s="6">
        <f t="shared" si="64"/>
        <v>5555.4400000000005</v>
      </c>
      <c r="BK229" s="6">
        <f t="shared" si="65"/>
        <v>6233.3920000000007</v>
      </c>
      <c r="BL229" s="5">
        <f t="shared" si="66"/>
        <v>3.01</v>
      </c>
      <c r="BM229" s="6">
        <f t="shared" si="67"/>
        <v>5562</v>
      </c>
      <c r="BN229" s="6"/>
      <c r="BO229" s="6"/>
      <c r="BP229" s="70">
        <f t="shared" si="68"/>
        <v>3</v>
      </c>
      <c r="BQ229" s="70">
        <f t="shared" si="69"/>
        <v>3</v>
      </c>
      <c r="BR229" s="6">
        <f t="shared" si="70"/>
        <v>5562</v>
      </c>
      <c r="BS229" s="68">
        <f t="shared" si="71"/>
        <v>4</v>
      </c>
      <c r="BT229" s="6">
        <f t="shared" si="72"/>
        <v>5743</v>
      </c>
      <c r="BU229" s="6"/>
      <c r="BV229" s="6"/>
      <c r="BW229" s="6">
        <f t="shared" si="73"/>
        <v>5743</v>
      </c>
      <c r="BX229" s="6">
        <f t="shared" si="74"/>
        <v>28715</v>
      </c>
      <c r="BY229" s="6">
        <f t="shared" si="75"/>
        <v>9416</v>
      </c>
      <c r="CO229" s="50">
        <v>3</v>
      </c>
      <c r="CP229" t="s">
        <v>1635</v>
      </c>
      <c r="CQ229" t="s">
        <v>1636</v>
      </c>
      <c r="CR229" t="s">
        <v>1502</v>
      </c>
      <c r="CS229">
        <v>5641</v>
      </c>
      <c r="CT229" t="s">
        <v>1444</v>
      </c>
      <c r="CU229">
        <v>8</v>
      </c>
      <c r="CV229">
        <v>5</v>
      </c>
      <c r="CW229">
        <v>5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1</v>
      </c>
      <c r="DS229">
        <v>1</v>
      </c>
      <c r="DT229">
        <v>1</v>
      </c>
      <c r="DU229">
        <v>0</v>
      </c>
      <c r="DV229">
        <v>0</v>
      </c>
      <c r="DW229">
        <v>0</v>
      </c>
      <c r="DX229">
        <v>1</v>
      </c>
      <c r="DY229">
        <v>1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</row>
    <row r="230" spans="1:145" x14ac:dyDescent="0.3">
      <c r="A230">
        <v>452</v>
      </c>
      <c r="B230">
        <v>226</v>
      </c>
      <c r="D230" s="13" t="str">
        <f t="shared" si="57"/>
        <v>775</v>
      </c>
      <c r="E230" s="13" t="str">
        <f t="shared" si="58"/>
        <v>917</v>
      </c>
      <c r="F230" s="13" t="str">
        <f t="shared" si="59"/>
        <v>77507.91764</v>
      </c>
      <c r="G230" s="13" t="str">
        <f t="shared" si="60"/>
        <v>226.452.TX.CA.3.1495.No.Yes</v>
      </c>
      <c r="H230" s="13" t="s">
        <v>1664</v>
      </c>
      <c r="I230" s="13" t="s">
        <v>1664</v>
      </c>
      <c r="J230" t="s">
        <v>1410</v>
      </c>
      <c r="K230" t="s">
        <v>1388</v>
      </c>
      <c r="L230" s="14" t="s">
        <v>1411</v>
      </c>
      <c r="M230" t="s">
        <v>1398</v>
      </c>
      <c r="N230" t="s">
        <v>1348</v>
      </c>
      <c r="O230" t="s">
        <v>1449</v>
      </c>
      <c r="P230" t="s">
        <v>1477</v>
      </c>
      <c r="Q230" s="34">
        <v>1495</v>
      </c>
      <c r="R230" s="9">
        <v>1524.3</v>
      </c>
      <c r="S230">
        <v>0.36</v>
      </c>
      <c r="T230">
        <v>0.36</v>
      </c>
      <c r="U230" s="11">
        <f t="shared" si="61"/>
        <v>0.6</v>
      </c>
      <c r="V230" s="50">
        <v>3</v>
      </c>
      <c r="W230" s="22">
        <v>5</v>
      </c>
      <c r="X230">
        <v>3</v>
      </c>
      <c r="Y230" t="s">
        <v>1680</v>
      </c>
      <c r="Z230" s="50">
        <v>1524.3</v>
      </c>
      <c r="AA230" t="s">
        <v>1479</v>
      </c>
      <c r="AB230" t="s">
        <v>1478</v>
      </c>
      <c r="AC230" t="s">
        <v>1724</v>
      </c>
      <c r="AD230" t="s">
        <v>1727</v>
      </c>
      <c r="AE230" s="13" t="str">
        <f>IFERROR(VLOOKUP(D230,Metros!$C$2:$F$916,4,0),"")</f>
        <v>TX-HOU</v>
      </c>
      <c r="AF230" s="13" t="str">
        <f>IFERROR(VLOOKUP(E230,Metros!$C$2:$F$916,4,0),"")</f>
        <v>CA-LOS</v>
      </c>
      <c r="AK230" s="10"/>
      <c r="AL230" s="11"/>
      <c r="AS230">
        <v>1.02</v>
      </c>
      <c r="AT230">
        <v>1.1100000000000001</v>
      </c>
      <c r="AY230">
        <v>1.08</v>
      </c>
      <c r="AZ230">
        <v>1.18</v>
      </c>
      <c r="BA230">
        <v>1.1499999999999999</v>
      </c>
      <c r="BB230">
        <v>1.3</v>
      </c>
      <c r="BE230" s="1">
        <f t="shared" si="62"/>
        <v>1.1966666666666665</v>
      </c>
      <c r="BF230" s="51">
        <v>1200</v>
      </c>
      <c r="BG230" s="1">
        <f t="shared" si="63"/>
        <v>2.642079938332349</v>
      </c>
      <c r="BH230" s="8">
        <v>2.75</v>
      </c>
      <c r="BJ230" s="6">
        <f t="shared" si="64"/>
        <v>4191.8249999999998</v>
      </c>
      <c r="BK230" s="6">
        <f t="shared" si="65"/>
        <v>4740.5729999999994</v>
      </c>
      <c r="BL230" s="5">
        <f t="shared" si="66"/>
        <v>2.81</v>
      </c>
      <c r="BM230" s="6">
        <f t="shared" si="67"/>
        <v>4201</v>
      </c>
      <c r="BN230" s="6"/>
      <c r="BO230" s="6"/>
      <c r="BP230" s="70">
        <f t="shared" si="68"/>
        <v>3</v>
      </c>
      <c r="BQ230" s="70">
        <f t="shared" si="69"/>
        <v>3</v>
      </c>
      <c r="BR230" s="6">
        <f t="shared" si="70"/>
        <v>4201</v>
      </c>
      <c r="BS230" s="68">
        <f t="shared" si="71"/>
        <v>4</v>
      </c>
      <c r="BT230" s="6">
        <f t="shared" si="72"/>
        <v>4338</v>
      </c>
      <c r="BU230" s="6"/>
      <c r="BV230" s="6"/>
      <c r="BW230" s="6">
        <f t="shared" si="73"/>
        <v>4338</v>
      </c>
      <c r="BX230" s="6">
        <f t="shared" si="74"/>
        <v>21690</v>
      </c>
      <c r="BY230" s="6">
        <f t="shared" si="75"/>
        <v>7621.5</v>
      </c>
      <c r="CO230" s="50">
        <v>3</v>
      </c>
      <c r="CP230" t="s">
        <v>1635</v>
      </c>
      <c r="CQ230" t="s">
        <v>1636</v>
      </c>
      <c r="CR230" t="s">
        <v>1502</v>
      </c>
      <c r="CS230">
        <v>5642</v>
      </c>
      <c r="CT230" t="s">
        <v>1398</v>
      </c>
      <c r="CU230">
        <v>8</v>
      </c>
      <c r="CV230">
        <v>5</v>
      </c>
      <c r="CW230">
        <v>5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1</v>
      </c>
      <c r="DT230">
        <v>1</v>
      </c>
      <c r="DU230">
        <v>1</v>
      </c>
      <c r="DV230">
        <v>0</v>
      </c>
      <c r="DW230">
        <v>0</v>
      </c>
      <c r="DX230">
        <v>0</v>
      </c>
      <c r="DY230">
        <v>1</v>
      </c>
      <c r="DZ230">
        <v>1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</row>
    <row r="231" spans="1:145" x14ac:dyDescent="0.3">
      <c r="A231">
        <v>454</v>
      </c>
      <c r="B231">
        <v>227</v>
      </c>
      <c r="D231" s="13" t="str">
        <f t="shared" si="57"/>
        <v>775</v>
      </c>
      <c r="E231" s="13" t="str">
        <f t="shared" si="58"/>
        <v>853</v>
      </c>
      <c r="F231" s="13" t="str">
        <f t="shared" si="59"/>
        <v>77507.85353</v>
      </c>
      <c r="G231" s="13" t="str">
        <f t="shared" si="60"/>
        <v>227.454.TX.AZ.2.1170.No.Yes</v>
      </c>
      <c r="H231" s="13" t="s">
        <v>1664</v>
      </c>
      <c r="I231" s="13" t="s">
        <v>1664</v>
      </c>
      <c r="J231" t="s">
        <v>1410</v>
      </c>
      <c r="K231" t="s">
        <v>1388</v>
      </c>
      <c r="L231" s="14" t="s">
        <v>1411</v>
      </c>
      <c r="M231" t="s">
        <v>1452</v>
      </c>
      <c r="N231" t="s">
        <v>1406</v>
      </c>
      <c r="O231" t="s">
        <v>1453</v>
      </c>
      <c r="P231" t="s">
        <v>1477</v>
      </c>
      <c r="Q231" s="34">
        <v>1170</v>
      </c>
      <c r="R231" s="9">
        <v>1202.4000000000001</v>
      </c>
      <c r="S231">
        <v>0.36</v>
      </c>
      <c r="T231">
        <v>0.36</v>
      </c>
      <c r="U231" s="11">
        <f t="shared" si="61"/>
        <v>0.66666666666666663</v>
      </c>
      <c r="V231" s="50">
        <v>2</v>
      </c>
      <c r="W231" s="22">
        <v>3</v>
      </c>
      <c r="X231">
        <v>2</v>
      </c>
      <c r="Y231" t="s">
        <v>1680</v>
      </c>
      <c r="Z231" s="50">
        <v>1202.4000000000001</v>
      </c>
      <c r="AA231" t="s">
        <v>1479</v>
      </c>
      <c r="AB231" t="s">
        <v>1478</v>
      </c>
      <c r="AC231" t="s">
        <v>1724</v>
      </c>
      <c r="AD231" t="s">
        <v>1728</v>
      </c>
      <c r="AE231" s="13" t="str">
        <f>IFERROR(VLOOKUP(D231,Metros!$C$2:$F$916,4,0),"")</f>
        <v>TX-HOU</v>
      </c>
      <c r="AF231" s="13" t="str">
        <f>IFERROR(VLOOKUP(E231,Metros!$C$2:$F$916,4,0),"")</f>
        <v>AZ-PHO</v>
      </c>
      <c r="AK231" s="10"/>
      <c r="AL231" s="11"/>
      <c r="AS231">
        <v>1.41</v>
      </c>
      <c r="AT231">
        <v>1.52</v>
      </c>
      <c r="AY231">
        <v>1.42</v>
      </c>
      <c r="AZ231">
        <v>1.52</v>
      </c>
      <c r="BA231">
        <v>1.52</v>
      </c>
      <c r="BB231">
        <v>1.66</v>
      </c>
      <c r="BE231" s="1">
        <f t="shared" si="62"/>
        <v>1.5666666666666667</v>
      </c>
      <c r="BF231" s="51">
        <v>1200</v>
      </c>
      <c r="BG231" s="1">
        <f t="shared" si="63"/>
        <v>3.4263373253493015</v>
      </c>
      <c r="BH231" s="8">
        <v>4.05</v>
      </c>
      <c r="BJ231" s="6">
        <f t="shared" si="64"/>
        <v>4869.72</v>
      </c>
      <c r="BK231" s="6">
        <f t="shared" si="65"/>
        <v>5302.5840000000007</v>
      </c>
      <c r="BL231" s="5">
        <f t="shared" si="66"/>
        <v>4.17</v>
      </c>
      <c r="BM231" s="6">
        <f t="shared" si="67"/>
        <v>4879</v>
      </c>
      <c r="BN231" s="6"/>
      <c r="BO231" s="6"/>
      <c r="BP231" s="70">
        <f t="shared" si="68"/>
        <v>2</v>
      </c>
      <c r="BQ231" s="70">
        <f t="shared" si="69"/>
        <v>2</v>
      </c>
      <c r="BR231" s="6">
        <f t="shared" si="70"/>
        <v>4879</v>
      </c>
      <c r="BS231" s="68">
        <f t="shared" si="71"/>
        <v>3</v>
      </c>
      <c r="BT231" s="6">
        <f t="shared" si="72"/>
        <v>5038</v>
      </c>
      <c r="BU231" s="6"/>
      <c r="BV231" s="6"/>
      <c r="BW231" s="6">
        <f t="shared" si="73"/>
        <v>5038</v>
      </c>
      <c r="BX231" s="6">
        <f t="shared" si="74"/>
        <v>15114</v>
      </c>
      <c r="BY231" s="6">
        <f t="shared" si="75"/>
        <v>3607.2000000000003</v>
      </c>
      <c r="CO231" s="50">
        <v>2</v>
      </c>
      <c r="CP231" t="s">
        <v>1635</v>
      </c>
      <c r="CQ231" t="s">
        <v>1636</v>
      </c>
      <c r="CR231" t="s">
        <v>1502</v>
      </c>
      <c r="CS231">
        <v>5643</v>
      </c>
      <c r="CT231" t="s">
        <v>1452</v>
      </c>
      <c r="CU231">
        <v>8</v>
      </c>
      <c r="CV231">
        <v>5</v>
      </c>
      <c r="CW231">
        <v>3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1</v>
      </c>
      <c r="DU231">
        <v>1</v>
      </c>
      <c r="DV231">
        <v>0</v>
      </c>
      <c r="DW231">
        <v>0</v>
      </c>
      <c r="DX231">
        <v>0</v>
      </c>
      <c r="DY231">
        <v>0</v>
      </c>
      <c r="DZ231">
        <v>1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</row>
    <row r="232" spans="1:145" x14ac:dyDescent="0.3">
      <c r="A232">
        <v>456</v>
      </c>
      <c r="B232">
        <v>228</v>
      </c>
      <c r="D232" s="13" t="str">
        <f t="shared" si="57"/>
        <v>445</v>
      </c>
      <c r="E232" s="13" t="str">
        <f t="shared" si="58"/>
        <v>752</v>
      </c>
      <c r="F232" s="13" t="str">
        <f t="shared" si="59"/>
        <v>44509.75232</v>
      </c>
      <c r="G232" s="13" t="str">
        <f t="shared" si="60"/>
        <v>228.456.OH.TX.1.1193.No.Yes</v>
      </c>
      <c r="H232" s="13" t="s">
        <v>1664</v>
      </c>
      <c r="I232" s="13" t="s">
        <v>1664</v>
      </c>
      <c r="J232" t="s">
        <v>1412</v>
      </c>
      <c r="K232" t="s">
        <v>1345</v>
      </c>
      <c r="L232" s="14" t="s">
        <v>1413</v>
      </c>
      <c r="M232" t="s">
        <v>1393</v>
      </c>
      <c r="N232" t="s">
        <v>1388</v>
      </c>
      <c r="O232" t="s">
        <v>1456</v>
      </c>
      <c r="P232" t="s">
        <v>1477</v>
      </c>
      <c r="Q232" s="34">
        <v>1193</v>
      </c>
      <c r="R232" s="9">
        <v>1222.7</v>
      </c>
      <c r="S232">
        <v>0.36</v>
      </c>
      <c r="T232">
        <v>0.36</v>
      </c>
      <c r="U232" s="11">
        <f t="shared" si="61"/>
        <v>0.33333333333333331</v>
      </c>
      <c r="V232" s="50">
        <v>1</v>
      </c>
      <c r="W232" s="22">
        <v>3</v>
      </c>
      <c r="X232">
        <v>1</v>
      </c>
      <c r="Y232" t="s">
        <v>1680</v>
      </c>
      <c r="Z232" s="50">
        <v>1222.7</v>
      </c>
      <c r="AA232" t="s">
        <v>1479</v>
      </c>
      <c r="AB232" t="s">
        <v>1478</v>
      </c>
      <c r="AC232" t="s">
        <v>1723</v>
      </c>
      <c r="AD232" t="s">
        <v>1724</v>
      </c>
      <c r="AE232" s="13" t="str">
        <f>IFERROR(VLOOKUP(D232,Metros!$C$2:$F$916,4,0),"")</f>
        <v>OH-YNG</v>
      </c>
      <c r="AF232" s="13" t="str">
        <f>IFERROR(VLOOKUP(E232,Metros!$C$2:$F$916,4,0),"")</f>
        <v>TX-DFW</v>
      </c>
      <c r="AK232" s="10"/>
      <c r="AL232" s="11"/>
      <c r="AS232">
        <v>1.72</v>
      </c>
      <c r="AT232">
        <v>1.86</v>
      </c>
      <c r="AY232">
        <v>1.68</v>
      </c>
      <c r="AZ232">
        <v>1.8</v>
      </c>
      <c r="BA232">
        <v>1.68</v>
      </c>
      <c r="BB232">
        <v>1.79</v>
      </c>
      <c r="BE232" s="1">
        <f t="shared" si="62"/>
        <v>1.8166666666666667</v>
      </c>
      <c r="BF232" s="51">
        <v>1200</v>
      </c>
      <c r="BG232" s="1">
        <f t="shared" si="63"/>
        <v>3.7972678634715522</v>
      </c>
      <c r="BH232" s="8">
        <v>4.95</v>
      </c>
      <c r="BJ232" s="6">
        <f t="shared" si="64"/>
        <v>6052.3650000000007</v>
      </c>
      <c r="BK232" s="6">
        <f t="shared" si="65"/>
        <v>6492.5370000000003</v>
      </c>
      <c r="BL232" s="5">
        <f t="shared" si="66"/>
        <v>5.08</v>
      </c>
      <c r="BM232" s="6">
        <f t="shared" si="67"/>
        <v>6060</v>
      </c>
      <c r="BN232" s="6"/>
      <c r="BO232" s="6"/>
      <c r="BP232" s="70">
        <f t="shared" si="68"/>
        <v>1</v>
      </c>
      <c r="BQ232" s="70">
        <f t="shared" si="69"/>
        <v>1</v>
      </c>
      <c r="BR232" s="6">
        <f t="shared" si="70"/>
        <v>6060</v>
      </c>
      <c r="BS232" s="68">
        <f t="shared" si="71"/>
        <v>3</v>
      </c>
      <c r="BT232" s="6">
        <f t="shared" si="72"/>
        <v>6257</v>
      </c>
      <c r="BU232" s="6"/>
      <c r="BV232" s="6"/>
      <c r="BW232" s="6">
        <f t="shared" si="73"/>
        <v>6257</v>
      </c>
      <c r="BX232" s="6">
        <f t="shared" si="74"/>
        <v>18771</v>
      </c>
      <c r="BY232" s="6">
        <f t="shared" si="75"/>
        <v>3668.1000000000004</v>
      </c>
      <c r="CO232" s="50">
        <v>1</v>
      </c>
      <c r="CP232" t="s">
        <v>1637</v>
      </c>
      <c r="CQ232" t="s">
        <v>1638</v>
      </c>
      <c r="CR232" t="s">
        <v>1502</v>
      </c>
      <c r="CS232">
        <v>5023</v>
      </c>
      <c r="CT232" t="s">
        <v>1393</v>
      </c>
      <c r="CU232">
        <v>8</v>
      </c>
      <c r="CV232">
        <v>5</v>
      </c>
      <c r="CW232">
        <v>3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1</v>
      </c>
      <c r="DP232">
        <v>1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1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</row>
    <row r="233" spans="1:145" x14ac:dyDescent="0.3">
      <c r="A233">
        <v>458</v>
      </c>
      <c r="B233">
        <v>229</v>
      </c>
      <c r="D233" s="13" t="str">
        <f t="shared" si="57"/>
        <v>445</v>
      </c>
      <c r="E233" s="13" t="str">
        <f t="shared" si="58"/>
        <v>666</v>
      </c>
      <c r="F233" s="13" t="str">
        <f t="shared" si="59"/>
        <v>44509.66609</v>
      </c>
      <c r="G233" s="13" t="str">
        <f t="shared" si="60"/>
        <v>229.458.OH.KS.1.879.No.Yes</v>
      </c>
      <c r="H233" s="13" t="s">
        <v>1664</v>
      </c>
      <c r="I233" s="13" t="s">
        <v>1664</v>
      </c>
      <c r="J233" t="s">
        <v>1412</v>
      </c>
      <c r="K233" t="s">
        <v>1345</v>
      </c>
      <c r="L233" s="14" t="s">
        <v>1413</v>
      </c>
      <c r="M233" t="s">
        <v>1457</v>
      </c>
      <c r="N233" t="s">
        <v>1458</v>
      </c>
      <c r="O233" t="s">
        <v>1459</v>
      </c>
      <c r="P233" t="s">
        <v>1477</v>
      </c>
      <c r="Q233" s="34">
        <v>879</v>
      </c>
      <c r="R233" s="9">
        <v>896.6</v>
      </c>
      <c r="S233">
        <v>0.36</v>
      </c>
      <c r="T233">
        <v>0.36</v>
      </c>
      <c r="U233" s="11">
        <f t="shared" si="61"/>
        <v>0.5</v>
      </c>
      <c r="V233" s="50">
        <v>1</v>
      </c>
      <c r="W233" s="22">
        <v>2</v>
      </c>
      <c r="X233">
        <v>1</v>
      </c>
      <c r="Y233" t="s">
        <v>1680</v>
      </c>
      <c r="Z233" s="50">
        <v>896.6</v>
      </c>
      <c r="AA233" t="s">
        <v>1479</v>
      </c>
      <c r="AB233" t="s">
        <v>1478</v>
      </c>
      <c r="AC233" t="s">
        <v>1723</v>
      </c>
      <c r="AD233" t="s">
        <v>1724</v>
      </c>
      <c r="AE233" s="13" t="str">
        <f>IFERROR(VLOOKUP(D233,Metros!$C$2:$F$916,4,0),"")</f>
        <v>OH-YNG</v>
      </c>
      <c r="AF233" s="13" t="str">
        <f>IFERROR(VLOOKUP(E233,Metros!$C$2:$F$916,4,0),"")</f>
        <v>KS-TOP</v>
      </c>
      <c r="AK233" s="10"/>
      <c r="AL233" s="11"/>
      <c r="AS233">
        <v>1.77</v>
      </c>
      <c r="AT233">
        <v>1.89</v>
      </c>
      <c r="AY233">
        <v>1.78</v>
      </c>
      <c r="AZ233">
        <v>1.9</v>
      </c>
      <c r="BA233">
        <v>1.79</v>
      </c>
      <c r="BB233">
        <v>1.9</v>
      </c>
      <c r="BE233" s="1">
        <f t="shared" si="62"/>
        <v>1.8966666666666665</v>
      </c>
      <c r="BF233" s="51">
        <v>1200</v>
      </c>
      <c r="BG233" s="1">
        <f t="shared" si="63"/>
        <v>4.2782228046694915</v>
      </c>
      <c r="BH233" s="8">
        <v>6.05</v>
      </c>
      <c r="BJ233" s="6">
        <f t="shared" si="64"/>
        <v>5424.43</v>
      </c>
      <c r="BK233" s="6">
        <f t="shared" si="65"/>
        <v>5747.2060000000001</v>
      </c>
      <c r="BL233" s="5">
        <f t="shared" si="66"/>
        <v>6.18</v>
      </c>
      <c r="BM233" s="6">
        <f t="shared" si="67"/>
        <v>5432</v>
      </c>
      <c r="BN233" s="6"/>
      <c r="BO233" s="6"/>
      <c r="BP233" s="70">
        <f t="shared" si="68"/>
        <v>1</v>
      </c>
      <c r="BQ233" s="70">
        <f t="shared" si="69"/>
        <v>1</v>
      </c>
      <c r="BR233" s="6">
        <f t="shared" si="70"/>
        <v>5432</v>
      </c>
      <c r="BS233" s="68">
        <f t="shared" si="71"/>
        <v>2</v>
      </c>
      <c r="BT233" s="6">
        <f t="shared" si="72"/>
        <v>5609</v>
      </c>
      <c r="BU233" s="6"/>
      <c r="BV233" s="6"/>
      <c r="BW233" s="6">
        <f t="shared" si="73"/>
        <v>5609</v>
      </c>
      <c r="BX233" s="6">
        <f t="shared" si="74"/>
        <v>11218</v>
      </c>
      <c r="BY233" s="6">
        <f t="shared" si="75"/>
        <v>1793.2</v>
      </c>
      <c r="CO233" s="50">
        <v>1</v>
      </c>
      <c r="CP233" t="s">
        <v>1637</v>
      </c>
      <c r="CQ233" t="s">
        <v>1638</v>
      </c>
      <c r="CR233" t="s">
        <v>1502</v>
      </c>
      <c r="CS233">
        <v>5024</v>
      </c>
      <c r="CT233" t="s">
        <v>1457</v>
      </c>
      <c r="CU233">
        <v>8</v>
      </c>
      <c r="CV233">
        <v>5</v>
      </c>
      <c r="CW233">
        <v>2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1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1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</row>
    <row r="234" spans="1:145" x14ac:dyDescent="0.3">
      <c r="A234">
        <v>460</v>
      </c>
      <c r="B234">
        <v>230</v>
      </c>
      <c r="D234" s="13" t="str">
        <f t="shared" si="57"/>
        <v>445</v>
      </c>
      <c r="E234" s="13" t="str">
        <f t="shared" si="58"/>
        <v>226</v>
      </c>
      <c r="F234" s="13" t="str">
        <f t="shared" si="59"/>
        <v>44509.22603</v>
      </c>
      <c r="G234" s="13" t="str">
        <f t="shared" si="60"/>
        <v>230.460.OH.VA.1.238.No.Yes</v>
      </c>
      <c r="H234" s="13" t="s">
        <v>1664</v>
      </c>
      <c r="I234" s="13" t="s">
        <v>1664</v>
      </c>
      <c r="J234" t="s">
        <v>1412</v>
      </c>
      <c r="K234" t="s">
        <v>1345</v>
      </c>
      <c r="L234" s="14" t="s">
        <v>1413</v>
      </c>
      <c r="M234" t="s">
        <v>1468</v>
      </c>
      <c r="N234" t="s">
        <v>1469</v>
      </c>
      <c r="O234" t="s">
        <v>1470</v>
      </c>
      <c r="P234" t="s">
        <v>1477</v>
      </c>
      <c r="Q234" s="34">
        <v>238</v>
      </c>
      <c r="R234" s="9">
        <v>247.2</v>
      </c>
      <c r="S234">
        <v>0.36</v>
      </c>
      <c r="T234">
        <v>0.36</v>
      </c>
      <c r="U234" s="11">
        <f t="shared" si="61"/>
        <v>0.5</v>
      </c>
      <c r="V234" s="50">
        <v>1</v>
      </c>
      <c r="W234" s="22">
        <v>2</v>
      </c>
      <c r="X234">
        <v>1</v>
      </c>
      <c r="Y234" t="s">
        <v>1680</v>
      </c>
      <c r="Z234" s="50">
        <v>247.2</v>
      </c>
      <c r="AA234" t="s">
        <v>1479</v>
      </c>
      <c r="AB234" t="s">
        <v>1478</v>
      </c>
      <c r="AC234" t="s">
        <v>1723</v>
      </c>
      <c r="AD234" t="s">
        <v>1722</v>
      </c>
      <c r="AE234" s="13" t="str">
        <f>IFERROR(VLOOKUP(D234,Metros!$C$2:$F$916,4,0),"")</f>
        <v>OH-YNG</v>
      </c>
      <c r="AF234" s="13" t="str">
        <f>IFERROR(VLOOKUP(E234,Metros!$C$2:$F$916,4,0),"")</f>
        <v>VA-WIN</v>
      </c>
      <c r="AK234" s="10"/>
      <c r="AL234" s="11"/>
      <c r="AS234">
        <v>3.95</v>
      </c>
      <c r="AT234">
        <v>4.38</v>
      </c>
      <c r="AY234">
        <v>3.81</v>
      </c>
      <c r="AZ234">
        <v>4.29</v>
      </c>
      <c r="BA234">
        <v>3.86</v>
      </c>
      <c r="BB234">
        <v>4.2699999999999996</v>
      </c>
      <c r="BE234" s="1">
        <f t="shared" si="62"/>
        <v>4.3133333333333335</v>
      </c>
      <c r="BF234" s="51">
        <v>1200</v>
      </c>
      <c r="BG234" s="1">
        <f t="shared" si="63"/>
        <v>11.540035598705503</v>
      </c>
      <c r="BH234" s="8">
        <v>1</v>
      </c>
      <c r="BI234" s="8">
        <v>3650</v>
      </c>
      <c r="BJ234" s="6">
        <f t="shared" si="64"/>
        <v>3650</v>
      </c>
      <c r="BK234" s="6">
        <f t="shared" si="65"/>
        <v>3738.9920000000002</v>
      </c>
      <c r="BL234" s="5">
        <f t="shared" si="66"/>
        <v>15.35</v>
      </c>
      <c r="BM234" s="6">
        <f t="shared" si="67"/>
        <v>3653</v>
      </c>
      <c r="BN234" s="6"/>
      <c r="BO234" s="6"/>
      <c r="BP234" s="70">
        <f t="shared" si="68"/>
        <v>1</v>
      </c>
      <c r="BQ234" s="70">
        <f t="shared" si="69"/>
        <v>1</v>
      </c>
      <c r="BR234" s="6">
        <f t="shared" si="70"/>
        <v>3653</v>
      </c>
      <c r="BS234" s="68">
        <f t="shared" si="71"/>
        <v>1</v>
      </c>
      <c r="BT234" s="6">
        <f t="shared" si="72"/>
        <v>3772</v>
      </c>
      <c r="BU234" s="6"/>
      <c r="BV234" s="6"/>
      <c r="BW234" s="6">
        <f t="shared" si="73"/>
        <v>3772</v>
      </c>
      <c r="BX234" s="6">
        <f t="shared" si="74"/>
        <v>7544</v>
      </c>
      <c r="BY234" s="6">
        <f t="shared" si="75"/>
        <v>494.4</v>
      </c>
      <c r="CO234" s="50">
        <v>1</v>
      </c>
      <c r="CP234" t="s">
        <v>1637</v>
      </c>
      <c r="CQ234" t="s">
        <v>1638</v>
      </c>
      <c r="CR234" t="s">
        <v>1502</v>
      </c>
      <c r="CS234">
        <v>5030</v>
      </c>
      <c r="CT234" t="s">
        <v>1468</v>
      </c>
      <c r="CU234">
        <v>8</v>
      </c>
      <c r="CV234">
        <v>5</v>
      </c>
      <c r="CW234">
        <v>2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1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1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</row>
    <row r="235" spans="1:145" x14ac:dyDescent="0.3">
      <c r="A235">
        <v>462</v>
      </c>
      <c r="B235">
        <v>231</v>
      </c>
      <c r="D235" s="13" t="str">
        <f t="shared" si="57"/>
        <v>445</v>
      </c>
      <c r="E235" s="13" t="str">
        <f t="shared" si="58"/>
        <v>180</v>
      </c>
      <c r="F235" s="13" t="str">
        <f t="shared" si="59"/>
        <v>44509.18031</v>
      </c>
      <c r="G235" s="13" t="str">
        <f t="shared" si="60"/>
        <v>231.462.OH.PA.1.315.No.Yes</v>
      </c>
      <c r="H235" s="13" t="s">
        <v>1664</v>
      </c>
      <c r="I235" s="13" t="s">
        <v>1664</v>
      </c>
      <c r="J235" t="s">
        <v>1412</v>
      </c>
      <c r="K235" t="s">
        <v>1345</v>
      </c>
      <c r="L235" s="14" t="s">
        <v>1413</v>
      </c>
      <c r="M235" t="s">
        <v>1438</v>
      </c>
      <c r="N235" t="s">
        <v>1357</v>
      </c>
      <c r="O235" t="s">
        <v>1439</v>
      </c>
      <c r="P235" t="s">
        <v>1477</v>
      </c>
      <c r="Q235" s="34">
        <v>315</v>
      </c>
      <c r="R235" s="9">
        <v>341.1</v>
      </c>
      <c r="S235">
        <v>0.36</v>
      </c>
      <c r="T235">
        <v>0.36</v>
      </c>
      <c r="U235" s="11">
        <f t="shared" si="61"/>
        <v>0.5</v>
      </c>
      <c r="V235" s="50">
        <v>1</v>
      </c>
      <c r="W235" s="22">
        <v>2</v>
      </c>
      <c r="X235">
        <v>1</v>
      </c>
      <c r="Y235" t="s">
        <v>1680</v>
      </c>
      <c r="Z235" s="50">
        <v>341.1</v>
      </c>
      <c r="AA235" t="s">
        <v>1479</v>
      </c>
      <c r="AB235" t="s">
        <v>1478</v>
      </c>
      <c r="AC235" t="s">
        <v>1723</v>
      </c>
      <c r="AD235" t="s">
        <v>1725</v>
      </c>
      <c r="AE235" s="13" t="str">
        <f>IFERROR(VLOOKUP(D235,Metros!$C$2:$F$916,4,0),"")</f>
        <v>OH-YNG</v>
      </c>
      <c r="AF235" s="13" t="str">
        <f>IFERROR(VLOOKUP(E235,Metros!$C$2:$F$916,4,0),"")</f>
        <v>PA-ALL</v>
      </c>
      <c r="AK235" s="10"/>
      <c r="AL235" s="11"/>
      <c r="AS235">
        <v>3.29</v>
      </c>
      <c r="AT235">
        <v>3.62</v>
      </c>
      <c r="AY235">
        <v>3.21</v>
      </c>
      <c r="AZ235">
        <v>3.43</v>
      </c>
      <c r="BA235">
        <v>3.26</v>
      </c>
      <c r="BB235">
        <v>3.51</v>
      </c>
      <c r="BE235" s="1">
        <f t="shared" si="62"/>
        <v>3.52</v>
      </c>
      <c r="BF235" s="51">
        <v>1200</v>
      </c>
      <c r="BG235" s="1">
        <f t="shared" si="63"/>
        <v>8.974029903254177</v>
      </c>
      <c r="BH235" s="8">
        <v>1</v>
      </c>
      <c r="BI235" s="8">
        <v>3650</v>
      </c>
      <c r="BJ235" s="6">
        <f t="shared" si="64"/>
        <v>3650</v>
      </c>
      <c r="BK235" s="6">
        <f t="shared" si="65"/>
        <v>3772.7959999999998</v>
      </c>
      <c r="BL235" s="5">
        <f t="shared" si="66"/>
        <v>11.62</v>
      </c>
      <c r="BM235" s="6">
        <f t="shared" si="67"/>
        <v>3660</v>
      </c>
      <c r="BN235" s="6"/>
      <c r="BO235" s="6"/>
      <c r="BP235" s="70">
        <f t="shared" si="68"/>
        <v>1</v>
      </c>
      <c r="BQ235" s="70">
        <f t="shared" si="69"/>
        <v>1</v>
      </c>
      <c r="BR235" s="6">
        <f t="shared" si="70"/>
        <v>3660</v>
      </c>
      <c r="BS235" s="68">
        <f t="shared" si="71"/>
        <v>1</v>
      </c>
      <c r="BT235" s="6">
        <f t="shared" si="72"/>
        <v>3779</v>
      </c>
      <c r="BU235" s="6"/>
      <c r="BV235" s="6"/>
      <c r="BW235" s="6">
        <f t="shared" si="73"/>
        <v>3779</v>
      </c>
      <c r="BX235" s="6">
        <f t="shared" si="74"/>
        <v>7558</v>
      </c>
      <c r="BY235" s="6">
        <f t="shared" si="75"/>
        <v>682.2</v>
      </c>
      <c r="CO235" s="50">
        <v>1</v>
      </c>
      <c r="CP235" t="s">
        <v>1637</v>
      </c>
      <c r="CQ235" t="s">
        <v>1638</v>
      </c>
      <c r="CR235" t="s">
        <v>1502</v>
      </c>
      <c r="CS235">
        <v>5034</v>
      </c>
      <c r="CT235" t="s">
        <v>1438</v>
      </c>
      <c r="CU235">
        <v>8</v>
      </c>
      <c r="CV235">
        <v>5</v>
      </c>
      <c r="CW235">
        <v>2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1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1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</row>
    <row r="236" spans="1:145" x14ac:dyDescent="0.3">
      <c r="A236">
        <v>464</v>
      </c>
      <c r="B236">
        <v>232</v>
      </c>
      <c r="D236" s="13" t="str">
        <f t="shared" si="57"/>
        <v>445</v>
      </c>
      <c r="E236" s="13" t="str">
        <f t="shared" si="58"/>
        <v>450</v>
      </c>
      <c r="F236" s="13" t="str">
        <f t="shared" si="59"/>
        <v>44509.45050</v>
      </c>
      <c r="G236" s="13" t="str">
        <f t="shared" si="60"/>
        <v>232.464.OH.OH.1.253.No.Yes</v>
      </c>
      <c r="H236" s="13" t="s">
        <v>1664</v>
      </c>
      <c r="I236" s="13" t="s">
        <v>1664</v>
      </c>
      <c r="J236" t="s">
        <v>1412</v>
      </c>
      <c r="K236" t="s">
        <v>1345</v>
      </c>
      <c r="L236" s="14" t="s">
        <v>1413</v>
      </c>
      <c r="M236" t="s">
        <v>1471</v>
      </c>
      <c r="N236" t="s">
        <v>1345</v>
      </c>
      <c r="O236" t="s">
        <v>1472</v>
      </c>
      <c r="P236" t="s">
        <v>1477</v>
      </c>
      <c r="Q236" s="34">
        <v>253</v>
      </c>
      <c r="R236" s="9">
        <v>273.10000000000002</v>
      </c>
      <c r="S236">
        <v>0.36</v>
      </c>
      <c r="T236">
        <v>0.36</v>
      </c>
      <c r="U236" s="11">
        <f t="shared" si="61"/>
        <v>0.5</v>
      </c>
      <c r="V236" s="50">
        <v>1</v>
      </c>
      <c r="W236" s="22">
        <v>2</v>
      </c>
      <c r="X236">
        <v>1</v>
      </c>
      <c r="Y236" t="s">
        <v>1680</v>
      </c>
      <c r="Z236" s="50">
        <v>273.10000000000002</v>
      </c>
      <c r="AA236" t="s">
        <v>1479</v>
      </c>
      <c r="AB236" t="s">
        <v>1478</v>
      </c>
      <c r="AC236" t="s">
        <v>1723</v>
      </c>
      <c r="AD236" t="s">
        <v>1723</v>
      </c>
      <c r="AE236" s="13" t="str">
        <f>IFERROR(VLOOKUP(D236,Metros!$C$2:$F$916,4,0),"")</f>
        <v>OH-YNG</v>
      </c>
      <c r="AF236" s="13" t="str">
        <f>IFERROR(VLOOKUP(E236,Metros!$C$2:$F$916,4,0),"")</f>
        <v>OH-CIN</v>
      </c>
      <c r="AG236">
        <v>9</v>
      </c>
      <c r="AH236">
        <v>275</v>
      </c>
      <c r="AI236">
        <v>1215.2777777777778</v>
      </c>
      <c r="AJ236">
        <v>1771.1622222222222</v>
      </c>
      <c r="AK236" s="10">
        <v>555.8844444444444</v>
      </c>
      <c r="AL236" s="11">
        <v>0.31385292519789265</v>
      </c>
      <c r="AS236">
        <v>2.75</v>
      </c>
      <c r="AT236">
        <v>3.13</v>
      </c>
      <c r="AY236">
        <v>2.59</v>
      </c>
      <c r="AZ236">
        <v>3.02</v>
      </c>
      <c r="BA236">
        <v>2.63</v>
      </c>
      <c r="BB236">
        <v>3.05</v>
      </c>
      <c r="BE236" s="1">
        <f t="shared" si="62"/>
        <v>3.0666666666666664</v>
      </c>
      <c r="BF236" s="51">
        <v>1200</v>
      </c>
      <c r="BG236" s="1">
        <f t="shared" si="63"/>
        <v>9.1473282070059803</v>
      </c>
      <c r="BH236" s="8">
        <v>9.5500000000000007</v>
      </c>
      <c r="BI236" s="8">
        <v>2750</v>
      </c>
      <c r="BJ236" s="6">
        <f t="shared" si="64"/>
        <v>2750</v>
      </c>
      <c r="BK236" s="6">
        <f t="shared" si="65"/>
        <v>2848.3159999999998</v>
      </c>
      <c r="BL236" s="5">
        <f t="shared" si="66"/>
        <v>10.9</v>
      </c>
      <c r="BM236" s="6">
        <f t="shared" si="67"/>
        <v>2758</v>
      </c>
      <c r="BN236" s="6"/>
      <c r="BO236" s="6"/>
      <c r="BP236" s="70">
        <f t="shared" si="68"/>
        <v>1</v>
      </c>
      <c r="BQ236" s="70">
        <f t="shared" si="69"/>
        <v>1</v>
      </c>
      <c r="BR236" s="6">
        <f t="shared" si="70"/>
        <v>2758</v>
      </c>
      <c r="BS236" s="68">
        <f t="shared" si="71"/>
        <v>1</v>
      </c>
      <c r="BT236" s="6">
        <f t="shared" si="72"/>
        <v>2848</v>
      </c>
      <c r="BU236" s="6"/>
      <c r="BV236" s="6"/>
      <c r="BW236" s="6">
        <f t="shared" si="73"/>
        <v>2848</v>
      </c>
      <c r="BX236" s="6">
        <f t="shared" si="74"/>
        <v>5696</v>
      </c>
      <c r="BY236" s="6">
        <f t="shared" si="75"/>
        <v>546.20000000000005</v>
      </c>
      <c r="CO236" s="50">
        <v>1</v>
      </c>
      <c r="CP236" t="s">
        <v>1637</v>
      </c>
      <c r="CQ236" t="s">
        <v>1638</v>
      </c>
      <c r="CR236" t="s">
        <v>1502</v>
      </c>
      <c r="CS236">
        <v>5084</v>
      </c>
      <c r="CT236" t="s">
        <v>1471</v>
      </c>
      <c r="CU236">
        <v>8</v>
      </c>
      <c r="CV236">
        <v>5</v>
      </c>
      <c r="CW236">
        <v>2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1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1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</row>
    <row r="237" spans="1:145" x14ac:dyDescent="0.3">
      <c r="A237">
        <v>466</v>
      </c>
      <c r="B237">
        <v>233</v>
      </c>
      <c r="D237" s="13" t="str">
        <f t="shared" si="57"/>
        <v>445</v>
      </c>
      <c r="E237" s="13" t="str">
        <f t="shared" si="58"/>
        <v>316</v>
      </c>
      <c r="F237" s="13" t="str">
        <f t="shared" si="59"/>
        <v>44509.31636</v>
      </c>
      <c r="G237" s="13" t="str">
        <f t="shared" si="60"/>
        <v>233.466.OH.GA.1.883.No.Yes</v>
      </c>
      <c r="H237" s="13" t="s">
        <v>1664</v>
      </c>
      <c r="I237" s="13" t="s">
        <v>1664</v>
      </c>
      <c r="J237" t="s">
        <v>1412</v>
      </c>
      <c r="K237" t="s">
        <v>1345</v>
      </c>
      <c r="L237" s="14" t="s">
        <v>1413</v>
      </c>
      <c r="M237" t="s">
        <v>1460</v>
      </c>
      <c r="N237" t="s">
        <v>1372</v>
      </c>
      <c r="O237" t="s">
        <v>1461</v>
      </c>
      <c r="P237" t="s">
        <v>1477</v>
      </c>
      <c r="Q237" s="34">
        <v>883</v>
      </c>
      <c r="R237" s="9">
        <v>928</v>
      </c>
      <c r="S237">
        <v>0.36</v>
      </c>
      <c r="T237">
        <v>0.36</v>
      </c>
      <c r="U237" s="11">
        <f t="shared" si="61"/>
        <v>0.33333333333333331</v>
      </c>
      <c r="V237" s="50">
        <v>1</v>
      </c>
      <c r="W237" s="22">
        <v>3</v>
      </c>
      <c r="X237">
        <v>1</v>
      </c>
      <c r="Y237" t="s">
        <v>1680</v>
      </c>
      <c r="Z237" s="50">
        <v>928</v>
      </c>
      <c r="AA237" t="s">
        <v>1479</v>
      </c>
      <c r="AB237" t="s">
        <v>1478</v>
      </c>
      <c r="AC237" t="s">
        <v>1723</v>
      </c>
      <c r="AD237" t="s">
        <v>1721</v>
      </c>
      <c r="AE237" s="13" t="str">
        <f>IFERROR(VLOOKUP(D237,Metros!$C$2:$F$916,4,0),"")</f>
        <v>OH-YNG</v>
      </c>
      <c r="AF237" s="13" t="str">
        <f>IFERROR(VLOOKUP(E237,Metros!$C$2:$F$916,4,0),"")</f>
        <v>GA-VAL</v>
      </c>
      <c r="AK237" s="10"/>
      <c r="AL237" s="11"/>
      <c r="AS237">
        <v>2.31</v>
      </c>
      <c r="AT237">
        <v>2.71</v>
      </c>
      <c r="AY237">
        <v>2.13</v>
      </c>
      <c r="AZ237">
        <v>2.38</v>
      </c>
      <c r="BA237">
        <v>2.11</v>
      </c>
      <c r="BB237">
        <v>2.31</v>
      </c>
      <c r="BE237" s="1">
        <f t="shared" si="62"/>
        <v>2.4666666666666668</v>
      </c>
      <c r="BF237" s="51">
        <v>1200</v>
      </c>
      <c r="BG237" s="1">
        <f t="shared" si="63"/>
        <v>5.1164367816091954</v>
      </c>
      <c r="BH237" s="8">
        <v>6.05</v>
      </c>
      <c r="BJ237" s="6">
        <f t="shared" si="64"/>
        <v>5614.4</v>
      </c>
      <c r="BK237" s="6">
        <f t="shared" si="65"/>
        <v>5948.48</v>
      </c>
      <c r="BL237" s="5">
        <f t="shared" si="66"/>
        <v>6.38</v>
      </c>
      <c r="BM237" s="6">
        <f t="shared" si="67"/>
        <v>5634</v>
      </c>
      <c r="BN237" s="6"/>
      <c r="BO237" s="6"/>
      <c r="BP237" s="70">
        <f t="shared" si="68"/>
        <v>1</v>
      </c>
      <c r="BQ237" s="70">
        <f t="shared" si="69"/>
        <v>1</v>
      </c>
      <c r="BR237" s="6">
        <f t="shared" si="70"/>
        <v>5634</v>
      </c>
      <c r="BS237" s="68">
        <f t="shared" si="71"/>
        <v>2</v>
      </c>
      <c r="BT237" s="6">
        <f t="shared" si="72"/>
        <v>5817</v>
      </c>
      <c r="BU237" s="6"/>
      <c r="BV237" s="6"/>
      <c r="BW237" s="6">
        <f t="shared" si="73"/>
        <v>5817</v>
      </c>
      <c r="BX237" s="6">
        <f t="shared" si="74"/>
        <v>17451</v>
      </c>
      <c r="BY237" s="6">
        <f t="shared" si="75"/>
        <v>2784</v>
      </c>
      <c r="CO237" s="50">
        <v>1</v>
      </c>
      <c r="CP237" t="s">
        <v>1637</v>
      </c>
      <c r="CQ237" t="s">
        <v>1638</v>
      </c>
      <c r="CR237" t="s">
        <v>1502</v>
      </c>
      <c r="CS237">
        <v>5085</v>
      </c>
      <c r="CT237" t="s">
        <v>1460</v>
      </c>
      <c r="CU237">
        <v>8</v>
      </c>
      <c r="CV237">
        <v>5</v>
      </c>
      <c r="CW237">
        <v>3</v>
      </c>
      <c r="CX237">
        <v>0</v>
      </c>
      <c r="CY237">
        <v>1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1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1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</row>
    <row r="238" spans="1:145" x14ac:dyDescent="0.3">
      <c r="A238">
        <v>468</v>
      </c>
      <c r="B238">
        <v>234</v>
      </c>
      <c r="D238" s="13" t="str">
        <f t="shared" si="57"/>
        <v>445</v>
      </c>
      <c r="E238" s="13" t="str">
        <f t="shared" si="58"/>
        <v>351</v>
      </c>
      <c r="F238" s="13" t="str">
        <f t="shared" si="59"/>
        <v>44509.35111</v>
      </c>
      <c r="G238" s="13" t="str">
        <f t="shared" si="60"/>
        <v>234.468.OH.AL.1.752.No.Yes</v>
      </c>
      <c r="H238" s="13" t="s">
        <v>1664</v>
      </c>
      <c r="I238" s="13" t="s">
        <v>1664</v>
      </c>
      <c r="J238" t="s">
        <v>1412</v>
      </c>
      <c r="K238" t="s">
        <v>1345</v>
      </c>
      <c r="L238" s="14" t="s">
        <v>1413</v>
      </c>
      <c r="M238" t="s">
        <v>1462</v>
      </c>
      <c r="N238" t="s">
        <v>1415</v>
      </c>
      <c r="O238" t="s">
        <v>1463</v>
      </c>
      <c r="P238" t="s">
        <v>1477</v>
      </c>
      <c r="Q238" s="34">
        <v>752</v>
      </c>
      <c r="R238" s="9">
        <v>782</v>
      </c>
      <c r="S238">
        <v>0.36</v>
      </c>
      <c r="T238">
        <v>0.36</v>
      </c>
      <c r="U238" s="11">
        <f t="shared" si="61"/>
        <v>0.33333333333333331</v>
      </c>
      <c r="V238" s="50">
        <v>1</v>
      </c>
      <c r="W238" s="22">
        <v>3</v>
      </c>
      <c r="X238">
        <v>1</v>
      </c>
      <c r="Y238" t="s">
        <v>1680</v>
      </c>
      <c r="Z238" s="50">
        <v>782</v>
      </c>
      <c r="AA238" t="s">
        <v>1479</v>
      </c>
      <c r="AB238" t="s">
        <v>1478</v>
      </c>
      <c r="AC238" t="s">
        <v>1723</v>
      </c>
      <c r="AD238" t="s">
        <v>1721</v>
      </c>
      <c r="AE238" s="13" t="str">
        <f>IFERROR(VLOOKUP(D238,Metros!$C$2:$F$916,4,0),"")</f>
        <v>OH-YNG</v>
      </c>
      <c r="AF238" s="13" t="str">
        <f>IFERROR(VLOOKUP(E238,Metros!$C$2:$F$916,4,0),"")</f>
        <v>AL-BIR</v>
      </c>
      <c r="AK238" s="10"/>
      <c r="AL238" s="11"/>
      <c r="AS238">
        <v>2.1800000000000002</v>
      </c>
      <c r="AT238">
        <v>2.4700000000000002</v>
      </c>
      <c r="AY238">
        <v>2.0099999999999998</v>
      </c>
      <c r="AZ238">
        <v>2.17</v>
      </c>
      <c r="BA238">
        <v>1.97</v>
      </c>
      <c r="BB238">
        <v>2.13</v>
      </c>
      <c r="BE238" s="1">
        <f t="shared" si="62"/>
        <v>2.2566666666666668</v>
      </c>
      <c r="BF238" s="51">
        <v>1200</v>
      </c>
      <c r="BG238" s="1">
        <f t="shared" si="63"/>
        <v>5.0323601875532828</v>
      </c>
      <c r="BH238" s="8">
        <v>6</v>
      </c>
      <c r="BJ238" s="6">
        <f t="shared" si="64"/>
        <v>4692</v>
      </c>
      <c r="BK238" s="6">
        <f t="shared" si="65"/>
        <v>4973.5200000000004</v>
      </c>
      <c r="BL238" s="5">
        <f t="shared" si="66"/>
        <v>6.25</v>
      </c>
      <c r="BM238" s="6">
        <f t="shared" si="67"/>
        <v>4700</v>
      </c>
      <c r="BN238" s="6"/>
      <c r="BO238" s="6"/>
      <c r="BP238" s="70">
        <f t="shared" si="68"/>
        <v>1</v>
      </c>
      <c r="BQ238" s="70">
        <f t="shared" si="69"/>
        <v>1</v>
      </c>
      <c r="BR238" s="6">
        <f t="shared" si="70"/>
        <v>4700</v>
      </c>
      <c r="BS238" s="68">
        <f t="shared" si="71"/>
        <v>2</v>
      </c>
      <c r="BT238" s="6">
        <f t="shared" si="72"/>
        <v>4853</v>
      </c>
      <c r="BU238" s="6"/>
      <c r="BV238" s="6"/>
      <c r="BW238" s="6">
        <f t="shared" si="73"/>
        <v>4853</v>
      </c>
      <c r="BX238" s="6">
        <f t="shared" si="74"/>
        <v>14559</v>
      </c>
      <c r="BY238" s="6">
        <f t="shared" si="75"/>
        <v>2346</v>
      </c>
      <c r="CO238" s="50">
        <v>1</v>
      </c>
      <c r="CP238" t="s">
        <v>1637</v>
      </c>
      <c r="CQ238" t="s">
        <v>1638</v>
      </c>
      <c r="CR238" t="s">
        <v>1502</v>
      </c>
      <c r="CS238">
        <v>5086</v>
      </c>
      <c r="CT238" t="s">
        <v>1462</v>
      </c>
      <c r="CU238">
        <v>8</v>
      </c>
      <c r="CV238">
        <v>5</v>
      </c>
      <c r="CW238">
        <v>3</v>
      </c>
      <c r="CX238">
        <v>0</v>
      </c>
      <c r="CY238">
        <v>1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1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1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</row>
    <row r="239" spans="1:145" x14ac:dyDescent="0.3">
      <c r="A239">
        <v>470</v>
      </c>
      <c r="B239">
        <v>235</v>
      </c>
      <c r="D239" s="13" t="str">
        <f t="shared" si="57"/>
        <v>445</v>
      </c>
      <c r="E239" s="13" t="str">
        <f t="shared" si="58"/>
        <v>923</v>
      </c>
      <c r="F239" s="13" t="str">
        <f t="shared" si="59"/>
        <v>44509.92374</v>
      </c>
      <c r="G239" s="13" t="str">
        <f t="shared" si="60"/>
        <v>235.470.OH.CA.1.2316.No.Yes</v>
      </c>
      <c r="H239" s="13" t="s">
        <v>1664</v>
      </c>
      <c r="I239" s="13" t="s">
        <v>1664</v>
      </c>
      <c r="J239" t="s">
        <v>1412</v>
      </c>
      <c r="K239" t="s">
        <v>1345</v>
      </c>
      <c r="L239" s="14" t="s">
        <v>1413</v>
      </c>
      <c r="M239" t="s">
        <v>1450</v>
      </c>
      <c r="N239" t="s">
        <v>1348</v>
      </c>
      <c r="O239" t="s">
        <v>1451</v>
      </c>
      <c r="P239" t="s">
        <v>1477</v>
      </c>
      <c r="Q239" s="34">
        <v>2316</v>
      </c>
      <c r="R239" s="9">
        <v>2371.9</v>
      </c>
      <c r="S239">
        <v>0.36</v>
      </c>
      <c r="T239">
        <v>0.36</v>
      </c>
      <c r="U239" s="11">
        <f t="shared" si="61"/>
        <v>0.5</v>
      </c>
      <c r="V239" s="50">
        <v>1</v>
      </c>
      <c r="W239" s="22">
        <v>2</v>
      </c>
      <c r="X239">
        <v>1</v>
      </c>
      <c r="Y239" t="s">
        <v>1680</v>
      </c>
      <c r="Z239" s="50">
        <v>2371.9</v>
      </c>
      <c r="AA239" t="s">
        <v>1479</v>
      </c>
      <c r="AB239" t="s">
        <v>1478</v>
      </c>
      <c r="AC239" t="s">
        <v>1723</v>
      </c>
      <c r="AD239" t="s">
        <v>1727</v>
      </c>
      <c r="AE239" s="13" t="str">
        <f>IFERROR(VLOOKUP(D239,Metros!$C$2:$F$916,4,0),"")</f>
        <v>OH-YNG</v>
      </c>
      <c r="AF239" s="13" t="str">
        <f>IFERROR(VLOOKUP(E239,Metros!$C$2:$F$916,4,0),"")</f>
        <v>CA-LOS</v>
      </c>
      <c r="AK239" s="10"/>
      <c r="AL239" s="11"/>
      <c r="AS239">
        <v>1.22</v>
      </c>
      <c r="AT239">
        <v>1.29</v>
      </c>
      <c r="AY239">
        <v>1.2</v>
      </c>
      <c r="AZ239">
        <v>1.23</v>
      </c>
      <c r="BA239">
        <v>1.19</v>
      </c>
      <c r="BB239">
        <v>1.23</v>
      </c>
      <c r="BE239" s="1">
        <f t="shared" si="62"/>
        <v>1.25</v>
      </c>
      <c r="BF239" s="51">
        <v>1200</v>
      </c>
      <c r="BG239" s="1">
        <f t="shared" si="63"/>
        <v>2.4434235212277078</v>
      </c>
      <c r="BH239" s="8">
        <v>3.25</v>
      </c>
      <c r="BJ239" s="6">
        <f t="shared" si="64"/>
        <v>7708.6750000000002</v>
      </c>
      <c r="BK239" s="6">
        <f t="shared" si="65"/>
        <v>8562.5590000000011</v>
      </c>
      <c r="BL239" s="5">
        <f t="shared" si="66"/>
        <v>3.34</v>
      </c>
      <c r="BM239" s="6">
        <f t="shared" si="67"/>
        <v>7735</v>
      </c>
      <c r="BN239" s="6"/>
      <c r="BO239" s="6"/>
      <c r="BP239" s="70">
        <f t="shared" si="68"/>
        <v>1</v>
      </c>
      <c r="BQ239" s="70">
        <f t="shared" si="69"/>
        <v>1</v>
      </c>
      <c r="BR239" s="6">
        <f t="shared" si="70"/>
        <v>7735</v>
      </c>
      <c r="BS239" s="68">
        <f t="shared" si="71"/>
        <v>5</v>
      </c>
      <c r="BT239" s="6">
        <f t="shared" si="72"/>
        <v>7986</v>
      </c>
      <c r="BU239" s="6"/>
      <c r="BV239" s="6"/>
      <c r="BW239" s="6">
        <f t="shared" si="73"/>
        <v>7986</v>
      </c>
      <c r="BX239" s="6">
        <f t="shared" si="74"/>
        <v>15972</v>
      </c>
      <c r="BY239" s="6">
        <f t="shared" si="75"/>
        <v>4743.8</v>
      </c>
      <c r="CO239" s="50">
        <v>1</v>
      </c>
      <c r="CP239" t="s">
        <v>1637</v>
      </c>
      <c r="CQ239" t="s">
        <v>1638</v>
      </c>
      <c r="CR239" t="s">
        <v>1502</v>
      </c>
      <c r="CS239">
        <v>5087</v>
      </c>
      <c r="CT239" t="s">
        <v>1450</v>
      </c>
      <c r="CU239">
        <v>8</v>
      </c>
      <c r="CV239">
        <v>5</v>
      </c>
      <c r="CW239">
        <v>2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1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1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</row>
    <row r="240" spans="1:145" x14ac:dyDescent="0.3">
      <c r="A240">
        <v>472</v>
      </c>
      <c r="B240">
        <v>236</v>
      </c>
      <c r="D240" s="13" t="str">
        <f t="shared" si="57"/>
        <v>445</v>
      </c>
      <c r="E240" s="13" t="str">
        <f t="shared" si="58"/>
        <v>291</v>
      </c>
      <c r="F240" s="13" t="str">
        <f t="shared" si="59"/>
        <v>44509.29172</v>
      </c>
      <c r="G240" s="13" t="str">
        <f t="shared" si="60"/>
        <v>236.472.OH.SC.1.594.No.Yes</v>
      </c>
      <c r="H240" s="13" t="s">
        <v>1664</v>
      </c>
      <c r="I240" s="13" t="s">
        <v>1664</v>
      </c>
      <c r="J240" t="s">
        <v>1412</v>
      </c>
      <c r="K240" t="s">
        <v>1345</v>
      </c>
      <c r="L240" s="14" t="s">
        <v>1413</v>
      </c>
      <c r="M240" t="s">
        <v>1464</v>
      </c>
      <c r="N240" t="s">
        <v>1418</v>
      </c>
      <c r="O240" t="s">
        <v>1465</v>
      </c>
      <c r="P240" t="s">
        <v>1477</v>
      </c>
      <c r="Q240" s="34">
        <v>594</v>
      </c>
      <c r="R240" s="9">
        <v>596.29999999999995</v>
      </c>
      <c r="S240">
        <v>0.36</v>
      </c>
      <c r="T240">
        <v>0.36</v>
      </c>
      <c r="U240" s="11">
        <f t="shared" si="61"/>
        <v>0.5</v>
      </c>
      <c r="V240" s="50">
        <v>1</v>
      </c>
      <c r="W240" s="22">
        <v>2</v>
      </c>
      <c r="X240">
        <v>1</v>
      </c>
      <c r="Y240" t="s">
        <v>1680</v>
      </c>
      <c r="Z240" s="50">
        <v>596.29999999999995</v>
      </c>
      <c r="AA240" t="s">
        <v>1479</v>
      </c>
      <c r="AB240" t="s">
        <v>1478</v>
      </c>
      <c r="AC240" t="s">
        <v>1723</v>
      </c>
      <c r="AD240" t="s">
        <v>1722</v>
      </c>
      <c r="AE240" s="13" t="str">
        <f>IFERROR(VLOOKUP(D240,Metros!$C$2:$F$916,4,0),"")</f>
        <v>OH-YNG</v>
      </c>
      <c r="AF240" s="13" t="str">
        <f>IFERROR(VLOOKUP(E240,Metros!$C$2:$F$916,4,0),"")</f>
        <v>SC-COL</v>
      </c>
      <c r="AK240" s="10"/>
      <c r="AL240" s="11"/>
      <c r="AS240">
        <v>2.33</v>
      </c>
      <c r="AT240">
        <v>2.79</v>
      </c>
      <c r="AY240">
        <v>2.0499999999999998</v>
      </c>
      <c r="AZ240">
        <v>2.23</v>
      </c>
      <c r="BA240">
        <v>2.02</v>
      </c>
      <c r="BB240">
        <v>2.12</v>
      </c>
      <c r="BE240" s="1">
        <f t="shared" si="62"/>
        <v>2.38</v>
      </c>
      <c r="BF240" s="51">
        <v>1200</v>
      </c>
      <c r="BG240" s="1">
        <f t="shared" si="63"/>
        <v>5.7014098608083188</v>
      </c>
      <c r="BH240" s="8">
        <v>6.25</v>
      </c>
      <c r="BJ240" s="6">
        <f t="shared" si="64"/>
        <v>3726.8749999999995</v>
      </c>
      <c r="BK240" s="6">
        <f t="shared" si="65"/>
        <v>3941.5429999999997</v>
      </c>
      <c r="BL240" s="5">
        <f t="shared" si="66"/>
        <v>6.28</v>
      </c>
      <c r="BM240" s="6">
        <f t="shared" si="67"/>
        <v>3730</v>
      </c>
      <c r="BN240" s="6"/>
      <c r="BO240" s="6"/>
      <c r="BP240" s="70">
        <f t="shared" si="68"/>
        <v>1</v>
      </c>
      <c r="BQ240" s="70">
        <f t="shared" si="69"/>
        <v>1</v>
      </c>
      <c r="BR240" s="6">
        <f t="shared" si="70"/>
        <v>3730</v>
      </c>
      <c r="BS240" s="68">
        <f t="shared" si="71"/>
        <v>2</v>
      </c>
      <c r="BT240" s="6">
        <f t="shared" si="72"/>
        <v>3851</v>
      </c>
      <c r="BU240" s="6"/>
      <c r="BV240" s="6"/>
      <c r="BW240" s="6">
        <f t="shared" si="73"/>
        <v>3851</v>
      </c>
      <c r="BX240" s="6">
        <f t="shared" si="74"/>
        <v>7702</v>
      </c>
      <c r="BY240" s="6">
        <f t="shared" si="75"/>
        <v>1192.5999999999999</v>
      </c>
      <c r="CO240" s="50">
        <v>1</v>
      </c>
      <c r="CP240" t="s">
        <v>1637</v>
      </c>
      <c r="CQ240" t="s">
        <v>1638</v>
      </c>
      <c r="CR240" t="s">
        <v>1502</v>
      </c>
      <c r="CS240">
        <v>5088</v>
      </c>
      <c r="CT240" t="s">
        <v>1464</v>
      </c>
      <c r="CU240">
        <v>8</v>
      </c>
      <c r="CV240">
        <v>5</v>
      </c>
      <c r="CW240">
        <v>2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1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1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</row>
    <row r="241" spans="1:145" x14ac:dyDescent="0.3">
      <c r="A241">
        <v>474</v>
      </c>
      <c r="B241">
        <v>237</v>
      </c>
      <c r="D241" s="13" t="str">
        <f t="shared" si="57"/>
        <v>445</v>
      </c>
      <c r="E241" s="13" t="str">
        <f t="shared" si="58"/>
        <v>186</v>
      </c>
      <c r="F241" s="13" t="str">
        <f t="shared" si="59"/>
        <v>44509.18640</v>
      </c>
      <c r="G241" s="13" t="str">
        <f t="shared" si="60"/>
        <v>237.474.OH.PA.2.294.No.Yes</v>
      </c>
      <c r="H241" s="13" t="s">
        <v>1664</v>
      </c>
      <c r="I241" s="13" t="s">
        <v>1664</v>
      </c>
      <c r="J241" t="s">
        <v>1412</v>
      </c>
      <c r="K241" t="s">
        <v>1345</v>
      </c>
      <c r="L241" s="14" t="s">
        <v>1413</v>
      </c>
      <c r="M241" t="s">
        <v>1440</v>
      </c>
      <c r="N241" t="s">
        <v>1357</v>
      </c>
      <c r="O241" t="s">
        <v>1441</v>
      </c>
      <c r="P241" t="s">
        <v>1477</v>
      </c>
      <c r="Q241" s="34">
        <v>294</v>
      </c>
      <c r="R241" s="9">
        <v>299.7</v>
      </c>
      <c r="S241">
        <v>0.36</v>
      </c>
      <c r="T241">
        <v>0.36</v>
      </c>
      <c r="U241" s="11">
        <f t="shared" si="61"/>
        <v>0.66666666666666663</v>
      </c>
      <c r="V241" s="50">
        <v>2</v>
      </c>
      <c r="W241" s="22">
        <v>3</v>
      </c>
      <c r="X241">
        <v>2</v>
      </c>
      <c r="Y241" t="s">
        <v>1680</v>
      </c>
      <c r="Z241" s="50">
        <v>299.7</v>
      </c>
      <c r="AA241" t="s">
        <v>1479</v>
      </c>
      <c r="AB241" t="s">
        <v>1478</v>
      </c>
      <c r="AC241" t="s">
        <v>1723</v>
      </c>
      <c r="AD241" t="s">
        <v>1725</v>
      </c>
      <c r="AE241" s="13" t="str">
        <f>IFERROR(VLOOKUP(D241,Metros!$C$2:$F$916,4,0),"")</f>
        <v>OH-YNG</v>
      </c>
      <c r="AF241" s="13" t="str">
        <f>IFERROR(VLOOKUP(E241,Metros!$C$2:$F$916,4,0),"")</f>
        <v>PA-SCR</v>
      </c>
      <c r="AK241" s="10"/>
      <c r="AL241" s="11"/>
      <c r="AS241">
        <v>3.29</v>
      </c>
      <c r="AT241">
        <v>3.62</v>
      </c>
      <c r="AY241">
        <v>3.21</v>
      </c>
      <c r="AZ241">
        <v>3.43</v>
      </c>
      <c r="BA241">
        <v>3.26</v>
      </c>
      <c r="BB241">
        <v>3.51</v>
      </c>
      <c r="BE241" s="1">
        <f t="shared" si="62"/>
        <v>3.52</v>
      </c>
      <c r="BF241" s="51">
        <v>1200</v>
      </c>
      <c r="BG241" s="1">
        <f t="shared" si="63"/>
        <v>9.4600040040040057</v>
      </c>
      <c r="BH241" s="8">
        <v>1</v>
      </c>
      <c r="BI241" s="8">
        <v>3350</v>
      </c>
      <c r="BJ241" s="6">
        <f t="shared" si="64"/>
        <v>3350</v>
      </c>
      <c r="BK241" s="6">
        <f t="shared" si="65"/>
        <v>3457.8919999999998</v>
      </c>
      <c r="BL241" s="5">
        <f t="shared" si="66"/>
        <v>11.4</v>
      </c>
      <c r="BM241" s="6">
        <f t="shared" si="67"/>
        <v>3352</v>
      </c>
      <c r="BN241" s="6"/>
      <c r="BO241" s="6"/>
      <c r="BP241" s="70">
        <f t="shared" si="68"/>
        <v>2</v>
      </c>
      <c r="BQ241" s="70">
        <f t="shared" si="69"/>
        <v>2</v>
      </c>
      <c r="BR241" s="6">
        <f t="shared" si="70"/>
        <v>3352</v>
      </c>
      <c r="BS241" s="68">
        <f t="shared" si="71"/>
        <v>1</v>
      </c>
      <c r="BT241" s="6">
        <f t="shared" si="72"/>
        <v>3461</v>
      </c>
      <c r="BU241" s="6"/>
      <c r="BV241" s="6"/>
      <c r="BW241" s="6">
        <f t="shared" si="73"/>
        <v>3461</v>
      </c>
      <c r="BX241" s="6">
        <f t="shared" si="74"/>
        <v>10383</v>
      </c>
      <c r="BY241" s="6">
        <f t="shared" si="75"/>
        <v>899.09999999999991</v>
      </c>
      <c r="CO241" s="50">
        <v>2</v>
      </c>
      <c r="CP241" t="s">
        <v>1637</v>
      </c>
      <c r="CQ241" t="s">
        <v>1638</v>
      </c>
      <c r="CR241" t="s">
        <v>1502</v>
      </c>
      <c r="CS241">
        <v>5089</v>
      </c>
      <c r="CT241" t="s">
        <v>1440</v>
      </c>
      <c r="CU241">
        <v>8</v>
      </c>
      <c r="CV241">
        <v>5</v>
      </c>
      <c r="CW241">
        <v>3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1</v>
      </c>
      <c r="DS241">
        <v>1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1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</row>
    <row r="242" spans="1:145" x14ac:dyDescent="0.3">
      <c r="A242">
        <v>476</v>
      </c>
      <c r="B242">
        <v>238</v>
      </c>
      <c r="D242" s="13" t="str">
        <f t="shared" si="57"/>
        <v>445</v>
      </c>
      <c r="E242" s="13" t="str">
        <f t="shared" si="58"/>
        <v>458</v>
      </c>
      <c r="F242" s="13" t="str">
        <f t="shared" si="59"/>
        <v>44509.45889</v>
      </c>
      <c r="G242" s="13" t="str">
        <f t="shared" si="60"/>
        <v>238.476.OH.OH.3.164.No.Yes</v>
      </c>
      <c r="H242" s="13" t="s">
        <v>1664</v>
      </c>
      <c r="I242" s="13" t="s">
        <v>1664</v>
      </c>
      <c r="J242" t="s">
        <v>1412</v>
      </c>
      <c r="K242" t="s">
        <v>1345</v>
      </c>
      <c r="L242" s="14" t="s">
        <v>1413</v>
      </c>
      <c r="M242" t="s">
        <v>1473</v>
      </c>
      <c r="N242" t="s">
        <v>1345</v>
      </c>
      <c r="O242" t="s">
        <v>1474</v>
      </c>
      <c r="P242" t="s">
        <v>1477</v>
      </c>
      <c r="Q242" s="34">
        <v>164</v>
      </c>
      <c r="R242" s="9">
        <v>192.4</v>
      </c>
      <c r="S242">
        <v>0.36</v>
      </c>
      <c r="T242">
        <v>0.36</v>
      </c>
      <c r="U242" s="11">
        <f t="shared" si="61"/>
        <v>0.6</v>
      </c>
      <c r="V242" s="50">
        <v>3</v>
      </c>
      <c r="W242" s="22">
        <v>5</v>
      </c>
      <c r="X242">
        <v>3</v>
      </c>
      <c r="Y242" t="s">
        <v>1680</v>
      </c>
      <c r="Z242" s="50">
        <v>192.4</v>
      </c>
      <c r="AA242" t="s">
        <v>1479</v>
      </c>
      <c r="AB242" t="s">
        <v>1478</v>
      </c>
      <c r="AC242" t="s">
        <v>1723</v>
      </c>
      <c r="AD242" t="s">
        <v>1723</v>
      </c>
      <c r="AE242" s="13" t="str">
        <f>IFERROR(VLOOKUP(D242,Metros!$C$2:$F$916,4,0),"")</f>
        <v>OH-YNG</v>
      </c>
      <c r="AF242" s="13" t="str">
        <f>IFERROR(VLOOKUP(E242,Metros!$C$2:$F$916,4,0),"")</f>
        <v>OH-LIM</v>
      </c>
      <c r="AK242" s="10"/>
      <c r="AL242" s="11"/>
      <c r="AS242">
        <v>2.56</v>
      </c>
      <c r="AT242">
        <v>2.56</v>
      </c>
      <c r="AY242">
        <v>2.54</v>
      </c>
      <c r="AZ242">
        <v>2.64</v>
      </c>
      <c r="BA242">
        <v>2.58</v>
      </c>
      <c r="BB242">
        <v>2.75</v>
      </c>
      <c r="BE242" s="1">
        <f t="shared" si="62"/>
        <v>2.65</v>
      </c>
      <c r="BF242" s="51">
        <v>1200</v>
      </c>
      <c r="BG242" s="1">
        <f t="shared" si="63"/>
        <v>10.344506237006236</v>
      </c>
      <c r="BH242" s="8">
        <v>1</v>
      </c>
      <c r="BI242" s="8">
        <v>2500</v>
      </c>
      <c r="BJ242" s="6">
        <f t="shared" si="64"/>
        <v>2500</v>
      </c>
      <c r="BK242" s="6">
        <f t="shared" si="65"/>
        <v>2569.2640000000001</v>
      </c>
      <c r="BL242" s="5">
        <f t="shared" si="66"/>
        <v>15.31</v>
      </c>
      <c r="BM242" s="6">
        <f t="shared" si="67"/>
        <v>2511</v>
      </c>
      <c r="BN242" s="6"/>
      <c r="BO242" s="6"/>
      <c r="BP242" s="70">
        <f t="shared" si="68"/>
        <v>3</v>
      </c>
      <c r="BQ242" s="70">
        <f t="shared" si="69"/>
        <v>3</v>
      </c>
      <c r="BR242" s="6">
        <f t="shared" si="70"/>
        <v>2511</v>
      </c>
      <c r="BS242" s="68">
        <f t="shared" si="71"/>
        <v>1</v>
      </c>
      <c r="BT242" s="6">
        <f t="shared" si="72"/>
        <v>2593</v>
      </c>
      <c r="BU242" s="6"/>
      <c r="BV242" s="6"/>
      <c r="BW242" s="6">
        <f t="shared" si="73"/>
        <v>2593</v>
      </c>
      <c r="BX242" s="6">
        <f t="shared" si="74"/>
        <v>12965</v>
      </c>
      <c r="BY242" s="6">
        <f t="shared" si="75"/>
        <v>962</v>
      </c>
      <c r="CO242" s="50">
        <v>3</v>
      </c>
      <c r="CP242" t="s">
        <v>1637</v>
      </c>
      <c r="CQ242" t="s">
        <v>1638</v>
      </c>
      <c r="CR242" t="s">
        <v>1502</v>
      </c>
      <c r="CS242">
        <v>5120</v>
      </c>
      <c r="CT242" t="s">
        <v>1473</v>
      </c>
      <c r="CU242">
        <v>8</v>
      </c>
      <c r="CV242">
        <v>5</v>
      </c>
      <c r="CW242">
        <v>5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1</v>
      </c>
      <c r="DS242">
        <v>1</v>
      </c>
      <c r="DT242">
        <v>1</v>
      </c>
      <c r="DU242">
        <v>0</v>
      </c>
      <c r="DV242">
        <v>0</v>
      </c>
      <c r="DW242">
        <v>0</v>
      </c>
      <c r="DX242">
        <v>0</v>
      </c>
      <c r="DY242">
        <v>1</v>
      </c>
      <c r="DZ242">
        <v>1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</row>
    <row r="243" spans="1:145" x14ac:dyDescent="0.3">
      <c r="A243">
        <v>478</v>
      </c>
      <c r="B243">
        <v>239</v>
      </c>
      <c r="D243" s="13" t="str">
        <f t="shared" si="57"/>
        <v>445</v>
      </c>
      <c r="E243" s="13" t="str">
        <f t="shared" si="58"/>
        <v>010</v>
      </c>
      <c r="F243" s="13" t="str">
        <f t="shared" si="59"/>
        <v>44509.01085</v>
      </c>
      <c r="G243" s="13" t="str">
        <f t="shared" si="60"/>
        <v>239.478.OH.MA.2.504.No.Yes</v>
      </c>
      <c r="H243" s="13" t="s">
        <v>1664</v>
      </c>
      <c r="I243" s="13" t="s">
        <v>1664</v>
      </c>
      <c r="J243" t="s">
        <v>1412</v>
      </c>
      <c r="K243" t="s">
        <v>1345</v>
      </c>
      <c r="L243" s="14" t="s">
        <v>1413</v>
      </c>
      <c r="M243" t="s">
        <v>1442</v>
      </c>
      <c r="N243" t="s">
        <v>1427</v>
      </c>
      <c r="O243" t="s">
        <v>1443</v>
      </c>
      <c r="P243" t="s">
        <v>1477</v>
      </c>
      <c r="Q243" s="34">
        <v>504</v>
      </c>
      <c r="R243" s="9">
        <v>536.70000000000005</v>
      </c>
      <c r="S243">
        <v>0.36</v>
      </c>
      <c r="T243">
        <v>0.36</v>
      </c>
      <c r="U243" s="11">
        <f t="shared" si="61"/>
        <v>0.66666666666666663</v>
      </c>
      <c r="V243" s="50">
        <v>2</v>
      </c>
      <c r="W243" s="22">
        <v>3</v>
      </c>
      <c r="X243">
        <v>2</v>
      </c>
      <c r="Y243" t="s">
        <v>1680</v>
      </c>
      <c r="Z243" s="50">
        <v>536.70000000000005</v>
      </c>
      <c r="AA243" t="s">
        <v>1479</v>
      </c>
      <c r="AB243" t="s">
        <v>1478</v>
      </c>
      <c r="AC243" t="s">
        <v>1723</v>
      </c>
      <c r="AD243" t="s">
        <v>1726</v>
      </c>
      <c r="AE243" s="13" t="str">
        <f>IFERROR(VLOOKUP(D243,Metros!$C$2:$F$916,4,0),"")</f>
        <v>OH-YNG</v>
      </c>
      <c r="AF243" s="13" t="str">
        <f>IFERROR(VLOOKUP(E243,Metros!$C$2:$F$916,4,0),"")</f>
        <v>MA-SPR</v>
      </c>
      <c r="AG243">
        <v>1</v>
      </c>
      <c r="AH243">
        <v>602</v>
      </c>
      <c r="AI243">
        <v>2300</v>
      </c>
      <c r="AJ243">
        <v>3142.64</v>
      </c>
      <c r="AK243" s="10">
        <v>842.63999999999987</v>
      </c>
      <c r="AL243" s="11">
        <v>0.26813125270473231</v>
      </c>
      <c r="AS243">
        <v>3.18</v>
      </c>
      <c r="AT243">
        <v>3.33</v>
      </c>
      <c r="AY243">
        <v>3.23</v>
      </c>
      <c r="AZ243">
        <v>3.34</v>
      </c>
      <c r="BA243">
        <v>3.27</v>
      </c>
      <c r="BB243">
        <v>3.37</v>
      </c>
      <c r="BE243" s="1">
        <f t="shared" si="62"/>
        <v>3.3466666666666662</v>
      </c>
      <c r="BF243" s="51">
        <v>1200</v>
      </c>
      <c r="BG243" s="1">
        <f t="shared" si="63"/>
        <v>7.4232193031488727</v>
      </c>
      <c r="BH243" s="8">
        <v>7.75</v>
      </c>
      <c r="BJ243" s="6">
        <f t="shared" si="64"/>
        <v>4159.4250000000002</v>
      </c>
      <c r="BK243" s="6">
        <f t="shared" si="65"/>
        <v>4352.6370000000006</v>
      </c>
      <c r="BL243" s="5">
        <f t="shared" si="66"/>
        <v>8.2799999999999994</v>
      </c>
      <c r="BM243" s="6">
        <f t="shared" si="67"/>
        <v>4173</v>
      </c>
      <c r="BN243" s="6"/>
      <c r="BO243" s="6"/>
      <c r="BP243" s="70">
        <f t="shared" si="68"/>
        <v>2</v>
      </c>
      <c r="BQ243" s="70">
        <f t="shared" si="69"/>
        <v>2</v>
      </c>
      <c r="BR243" s="6">
        <f t="shared" si="70"/>
        <v>4173</v>
      </c>
      <c r="BS243" s="68">
        <f t="shared" si="71"/>
        <v>2</v>
      </c>
      <c r="BT243" s="6">
        <f t="shared" si="72"/>
        <v>4309</v>
      </c>
      <c r="BU243" s="6"/>
      <c r="BV243" s="6"/>
      <c r="BW243" s="6">
        <f t="shared" si="73"/>
        <v>4309</v>
      </c>
      <c r="BX243" s="6">
        <f t="shared" si="74"/>
        <v>12927</v>
      </c>
      <c r="BY243" s="6">
        <f t="shared" si="75"/>
        <v>1610.1000000000001</v>
      </c>
      <c r="CO243" s="50">
        <v>2</v>
      </c>
      <c r="CP243" t="s">
        <v>1637</v>
      </c>
      <c r="CQ243" t="s">
        <v>1638</v>
      </c>
      <c r="CR243" t="s">
        <v>1502</v>
      </c>
      <c r="CS243">
        <v>5221</v>
      </c>
      <c r="CT243" t="s">
        <v>1442</v>
      </c>
      <c r="CU243">
        <v>8</v>
      </c>
      <c r="CV243">
        <v>5</v>
      </c>
      <c r="CW243">
        <v>3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1</v>
      </c>
      <c r="DT243">
        <v>1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1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</row>
    <row r="244" spans="1:145" x14ac:dyDescent="0.3">
      <c r="A244">
        <v>480</v>
      </c>
      <c r="B244">
        <v>240</v>
      </c>
      <c r="D244" s="13" t="str">
        <f t="shared" si="57"/>
        <v>445</v>
      </c>
      <c r="E244" s="13" t="str">
        <f t="shared" si="58"/>
        <v>770</v>
      </c>
      <c r="F244" s="13" t="str">
        <f t="shared" si="59"/>
        <v>44509.77064</v>
      </c>
      <c r="G244" s="13" t="str">
        <f t="shared" si="60"/>
        <v>240.480.OH.TX.1.1300.No.Yes</v>
      </c>
      <c r="H244" s="13" t="s">
        <v>1664</v>
      </c>
      <c r="I244" s="13" t="s">
        <v>1664</v>
      </c>
      <c r="J244" t="s">
        <v>1412</v>
      </c>
      <c r="K244" t="s">
        <v>1345</v>
      </c>
      <c r="L244" s="14" t="s">
        <v>1413</v>
      </c>
      <c r="M244" t="s">
        <v>1454</v>
      </c>
      <c r="N244" t="s">
        <v>1388</v>
      </c>
      <c r="O244" t="s">
        <v>1455</v>
      </c>
      <c r="P244" t="s">
        <v>1477</v>
      </c>
      <c r="Q244" s="34">
        <v>1300</v>
      </c>
      <c r="R244" s="9">
        <v>1337.3</v>
      </c>
      <c r="S244">
        <v>0.36</v>
      </c>
      <c r="T244">
        <v>0.36</v>
      </c>
      <c r="U244" s="11">
        <f t="shared" si="61"/>
        <v>0.5</v>
      </c>
      <c r="V244" s="50">
        <v>1</v>
      </c>
      <c r="W244" s="22">
        <v>2</v>
      </c>
      <c r="X244">
        <v>1</v>
      </c>
      <c r="Y244" t="s">
        <v>1680</v>
      </c>
      <c r="Z244" s="50">
        <v>1337.3</v>
      </c>
      <c r="AA244" t="s">
        <v>1479</v>
      </c>
      <c r="AB244" t="s">
        <v>1478</v>
      </c>
      <c r="AC244" t="s">
        <v>1723</v>
      </c>
      <c r="AD244" t="s">
        <v>1724</v>
      </c>
      <c r="AE244" s="13" t="str">
        <f>IFERROR(VLOOKUP(D244,Metros!$C$2:$F$916,4,0),"")</f>
        <v>OH-YNG</v>
      </c>
      <c r="AF244" s="13" t="str">
        <f>IFERROR(VLOOKUP(E244,Metros!$C$2:$F$916,4,0),"")</f>
        <v>TX-HOU</v>
      </c>
      <c r="AK244" s="10"/>
      <c r="AL244" s="11"/>
      <c r="AS244">
        <v>1.76</v>
      </c>
      <c r="AT244">
        <v>1.92</v>
      </c>
      <c r="AY244">
        <v>1.68</v>
      </c>
      <c r="AZ244">
        <v>1.79</v>
      </c>
      <c r="BA244">
        <v>1.68</v>
      </c>
      <c r="BB244">
        <v>1.78</v>
      </c>
      <c r="BE244" s="1">
        <f t="shared" si="62"/>
        <v>1.83</v>
      </c>
      <c r="BF244" s="51">
        <v>1200</v>
      </c>
      <c r="BG244" s="1">
        <f t="shared" si="63"/>
        <v>3.7338304419352428</v>
      </c>
      <c r="BH244" s="8">
        <v>4</v>
      </c>
      <c r="BJ244" s="6">
        <f t="shared" si="64"/>
        <v>5349.2</v>
      </c>
      <c r="BK244" s="6">
        <f t="shared" si="65"/>
        <v>5830.6279999999997</v>
      </c>
      <c r="BL244" s="5">
        <f t="shared" si="66"/>
        <v>4.13</v>
      </c>
      <c r="BM244" s="6">
        <f t="shared" si="67"/>
        <v>5369</v>
      </c>
      <c r="BN244" s="6"/>
      <c r="BO244" s="6"/>
      <c r="BP244" s="70">
        <f t="shared" si="68"/>
        <v>1</v>
      </c>
      <c r="BQ244" s="70">
        <f t="shared" si="69"/>
        <v>1</v>
      </c>
      <c r="BR244" s="6">
        <f t="shared" si="70"/>
        <v>5369</v>
      </c>
      <c r="BS244" s="68">
        <f t="shared" si="71"/>
        <v>3</v>
      </c>
      <c r="BT244" s="6">
        <f t="shared" si="72"/>
        <v>5543</v>
      </c>
      <c r="BU244" s="6"/>
      <c r="BV244" s="6"/>
      <c r="BW244" s="6">
        <f t="shared" si="73"/>
        <v>5543</v>
      </c>
      <c r="BX244" s="6">
        <f t="shared" si="74"/>
        <v>11086</v>
      </c>
      <c r="BY244" s="6">
        <f t="shared" si="75"/>
        <v>2674.6</v>
      </c>
      <c r="CO244" s="50">
        <v>1</v>
      </c>
      <c r="CP244" t="s">
        <v>1637</v>
      </c>
      <c r="CQ244" t="s">
        <v>1638</v>
      </c>
      <c r="CR244" t="s">
        <v>1502</v>
      </c>
      <c r="CS244">
        <v>5520</v>
      </c>
      <c r="CT244" t="s">
        <v>1454</v>
      </c>
      <c r="CU244">
        <v>8</v>
      </c>
      <c r="CV244">
        <v>5</v>
      </c>
      <c r="CW244">
        <v>2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1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1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</row>
    <row r="245" spans="1:145" x14ac:dyDescent="0.3">
      <c r="A245">
        <v>482</v>
      </c>
      <c r="B245">
        <v>241</v>
      </c>
      <c r="D245" s="13" t="str">
        <f t="shared" si="57"/>
        <v>445</v>
      </c>
      <c r="E245" s="13" t="str">
        <f t="shared" si="58"/>
        <v>973</v>
      </c>
      <c r="F245" s="13" t="str">
        <f t="shared" si="59"/>
        <v>44509.97317</v>
      </c>
      <c r="G245" s="13" t="str">
        <f t="shared" si="60"/>
        <v>241.482.OH.OR.1.2494.No.Yes</v>
      </c>
      <c r="H245" s="13" t="s">
        <v>1664</v>
      </c>
      <c r="I245" s="13" t="s">
        <v>1664</v>
      </c>
      <c r="J245" t="s">
        <v>1412</v>
      </c>
      <c r="K245" t="s">
        <v>1345</v>
      </c>
      <c r="L245" s="14" t="s">
        <v>1413</v>
      </c>
      <c r="M245" t="s">
        <v>1446</v>
      </c>
      <c r="N245" t="s">
        <v>1447</v>
      </c>
      <c r="O245" t="s">
        <v>1448</v>
      </c>
      <c r="P245" t="s">
        <v>1477</v>
      </c>
      <c r="Q245" s="34">
        <v>2494</v>
      </c>
      <c r="R245" s="9">
        <v>2553</v>
      </c>
      <c r="S245">
        <v>0.36</v>
      </c>
      <c r="T245">
        <v>0.36</v>
      </c>
      <c r="U245" s="11">
        <f t="shared" si="61"/>
        <v>0.33333333333333331</v>
      </c>
      <c r="V245" s="50">
        <v>1</v>
      </c>
      <c r="W245" s="22">
        <v>3</v>
      </c>
      <c r="X245">
        <v>1</v>
      </c>
      <c r="Y245" t="s">
        <v>1680</v>
      </c>
      <c r="Z245" s="50">
        <v>2553</v>
      </c>
      <c r="AA245" t="s">
        <v>1479</v>
      </c>
      <c r="AB245" t="s">
        <v>1478</v>
      </c>
      <c r="AC245" t="s">
        <v>1723</v>
      </c>
      <c r="AD245" t="s">
        <v>1729</v>
      </c>
      <c r="AE245" s="13" t="str">
        <f>IFERROR(VLOOKUP(D245,Metros!$C$2:$F$916,4,0),"")</f>
        <v>OH-YNG</v>
      </c>
      <c r="AF245" s="13" t="str">
        <f>IFERROR(VLOOKUP(E245,Metros!$C$2:$F$916,4,0),"")</f>
        <v>OR-EUG</v>
      </c>
      <c r="AK245" s="10"/>
      <c r="AL245" s="11"/>
      <c r="AS245">
        <v>1.52</v>
      </c>
      <c r="AT245">
        <v>1.61</v>
      </c>
      <c r="AY245">
        <v>1.48</v>
      </c>
      <c r="AZ245">
        <v>1.6</v>
      </c>
      <c r="BA245">
        <v>1.51</v>
      </c>
      <c r="BB245">
        <v>1.61</v>
      </c>
      <c r="BE245" s="1">
        <f t="shared" si="62"/>
        <v>1.6066666666666667</v>
      </c>
      <c r="BF245" s="51">
        <v>1200</v>
      </c>
      <c r="BG245" s="1">
        <f t="shared" si="63"/>
        <v>2.9603685859772817</v>
      </c>
      <c r="BH245" s="8">
        <v>3.45</v>
      </c>
      <c r="BJ245" s="6">
        <f t="shared" si="64"/>
        <v>8807.85</v>
      </c>
      <c r="BK245" s="6">
        <f t="shared" si="65"/>
        <v>9726.93</v>
      </c>
      <c r="BL245" s="5">
        <f t="shared" si="66"/>
        <v>3.54</v>
      </c>
      <c r="BM245" s="6">
        <f t="shared" si="67"/>
        <v>8829</v>
      </c>
      <c r="BN245" s="6"/>
      <c r="BO245" s="6"/>
      <c r="BP245" s="70">
        <f t="shared" si="68"/>
        <v>1</v>
      </c>
      <c r="BQ245" s="70">
        <f t="shared" si="69"/>
        <v>1</v>
      </c>
      <c r="BR245" s="6">
        <f t="shared" si="70"/>
        <v>8829</v>
      </c>
      <c r="BS245" s="68">
        <f t="shared" si="71"/>
        <v>6</v>
      </c>
      <c r="BT245" s="6">
        <f t="shared" si="72"/>
        <v>9116</v>
      </c>
      <c r="BU245" s="6"/>
      <c r="BV245" s="6"/>
      <c r="BW245" s="6">
        <f t="shared" si="73"/>
        <v>9116</v>
      </c>
      <c r="BX245" s="6">
        <f t="shared" si="74"/>
        <v>27348</v>
      </c>
      <c r="BY245" s="6">
        <f t="shared" si="75"/>
        <v>7659</v>
      </c>
      <c r="CO245" s="50">
        <v>1</v>
      </c>
      <c r="CP245" t="s">
        <v>1637</v>
      </c>
      <c r="CQ245" t="s">
        <v>1638</v>
      </c>
      <c r="CR245" t="s">
        <v>1502</v>
      </c>
      <c r="CS245">
        <v>5639</v>
      </c>
      <c r="CT245" t="s">
        <v>1446</v>
      </c>
      <c r="CU245">
        <v>8</v>
      </c>
      <c r="CV245">
        <v>5</v>
      </c>
      <c r="CW245">
        <v>3</v>
      </c>
      <c r="CX245">
        <v>0</v>
      </c>
      <c r="CY245">
        <v>1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1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1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</row>
    <row r="246" spans="1:145" x14ac:dyDescent="0.3">
      <c r="A246">
        <v>484</v>
      </c>
      <c r="B246">
        <v>242</v>
      </c>
      <c r="D246" s="13" t="str">
        <f t="shared" si="57"/>
        <v>445</v>
      </c>
      <c r="E246" s="13" t="str">
        <f t="shared" si="58"/>
        <v>953</v>
      </c>
      <c r="F246" s="13" t="str">
        <f t="shared" si="59"/>
        <v>44509.95304</v>
      </c>
      <c r="G246" s="13" t="str">
        <f t="shared" si="60"/>
        <v>242.484.OH.CA.1.2473.No.Yes</v>
      </c>
      <c r="H246" s="13" t="s">
        <v>1664</v>
      </c>
      <c r="I246" s="13" t="s">
        <v>1664</v>
      </c>
      <c r="J246" t="s">
        <v>1412</v>
      </c>
      <c r="K246" t="s">
        <v>1345</v>
      </c>
      <c r="L246" s="14" t="s">
        <v>1413</v>
      </c>
      <c r="M246" t="s">
        <v>1444</v>
      </c>
      <c r="N246" t="s">
        <v>1348</v>
      </c>
      <c r="O246" t="s">
        <v>1445</v>
      </c>
      <c r="P246" t="s">
        <v>1477</v>
      </c>
      <c r="Q246" s="34">
        <v>2473</v>
      </c>
      <c r="R246" s="9">
        <v>2498.1999999999998</v>
      </c>
      <c r="S246">
        <v>0.36</v>
      </c>
      <c r="T246">
        <v>0.36</v>
      </c>
      <c r="U246" s="11">
        <f t="shared" si="61"/>
        <v>0.5</v>
      </c>
      <c r="V246" s="50">
        <v>1</v>
      </c>
      <c r="W246" s="22">
        <v>2</v>
      </c>
      <c r="X246">
        <v>1</v>
      </c>
      <c r="Y246" t="s">
        <v>1680</v>
      </c>
      <c r="Z246" s="50">
        <v>2498.1999999999998</v>
      </c>
      <c r="AA246" t="s">
        <v>1479</v>
      </c>
      <c r="AB246" t="s">
        <v>1478</v>
      </c>
      <c r="AC246" t="s">
        <v>1723</v>
      </c>
      <c r="AD246" t="s">
        <v>1727</v>
      </c>
      <c r="AE246" s="13" t="str">
        <f>IFERROR(VLOOKUP(D246,Metros!$C$2:$F$916,4,0),"")</f>
        <v>OH-YNG</v>
      </c>
      <c r="AF246" s="13" t="str">
        <f>IFERROR(VLOOKUP(E246,Metros!$C$2:$F$916,4,0),"")</f>
        <v>CA-SAC</v>
      </c>
      <c r="AK246" s="10"/>
      <c r="AL246" s="11"/>
      <c r="AS246">
        <v>1.39</v>
      </c>
      <c r="AT246">
        <v>1.6</v>
      </c>
      <c r="AY246">
        <v>1.33</v>
      </c>
      <c r="AZ246">
        <v>1.59</v>
      </c>
      <c r="BA246">
        <v>1.31</v>
      </c>
      <c r="BB246">
        <v>1.59</v>
      </c>
      <c r="BE246" s="1">
        <f t="shared" si="62"/>
        <v>1.5933333333333335</v>
      </c>
      <c r="BF246" s="51">
        <v>1200</v>
      </c>
      <c r="BG246" s="1">
        <f t="shared" si="63"/>
        <v>2.9500125156779551</v>
      </c>
      <c r="BH246" s="8">
        <v>3.1</v>
      </c>
      <c r="BJ246" s="6">
        <f t="shared" si="64"/>
        <v>7744.42</v>
      </c>
      <c r="BK246" s="6">
        <f t="shared" si="65"/>
        <v>8643.7720000000008</v>
      </c>
      <c r="BL246" s="5">
        <f t="shared" si="66"/>
        <v>3.14</v>
      </c>
      <c r="BM246" s="6">
        <f t="shared" si="67"/>
        <v>7765</v>
      </c>
      <c r="BN246" s="6"/>
      <c r="BO246" s="6"/>
      <c r="BP246" s="70">
        <f t="shared" si="68"/>
        <v>1</v>
      </c>
      <c r="BQ246" s="70">
        <f t="shared" si="69"/>
        <v>1</v>
      </c>
      <c r="BR246" s="6">
        <f t="shared" si="70"/>
        <v>7765</v>
      </c>
      <c r="BS246" s="68">
        <f t="shared" si="71"/>
        <v>6</v>
      </c>
      <c r="BT246" s="6">
        <f t="shared" si="72"/>
        <v>8017</v>
      </c>
      <c r="BU246" s="6"/>
      <c r="BV246" s="6"/>
      <c r="BW246" s="6">
        <f t="shared" si="73"/>
        <v>8017</v>
      </c>
      <c r="BX246" s="6">
        <f t="shared" si="74"/>
        <v>16034</v>
      </c>
      <c r="BY246" s="6">
        <f t="shared" si="75"/>
        <v>4996.3999999999996</v>
      </c>
      <c r="CO246" s="50">
        <v>1</v>
      </c>
      <c r="CP246" t="s">
        <v>1637</v>
      </c>
      <c r="CQ246" t="s">
        <v>1638</v>
      </c>
      <c r="CR246" t="s">
        <v>1502</v>
      </c>
      <c r="CS246">
        <v>5641</v>
      </c>
      <c r="CT246" t="s">
        <v>1444</v>
      </c>
      <c r="CU246">
        <v>8</v>
      </c>
      <c r="CV246">
        <v>5</v>
      </c>
      <c r="CW246">
        <v>2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1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1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</row>
    <row r="247" spans="1:145" x14ac:dyDescent="0.3">
      <c r="A247">
        <v>486</v>
      </c>
      <c r="B247">
        <v>243</v>
      </c>
      <c r="D247" s="13" t="str">
        <f t="shared" si="57"/>
        <v>445</v>
      </c>
      <c r="E247" s="13" t="str">
        <f t="shared" si="58"/>
        <v>917</v>
      </c>
      <c r="F247" s="13" t="str">
        <f t="shared" si="59"/>
        <v>44509.91764</v>
      </c>
      <c r="G247" s="13" t="str">
        <f t="shared" si="60"/>
        <v>243.486.OH.CA.1.2337.No.Yes</v>
      </c>
      <c r="H247" s="13" t="s">
        <v>1664</v>
      </c>
      <c r="I247" s="13" t="s">
        <v>1664</v>
      </c>
      <c r="J247" t="s">
        <v>1412</v>
      </c>
      <c r="K247" t="s">
        <v>1345</v>
      </c>
      <c r="L247" s="14" t="s">
        <v>1413</v>
      </c>
      <c r="M247" t="s">
        <v>1398</v>
      </c>
      <c r="N247" t="s">
        <v>1348</v>
      </c>
      <c r="O247" t="s">
        <v>1449</v>
      </c>
      <c r="P247" t="s">
        <v>1477</v>
      </c>
      <c r="Q247" s="34">
        <v>2337</v>
      </c>
      <c r="R247" s="9">
        <v>2371.5</v>
      </c>
      <c r="S247">
        <v>0.36</v>
      </c>
      <c r="T247">
        <v>0.36</v>
      </c>
      <c r="U247" s="11">
        <f t="shared" si="61"/>
        <v>0.33333333333333331</v>
      </c>
      <c r="V247" s="50">
        <v>1</v>
      </c>
      <c r="W247" s="22">
        <v>3</v>
      </c>
      <c r="X247">
        <v>1</v>
      </c>
      <c r="Y247" t="s">
        <v>1680</v>
      </c>
      <c r="Z247" s="50">
        <v>2371.5</v>
      </c>
      <c r="AA247" t="s">
        <v>1479</v>
      </c>
      <c r="AB247" t="s">
        <v>1478</v>
      </c>
      <c r="AC247" t="s">
        <v>1723</v>
      </c>
      <c r="AD247" t="s">
        <v>1727</v>
      </c>
      <c r="AE247" s="13" t="str">
        <f>IFERROR(VLOOKUP(D247,Metros!$C$2:$F$916,4,0),"")</f>
        <v>OH-YNG</v>
      </c>
      <c r="AF247" s="13" t="str">
        <f>IFERROR(VLOOKUP(E247,Metros!$C$2:$F$916,4,0),"")</f>
        <v>CA-LOS</v>
      </c>
      <c r="AK247" s="10"/>
      <c r="AL247" s="11"/>
      <c r="AS247">
        <v>1.22</v>
      </c>
      <c r="AT247">
        <v>1.29</v>
      </c>
      <c r="AY247">
        <v>1.2</v>
      </c>
      <c r="AZ247">
        <v>1.23</v>
      </c>
      <c r="BA247">
        <v>1.19</v>
      </c>
      <c r="BB247">
        <v>1.23</v>
      </c>
      <c r="BE247" s="1">
        <f t="shared" si="62"/>
        <v>1.25</v>
      </c>
      <c r="BF247" s="51">
        <v>1200</v>
      </c>
      <c r="BG247" s="1">
        <f t="shared" si="63"/>
        <v>2.4435088551549651</v>
      </c>
      <c r="BH247" s="8">
        <v>3.25</v>
      </c>
      <c r="BJ247" s="6">
        <f t="shared" si="64"/>
        <v>7707.375</v>
      </c>
      <c r="BK247" s="6">
        <f t="shared" si="65"/>
        <v>8561.1149999999998</v>
      </c>
      <c r="BL247" s="5">
        <f t="shared" si="66"/>
        <v>3.3</v>
      </c>
      <c r="BM247" s="6">
        <f t="shared" si="67"/>
        <v>7712</v>
      </c>
      <c r="BN247" s="6"/>
      <c r="BO247" s="6"/>
      <c r="BP247" s="70">
        <f t="shared" si="68"/>
        <v>1</v>
      </c>
      <c r="BQ247" s="70">
        <f t="shared" si="69"/>
        <v>1</v>
      </c>
      <c r="BR247" s="6">
        <f t="shared" si="70"/>
        <v>7712</v>
      </c>
      <c r="BS247" s="68">
        <f t="shared" si="71"/>
        <v>5</v>
      </c>
      <c r="BT247" s="6">
        <f t="shared" si="72"/>
        <v>7963</v>
      </c>
      <c r="BU247" s="6"/>
      <c r="BV247" s="6"/>
      <c r="BW247" s="6">
        <f t="shared" si="73"/>
        <v>7963</v>
      </c>
      <c r="BX247" s="6">
        <f t="shared" si="74"/>
        <v>23889</v>
      </c>
      <c r="BY247" s="6">
        <f t="shared" si="75"/>
        <v>7114.5</v>
      </c>
      <c r="CO247" s="50">
        <v>1</v>
      </c>
      <c r="CP247" t="s">
        <v>1637</v>
      </c>
      <c r="CQ247" t="s">
        <v>1638</v>
      </c>
      <c r="CR247" t="s">
        <v>1502</v>
      </c>
      <c r="CS247">
        <v>5642</v>
      </c>
      <c r="CT247" t="s">
        <v>1398</v>
      </c>
      <c r="CU247">
        <v>8</v>
      </c>
      <c r="CV247">
        <v>5</v>
      </c>
      <c r="CW247">
        <v>3</v>
      </c>
      <c r="CX247">
        <v>0</v>
      </c>
      <c r="CY247">
        <v>1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1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1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</row>
    <row r="248" spans="1:145" x14ac:dyDescent="0.3">
      <c r="A248">
        <v>488</v>
      </c>
      <c r="B248">
        <v>244</v>
      </c>
      <c r="D248" s="13" t="str">
        <f t="shared" si="57"/>
        <v>445</v>
      </c>
      <c r="E248" s="13" t="str">
        <f t="shared" si="58"/>
        <v>853</v>
      </c>
      <c r="F248" s="13" t="str">
        <f t="shared" si="59"/>
        <v>44509.85353</v>
      </c>
      <c r="G248" s="13" t="str">
        <f t="shared" si="60"/>
        <v>244.488.OH.AZ.1.2019.No.Yes</v>
      </c>
      <c r="H248" s="13" t="s">
        <v>1664</v>
      </c>
      <c r="I248" s="13" t="s">
        <v>1664</v>
      </c>
      <c r="J248" t="s">
        <v>1412</v>
      </c>
      <c r="K248" t="s">
        <v>1345</v>
      </c>
      <c r="L248" s="14" t="s">
        <v>1413</v>
      </c>
      <c r="M248" t="s">
        <v>1452</v>
      </c>
      <c r="N248" t="s">
        <v>1406</v>
      </c>
      <c r="O248" t="s">
        <v>1453</v>
      </c>
      <c r="P248" t="s">
        <v>1477</v>
      </c>
      <c r="Q248" s="34">
        <v>2019</v>
      </c>
      <c r="R248" s="9">
        <v>2109.1999999999998</v>
      </c>
      <c r="S248">
        <v>0.36</v>
      </c>
      <c r="T248">
        <v>0.36</v>
      </c>
      <c r="U248" s="11">
        <f t="shared" si="61"/>
        <v>0.33333333333333331</v>
      </c>
      <c r="V248" s="50">
        <v>1</v>
      </c>
      <c r="W248" s="22">
        <v>3</v>
      </c>
      <c r="X248">
        <v>1</v>
      </c>
      <c r="Y248" t="s">
        <v>1680</v>
      </c>
      <c r="Z248" s="50">
        <v>2109.1999999999998</v>
      </c>
      <c r="AA248" t="s">
        <v>1479</v>
      </c>
      <c r="AB248" t="s">
        <v>1478</v>
      </c>
      <c r="AC248" t="s">
        <v>1723</v>
      </c>
      <c r="AD248" t="s">
        <v>1728</v>
      </c>
      <c r="AE248" s="13" t="str">
        <f>IFERROR(VLOOKUP(D248,Metros!$C$2:$F$916,4,0),"")</f>
        <v>OH-YNG</v>
      </c>
      <c r="AF248" s="13" t="str">
        <f>IFERROR(VLOOKUP(E248,Metros!$C$2:$F$916,4,0),"")</f>
        <v>AZ-PHO</v>
      </c>
      <c r="AK248" s="10"/>
      <c r="AL248" s="11"/>
      <c r="AS248">
        <v>1.56</v>
      </c>
      <c r="AT248">
        <v>1.77</v>
      </c>
      <c r="AY248">
        <v>1.4</v>
      </c>
      <c r="AZ248">
        <v>1.48</v>
      </c>
      <c r="BA248">
        <v>1.37</v>
      </c>
      <c r="BB248">
        <v>1.44</v>
      </c>
      <c r="BE248" s="1">
        <f t="shared" si="62"/>
        <v>1.5633333333333332</v>
      </c>
      <c r="BF248" s="51">
        <v>1200</v>
      </c>
      <c r="BG248" s="1">
        <f t="shared" si="63"/>
        <v>2.9921027561792779</v>
      </c>
      <c r="BH248" s="8">
        <v>3.3</v>
      </c>
      <c r="BJ248" s="6">
        <f t="shared" si="64"/>
        <v>6960.3599999999988</v>
      </c>
      <c r="BK248" s="6">
        <f t="shared" si="65"/>
        <v>7719.6719999999987</v>
      </c>
      <c r="BL248" s="5">
        <f t="shared" si="66"/>
        <v>3.46</v>
      </c>
      <c r="BM248" s="6">
        <f t="shared" si="67"/>
        <v>6986</v>
      </c>
      <c r="BN248" s="6"/>
      <c r="BO248" s="6"/>
      <c r="BP248" s="70">
        <f t="shared" si="68"/>
        <v>1</v>
      </c>
      <c r="BQ248" s="70">
        <f t="shared" si="69"/>
        <v>1</v>
      </c>
      <c r="BR248" s="6">
        <f t="shared" si="70"/>
        <v>6986</v>
      </c>
      <c r="BS248" s="68">
        <f t="shared" si="71"/>
        <v>5</v>
      </c>
      <c r="BT248" s="6">
        <f t="shared" si="72"/>
        <v>7213</v>
      </c>
      <c r="BU248" s="6"/>
      <c r="BV248" s="6"/>
      <c r="BW248" s="6">
        <f t="shared" si="73"/>
        <v>7213</v>
      </c>
      <c r="BX248" s="6">
        <f t="shared" si="74"/>
        <v>21639</v>
      </c>
      <c r="BY248" s="6">
        <f t="shared" si="75"/>
        <v>6327.5999999999995</v>
      </c>
      <c r="CO248" s="50">
        <v>1</v>
      </c>
      <c r="CP248" t="s">
        <v>1637</v>
      </c>
      <c r="CQ248" t="s">
        <v>1638</v>
      </c>
      <c r="CR248" t="s">
        <v>1502</v>
      </c>
      <c r="CS248">
        <v>5643</v>
      </c>
      <c r="CT248" t="s">
        <v>1452</v>
      </c>
      <c r="CU248">
        <v>8</v>
      </c>
      <c r="CV248">
        <v>5</v>
      </c>
      <c r="CW248">
        <v>3</v>
      </c>
      <c r="CX248">
        <v>0</v>
      </c>
      <c r="CY248">
        <v>1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1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1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</row>
    <row r="249" spans="1:145" x14ac:dyDescent="0.3">
      <c r="A249">
        <v>490</v>
      </c>
      <c r="B249">
        <v>245</v>
      </c>
      <c r="D249" s="13" t="str">
        <f t="shared" si="57"/>
        <v>445</v>
      </c>
      <c r="E249" s="13" t="str">
        <f t="shared" si="58"/>
        <v>604</v>
      </c>
      <c r="F249" s="13" t="str">
        <f t="shared" si="59"/>
        <v>44509.60436</v>
      </c>
      <c r="G249" s="13" t="str">
        <f t="shared" si="60"/>
        <v>245.490.OH.IL.2.410.No.Yes</v>
      </c>
      <c r="H249" s="13" t="s">
        <v>1664</v>
      </c>
      <c r="I249" s="13" t="s">
        <v>1664</v>
      </c>
      <c r="J249" t="s">
        <v>1412</v>
      </c>
      <c r="K249" t="s">
        <v>1345</v>
      </c>
      <c r="L249" s="14" t="s">
        <v>1413</v>
      </c>
      <c r="M249" t="s">
        <v>1466</v>
      </c>
      <c r="N249" t="s">
        <v>1354</v>
      </c>
      <c r="O249" t="s">
        <v>1467</v>
      </c>
      <c r="P249" t="s">
        <v>1477</v>
      </c>
      <c r="Q249" s="34">
        <v>410</v>
      </c>
      <c r="R249" s="9">
        <v>426.6</v>
      </c>
      <c r="S249">
        <v>0.36</v>
      </c>
      <c r="T249">
        <v>0.36</v>
      </c>
      <c r="U249" s="11">
        <f t="shared" si="61"/>
        <v>0.5</v>
      </c>
      <c r="V249" s="50">
        <v>2</v>
      </c>
      <c r="W249" s="22">
        <v>4</v>
      </c>
      <c r="X249">
        <v>2</v>
      </c>
      <c r="Y249" t="s">
        <v>1680</v>
      </c>
      <c r="Z249" s="50">
        <v>426.6</v>
      </c>
      <c r="AA249" t="s">
        <v>1479</v>
      </c>
      <c r="AB249" t="s">
        <v>1478</v>
      </c>
      <c r="AC249" t="s">
        <v>1723</v>
      </c>
      <c r="AD249" t="s">
        <v>1723</v>
      </c>
      <c r="AE249" s="13" t="str">
        <f>IFERROR(VLOOKUP(D249,Metros!$C$2:$F$916,4,0),"")</f>
        <v>OH-YNG</v>
      </c>
      <c r="AF249" s="13" t="str">
        <f>IFERROR(VLOOKUP(E249,Metros!$C$2:$F$916,4,0),"")</f>
        <v>IL-CHI</v>
      </c>
      <c r="AK249" s="10"/>
      <c r="AL249" s="11"/>
      <c r="AS249">
        <v>1.87</v>
      </c>
      <c r="AT249">
        <v>2.0499999999999998</v>
      </c>
      <c r="AY249">
        <v>1.89</v>
      </c>
      <c r="AZ249">
        <v>2.0699999999999998</v>
      </c>
      <c r="BA249">
        <v>1.91</v>
      </c>
      <c r="BB249">
        <v>2.12</v>
      </c>
      <c r="BE249" s="1">
        <f t="shared" si="62"/>
        <v>2.0799999999999996</v>
      </c>
      <c r="BF249" s="51">
        <v>1200</v>
      </c>
      <c r="BG249" s="1">
        <f t="shared" si="63"/>
        <v>6.0369395218002806</v>
      </c>
      <c r="BH249" s="8">
        <v>1</v>
      </c>
      <c r="BI249" s="8">
        <v>2500</v>
      </c>
      <c r="BJ249" s="6">
        <f t="shared" si="64"/>
        <v>2500</v>
      </c>
      <c r="BK249" s="6">
        <f t="shared" si="65"/>
        <v>2653.576</v>
      </c>
      <c r="BL249" s="5">
        <f t="shared" si="66"/>
        <v>6.11</v>
      </c>
      <c r="BM249" s="6">
        <f t="shared" si="67"/>
        <v>2505</v>
      </c>
      <c r="BN249" s="6"/>
      <c r="BO249" s="6"/>
      <c r="BP249" s="70">
        <f t="shared" si="68"/>
        <v>2</v>
      </c>
      <c r="BQ249" s="70">
        <f t="shared" si="69"/>
        <v>2</v>
      </c>
      <c r="BR249" s="6">
        <f t="shared" si="70"/>
        <v>2505</v>
      </c>
      <c r="BS249" s="68">
        <f t="shared" si="71"/>
        <v>1</v>
      </c>
      <c r="BT249" s="6">
        <f t="shared" si="72"/>
        <v>2586</v>
      </c>
      <c r="BU249" s="6"/>
      <c r="BV249" s="6"/>
      <c r="BW249" s="6">
        <f t="shared" si="73"/>
        <v>2586</v>
      </c>
      <c r="BX249" s="6">
        <f t="shared" si="74"/>
        <v>10344</v>
      </c>
      <c r="BY249" s="6">
        <f t="shared" si="75"/>
        <v>1706.4</v>
      </c>
      <c r="CO249" s="50">
        <v>2</v>
      </c>
      <c r="CP249" t="s">
        <v>1637</v>
      </c>
      <c r="CQ249" t="s">
        <v>1638</v>
      </c>
      <c r="CR249" t="s">
        <v>1502</v>
      </c>
      <c r="CS249">
        <v>5851</v>
      </c>
      <c r="CT249" t="s">
        <v>1466</v>
      </c>
      <c r="CU249">
        <v>8</v>
      </c>
      <c r="CV249">
        <v>5</v>
      </c>
      <c r="CW249">
        <v>4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1</v>
      </c>
      <c r="DV249">
        <v>1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1</v>
      </c>
      <c r="EC249">
        <v>1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</row>
    <row r="250" spans="1:145" x14ac:dyDescent="0.3">
      <c r="A250">
        <v>492</v>
      </c>
      <c r="B250">
        <v>246</v>
      </c>
      <c r="D250" s="13" t="str">
        <f t="shared" si="57"/>
        <v>352</v>
      </c>
      <c r="E250" s="13" t="str">
        <f t="shared" si="58"/>
        <v>752</v>
      </c>
      <c r="F250" s="13" t="str">
        <f t="shared" si="59"/>
        <v>35215.75232</v>
      </c>
      <c r="G250" s="13" t="str">
        <f t="shared" si="60"/>
        <v>246.492.AL.TX.2.648.No.Yes</v>
      </c>
      <c r="H250" s="13" t="s">
        <v>1664</v>
      </c>
      <c r="I250" s="13" t="s">
        <v>1664</v>
      </c>
      <c r="J250" t="s">
        <v>1414</v>
      </c>
      <c r="K250" t="s">
        <v>1415</v>
      </c>
      <c r="L250" s="14" t="s">
        <v>1416</v>
      </c>
      <c r="M250" t="s">
        <v>1393</v>
      </c>
      <c r="N250" t="s">
        <v>1388</v>
      </c>
      <c r="O250" t="s">
        <v>1456</v>
      </c>
      <c r="P250" t="s">
        <v>1477</v>
      </c>
      <c r="Q250" s="34">
        <v>648</v>
      </c>
      <c r="R250" s="9">
        <v>640.79999999999995</v>
      </c>
      <c r="S250">
        <v>0.36</v>
      </c>
      <c r="T250">
        <v>0.36</v>
      </c>
      <c r="U250" s="11" t="e">
        <f t="shared" si="61"/>
        <v>#DIV/0!</v>
      </c>
      <c r="V250" s="50">
        <v>0</v>
      </c>
      <c r="W250" s="22">
        <v>0</v>
      </c>
      <c r="X250">
        <v>2</v>
      </c>
      <c r="Y250" t="s">
        <v>1680</v>
      </c>
      <c r="Z250" s="50">
        <v>640.79999999999995</v>
      </c>
      <c r="AA250" t="s">
        <v>1479</v>
      </c>
      <c r="AB250" t="s">
        <v>1478</v>
      </c>
      <c r="AC250" t="s">
        <v>1721</v>
      </c>
      <c r="AD250" t="s">
        <v>1724</v>
      </c>
      <c r="AE250" s="13" t="str">
        <f>IFERROR(VLOOKUP(D250,Metros!$C$2:$F$916,4,0),"")</f>
        <v>AL-BIR</v>
      </c>
      <c r="AF250" s="13" t="str">
        <f>IFERROR(VLOOKUP(E250,Metros!$C$2:$F$916,4,0),"")</f>
        <v>TX-DFW</v>
      </c>
      <c r="AK250" s="10"/>
      <c r="AL250" s="11"/>
      <c r="AS250">
        <v>1.85</v>
      </c>
      <c r="AT250">
        <v>2.0299999999999998</v>
      </c>
      <c r="AY250">
        <v>1.91</v>
      </c>
      <c r="AZ250">
        <v>2.08</v>
      </c>
      <c r="BA250">
        <v>1.99</v>
      </c>
      <c r="BB250">
        <v>2.15</v>
      </c>
      <c r="BE250" s="1">
        <f t="shared" si="62"/>
        <v>2.0866666666666664</v>
      </c>
      <c r="BF250" s="51">
        <v>1200</v>
      </c>
      <c r="BG250" s="1">
        <f t="shared" si="63"/>
        <v>5.1069925093632964</v>
      </c>
      <c r="BH250" s="8">
        <v>5</v>
      </c>
      <c r="BI250" s="8">
        <v>3325</v>
      </c>
      <c r="BJ250" s="6">
        <f t="shared" si="64"/>
        <v>3325</v>
      </c>
      <c r="BK250" s="6">
        <f t="shared" si="65"/>
        <v>3555.6880000000001</v>
      </c>
      <c r="BL250" s="5">
        <f t="shared" si="66"/>
        <v>5.13</v>
      </c>
      <c r="BM250" s="6">
        <f t="shared" si="67"/>
        <v>3324</v>
      </c>
      <c r="BN250" s="6"/>
      <c r="BO250" s="6"/>
      <c r="BP250" s="70">
        <f t="shared" si="68"/>
        <v>2</v>
      </c>
      <c r="BQ250" s="70">
        <f t="shared" si="69"/>
        <v>2</v>
      </c>
      <c r="BR250" s="6">
        <f t="shared" si="70"/>
        <v>3324</v>
      </c>
      <c r="BS250" s="68">
        <f t="shared" si="71"/>
        <v>2</v>
      </c>
      <c r="BT250" s="6">
        <f t="shared" si="72"/>
        <v>3432</v>
      </c>
      <c r="BU250" s="6"/>
      <c r="BV250" s="6"/>
      <c r="BW250" s="6">
        <f t="shared" si="73"/>
        <v>3432</v>
      </c>
      <c r="BX250" s="6">
        <f t="shared" si="74"/>
        <v>0</v>
      </c>
      <c r="BY250" s="6">
        <f t="shared" si="75"/>
        <v>0</v>
      </c>
      <c r="CO250" s="50">
        <v>0</v>
      </c>
      <c r="CP250" t="e">
        <v>#N/A</v>
      </c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</row>
    <row r="251" spans="1:145" x14ac:dyDescent="0.3">
      <c r="A251">
        <v>494</v>
      </c>
      <c r="B251">
        <v>247</v>
      </c>
      <c r="D251" s="13" t="str">
        <f t="shared" si="57"/>
        <v>352</v>
      </c>
      <c r="E251" s="13" t="str">
        <f t="shared" si="58"/>
        <v>666</v>
      </c>
      <c r="F251" s="13" t="str">
        <f t="shared" si="59"/>
        <v>35215.66609</v>
      </c>
      <c r="G251" s="13" t="str">
        <f t="shared" si="60"/>
        <v>247.494.AL.KS.2.756.No.Yes</v>
      </c>
      <c r="H251" s="13" t="s">
        <v>1664</v>
      </c>
      <c r="I251" s="13" t="s">
        <v>1664</v>
      </c>
      <c r="J251" t="s">
        <v>1414</v>
      </c>
      <c r="K251" t="s">
        <v>1415</v>
      </c>
      <c r="L251" s="14" t="s">
        <v>1416</v>
      </c>
      <c r="M251" t="s">
        <v>1457</v>
      </c>
      <c r="N251" t="s">
        <v>1458</v>
      </c>
      <c r="O251" t="s">
        <v>1459</v>
      </c>
      <c r="P251" t="s">
        <v>1477</v>
      </c>
      <c r="Q251" s="34">
        <v>756</v>
      </c>
      <c r="R251" s="9">
        <v>807.2</v>
      </c>
      <c r="S251">
        <v>0.36</v>
      </c>
      <c r="T251">
        <v>0.36</v>
      </c>
      <c r="U251" s="11">
        <f t="shared" si="61"/>
        <v>0.68791946308724827</v>
      </c>
      <c r="V251" s="50">
        <v>2.0499999999999998</v>
      </c>
      <c r="W251" s="22">
        <v>2.98</v>
      </c>
      <c r="X251">
        <v>2</v>
      </c>
      <c r="Y251" t="s">
        <v>1680</v>
      </c>
      <c r="Z251" s="50">
        <v>807.2</v>
      </c>
      <c r="AA251" t="s">
        <v>1479</v>
      </c>
      <c r="AB251" t="s">
        <v>1478</v>
      </c>
      <c r="AC251" t="s">
        <v>1721</v>
      </c>
      <c r="AD251" t="s">
        <v>1724</v>
      </c>
      <c r="AE251" s="13" t="str">
        <f>IFERROR(VLOOKUP(D251,Metros!$C$2:$F$916,4,0),"")</f>
        <v>AL-BIR</v>
      </c>
      <c r="AF251" s="13" t="str">
        <f>IFERROR(VLOOKUP(E251,Metros!$C$2:$F$916,4,0),"")</f>
        <v>KS-TOP</v>
      </c>
      <c r="AK251" s="10"/>
      <c r="AL251" s="11"/>
      <c r="AS251">
        <v>1.65</v>
      </c>
      <c r="AT251">
        <v>1.77</v>
      </c>
      <c r="AY251">
        <v>1.73</v>
      </c>
      <c r="AZ251">
        <v>1.85</v>
      </c>
      <c r="BA251">
        <v>1.9</v>
      </c>
      <c r="BB251">
        <v>2.1</v>
      </c>
      <c r="BE251" s="1">
        <f t="shared" si="62"/>
        <v>1.906666666666667</v>
      </c>
      <c r="BF251" s="51">
        <v>1200</v>
      </c>
      <c r="BG251" s="1">
        <f t="shared" si="63"/>
        <v>4.44195374958705</v>
      </c>
      <c r="BH251" s="8">
        <v>4.55</v>
      </c>
      <c r="BJ251" s="6">
        <f t="shared" si="64"/>
        <v>3672.76</v>
      </c>
      <c r="BK251" s="6">
        <f t="shared" si="65"/>
        <v>3963.3520000000003</v>
      </c>
      <c r="BL251" s="5">
        <f t="shared" si="66"/>
        <v>4.88</v>
      </c>
      <c r="BM251" s="6">
        <f t="shared" si="67"/>
        <v>3689</v>
      </c>
      <c r="BN251" s="6"/>
      <c r="BO251" s="6"/>
      <c r="BP251" s="70">
        <f t="shared" si="68"/>
        <v>2</v>
      </c>
      <c r="BQ251" s="70">
        <f t="shared" si="69"/>
        <v>2</v>
      </c>
      <c r="BR251" s="6">
        <f t="shared" si="70"/>
        <v>3689</v>
      </c>
      <c r="BS251" s="68">
        <f t="shared" si="71"/>
        <v>2</v>
      </c>
      <c r="BT251" s="6">
        <f t="shared" si="72"/>
        <v>3809</v>
      </c>
      <c r="BU251" s="6"/>
      <c r="BV251" s="6"/>
      <c r="BW251" s="6">
        <f t="shared" si="73"/>
        <v>3809</v>
      </c>
      <c r="BX251" s="6">
        <f t="shared" si="74"/>
        <v>11350.82</v>
      </c>
      <c r="BY251" s="6">
        <f t="shared" si="75"/>
        <v>2405.4560000000001</v>
      </c>
      <c r="CO251" s="50">
        <v>2.0499999999999998</v>
      </c>
      <c r="CP251" t="s">
        <v>1639</v>
      </c>
      <c r="CQ251" t="s">
        <v>1640</v>
      </c>
      <c r="CR251" t="s">
        <v>1566</v>
      </c>
      <c r="CS251">
        <v>5024</v>
      </c>
      <c r="CT251" t="s">
        <v>1457</v>
      </c>
      <c r="CU251">
        <v>24</v>
      </c>
      <c r="CV251" t="s">
        <v>1581</v>
      </c>
      <c r="CW251">
        <v>2.98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2.0499999999999998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0.93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</row>
    <row r="252" spans="1:145" x14ac:dyDescent="0.3">
      <c r="A252">
        <v>496</v>
      </c>
      <c r="B252">
        <v>248</v>
      </c>
      <c r="D252" s="13" t="str">
        <f t="shared" si="57"/>
        <v>352</v>
      </c>
      <c r="E252" s="13" t="str">
        <f t="shared" si="58"/>
        <v>226</v>
      </c>
      <c r="F252" s="13" t="str">
        <f t="shared" si="59"/>
        <v>35215.22603</v>
      </c>
      <c r="G252" s="13" t="str">
        <f t="shared" si="60"/>
        <v>248.496.AL.VA.1.667.No.Yes</v>
      </c>
      <c r="H252" s="13" t="s">
        <v>1664</v>
      </c>
      <c r="I252" s="13" t="s">
        <v>1664</v>
      </c>
      <c r="J252" t="s">
        <v>1414</v>
      </c>
      <c r="K252" t="s">
        <v>1415</v>
      </c>
      <c r="L252" s="14" t="s">
        <v>1416</v>
      </c>
      <c r="M252" t="s">
        <v>1468</v>
      </c>
      <c r="N252" t="s">
        <v>1469</v>
      </c>
      <c r="O252" t="s">
        <v>1470</v>
      </c>
      <c r="P252" t="s">
        <v>1477</v>
      </c>
      <c r="Q252" s="34">
        <v>667</v>
      </c>
      <c r="R252" s="9">
        <v>679.6</v>
      </c>
      <c r="S252">
        <v>0.36</v>
      </c>
      <c r="T252">
        <v>0.36</v>
      </c>
      <c r="U252" s="11">
        <f t="shared" si="61"/>
        <v>0.54609929078014185</v>
      </c>
      <c r="V252" s="50">
        <v>0.77</v>
      </c>
      <c r="W252" s="22">
        <v>1.4100000000000001</v>
      </c>
      <c r="X252">
        <v>1</v>
      </c>
      <c r="Y252" t="s">
        <v>1680</v>
      </c>
      <c r="Z252" s="50">
        <v>679.6</v>
      </c>
      <c r="AA252" t="s">
        <v>1479</v>
      </c>
      <c r="AB252" t="s">
        <v>1478</v>
      </c>
      <c r="AC252" t="s">
        <v>1721</v>
      </c>
      <c r="AD252" t="s">
        <v>1722</v>
      </c>
      <c r="AE252" s="13" t="str">
        <f>IFERROR(VLOOKUP(D252,Metros!$C$2:$F$916,4,0),"")</f>
        <v>AL-BIR</v>
      </c>
      <c r="AF252" s="13" t="str">
        <f>IFERROR(VLOOKUP(E252,Metros!$C$2:$F$916,4,0),"")</f>
        <v>VA-WIN</v>
      </c>
      <c r="AK252" s="10"/>
      <c r="AL252" s="11"/>
      <c r="AS252">
        <v>2.38</v>
      </c>
      <c r="AT252">
        <v>2.65</v>
      </c>
      <c r="AY252">
        <v>2.67</v>
      </c>
      <c r="AZ252">
        <v>3.13</v>
      </c>
      <c r="BA252">
        <v>2.87</v>
      </c>
      <c r="BB252">
        <v>3.32</v>
      </c>
      <c r="BE252" s="1">
        <f t="shared" si="62"/>
        <v>3.0333333333333332</v>
      </c>
      <c r="BF252" s="51">
        <v>1200</v>
      </c>
      <c r="BG252" s="1">
        <f t="shared" si="63"/>
        <v>6.4674112222876197</v>
      </c>
      <c r="BH252" s="8">
        <v>6.55</v>
      </c>
      <c r="BI252" s="8">
        <v>3450</v>
      </c>
      <c r="BJ252" s="6">
        <f t="shared" si="64"/>
        <v>4451.38</v>
      </c>
      <c r="BK252" s="6">
        <f t="shared" si="65"/>
        <v>4696.0360000000001</v>
      </c>
      <c r="BL252" s="5">
        <f t="shared" si="66"/>
        <v>6.68</v>
      </c>
      <c r="BM252" s="6">
        <f t="shared" si="67"/>
        <v>4456</v>
      </c>
      <c r="BN252" s="6"/>
      <c r="BO252" s="6"/>
      <c r="BP252" s="70">
        <f t="shared" si="68"/>
        <v>1</v>
      </c>
      <c r="BQ252" s="70">
        <f t="shared" si="69"/>
        <v>1</v>
      </c>
      <c r="BR252" s="6">
        <f t="shared" si="70"/>
        <v>4456</v>
      </c>
      <c r="BS252" s="68">
        <f t="shared" si="71"/>
        <v>2</v>
      </c>
      <c r="BT252" s="6">
        <f t="shared" si="72"/>
        <v>4601</v>
      </c>
      <c r="BU252" s="6"/>
      <c r="BV252" s="6"/>
      <c r="BW252" s="6">
        <f t="shared" si="73"/>
        <v>4601</v>
      </c>
      <c r="BX252" s="6">
        <f t="shared" si="74"/>
        <v>6487.4100000000008</v>
      </c>
      <c r="BY252" s="6">
        <f t="shared" si="75"/>
        <v>958.2360000000001</v>
      </c>
      <c r="CO252" s="50">
        <v>0.77</v>
      </c>
      <c r="CP252" t="s">
        <v>1639</v>
      </c>
      <c r="CQ252" t="s">
        <v>1640</v>
      </c>
      <c r="CR252" t="s">
        <v>1566</v>
      </c>
      <c r="CS252">
        <v>5030</v>
      </c>
      <c r="CT252" t="s">
        <v>1468</v>
      </c>
      <c r="CU252">
        <v>24</v>
      </c>
      <c r="CV252" t="s">
        <v>1581</v>
      </c>
      <c r="CW252">
        <v>1.4100000000000001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0.77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0.64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</row>
    <row r="253" spans="1:145" x14ac:dyDescent="0.3">
      <c r="A253">
        <v>498</v>
      </c>
      <c r="B253">
        <v>249</v>
      </c>
      <c r="D253" s="13" t="str">
        <f t="shared" si="57"/>
        <v>352</v>
      </c>
      <c r="E253" s="13" t="str">
        <f t="shared" si="58"/>
        <v>450</v>
      </c>
      <c r="F253" s="13" t="str">
        <f t="shared" si="59"/>
        <v>35215.45050</v>
      </c>
      <c r="G253" s="13" t="str">
        <f t="shared" si="60"/>
        <v>249.498.AL.OH.3.484.No.Yes</v>
      </c>
      <c r="H253" s="13" t="s">
        <v>1664</v>
      </c>
      <c r="I253" s="13" t="s">
        <v>1664</v>
      </c>
      <c r="J253" t="s">
        <v>1414</v>
      </c>
      <c r="K253" t="s">
        <v>1415</v>
      </c>
      <c r="L253" s="14" t="s">
        <v>1416</v>
      </c>
      <c r="M253" t="s">
        <v>1471</v>
      </c>
      <c r="N253" t="s">
        <v>1345</v>
      </c>
      <c r="O253" t="s">
        <v>1472</v>
      </c>
      <c r="P253" t="s">
        <v>1477</v>
      </c>
      <c r="Q253" s="34">
        <v>484</v>
      </c>
      <c r="R253" s="9">
        <v>490.1</v>
      </c>
      <c r="S253">
        <v>0.36</v>
      </c>
      <c r="T253">
        <v>0.36</v>
      </c>
      <c r="U253" s="11">
        <f t="shared" si="61"/>
        <v>0.80882352941176472</v>
      </c>
      <c r="V253" s="50">
        <v>2.75</v>
      </c>
      <c r="W253" s="22">
        <v>3.4</v>
      </c>
      <c r="X253">
        <v>3</v>
      </c>
      <c r="Y253" t="s">
        <v>1680</v>
      </c>
      <c r="Z253" s="50">
        <v>490.1</v>
      </c>
      <c r="AA253" t="s">
        <v>1479</v>
      </c>
      <c r="AB253" t="s">
        <v>1478</v>
      </c>
      <c r="AC253" t="s">
        <v>1721</v>
      </c>
      <c r="AD253" t="s">
        <v>1723</v>
      </c>
      <c r="AE253" s="13" t="str">
        <f>IFERROR(VLOOKUP(D253,Metros!$C$2:$F$916,4,0),"")</f>
        <v>AL-BIR</v>
      </c>
      <c r="AF253" s="13" t="str">
        <f>IFERROR(VLOOKUP(E253,Metros!$C$2:$F$916,4,0),"")</f>
        <v>OH-CIN</v>
      </c>
      <c r="AK253" s="10"/>
      <c r="AL253" s="11"/>
      <c r="AS253">
        <v>1.58</v>
      </c>
      <c r="AT253">
        <v>1.67</v>
      </c>
      <c r="AY253">
        <v>1.86</v>
      </c>
      <c r="AZ253">
        <v>1.94</v>
      </c>
      <c r="BA253">
        <v>2.0099999999999998</v>
      </c>
      <c r="BB253">
        <v>2.23</v>
      </c>
      <c r="BE253" s="1">
        <f t="shared" si="62"/>
        <v>1.9466666666666665</v>
      </c>
      <c r="BF253" s="51">
        <v>1200</v>
      </c>
      <c r="BG253" s="1">
        <f t="shared" si="63"/>
        <v>5.4658132353941369</v>
      </c>
      <c r="BH253" s="8">
        <v>4.5</v>
      </c>
      <c r="BI253" s="8">
        <v>2995</v>
      </c>
      <c r="BJ253" s="6">
        <f t="shared" si="64"/>
        <v>2995</v>
      </c>
      <c r="BK253" s="6">
        <f t="shared" si="65"/>
        <v>3171.4360000000001</v>
      </c>
      <c r="BL253" s="5">
        <f t="shared" si="66"/>
        <v>6.19</v>
      </c>
      <c r="BM253" s="6">
        <f t="shared" si="67"/>
        <v>2996</v>
      </c>
      <c r="BN253" s="6"/>
      <c r="BO253" s="6"/>
      <c r="BP253" s="70">
        <f t="shared" si="68"/>
        <v>3</v>
      </c>
      <c r="BQ253" s="70">
        <f t="shared" si="69"/>
        <v>3</v>
      </c>
      <c r="BR253" s="6">
        <f t="shared" si="70"/>
        <v>2996</v>
      </c>
      <c r="BS253" s="68">
        <f t="shared" si="71"/>
        <v>2</v>
      </c>
      <c r="BT253" s="6">
        <f t="shared" si="72"/>
        <v>3093</v>
      </c>
      <c r="BU253" s="6"/>
      <c r="BV253" s="6"/>
      <c r="BW253" s="6">
        <f t="shared" si="73"/>
        <v>3093</v>
      </c>
      <c r="BX253" s="6">
        <f t="shared" si="74"/>
        <v>10516.199999999999</v>
      </c>
      <c r="BY253" s="6">
        <f t="shared" si="75"/>
        <v>1666.3400000000001</v>
      </c>
      <c r="CO253" s="50">
        <v>2.75</v>
      </c>
      <c r="CP253" t="s">
        <v>1639</v>
      </c>
      <c r="CQ253" t="s">
        <v>1640</v>
      </c>
      <c r="CR253" t="s">
        <v>1566</v>
      </c>
      <c r="CS253">
        <v>5084</v>
      </c>
      <c r="CT253" t="s">
        <v>1471</v>
      </c>
      <c r="CU253">
        <v>24</v>
      </c>
      <c r="CV253" t="s">
        <v>1581</v>
      </c>
      <c r="CW253">
        <v>3.4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2.75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0.65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</row>
    <row r="254" spans="1:145" x14ac:dyDescent="0.3">
      <c r="A254">
        <v>500</v>
      </c>
      <c r="B254">
        <v>250</v>
      </c>
      <c r="D254" s="13" t="str">
        <f t="shared" si="57"/>
        <v>352</v>
      </c>
      <c r="E254" s="13" t="str">
        <f t="shared" si="58"/>
        <v>316</v>
      </c>
      <c r="F254" s="13" t="str">
        <f t="shared" si="59"/>
        <v>35215.31636</v>
      </c>
      <c r="G254" s="13" t="str">
        <f t="shared" si="60"/>
        <v>250.500.AL.GA.2.326.No.Yes</v>
      </c>
      <c r="H254" s="13" t="s">
        <v>1664</v>
      </c>
      <c r="I254" s="13" t="s">
        <v>1664</v>
      </c>
      <c r="J254" t="s">
        <v>1414</v>
      </c>
      <c r="K254" t="s">
        <v>1415</v>
      </c>
      <c r="L254" s="14" t="s">
        <v>1416</v>
      </c>
      <c r="M254" t="s">
        <v>1460</v>
      </c>
      <c r="N254" t="s">
        <v>1372</v>
      </c>
      <c r="O254" t="s">
        <v>1461</v>
      </c>
      <c r="P254" t="s">
        <v>1477</v>
      </c>
      <c r="Q254" s="34">
        <v>326</v>
      </c>
      <c r="R254" s="9">
        <v>324.8</v>
      </c>
      <c r="S254">
        <v>0.36</v>
      </c>
      <c r="T254">
        <v>0.36</v>
      </c>
      <c r="U254" s="11">
        <f t="shared" si="61"/>
        <v>0.56385542168674707</v>
      </c>
      <c r="V254" s="50">
        <v>2.34</v>
      </c>
      <c r="W254" s="22">
        <v>4.1499999999999995</v>
      </c>
      <c r="X254">
        <v>2</v>
      </c>
      <c r="Y254" t="s">
        <v>1680</v>
      </c>
      <c r="Z254" s="50">
        <v>324.8</v>
      </c>
      <c r="AA254" t="s">
        <v>1479</v>
      </c>
      <c r="AB254" t="s">
        <v>1478</v>
      </c>
      <c r="AC254" t="s">
        <v>1721</v>
      </c>
      <c r="AD254" t="s">
        <v>1721</v>
      </c>
      <c r="AE254" s="13" t="str">
        <f>IFERROR(VLOOKUP(D254,Metros!$C$2:$F$916,4,0),"")</f>
        <v>AL-BIR</v>
      </c>
      <c r="AF254" s="13" t="str">
        <f>IFERROR(VLOOKUP(E254,Metros!$C$2:$F$916,4,0),"")</f>
        <v>GA-VAL</v>
      </c>
      <c r="AG254">
        <v>1</v>
      </c>
      <c r="AH254">
        <v>306.3</v>
      </c>
      <c r="AI254">
        <v>1200</v>
      </c>
      <c r="AJ254">
        <v>1357.21</v>
      </c>
      <c r="AK254" s="10">
        <v>157.21000000000004</v>
      </c>
      <c r="AL254" s="11">
        <v>0.11583321667243833</v>
      </c>
      <c r="AS254">
        <v>2.58</v>
      </c>
      <c r="AT254">
        <v>3.1</v>
      </c>
      <c r="AY254">
        <v>2.42</v>
      </c>
      <c r="AZ254">
        <v>2.85</v>
      </c>
      <c r="BA254">
        <v>2.57</v>
      </c>
      <c r="BB254">
        <v>3.07</v>
      </c>
      <c r="BE254" s="1">
        <f t="shared" si="62"/>
        <v>3.0066666666666664</v>
      </c>
      <c r="BF254" s="51">
        <v>1200</v>
      </c>
      <c r="BG254" s="1">
        <f t="shared" si="63"/>
        <v>8.35491461412151</v>
      </c>
      <c r="BH254" s="8">
        <v>1</v>
      </c>
      <c r="BI254" s="8">
        <v>2215</v>
      </c>
      <c r="BJ254" s="6">
        <f t="shared" si="64"/>
        <v>2215</v>
      </c>
      <c r="BK254" s="6">
        <f t="shared" si="65"/>
        <v>2331.9279999999999</v>
      </c>
      <c r="BL254" s="5">
        <f t="shared" si="66"/>
        <v>6.79</v>
      </c>
      <c r="BM254" s="6">
        <f t="shared" si="67"/>
        <v>2214</v>
      </c>
      <c r="BN254" s="6"/>
      <c r="BO254" s="6"/>
      <c r="BP254" s="70">
        <f t="shared" si="68"/>
        <v>2</v>
      </c>
      <c r="BQ254" s="70">
        <f t="shared" si="69"/>
        <v>2</v>
      </c>
      <c r="BR254" s="6">
        <f t="shared" si="70"/>
        <v>2214</v>
      </c>
      <c r="BS254" s="68">
        <f t="shared" si="71"/>
        <v>1</v>
      </c>
      <c r="BT254" s="6">
        <f t="shared" si="72"/>
        <v>2286</v>
      </c>
      <c r="BU254" s="6"/>
      <c r="BV254" s="6"/>
      <c r="BW254" s="6">
        <f t="shared" si="73"/>
        <v>2286</v>
      </c>
      <c r="BX254" s="6">
        <f t="shared" si="74"/>
        <v>9486.9</v>
      </c>
      <c r="BY254" s="6">
        <f t="shared" si="75"/>
        <v>1347.9199999999998</v>
      </c>
      <c r="CO254" s="50">
        <v>2.34</v>
      </c>
      <c r="CP254" t="s">
        <v>1639</v>
      </c>
      <c r="CQ254" t="s">
        <v>1640</v>
      </c>
      <c r="CR254" t="s">
        <v>1566</v>
      </c>
      <c r="CS254">
        <v>5085</v>
      </c>
      <c r="CT254" t="s">
        <v>1460</v>
      </c>
      <c r="CU254">
        <v>24</v>
      </c>
      <c r="CV254" t="s">
        <v>1581</v>
      </c>
      <c r="CW254">
        <v>4.1499999999999995</v>
      </c>
      <c r="CX254">
        <v>0.66999999999999993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2.34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1.1399999999999999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</row>
    <row r="255" spans="1:145" x14ac:dyDescent="0.3">
      <c r="A255">
        <v>502</v>
      </c>
      <c r="B255">
        <v>251</v>
      </c>
      <c r="D255" s="13" t="str">
        <f t="shared" si="57"/>
        <v>352</v>
      </c>
      <c r="E255" s="13" t="str">
        <f t="shared" si="58"/>
        <v>351</v>
      </c>
      <c r="F255" s="13" t="str">
        <f t="shared" si="59"/>
        <v>35215.35111</v>
      </c>
      <c r="G255" s="13" t="str">
        <f t="shared" si="60"/>
        <v>251.502.AL.AL.3.32.No.Yes</v>
      </c>
      <c r="H255" s="13" t="s">
        <v>1664</v>
      </c>
      <c r="I255" s="13" t="s">
        <v>1664</v>
      </c>
      <c r="J255" t="s">
        <v>1414</v>
      </c>
      <c r="K255" t="s">
        <v>1415</v>
      </c>
      <c r="L255" s="14" t="s">
        <v>1416</v>
      </c>
      <c r="M255" t="s">
        <v>1462</v>
      </c>
      <c r="N255" t="s">
        <v>1415</v>
      </c>
      <c r="O255" t="s">
        <v>1463</v>
      </c>
      <c r="P255" t="s">
        <v>1477</v>
      </c>
      <c r="Q255" s="34">
        <v>32</v>
      </c>
      <c r="R255" s="9">
        <v>33.700000000000003</v>
      </c>
      <c r="S255">
        <v>0.36</v>
      </c>
      <c r="T255">
        <v>0.36</v>
      </c>
      <c r="U255" s="11">
        <f t="shared" si="61"/>
        <v>0.79761904761904767</v>
      </c>
      <c r="V255" s="50">
        <v>2.68</v>
      </c>
      <c r="W255" s="22">
        <v>3.36</v>
      </c>
      <c r="X255">
        <v>3</v>
      </c>
      <c r="Y255" t="s">
        <v>1680</v>
      </c>
      <c r="Z255" s="50">
        <v>33.700000000000003</v>
      </c>
      <c r="AA255" t="s">
        <v>1479</v>
      </c>
      <c r="AB255" t="s">
        <v>1478</v>
      </c>
      <c r="AC255" t="s">
        <v>1721</v>
      </c>
      <c r="AD255" t="s">
        <v>1721</v>
      </c>
      <c r="AE255" s="13" t="str">
        <f>IFERROR(VLOOKUP(D255,Metros!$C$2:$F$916,4,0),"")</f>
        <v>AL-BIR</v>
      </c>
      <c r="AF255" s="13" t="str">
        <f>IFERROR(VLOOKUP(E255,Metros!$C$2:$F$916,4,0),"")</f>
        <v>AL-BIR</v>
      </c>
      <c r="AK255" s="10"/>
      <c r="AL255" s="11"/>
      <c r="AS255">
        <v>16.18</v>
      </c>
      <c r="AT255">
        <v>18.87</v>
      </c>
      <c r="AY255">
        <v>17.62</v>
      </c>
      <c r="AZ255">
        <v>19.66</v>
      </c>
      <c r="BA255">
        <v>18</v>
      </c>
      <c r="BB255">
        <v>19.98</v>
      </c>
      <c r="BE255" s="1">
        <f t="shared" si="62"/>
        <v>19.503333333333334</v>
      </c>
      <c r="BF255" s="51">
        <v>1200</v>
      </c>
      <c r="BG255" s="1">
        <f t="shared" si="63"/>
        <v>65.838475272007912</v>
      </c>
      <c r="BH255" s="8">
        <v>1</v>
      </c>
      <c r="BI255" s="8">
        <v>1255</v>
      </c>
      <c r="BJ255" s="6">
        <f t="shared" si="64"/>
        <v>1255</v>
      </c>
      <c r="BK255" s="6">
        <f t="shared" si="65"/>
        <v>1267.1320000000001</v>
      </c>
      <c r="BL255" s="5">
        <f t="shared" si="66"/>
        <v>39.24</v>
      </c>
      <c r="BM255" s="6">
        <f t="shared" si="67"/>
        <v>1256</v>
      </c>
      <c r="BN255" s="6"/>
      <c r="BO255" s="6"/>
      <c r="BP255" s="70">
        <f t="shared" si="68"/>
        <v>3</v>
      </c>
      <c r="BQ255" s="70">
        <f t="shared" si="69"/>
        <v>3</v>
      </c>
      <c r="BR255" s="6">
        <f t="shared" si="70"/>
        <v>1256</v>
      </c>
      <c r="BS255" s="68">
        <f t="shared" si="71"/>
        <v>1</v>
      </c>
      <c r="BT255" s="6">
        <f t="shared" si="72"/>
        <v>1297</v>
      </c>
      <c r="BU255" s="6"/>
      <c r="BV255" s="6"/>
      <c r="BW255" s="6">
        <f t="shared" si="73"/>
        <v>1297</v>
      </c>
      <c r="BX255" s="6">
        <f t="shared" si="74"/>
        <v>4357.92</v>
      </c>
      <c r="BY255" s="6">
        <f t="shared" si="75"/>
        <v>113.232</v>
      </c>
      <c r="CO255" s="50">
        <v>2.68</v>
      </c>
      <c r="CP255" t="s">
        <v>1639</v>
      </c>
      <c r="CQ255" t="s">
        <v>1640</v>
      </c>
      <c r="CR255" t="s">
        <v>1566</v>
      </c>
      <c r="CS255">
        <v>5086</v>
      </c>
      <c r="CT255" t="s">
        <v>1462</v>
      </c>
      <c r="CU255">
        <v>24</v>
      </c>
      <c r="CV255" t="s">
        <v>1581</v>
      </c>
      <c r="CW255">
        <v>3.36</v>
      </c>
      <c r="CX255">
        <v>0.03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2.68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0.65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</row>
    <row r="256" spans="1:145" x14ac:dyDescent="0.3">
      <c r="A256">
        <v>504</v>
      </c>
      <c r="B256">
        <v>252</v>
      </c>
      <c r="D256" s="13" t="str">
        <f t="shared" si="57"/>
        <v>352</v>
      </c>
      <c r="E256" s="13" t="str">
        <f t="shared" si="58"/>
        <v>923</v>
      </c>
      <c r="F256" s="13" t="str">
        <f t="shared" si="59"/>
        <v>35215.92374</v>
      </c>
      <c r="G256" s="13" t="str">
        <f t="shared" si="60"/>
        <v>252.504.AL.CA.1.1950.No.Yes</v>
      </c>
      <c r="H256" s="13" t="s">
        <v>1664</v>
      </c>
      <c r="I256" s="13" t="s">
        <v>1664</v>
      </c>
      <c r="J256" t="s">
        <v>1414</v>
      </c>
      <c r="K256" t="s">
        <v>1415</v>
      </c>
      <c r="L256" s="14" t="s">
        <v>1416</v>
      </c>
      <c r="M256" t="s">
        <v>1450</v>
      </c>
      <c r="N256" t="s">
        <v>1348</v>
      </c>
      <c r="O256" t="s">
        <v>1451</v>
      </c>
      <c r="P256" t="s">
        <v>1477</v>
      </c>
      <c r="Q256" s="34">
        <v>1950</v>
      </c>
      <c r="R256" s="9">
        <v>1995.7</v>
      </c>
      <c r="S256">
        <v>0.36</v>
      </c>
      <c r="T256">
        <v>0.36</v>
      </c>
      <c r="U256" s="11">
        <f t="shared" si="61"/>
        <v>0.59090909090909083</v>
      </c>
      <c r="V256" s="50">
        <v>0.65</v>
      </c>
      <c r="W256" s="22">
        <v>1.1000000000000001</v>
      </c>
      <c r="X256">
        <v>1</v>
      </c>
      <c r="Y256" t="s">
        <v>1680</v>
      </c>
      <c r="Z256" s="50">
        <v>1995.7</v>
      </c>
      <c r="AA256" t="s">
        <v>1479</v>
      </c>
      <c r="AB256" t="s">
        <v>1478</v>
      </c>
      <c r="AC256" t="s">
        <v>1721</v>
      </c>
      <c r="AD256" t="s">
        <v>1727</v>
      </c>
      <c r="AE256" s="13" t="str">
        <f>IFERROR(VLOOKUP(D256,Metros!$C$2:$F$916,4,0),"")</f>
        <v>AL-BIR</v>
      </c>
      <c r="AF256" s="13" t="str">
        <f>IFERROR(VLOOKUP(E256,Metros!$C$2:$F$916,4,0),"")</f>
        <v>CA-LOS</v>
      </c>
      <c r="AK256" s="10"/>
      <c r="AL256" s="11"/>
      <c r="AS256">
        <v>1.23</v>
      </c>
      <c r="AT256">
        <v>1.29</v>
      </c>
      <c r="AY256">
        <v>1.26</v>
      </c>
      <c r="AZ256">
        <v>1.31</v>
      </c>
      <c r="BA256">
        <v>1.29</v>
      </c>
      <c r="BB256">
        <v>1.32</v>
      </c>
      <c r="BE256" s="1">
        <f t="shared" si="62"/>
        <v>1.3066666666666666</v>
      </c>
      <c r="BF256" s="51">
        <v>1200</v>
      </c>
      <c r="BG256" s="1">
        <f t="shared" si="63"/>
        <v>2.6266261128092063</v>
      </c>
      <c r="BH256" s="8">
        <v>2.75</v>
      </c>
      <c r="BJ256" s="6">
        <f t="shared" si="64"/>
        <v>5488.1750000000002</v>
      </c>
      <c r="BK256" s="6">
        <f t="shared" si="65"/>
        <v>6206.6270000000004</v>
      </c>
      <c r="BL256" s="5">
        <f t="shared" si="66"/>
        <v>2.82</v>
      </c>
      <c r="BM256" s="6">
        <f t="shared" si="67"/>
        <v>5499</v>
      </c>
      <c r="BN256" s="6"/>
      <c r="BO256" s="6"/>
      <c r="BP256" s="70">
        <f t="shared" si="68"/>
        <v>1</v>
      </c>
      <c r="BQ256" s="70">
        <f t="shared" si="69"/>
        <v>1</v>
      </c>
      <c r="BR256" s="6">
        <f t="shared" si="70"/>
        <v>5499</v>
      </c>
      <c r="BS256" s="68">
        <f t="shared" si="71"/>
        <v>5</v>
      </c>
      <c r="BT256" s="6">
        <f t="shared" si="72"/>
        <v>5678</v>
      </c>
      <c r="BU256" s="6"/>
      <c r="BV256" s="6"/>
      <c r="BW256" s="6">
        <f t="shared" si="73"/>
        <v>5678</v>
      </c>
      <c r="BX256" s="6">
        <f t="shared" si="74"/>
        <v>6245.8</v>
      </c>
      <c r="BY256" s="6">
        <f t="shared" si="75"/>
        <v>2195.2700000000004</v>
      </c>
      <c r="CO256" s="50">
        <v>0.65</v>
      </c>
      <c r="CP256" t="s">
        <v>1639</v>
      </c>
      <c r="CQ256" t="s">
        <v>1640</v>
      </c>
      <c r="CR256" t="s">
        <v>1566</v>
      </c>
      <c r="CS256">
        <v>5087</v>
      </c>
      <c r="CT256" t="s">
        <v>1450</v>
      </c>
      <c r="CU256">
        <v>24</v>
      </c>
      <c r="CV256" t="s">
        <v>1581</v>
      </c>
      <c r="CW256">
        <v>1.1000000000000001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0.65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0.45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</row>
    <row r="257" spans="1:145" x14ac:dyDescent="0.3">
      <c r="A257">
        <v>506</v>
      </c>
      <c r="B257">
        <v>253</v>
      </c>
      <c r="D257" s="13" t="str">
        <f t="shared" si="57"/>
        <v>352</v>
      </c>
      <c r="E257" s="13" t="str">
        <f t="shared" si="58"/>
        <v>291</v>
      </c>
      <c r="F257" s="13" t="str">
        <f t="shared" si="59"/>
        <v>35215.29172</v>
      </c>
      <c r="G257" s="13" t="str">
        <f t="shared" si="60"/>
        <v>253.506.AL.SC.3.358.No.Yes</v>
      </c>
      <c r="H257" s="13" t="s">
        <v>1664</v>
      </c>
      <c r="I257" s="13" t="s">
        <v>1664</v>
      </c>
      <c r="J257" t="s">
        <v>1414</v>
      </c>
      <c r="K257" t="s">
        <v>1415</v>
      </c>
      <c r="L257" s="14" t="s">
        <v>1416</v>
      </c>
      <c r="M257" t="s">
        <v>1464</v>
      </c>
      <c r="N257" t="s">
        <v>1418</v>
      </c>
      <c r="O257" t="s">
        <v>1465</v>
      </c>
      <c r="P257" t="s">
        <v>1477</v>
      </c>
      <c r="Q257" s="34">
        <v>358</v>
      </c>
      <c r="R257" s="9">
        <v>365</v>
      </c>
      <c r="S257">
        <v>0.36</v>
      </c>
      <c r="T257">
        <v>0.36</v>
      </c>
      <c r="U257" s="11">
        <f t="shared" si="61"/>
        <v>0.82222222222222219</v>
      </c>
      <c r="V257" s="50">
        <v>2.59</v>
      </c>
      <c r="W257" s="22">
        <v>3.15</v>
      </c>
      <c r="X257">
        <v>3</v>
      </c>
      <c r="Y257" t="s">
        <v>1680</v>
      </c>
      <c r="Z257" s="50">
        <v>365</v>
      </c>
      <c r="AA257" t="s">
        <v>1479</v>
      </c>
      <c r="AB257" t="s">
        <v>1478</v>
      </c>
      <c r="AC257" t="s">
        <v>1721</v>
      </c>
      <c r="AD257" t="s">
        <v>1722</v>
      </c>
      <c r="AE257" s="13" t="str">
        <f>IFERROR(VLOOKUP(D257,Metros!$C$2:$F$916,4,0),"")</f>
        <v>AL-BIR</v>
      </c>
      <c r="AF257" s="13" t="str">
        <f>IFERROR(VLOOKUP(E257,Metros!$C$2:$F$916,4,0),"")</f>
        <v>SC-COL</v>
      </c>
      <c r="AG257">
        <v>5</v>
      </c>
      <c r="AH257">
        <v>488.8</v>
      </c>
      <c r="AI257">
        <v>2180</v>
      </c>
      <c r="AJ257">
        <v>2632.4580000000001</v>
      </c>
      <c r="AK257" s="10">
        <v>452.45800000000008</v>
      </c>
      <c r="AL257" s="11">
        <v>0.17187662633174017</v>
      </c>
      <c r="AS257">
        <v>2.27</v>
      </c>
      <c r="AT257">
        <v>2.31</v>
      </c>
      <c r="AY257">
        <v>2.2599999999999998</v>
      </c>
      <c r="AZ257">
        <v>2.4300000000000002</v>
      </c>
      <c r="BA257">
        <v>2.4</v>
      </c>
      <c r="BB257">
        <v>2.64</v>
      </c>
      <c r="BE257" s="1">
        <f t="shared" si="62"/>
        <v>2.4600000000000004</v>
      </c>
      <c r="BF257" s="51">
        <v>1200</v>
      </c>
      <c r="BG257" s="1">
        <f t="shared" si="63"/>
        <v>7.1006712328767128</v>
      </c>
      <c r="BH257" s="8">
        <v>1</v>
      </c>
      <c r="BI257" s="8">
        <v>2100</v>
      </c>
      <c r="BJ257" s="6">
        <f t="shared" si="64"/>
        <v>2100</v>
      </c>
      <c r="BK257" s="6">
        <f t="shared" si="65"/>
        <v>2231.4</v>
      </c>
      <c r="BL257" s="5">
        <f t="shared" si="66"/>
        <v>5.87</v>
      </c>
      <c r="BM257" s="6">
        <f t="shared" si="67"/>
        <v>2101</v>
      </c>
      <c r="BN257" s="6"/>
      <c r="BO257" s="6"/>
      <c r="BP257" s="70">
        <f t="shared" si="68"/>
        <v>3</v>
      </c>
      <c r="BQ257" s="70">
        <f t="shared" si="69"/>
        <v>3</v>
      </c>
      <c r="BR257" s="6">
        <f t="shared" si="70"/>
        <v>2101</v>
      </c>
      <c r="BS257" s="68">
        <f t="shared" si="71"/>
        <v>1</v>
      </c>
      <c r="BT257" s="6">
        <f t="shared" si="72"/>
        <v>2169</v>
      </c>
      <c r="BU257" s="6"/>
      <c r="BV257" s="6"/>
      <c r="BW257" s="6">
        <f t="shared" si="73"/>
        <v>2169</v>
      </c>
      <c r="BX257" s="6">
        <f t="shared" si="74"/>
        <v>6832.3499999999995</v>
      </c>
      <c r="BY257" s="6">
        <f t="shared" si="75"/>
        <v>1149.75</v>
      </c>
      <c r="CO257" s="50">
        <v>2.59</v>
      </c>
      <c r="CP257" t="s">
        <v>1639</v>
      </c>
      <c r="CQ257" t="s">
        <v>1640</v>
      </c>
      <c r="CR257" t="s">
        <v>1566</v>
      </c>
      <c r="CS257">
        <v>5088</v>
      </c>
      <c r="CT257" t="s">
        <v>1464</v>
      </c>
      <c r="CU257">
        <v>24</v>
      </c>
      <c r="CV257" t="s">
        <v>1581</v>
      </c>
      <c r="CW257">
        <v>3.15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2.59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0.56000000000000005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</row>
    <row r="258" spans="1:145" x14ac:dyDescent="0.3">
      <c r="A258">
        <v>508</v>
      </c>
      <c r="B258">
        <v>254</v>
      </c>
      <c r="D258" s="13" t="str">
        <f t="shared" si="57"/>
        <v>352</v>
      </c>
      <c r="E258" s="13" t="str">
        <f t="shared" si="58"/>
        <v>458</v>
      </c>
      <c r="F258" s="13" t="str">
        <f t="shared" si="59"/>
        <v>35215.45889</v>
      </c>
      <c r="G258" s="13" t="str">
        <f t="shared" si="60"/>
        <v>254.508.AL.OH.1.618.No.Yes</v>
      </c>
      <c r="H258" s="13" t="s">
        <v>1664</v>
      </c>
      <c r="I258" s="13" t="s">
        <v>1664</v>
      </c>
      <c r="J258" t="s">
        <v>1414</v>
      </c>
      <c r="K258" t="s">
        <v>1415</v>
      </c>
      <c r="L258" s="14" t="s">
        <v>1416</v>
      </c>
      <c r="M258" t="s">
        <v>1473</v>
      </c>
      <c r="N258" t="s">
        <v>1345</v>
      </c>
      <c r="O258" t="s">
        <v>1474</v>
      </c>
      <c r="P258" t="s">
        <v>1477</v>
      </c>
      <c r="Q258" s="34">
        <v>618</v>
      </c>
      <c r="R258" s="9">
        <v>624.20000000000005</v>
      </c>
      <c r="S258">
        <v>0.36</v>
      </c>
      <c r="T258">
        <v>0.36</v>
      </c>
      <c r="U258" s="11">
        <f t="shared" si="61"/>
        <v>0.66878980891719741</v>
      </c>
      <c r="V258" s="50">
        <v>1.05</v>
      </c>
      <c r="W258" s="22">
        <v>1.57</v>
      </c>
      <c r="X258">
        <v>1</v>
      </c>
      <c r="Y258" t="s">
        <v>1680</v>
      </c>
      <c r="Z258" s="50">
        <v>624.20000000000005</v>
      </c>
      <c r="AA258" t="s">
        <v>1479</v>
      </c>
      <c r="AB258" t="s">
        <v>1478</v>
      </c>
      <c r="AC258" t="s">
        <v>1721</v>
      </c>
      <c r="AD258" t="s">
        <v>1723</v>
      </c>
      <c r="AE258" s="13" t="str">
        <f>IFERROR(VLOOKUP(D258,Metros!$C$2:$F$916,4,0),"")</f>
        <v>AL-BIR</v>
      </c>
      <c r="AF258" s="13" t="str">
        <f>IFERROR(VLOOKUP(E258,Metros!$C$2:$F$916,4,0),"")</f>
        <v>OH-LIM</v>
      </c>
      <c r="AK258" s="10"/>
      <c r="AL258" s="11"/>
      <c r="AS258">
        <v>1.86</v>
      </c>
      <c r="AT258">
        <v>2.0499999999999998</v>
      </c>
      <c r="AY258">
        <v>1.89</v>
      </c>
      <c r="AZ258">
        <v>1.92</v>
      </c>
      <c r="BA258">
        <v>1.96</v>
      </c>
      <c r="BB258">
        <v>2.0699999999999998</v>
      </c>
      <c r="BE258" s="1">
        <f t="shared" si="62"/>
        <v>2.0133333333333332</v>
      </c>
      <c r="BF258" s="51">
        <v>1200</v>
      </c>
      <c r="BG258" s="1">
        <f t="shared" si="63"/>
        <v>5.0431274164263584</v>
      </c>
      <c r="BH258" s="8">
        <v>4.5</v>
      </c>
      <c r="BI258" s="8">
        <v>3175</v>
      </c>
      <c r="BJ258" s="6">
        <f t="shared" si="64"/>
        <v>3175</v>
      </c>
      <c r="BK258" s="6">
        <f t="shared" si="65"/>
        <v>3399.712</v>
      </c>
      <c r="BL258" s="5">
        <f t="shared" si="66"/>
        <v>5.14</v>
      </c>
      <c r="BM258" s="6">
        <f t="shared" si="67"/>
        <v>3177</v>
      </c>
      <c r="BN258" s="6"/>
      <c r="BO258" s="6"/>
      <c r="BP258" s="70">
        <f t="shared" si="68"/>
        <v>1</v>
      </c>
      <c r="BQ258" s="70">
        <f t="shared" si="69"/>
        <v>1</v>
      </c>
      <c r="BR258" s="6">
        <f t="shared" si="70"/>
        <v>3177</v>
      </c>
      <c r="BS258" s="68">
        <f t="shared" si="71"/>
        <v>2</v>
      </c>
      <c r="BT258" s="6">
        <f t="shared" si="72"/>
        <v>3280</v>
      </c>
      <c r="BU258" s="6"/>
      <c r="BV258" s="6"/>
      <c r="BW258" s="6">
        <f t="shared" si="73"/>
        <v>3280</v>
      </c>
      <c r="BX258" s="6">
        <f t="shared" si="74"/>
        <v>5149.6000000000004</v>
      </c>
      <c r="BY258" s="6">
        <f t="shared" si="75"/>
        <v>979.99400000000014</v>
      </c>
      <c r="CO258" s="50">
        <v>1.05</v>
      </c>
      <c r="CP258" t="s">
        <v>1639</v>
      </c>
      <c r="CQ258" t="s">
        <v>1640</v>
      </c>
      <c r="CR258" t="s">
        <v>1566</v>
      </c>
      <c r="CS258">
        <v>5120</v>
      </c>
      <c r="CT258" t="s">
        <v>1473</v>
      </c>
      <c r="CU258">
        <v>24</v>
      </c>
      <c r="CV258" t="s">
        <v>1581</v>
      </c>
      <c r="CW258">
        <v>1.57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1.05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0.52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</row>
    <row r="259" spans="1:145" x14ac:dyDescent="0.3">
      <c r="A259">
        <v>510</v>
      </c>
      <c r="B259">
        <v>255</v>
      </c>
      <c r="D259" s="13" t="str">
        <f t="shared" si="57"/>
        <v>352</v>
      </c>
      <c r="E259" s="13" t="str">
        <f t="shared" si="58"/>
        <v>770</v>
      </c>
      <c r="F259" s="13" t="str">
        <f t="shared" si="59"/>
        <v>35215.77064</v>
      </c>
      <c r="G259" s="13" t="str">
        <f t="shared" si="60"/>
        <v>255.510.AL.TX.2.668.No.Yes</v>
      </c>
      <c r="H259" s="13" t="s">
        <v>1664</v>
      </c>
      <c r="I259" s="13" t="s">
        <v>1664</v>
      </c>
      <c r="J259" t="s">
        <v>1414</v>
      </c>
      <c r="K259" t="s">
        <v>1415</v>
      </c>
      <c r="L259" s="14" t="s">
        <v>1416</v>
      </c>
      <c r="M259" t="s">
        <v>1454</v>
      </c>
      <c r="N259" t="s">
        <v>1388</v>
      </c>
      <c r="O259" t="s">
        <v>1455</v>
      </c>
      <c r="P259" t="s">
        <v>1477</v>
      </c>
      <c r="Q259" s="34">
        <v>668</v>
      </c>
      <c r="R259" s="9">
        <v>665.7</v>
      </c>
      <c r="S259">
        <v>0.36</v>
      </c>
      <c r="T259">
        <v>0.36</v>
      </c>
      <c r="U259" s="11">
        <f t="shared" si="61"/>
        <v>0.70294117647058818</v>
      </c>
      <c r="V259" s="50">
        <v>2.39</v>
      </c>
      <c r="W259" s="22">
        <v>3.4000000000000004</v>
      </c>
      <c r="X259">
        <v>2</v>
      </c>
      <c r="Y259" t="s">
        <v>1680</v>
      </c>
      <c r="Z259" s="50">
        <v>665.7</v>
      </c>
      <c r="AA259" t="s">
        <v>1479</v>
      </c>
      <c r="AB259" t="s">
        <v>1478</v>
      </c>
      <c r="AC259" t="s">
        <v>1721</v>
      </c>
      <c r="AD259" t="s">
        <v>1724</v>
      </c>
      <c r="AE259" s="13" t="str">
        <f>IFERROR(VLOOKUP(D259,Metros!$C$2:$F$916,4,0),"")</f>
        <v>AL-BIR</v>
      </c>
      <c r="AF259" s="13" t="str">
        <f>IFERROR(VLOOKUP(E259,Metros!$C$2:$F$916,4,0),"")</f>
        <v>TX-HOU</v>
      </c>
      <c r="AK259" s="10"/>
      <c r="AL259" s="11"/>
      <c r="AS259">
        <v>1.81</v>
      </c>
      <c r="AT259">
        <v>1.85</v>
      </c>
      <c r="AY259">
        <v>1.94</v>
      </c>
      <c r="AZ259">
        <v>2.11</v>
      </c>
      <c r="BA259">
        <v>2.0499999999999998</v>
      </c>
      <c r="BB259">
        <v>2.2400000000000002</v>
      </c>
      <c r="BE259" s="1">
        <f t="shared" si="62"/>
        <v>2.0666666666666669</v>
      </c>
      <c r="BF259" s="51">
        <v>1200</v>
      </c>
      <c r="BG259" s="1">
        <f t="shared" si="63"/>
        <v>5.0059471233288271</v>
      </c>
      <c r="BH259" s="8">
        <v>5</v>
      </c>
      <c r="BI259" s="8">
        <v>3450</v>
      </c>
      <c r="BJ259" s="6">
        <f t="shared" si="64"/>
        <v>3450</v>
      </c>
      <c r="BK259" s="6">
        <f t="shared" si="65"/>
        <v>3689.652</v>
      </c>
      <c r="BL259" s="5">
        <f t="shared" si="66"/>
        <v>5.16</v>
      </c>
      <c r="BM259" s="6">
        <f t="shared" si="67"/>
        <v>3447</v>
      </c>
      <c r="BN259" s="6"/>
      <c r="BO259" s="6"/>
      <c r="BP259" s="70">
        <f t="shared" si="68"/>
        <v>2</v>
      </c>
      <c r="BQ259" s="70">
        <f t="shared" si="69"/>
        <v>2</v>
      </c>
      <c r="BR259" s="6">
        <f t="shared" si="70"/>
        <v>3447</v>
      </c>
      <c r="BS259" s="68">
        <f t="shared" si="71"/>
        <v>2</v>
      </c>
      <c r="BT259" s="6">
        <f t="shared" si="72"/>
        <v>3559</v>
      </c>
      <c r="BU259" s="6"/>
      <c r="BV259" s="6"/>
      <c r="BW259" s="6">
        <f t="shared" si="73"/>
        <v>3559</v>
      </c>
      <c r="BX259" s="6">
        <f t="shared" si="74"/>
        <v>12100.6</v>
      </c>
      <c r="BY259" s="6">
        <f t="shared" si="75"/>
        <v>2263.3800000000006</v>
      </c>
      <c r="CO259" s="50">
        <v>2.39</v>
      </c>
      <c r="CP259" t="s">
        <v>1639</v>
      </c>
      <c r="CQ259" t="s">
        <v>1640</v>
      </c>
      <c r="CR259" t="s">
        <v>1566</v>
      </c>
      <c r="CS259">
        <v>5520</v>
      </c>
      <c r="CT259" t="s">
        <v>1454</v>
      </c>
      <c r="CU259">
        <v>24</v>
      </c>
      <c r="CV259" t="s">
        <v>1581</v>
      </c>
      <c r="CW259">
        <v>3.4000000000000004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2.39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1.01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</row>
    <row r="260" spans="1:145" x14ac:dyDescent="0.3">
      <c r="A260">
        <v>512</v>
      </c>
      <c r="B260">
        <v>256</v>
      </c>
      <c r="D260" s="13" t="str">
        <f t="shared" si="57"/>
        <v>352</v>
      </c>
      <c r="E260" s="13" t="str">
        <f t="shared" si="58"/>
        <v>604</v>
      </c>
      <c r="F260" s="13" t="str">
        <f t="shared" si="59"/>
        <v>35215.60436</v>
      </c>
      <c r="G260" s="13" t="str">
        <f t="shared" si="60"/>
        <v>256.512.AL.IL.3.621.No.Yes</v>
      </c>
      <c r="H260" s="13" t="s">
        <v>1664</v>
      </c>
      <c r="I260" s="13" t="s">
        <v>1664</v>
      </c>
      <c r="J260" t="s">
        <v>1414</v>
      </c>
      <c r="K260" t="s">
        <v>1415</v>
      </c>
      <c r="L260" s="14" t="s">
        <v>1416</v>
      </c>
      <c r="M260" t="s">
        <v>1466</v>
      </c>
      <c r="N260" t="s">
        <v>1354</v>
      </c>
      <c r="O260" t="s">
        <v>1467</v>
      </c>
      <c r="P260" t="s">
        <v>1477</v>
      </c>
      <c r="Q260" s="34">
        <v>621</v>
      </c>
      <c r="R260" s="9">
        <v>671.5</v>
      </c>
      <c r="S260">
        <v>0.36</v>
      </c>
      <c r="T260">
        <v>0.36</v>
      </c>
      <c r="U260" s="11">
        <f t="shared" si="61"/>
        <v>0.74938574938574931</v>
      </c>
      <c r="V260" s="50">
        <v>3.05</v>
      </c>
      <c r="W260" s="22">
        <v>4.07</v>
      </c>
      <c r="X260">
        <v>3</v>
      </c>
      <c r="Y260" t="s">
        <v>1680</v>
      </c>
      <c r="Z260" s="50">
        <v>671.5</v>
      </c>
      <c r="AA260" t="s">
        <v>1479</v>
      </c>
      <c r="AB260" t="s">
        <v>1478</v>
      </c>
      <c r="AC260" t="s">
        <v>1721</v>
      </c>
      <c r="AD260" t="s">
        <v>1723</v>
      </c>
      <c r="AE260" s="13" t="str">
        <f>IFERROR(VLOOKUP(D260,Metros!$C$2:$F$916,4,0),"")</f>
        <v>AL-BIR</v>
      </c>
      <c r="AF260" s="13" t="str">
        <f>IFERROR(VLOOKUP(E260,Metros!$C$2:$F$916,4,0),"")</f>
        <v>IL-CHI</v>
      </c>
      <c r="AK260" s="10"/>
      <c r="AL260" s="11"/>
      <c r="AS260">
        <v>1.6</v>
      </c>
      <c r="AT260">
        <v>1.95</v>
      </c>
      <c r="AY260">
        <v>1.64</v>
      </c>
      <c r="AZ260">
        <v>1.92</v>
      </c>
      <c r="BA260">
        <v>1.79</v>
      </c>
      <c r="BB260">
        <v>2.02</v>
      </c>
      <c r="BE260" s="1">
        <f t="shared" si="62"/>
        <v>1.9633333333333336</v>
      </c>
      <c r="BF260" s="51">
        <v>1200</v>
      </c>
      <c r="BG260" s="1">
        <f t="shared" si="63"/>
        <v>4.8302105981633163</v>
      </c>
      <c r="BH260" s="8">
        <v>4.25</v>
      </c>
      <c r="BI260" s="8">
        <v>3225</v>
      </c>
      <c r="BJ260" s="6">
        <f t="shared" si="64"/>
        <v>3225</v>
      </c>
      <c r="BK260" s="6">
        <f t="shared" si="65"/>
        <v>3466.74</v>
      </c>
      <c r="BL260" s="5">
        <f t="shared" si="66"/>
        <v>5.22</v>
      </c>
      <c r="BM260" s="6">
        <f t="shared" si="67"/>
        <v>3242</v>
      </c>
      <c r="BN260" s="6"/>
      <c r="BO260" s="6"/>
      <c r="BP260" s="70">
        <f t="shared" si="68"/>
        <v>3</v>
      </c>
      <c r="BQ260" s="70">
        <f t="shared" si="69"/>
        <v>3</v>
      </c>
      <c r="BR260" s="6">
        <f t="shared" si="70"/>
        <v>3242</v>
      </c>
      <c r="BS260" s="68">
        <f t="shared" si="71"/>
        <v>2</v>
      </c>
      <c r="BT260" s="6">
        <f t="shared" si="72"/>
        <v>3347</v>
      </c>
      <c r="BU260" s="6"/>
      <c r="BV260" s="6"/>
      <c r="BW260" s="6">
        <f t="shared" si="73"/>
        <v>3347</v>
      </c>
      <c r="BX260" s="6">
        <f t="shared" si="74"/>
        <v>13622.29</v>
      </c>
      <c r="BY260" s="6">
        <f t="shared" si="75"/>
        <v>2733.0050000000001</v>
      </c>
      <c r="CO260" s="50">
        <v>3.05</v>
      </c>
      <c r="CP260" t="s">
        <v>1639</v>
      </c>
      <c r="CQ260" t="s">
        <v>1640</v>
      </c>
      <c r="CR260" t="s">
        <v>1566</v>
      </c>
      <c r="CS260">
        <v>5851</v>
      </c>
      <c r="CT260" t="s">
        <v>1466</v>
      </c>
      <c r="CU260">
        <v>24</v>
      </c>
      <c r="CV260" t="s">
        <v>1581</v>
      </c>
      <c r="CW260">
        <v>4.07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3.05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1.02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</row>
    <row r="261" spans="1:145" x14ac:dyDescent="0.3">
      <c r="A261">
        <v>514</v>
      </c>
      <c r="B261">
        <v>257</v>
      </c>
      <c r="D261" s="13" t="str">
        <f t="shared" ref="D261:D324" si="76">LEFT(L261,3)</f>
        <v>293</v>
      </c>
      <c r="E261" s="13" t="str">
        <f t="shared" ref="E261:E324" si="77">LEFT(O261,3)</f>
        <v>752</v>
      </c>
      <c r="F261" s="13" t="str">
        <f t="shared" ref="F261:F324" si="78">CONCATENATE(L261&amp;"."&amp;O261)</f>
        <v>29325.75232</v>
      </c>
      <c r="G261" s="13" t="str">
        <f t="shared" ref="G261:G324" si="79">CONCATENATE(TRIM(B261)&amp;"."&amp;TRIM(A261)&amp;"."&amp;TRIM(K261)&amp;"."&amp;TRIM(N261)&amp;"."&amp;TRIM(X261)&amp;"."&amp;TRIM(Q261)&amp;"."&amp;TRIM(AA261)&amp;"."&amp;TRIM(AB261))</f>
        <v>257.514.SC.TX.5.953.Yes.Yes</v>
      </c>
      <c r="H261" s="13" t="s">
        <v>1664</v>
      </c>
      <c r="I261" s="13" t="s">
        <v>1664</v>
      </c>
      <c r="J261" t="s">
        <v>1417</v>
      </c>
      <c r="K261" t="s">
        <v>1418</v>
      </c>
      <c r="L261" s="14" t="s">
        <v>1419</v>
      </c>
      <c r="M261" t="s">
        <v>1393</v>
      </c>
      <c r="N261" t="s">
        <v>1388</v>
      </c>
      <c r="O261" t="s">
        <v>1456</v>
      </c>
      <c r="P261" t="s">
        <v>1477</v>
      </c>
      <c r="Q261" s="34">
        <v>953</v>
      </c>
      <c r="R261" s="9">
        <v>962.1</v>
      </c>
      <c r="S261">
        <v>0.36</v>
      </c>
      <c r="T261">
        <v>0.36</v>
      </c>
      <c r="U261" s="11">
        <f t="shared" ref="U261:U324" si="80">V261/W261</f>
        <v>0.75993883792048922</v>
      </c>
      <c r="V261" s="50">
        <v>4.97</v>
      </c>
      <c r="W261" s="22">
        <v>6.54</v>
      </c>
      <c r="X261">
        <v>5</v>
      </c>
      <c r="Y261" t="s">
        <v>1680</v>
      </c>
      <c r="Z261" s="50">
        <v>962.1</v>
      </c>
      <c r="AA261" t="s">
        <v>1478</v>
      </c>
      <c r="AB261" t="s">
        <v>1478</v>
      </c>
      <c r="AC261" t="s">
        <v>1722</v>
      </c>
      <c r="AD261" t="s">
        <v>1724</v>
      </c>
      <c r="AE261" s="13" t="str">
        <f>IFERROR(VLOOKUP(D261,Metros!$C$2:$F$916,4,0),"")</f>
        <v>SC-GRE</v>
      </c>
      <c r="AF261" s="13" t="str">
        <f>IFERROR(VLOOKUP(E261,Metros!$C$2:$F$916,4,0),"")</f>
        <v>TX-DFW</v>
      </c>
      <c r="AG261">
        <v>41</v>
      </c>
      <c r="AH261">
        <v>950.70731707317077</v>
      </c>
      <c r="AI261">
        <v>2222.560975609756</v>
      </c>
      <c r="AJ261">
        <v>2277.0343902439031</v>
      </c>
      <c r="AK261" s="10">
        <v>54.473414634147048</v>
      </c>
      <c r="AL261" s="11">
        <v>2.3922965269010346E-2</v>
      </c>
      <c r="AS261">
        <v>1.56</v>
      </c>
      <c r="AT261">
        <v>1.68</v>
      </c>
      <c r="AY261">
        <v>1.66</v>
      </c>
      <c r="AZ261">
        <v>1.73</v>
      </c>
      <c r="BA261">
        <v>1.69</v>
      </c>
      <c r="BB261">
        <v>1.78</v>
      </c>
      <c r="BE261" s="1">
        <f t="shared" ref="BE261:BE324" si="81">AVERAGE(AT261,AZ261,BB261)</f>
        <v>1.7300000000000002</v>
      </c>
      <c r="BF261" s="51">
        <v>1800</v>
      </c>
      <c r="BG261" s="1">
        <f t="shared" ref="BG261:BG324" si="82">(BF261/R261)+(BE261*1.55)</f>
        <v>4.5524073900841913</v>
      </c>
      <c r="BH261" s="8">
        <v>4.55</v>
      </c>
      <c r="BJ261" s="6">
        <f t="shared" ref="BJ261:BJ324" si="83">IF(BH261*R261&gt;BI261,BH261*R261,BI261)</f>
        <v>4377.5550000000003</v>
      </c>
      <c r="BK261" s="6">
        <f t="shared" ref="BK261:BK324" si="84">IF(BH261&gt;0.01,(BJ261)+(T261*R261),"")</f>
        <v>4723.9110000000001</v>
      </c>
      <c r="BL261" s="5">
        <f t="shared" ref="BL261:BL324" si="85">IFERROR(ROUND(IF(BH261&gt;0.01,(BK261/Q261)-S261,""),2),"")</f>
        <v>4.5999999999999996</v>
      </c>
      <c r="BM261" s="6">
        <f t="shared" ref="BM261:BM324" si="86">ROUND(IF(BH261&gt;0.01,BL261*Q261),0)</f>
        <v>4384</v>
      </c>
      <c r="BN261" s="6"/>
      <c r="BO261" s="6"/>
      <c r="BP261" s="70">
        <f t="shared" ref="BP261:BP324" si="87">X261</f>
        <v>5</v>
      </c>
      <c r="BQ261" s="70">
        <f t="shared" ref="BQ261:BQ324" si="88">BP261</f>
        <v>5</v>
      </c>
      <c r="BR261" s="6">
        <f t="shared" ref="BR261:BR324" si="89">BM261</f>
        <v>4384</v>
      </c>
      <c r="BS261" s="68">
        <f t="shared" ref="BS261:BS324" si="90">ROUNDUP(Q261/475,0)</f>
        <v>3</v>
      </c>
      <c r="BT261" s="6">
        <f t="shared" ref="BT261:BT324" si="91">BW261</f>
        <v>4526</v>
      </c>
      <c r="BU261" s="6"/>
      <c r="BV261" s="6"/>
      <c r="BW261" s="6">
        <f t="shared" ref="BW261:BW324" si="92">ROUND(BM261*1.0325,0)</f>
        <v>4526</v>
      </c>
      <c r="BX261" s="6">
        <f t="shared" ref="BX261:BX324" si="93">BW261*W261</f>
        <v>29600.04</v>
      </c>
      <c r="BY261" s="6">
        <f t="shared" ref="BY261:BY324" si="94">Z261*W261</f>
        <v>6292.134</v>
      </c>
      <c r="CO261" s="50">
        <v>4.97</v>
      </c>
      <c r="CP261" t="s">
        <v>1641</v>
      </c>
      <c r="CQ261" t="s">
        <v>1642</v>
      </c>
      <c r="CR261" t="s">
        <v>1566</v>
      </c>
      <c r="CS261">
        <v>5023</v>
      </c>
      <c r="CT261" t="s">
        <v>1393</v>
      </c>
      <c r="CU261">
        <v>24</v>
      </c>
      <c r="CV261" t="s">
        <v>1581</v>
      </c>
      <c r="CW261">
        <v>6.54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4.97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1.57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</row>
    <row r="262" spans="1:145" x14ac:dyDescent="0.3">
      <c r="A262">
        <v>516</v>
      </c>
      <c r="B262">
        <v>258</v>
      </c>
      <c r="D262" s="13" t="str">
        <f t="shared" si="76"/>
        <v>293</v>
      </c>
      <c r="E262" s="13" t="str">
        <f t="shared" si="77"/>
        <v>226</v>
      </c>
      <c r="F262" s="13" t="str">
        <f t="shared" si="78"/>
        <v>29325.22603</v>
      </c>
      <c r="G262" s="13" t="str">
        <f t="shared" si="79"/>
        <v>258.516.SC.VA.8.446.Yes.Yes</v>
      </c>
      <c r="H262" s="13" t="s">
        <v>1664</v>
      </c>
      <c r="I262" s="13" t="s">
        <v>1664</v>
      </c>
      <c r="J262" t="s">
        <v>1417</v>
      </c>
      <c r="K262" t="s">
        <v>1418</v>
      </c>
      <c r="L262" s="14" t="s">
        <v>1419</v>
      </c>
      <c r="M262" t="s">
        <v>1468</v>
      </c>
      <c r="N262" t="s">
        <v>1469</v>
      </c>
      <c r="O262" t="s">
        <v>1470</v>
      </c>
      <c r="P262" t="s">
        <v>1477</v>
      </c>
      <c r="Q262" s="34">
        <v>446</v>
      </c>
      <c r="R262" s="9">
        <v>469.6</v>
      </c>
      <c r="S262">
        <v>0.36</v>
      </c>
      <c r="T262">
        <v>0.36</v>
      </c>
      <c r="U262" s="11">
        <f t="shared" si="80"/>
        <v>0.84682713347921224</v>
      </c>
      <c r="V262" s="50">
        <v>7.74</v>
      </c>
      <c r="W262" s="22">
        <v>9.14</v>
      </c>
      <c r="X262">
        <v>8</v>
      </c>
      <c r="Y262" t="s">
        <v>1680</v>
      </c>
      <c r="Z262" s="50">
        <v>469.6</v>
      </c>
      <c r="AA262" t="s">
        <v>1478</v>
      </c>
      <c r="AB262" t="s">
        <v>1478</v>
      </c>
      <c r="AC262" t="s">
        <v>1722</v>
      </c>
      <c r="AD262" t="s">
        <v>1722</v>
      </c>
      <c r="AE262" s="13" t="str">
        <f>IFERROR(VLOOKUP(D262,Metros!$C$2:$F$916,4,0),"")</f>
        <v>SC-GRE</v>
      </c>
      <c r="AF262" s="13" t="str">
        <f>IFERROR(VLOOKUP(E262,Metros!$C$2:$F$916,4,0),"")</f>
        <v>VA-WIN</v>
      </c>
      <c r="AG262">
        <v>27</v>
      </c>
      <c r="AH262">
        <v>456.88518518518538</v>
      </c>
      <c r="AI262">
        <v>1618.8888888888889</v>
      </c>
      <c r="AJ262">
        <v>1993.8866666666672</v>
      </c>
      <c r="AK262" s="10">
        <v>374.99777777777831</v>
      </c>
      <c r="AL262" s="11">
        <v>0.18807376770550893</v>
      </c>
      <c r="AS262">
        <v>2.2799999999999998</v>
      </c>
      <c r="AT262">
        <v>2.59</v>
      </c>
      <c r="AY262">
        <v>2.57</v>
      </c>
      <c r="AZ262">
        <v>2.78</v>
      </c>
      <c r="BA262">
        <v>2.66</v>
      </c>
      <c r="BB262">
        <v>2.85</v>
      </c>
      <c r="BE262" s="1">
        <f t="shared" si="81"/>
        <v>2.7399999999999998</v>
      </c>
      <c r="BF262" s="51">
        <v>1800</v>
      </c>
      <c r="BG262" s="1">
        <f t="shared" si="82"/>
        <v>8.0800494037478696</v>
      </c>
      <c r="BH262" s="8">
        <v>8.0500000000000007</v>
      </c>
      <c r="BJ262" s="6">
        <f t="shared" si="83"/>
        <v>3780.2800000000007</v>
      </c>
      <c r="BK262" s="6">
        <f t="shared" si="84"/>
        <v>3949.3360000000007</v>
      </c>
      <c r="BL262" s="5">
        <f t="shared" si="85"/>
        <v>8.5</v>
      </c>
      <c r="BM262" s="6">
        <f t="shared" si="86"/>
        <v>3791</v>
      </c>
      <c r="BN262" s="6"/>
      <c r="BO262" s="6"/>
      <c r="BP262" s="70">
        <f t="shared" si="87"/>
        <v>8</v>
      </c>
      <c r="BQ262" s="70">
        <f t="shared" si="88"/>
        <v>8</v>
      </c>
      <c r="BR262" s="6">
        <f t="shared" si="89"/>
        <v>3791</v>
      </c>
      <c r="BS262" s="68">
        <f t="shared" si="90"/>
        <v>1</v>
      </c>
      <c r="BT262" s="6">
        <f t="shared" si="91"/>
        <v>3914</v>
      </c>
      <c r="BU262" s="6"/>
      <c r="BV262" s="6"/>
      <c r="BW262" s="6">
        <f t="shared" si="92"/>
        <v>3914</v>
      </c>
      <c r="BX262" s="6">
        <f t="shared" si="93"/>
        <v>35773.96</v>
      </c>
      <c r="BY262" s="6">
        <f t="shared" si="94"/>
        <v>4292.1440000000002</v>
      </c>
      <c r="CO262" s="50">
        <v>7.74</v>
      </c>
      <c r="CP262" t="s">
        <v>1641</v>
      </c>
      <c r="CQ262" t="s">
        <v>1642</v>
      </c>
      <c r="CR262" t="s">
        <v>1566</v>
      </c>
      <c r="CS262">
        <v>5030</v>
      </c>
      <c r="CT262" t="s">
        <v>1468</v>
      </c>
      <c r="CU262">
        <v>24</v>
      </c>
      <c r="CV262" t="s">
        <v>1581</v>
      </c>
      <c r="CW262">
        <v>9.14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7.74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1.4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</row>
    <row r="263" spans="1:145" x14ac:dyDescent="0.3">
      <c r="A263">
        <v>518</v>
      </c>
      <c r="B263">
        <v>259</v>
      </c>
      <c r="D263" s="13" t="str">
        <f t="shared" si="76"/>
        <v>293</v>
      </c>
      <c r="E263" s="13" t="str">
        <f t="shared" si="77"/>
        <v>180</v>
      </c>
      <c r="F263" s="13" t="str">
        <f t="shared" si="78"/>
        <v>29325.18031</v>
      </c>
      <c r="G263" s="13" t="str">
        <f t="shared" si="79"/>
        <v>259.518.SC.PA.1.625.Yes.Yes</v>
      </c>
      <c r="H263" s="13" t="s">
        <v>1664</v>
      </c>
      <c r="I263" s="13" t="s">
        <v>1664</v>
      </c>
      <c r="J263" t="s">
        <v>1417</v>
      </c>
      <c r="K263" t="s">
        <v>1418</v>
      </c>
      <c r="L263" s="14" t="s">
        <v>1419</v>
      </c>
      <c r="M263" t="s">
        <v>1438</v>
      </c>
      <c r="N263" t="s">
        <v>1357</v>
      </c>
      <c r="O263" t="s">
        <v>1439</v>
      </c>
      <c r="P263" t="s">
        <v>1477</v>
      </c>
      <c r="Q263" s="34">
        <v>625</v>
      </c>
      <c r="R263" s="9">
        <v>657.5</v>
      </c>
      <c r="S263">
        <v>0.36</v>
      </c>
      <c r="T263">
        <v>0.36</v>
      </c>
      <c r="U263" s="11">
        <f t="shared" si="80"/>
        <v>1</v>
      </c>
      <c r="V263" s="50">
        <v>0.87</v>
      </c>
      <c r="W263" s="22">
        <v>0.87</v>
      </c>
      <c r="X263">
        <v>1</v>
      </c>
      <c r="Y263" t="s">
        <v>1680</v>
      </c>
      <c r="Z263" s="50">
        <v>657.5</v>
      </c>
      <c r="AA263" t="s">
        <v>1478</v>
      </c>
      <c r="AB263" t="s">
        <v>1478</v>
      </c>
      <c r="AC263" t="s">
        <v>1722</v>
      </c>
      <c r="AD263" t="s">
        <v>1725</v>
      </c>
      <c r="AE263" s="13" t="str">
        <f>IFERROR(VLOOKUP(D263,Metros!$C$2:$F$916,4,0),"")</f>
        <v>SC-GRE</v>
      </c>
      <c r="AF263" s="13" t="str">
        <f>IFERROR(VLOOKUP(E263,Metros!$C$2:$F$916,4,0),"")</f>
        <v>PA-ALL</v>
      </c>
      <c r="AG263">
        <v>21</v>
      </c>
      <c r="AH263">
        <v>656.89999999999986</v>
      </c>
      <c r="AI263">
        <v>2369.2857142857142</v>
      </c>
      <c r="AJ263">
        <v>2798.6638095238086</v>
      </c>
      <c r="AK263" s="10">
        <v>429.37809523809437</v>
      </c>
      <c r="AL263" s="11">
        <v>0.15342253463132211</v>
      </c>
      <c r="AS263">
        <v>2.34</v>
      </c>
      <c r="AT263">
        <v>2.5099999999999998</v>
      </c>
      <c r="AY263">
        <v>2.4500000000000002</v>
      </c>
      <c r="AZ263">
        <v>2.65</v>
      </c>
      <c r="BA263">
        <v>2.56</v>
      </c>
      <c r="BB263">
        <v>2.79</v>
      </c>
      <c r="BE263" s="1">
        <f t="shared" si="81"/>
        <v>2.65</v>
      </c>
      <c r="BF263" s="51">
        <v>1800</v>
      </c>
      <c r="BG263" s="1">
        <f t="shared" si="82"/>
        <v>6.845142585551331</v>
      </c>
      <c r="BH263" s="8">
        <v>1</v>
      </c>
      <c r="BI263" s="8">
        <v>4500</v>
      </c>
      <c r="BJ263" s="6">
        <f t="shared" si="83"/>
        <v>4500</v>
      </c>
      <c r="BK263" s="6">
        <f t="shared" si="84"/>
        <v>4736.7</v>
      </c>
      <c r="BL263" s="5">
        <f t="shared" si="85"/>
        <v>7.22</v>
      </c>
      <c r="BM263" s="6">
        <f t="shared" si="86"/>
        <v>4513</v>
      </c>
      <c r="BN263" s="6"/>
      <c r="BO263" s="6"/>
      <c r="BP263" s="70">
        <f t="shared" si="87"/>
        <v>1</v>
      </c>
      <c r="BQ263" s="70">
        <f t="shared" si="88"/>
        <v>1</v>
      </c>
      <c r="BR263" s="6">
        <f t="shared" si="89"/>
        <v>4513</v>
      </c>
      <c r="BS263" s="68">
        <f t="shared" si="90"/>
        <v>2</v>
      </c>
      <c r="BT263" s="6">
        <f t="shared" si="91"/>
        <v>4660</v>
      </c>
      <c r="BU263" s="6"/>
      <c r="BV263" s="6"/>
      <c r="BW263" s="6">
        <f t="shared" si="92"/>
        <v>4660</v>
      </c>
      <c r="BX263" s="6">
        <f t="shared" si="93"/>
        <v>4054.2</v>
      </c>
      <c r="BY263" s="6">
        <f t="shared" si="94"/>
        <v>572.02499999999998</v>
      </c>
      <c r="CO263" s="50">
        <v>0.87</v>
      </c>
      <c r="CP263" t="s">
        <v>1641</v>
      </c>
      <c r="CQ263" t="s">
        <v>1642</v>
      </c>
      <c r="CR263" t="s">
        <v>1566</v>
      </c>
      <c r="CS263">
        <v>5034</v>
      </c>
      <c r="CT263" t="s">
        <v>1438</v>
      </c>
      <c r="CU263">
        <v>24</v>
      </c>
      <c r="CV263" t="s">
        <v>1581</v>
      </c>
      <c r="CW263">
        <v>0.87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0.87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</row>
    <row r="264" spans="1:145" x14ac:dyDescent="0.3">
      <c r="A264">
        <v>520</v>
      </c>
      <c r="B264">
        <v>260</v>
      </c>
      <c r="D264" s="13" t="str">
        <f t="shared" si="76"/>
        <v>293</v>
      </c>
      <c r="E264" s="13" t="str">
        <f t="shared" si="77"/>
        <v>450</v>
      </c>
      <c r="F264" s="13" t="str">
        <f t="shared" si="78"/>
        <v>29325.45050</v>
      </c>
      <c r="G264" s="13" t="str">
        <f t="shared" si="79"/>
        <v>260.520.SC.OH.6.461.Yes.Yes</v>
      </c>
      <c r="H264" s="13" t="s">
        <v>1664</v>
      </c>
      <c r="I264" s="13" t="s">
        <v>1664</v>
      </c>
      <c r="J264" t="s">
        <v>1417</v>
      </c>
      <c r="K264" t="s">
        <v>1418</v>
      </c>
      <c r="L264" s="14" t="s">
        <v>1419</v>
      </c>
      <c r="M264" t="s">
        <v>1471</v>
      </c>
      <c r="N264" t="s">
        <v>1345</v>
      </c>
      <c r="O264" t="s">
        <v>1472</v>
      </c>
      <c r="P264" t="s">
        <v>1477</v>
      </c>
      <c r="Q264" s="34">
        <v>461</v>
      </c>
      <c r="R264" s="9">
        <v>486.2</v>
      </c>
      <c r="S264">
        <v>0.36</v>
      </c>
      <c r="T264">
        <v>0.36</v>
      </c>
      <c r="U264" s="11">
        <f t="shared" si="80"/>
        <v>0.82577903682719545</v>
      </c>
      <c r="V264" s="50">
        <v>5.83</v>
      </c>
      <c r="W264" s="22">
        <v>7.0600000000000005</v>
      </c>
      <c r="X264">
        <v>6</v>
      </c>
      <c r="Y264" t="s">
        <v>1680</v>
      </c>
      <c r="Z264" s="50">
        <v>486.2</v>
      </c>
      <c r="AA264" t="s">
        <v>1478</v>
      </c>
      <c r="AB264" t="s">
        <v>1478</v>
      </c>
      <c r="AC264" t="s">
        <v>1722</v>
      </c>
      <c r="AD264" t="s">
        <v>1723</v>
      </c>
      <c r="AE264" s="13" t="str">
        <f>IFERROR(VLOOKUP(D264,Metros!$C$2:$F$916,4,0),"")</f>
        <v>SC-GRE</v>
      </c>
      <c r="AF264" s="13" t="str">
        <f>IFERROR(VLOOKUP(E264,Metros!$C$2:$F$916,4,0),"")</f>
        <v>OH-CIN</v>
      </c>
      <c r="AG264">
        <v>25</v>
      </c>
      <c r="AH264">
        <v>443.80000000000024</v>
      </c>
      <c r="AI264">
        <v>1984.2751999999998</v>
      </c>
      <c r="AJ264">
        <v>2033.8783999999996</v>
      </c>
      <c r="AK264" s="10">
        <v>49.603199999999788</v>
      </c>
      <c r="AL264" s="11">
        <v>2.4388478681911269E-2</v>
      </c>
      <c r="AS264">
        <v>1.98</v>
      </c>
      <c r="AT264">
        <v>2.19</v>
      </c>
      <c r="AY264">
        <v>2.0299999999999998</v>
      </c>
      <c r="AZ264">
        <v>2.25</v>
      </c>
      <c r="BA264">
        <v>2.17</v>
      </c>
      <c r="BB264">
        <v>2.39</v>
      </c>
      <c r="BE264" s="1">
        <f t="shared" si="81"/>
        <v>2.2766666666666668</v>
      </c>
      <c r="BF264" s="51">
        <v>1800</v>
      </c>
      <c r="BG264" s="1">
        <f t="shared" si="82"/>
        <v>7.2310135061017418</v>
      </c>
      <c r="BH264" s="8">
        <v>7.25</v>
      </c>
      <c r="BJ264" s="6">
        <f t="shared" si="83"/>
        <v>3524.95</v>
      </c>
      <c r="BK264" s="6">
        <f t="shared" si="84"/>
        <v>3699.982</v>
      </c>
      <c r="BL264" s="5">
        <f t="shared" si="85"/>
        <v>7.67</v>
      </c>
      <c r="BM264" s="6">
        <f t="shared" si="86"/>
        <v>3536</v>
      </c>
      <c r="BN264" s="6"/>
      <c r="BO264" s="6"/>
      <c r="BP264" s="70">
        <f t="shared" si="87"/>
        <v>6</v>
      </c>
      <c r="BQ264" s="70">
        <f t="shared" si="88"/>
        <v>6</v>
      </c>
      <c r="BR264" s="6">
        <f t="shared" si="89"/>
        <v>3536</v>
      </c>
      <c r="BS264" s="68">
        <f t="shared" si="90"/>
        <v>1</v>
      </c>
      <c r="BT264" s="6">
        <f t="shared" si="91"/>
        <v>3651</v>
      </c>
      <c r="BU264" s="6"/>
      <c r="BV264" s="6"/>
      <c r="BW264" s="6">
        <f t="shared" si="92"/>
        <v>3651</v>
      </c>
      <c r="BX264" s="6">
        <f t="shared" si="93"/>
        <v>25776.06</v>
      </c>
      <c r="BY264" s="6">
        <f t="shared" si="94"/>
        <v>3432.5720000000001</v>
      </c>
      <c r="CO264" s="50">
        <v>5.83</v>
      </c>
      <c r="CP264" t="s">
        <v>1641</v>
      </c>
      <c r="CQ264" t="s">
        <v>1642</v>
      </c>
      <c r="CR264" t="s">
        <v>1566</v>
      </c>
      <c r="CS264">
        <v>5084</v>
      </c>
      <c r="CT264" t="s">
        <v>1471</v>
      </c>
      <c r="CU264">
        <v>24</v>
      </c>
      <c r="CV264" t="s">
        <v>1581</v>
      </c>
      <c r="CW264">
        <v>7.0600000000000005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5.83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1.23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</row>
    <row r="265" spans="1:145" x14ac:dyDescent="0.3">
      <c r="A265">
        <v>522</v>
      </c>
      <c r="B265">
        <v>261</v>
      </c>
      <c r="D265" s="13" t="str">
        <f t="shared" si="76"/>
        <v>293</v>
      </c>
      <c r="E265" s="13" t="str">
        <f t="shared" si="77"/>
        <v>316</v>
      </c>
      <c r="F265" s="13" t="str">
        <f t="shared" si="78"/>
        <v>29325.31636</v>
      </c>
      <c r="G265" s="13" t="str">
        <f t="shared" si="79"/>
        <v>261.522.SC.GA.10.314.Yes.Yes</v>
      </c>
      <c r="H265" s="13" t="s">
        <v>1664</v>
      </c>
      <c r="I265" s="13" t="s">
        <v>1664</v>
      </c>
      <c r="J265" t="s">
        <v>1417</v>
      </c>
      <c r="K265" t="s">
        <v>1418</v>
      </c>
      <c r="L265" s="14" t="s">
        <v>1419</v>
      </c>
      <c r="M265" t="s">
        <v>1460</v>
      </c>
      <c r="N265" t="s">
        <v>1372</v>
      </c>
      <c r="O265" t="s">
        <v>1461</v>
      </c>
      <c r="P265" t="s">
        <v>1477</v>
      </c>
      <c r="Q265" s="34">
        <v>314</v>
      </c>
      <c r="R265" s="9">
        <v>348.9</v>
      </c>
      <c r="S265">
        <v>0.36</v>
      </c>
      <c r="T265">
        <v>0.36</v>
      </c>
      <c r="U265" s="11">
        <f t="shared" si="80"/>
        <v>0.7215311004784688</v>
      </c>
      <c r="V265" s="50">
        <v>15.08</v>
      </c>
      <c r="W265" s="22">
        <v>20.900000000000002</v>
      </c>
      <c r="X265">
        <v>10</v>
      </c>
      <c r="Y265" t="s">
        <v>1680</v>
      </c>
      <c r="Z265" s="50">
        <v>348.9</v>
      </c>
      <c r="AA265" t="s">
        <v>1478</v>
      </c>
      <c r="AB265" t="s">
        <v>1478</v>
      </c>
      <c r="AC265" t="s">
        <v>1722</v>
      </c>
      <c r="AD265" t="s">
        <v>1721</v>
      </c>
      <c r="AE265" s="13" t="str">
        <f>IFERROR(VLOOKUP(D265,Metros!$C$2:$F$916,4,0),"")</f>
        <v>SC-GRE</v>
      </c>
      <c r="AF265" s="13" t="str">
        <f>IFERROR(VLOOKUP(E265,Metros!$C$2:$F$916,4,0),"")</f>
        <v>GA-VAL</v>
      </c>
      <c r="AG265">
        <v>6</v>
      </c>
      <c r="AH265">
        <v>341.25000000000006</v>
      </c>
      <c r="AI265">
        <v>1066.6666666666667</v>
      </c>
      <c r="AJ265">
        <v>1528.5833333333333</v>
      </c>
      <c r="AK265" s="10">
        <v>461.91666666666652</v>
      </c>
      <c r="AL265" s="11">
        <v>0.30218612004579393</v>
      </c>
      <c r="AS265">
        <v>2.5</v>
      </c>
      <c r="AT265">
        <v>2.87</v>
      </c>
      <c r="AY265">
        <v>2.5499999999999998</v>
      </c>
      <c r="AZ265">
        <v>2.86</v>
      </c>
      <c r="BA265">
        <v>2.71</v>
      </c>
      <c r="BB265">
        <v>3</v>
      </c>
      <c r="BE265" s="1">
        <f t="shared" si="81"/>
        <v>2.91</v>
      </c>
      <c r="BF265" s="51">
        <v>1800</v>
      </c>
      <c r="BG265" s="1">
        <f t="shared" si="82"/>
        <v>9.6695713671539139</v>
      </c>
      <c r="BH265" s="8">
        <v>10</v>
      </c>
      <c r="BJ265" s="6">
        <f t="shared" si="83"/>
        <v>3489</v>
      </c>
      <c r="BK265" s="6">
        <f t="shared" si="84"/>
        <v>3614.6039999999998</v>
      </c>
      <c r="BL265" s="5">
        <f t="shared" si="85"/>
        <v>11.15</v>
      </c>
      <c r="BM265" s="6">
        <f t="shared" si="86"/>
        <v>3501</v>
      </c>
      <c r="BN265" s="6"/>
      <c r="BO265" s="6"/>
      <c r="BP265" s="70">
        <f t="shared" si="87"/>
        <v>10</v>
      </c>
      <c r="BQ265" s="70">
        <f t="shared" si="88"/>
        <v>10</v>
      </c>
      <c r="BR265" s="6">
        <f t="shared" si="89"/>
        <v>3501</v>
      </c>
      <c r="BS265" s="68">
        <f t="shared" si="90"/>
        <v>1</v>
      </c>
      <c r="BT265" s="6">
        <f t="shared" si="91"/>
        <v>3615</v>
      </c>
      <c r="BU265" s="6"/>
      <c r="BV265" s="6"/>
      <c r="BW265" s="6">
        <f t="shared" si="92"/>
        <v>3615</v>
      </c>
      <c r="BX265" s="6">
        <f t="shared" si="93"/>
        <v>75553.500000000015</v>
      </c>
      <c r="BY265" s="6">
        <f t="shared" si="94"/>
        <v>7292.01</v>
      </c>
      <c r="CC265">
        <v>5</v>
      </c>
      <c r="CD265" s="22">
        <v>353.7</v>
      </c>
      <c r="CE265" s="22">
        <v>1120</v>
      </c>
      <c r="CF265" s="22">
        <v>1590.1680000000001</v>
      </c>
      <c r="CG265" s="22">
        <v>470.16800000000012</v>
      </c>
      <c r="CH265" s="11">
        <v>0.29567190384915309</v>
      </c>
      <c r="CO265" s="50">
        <v>15.08</v>
      </c>
      <c r="CP265" t="s">
        <v>1641</v>
      </c>
      <c r="CQ265" t="s">
        <v>1642</v>
      </c>
      <c r="CR265" t="s">
        <v>1566</v>
      </c>
      <c r="CS265">
        <v>5085</v>
      </c>
      <c r="CT265" t="s">
        <v>1460</v>
      </c>
      <c r="CU265">
        <v>24</v>
      </c>
      <c r="CV265" t="s">
        <v>1581</v>
      </c>
      <c r="CW265">
        <v>20.900000000000002</v>
      </c>
      <c r="CX265">
        <v>2.11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15.08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3.71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</row>
    <row r="266" spans="1:145" x14ac:dyDescent="0.3">
      <c r="A266">
        <v>524</v>
      </c>
      <c r="B266">
        <v>262</v>
      </c>
      <c r="D266" s="13" t="str">
        <f t="shared" si="76"/>
        <v>293</v>
      </c>
      <c r="E266" s="13" t="str">
        <f t="shared" si="77"/>
        <v>351</v>
      </c>
      <c r="F266" s="13" t="str">
        <f t="shared" si="78"/>
        <v>29325.35111</v>
      </c>
      <c r="G266" s="13" t="str">
        <f t="shared" si="79"/>
        <v>262.524.SC.AL.11.336.Yes.Yes</v>
      </c>
      <c r="H266" s="13" t="s">
        <v>1664</v>
      </c>
      <c r="I266" s="13" t="s">
        <v>1664</v>
      </c>
      <c r="J266" t="s">
        <v>1417</v>
      </c>
      <c r="K266" t="s">
        <v>1418</v>
      </c>
      <c r="L266" s="14" t="s">
        <v>1419</v>
      </c>
      <c r="M266" t="s">
        <v>1462</v>
      </c>
      <c r="N266" t="s">
        <v>1415</v>
      </c>
      <c r="O266" t="s">
        <v>1463</v>
      </c>
      <c r="P266" t="s">
        <v>1477</v>
      </c>
      <c r="Q266" s="34">
        <v>336</v>
      </c>
      <c r="R266" s="9">
        <v>355</v>
      </c>
      <c r="S266">
        <v>0.36</v>
      </c>
      <c r="T266">
        <v>0.36</v>
      </c>
      <c r="U266" s="11">
        <f t="shared" si="80"/>
        <v>0.75677603423680451</v>
      </c>
      <c r="V266" s="50">
        <v>10.61</v>
      </c>
      <c r="W266" s="22">
        <v>14.02</v>
      </c>
      <c r="X266">
        <v>11</v>
      </c>
      <c r="Y266" t="s">
        <v>1680</v>
      </c>
      <c r="Z266" s="50">
        <v>355</v>
      </c>
      <c r="AA266" t="s">
        <v>1478</v>
      </c>
      <c r="AB266" t="s">
        <v>1478</v>
      </c>
      <c r="AC266" t="s">
        <v>1722</v>
      </c>
      <c r="AD266" t="s">
        <v>1721</v>
      </c>
      <c r="AE266" s="13" t="str">
        <f>IFERROR(VLOOKUP(D266,Metros!$C$2:$F$916,4,0),"")</f>
        <v>SC-GRE</v>
      </c>
      <c r="AF266" s="13" t="str">
        <f>IFERROR(VLOOKUP(E266,Metros!$C$2:$F$916,4,0),"")</f>
        <v>AL-BIR</v>
      </c>
      <c r="AK266" s="10"/>
      <c r="AL266" s="11"/>
      <c r="AS266">
        <v>2.17</v>
      </c>
      <c r="AT266">
        <v>2.25</v>
      </c>
      <c r="AY266">
        <v>2.23</v>
      </c>
      <c r="AZ266">
        <v>2.5</v>
      </c>
      <c r="BA266">
        <v>2.3199999999999998</v>
      </c>
      <c r="BB266">
        <v>2.66</v>
      </c>
      <c r="BE266" s="1">
        <f t="shared" si="81"/>
        <v>2.4700000000000002</v>
      </c>
      <c r="BF266" s="51">
        <v>1800</v>
      </c>
      <c r="BG266" s="1">
        <f t="shared" si="82"/>
        <v>8.898922535211268</v>
      </c>
      <c r="BH266" s="8">
        <v>10</v>
      </c>
      <c r="BJ266" s="6">
        <f t="shared" si="83"/>
        <v>3550</v>
      </c>
      <c r="BK266" s="6">
        <f t="shared" si="84"/>
        <v>3677.8</v>
      </c>
      <c r="BL266" s="5">
        <f t="shared" si="85"/>
        <v>10.59</v>
      </c>
      <c r="BM266" s="6">
        <f t="shared" si="86"/>
        <v>3558</v>
      </c>
      <c r="BN266" s="6"/>
      <c r="BO266" s="6"/>
      <c r="BP266" s="70">
        <f t="shared" si="87"/>
        <v>11</v>
      </c>
      <c r="BQ266" s="70">
        <f t="shared" si="88"/>
        <v>11</v>
      </c>
      <c r="BR266" s="6">
        <f t="shared" si="89"/>
        <v>3558</v>
      </c>
      <c r="BS266" s="68">
        <f t="shared" si="90"/>
        <v>1</v>
      </c>
      <c r="BT266" s="6">
        <f t="shared" si="91"/>
        <v>3674</v>
      </c>
      <c r="BU266" s="6"/>
      <c r="BV266" s="6"/>
      <c r="BW266" s="6">
        <f t="shared" si="92"/>
        <v>3674</v>
      </c>
      <c r="BX266" s="6">
        <f t="shared" si="93"/>
        <v>51509.479999999996</v>
      </c>
      <c r="BY266" s="6">
        <f t="shared" si="94"/>
        <v>4977.0999999999995</v>
      </c>
      <c r="CO266" s="50">
        <v>10.61</v>
      </c>
      <c r="CP266" t="s">
        <v>1641</v>
      </c>
      <c r="CQ266" t="s">
        <v>1642</v>
      </c>
      <c r="CR266" t="s">
        <v>1566</v>
      </c>
      <c r="CS266">
        <v>5086</v>
      </c>
      <c r="CT266" t="s">
        <v>1462</v>
      </c>
      <c r="CU266">
        <v>24</v>
      </c>
      <c r="CV266" t="s">
        <v>1581</v>
      </c>
      <c r="CW266">
        <v>14.02</v>
      </c>
      <c r="CX266">
        <v>0.26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10.61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3.15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</row>
    <row r="267" spans="1:145" x14ac:dyDescent="0.3">
      <c r="A267">
        <v>526</v>
      </c>
      <c r="B267">
        <v>263</v>
      </c>
      <c r="D267" s="13" t="str">
        <f t="shared" si="76"/>
        <v>293</v>
      </c>
      <c r="E267" s="13" t="str">
        <f t="shared" si="77"/>
        <v>291</v>
      </c>
      <c r="F267" s="13" t="str">
        <f t="shared" si="78"/>
        <v>29325.29172</v>
      </c>
      <c r="G267" s="13" t="str">
        <f t="shared" si="79"/>
        <v>263.526.SC.SC.13.65.Yes.Yes</v>
      </c>
      <c r="H267" s="13" t="s">
        <v>1664</v>
      </c>
      <c r="I267" s="13" t="s">
        <v>1664</v>
      </c>
      <c r="J267" t="s">
        <v>1417</v>
      </c>
      <c r="K267" t="s">
        <v>1418</v>
      </c>
      <c r="L267" s="14" t="s">
        <v>1419</v>
      </c>
      <c r="M267" t="s">
        <v>1464</v>
      </c>
      <c r="N267" t="s">
        <v>1418</v>
      </c>
      <c r="O267" t="s">
        <v>1465</v>
      </c>
      <c r="P267" t="s">
        <v>1477</v>
      </c>
      <c r="Q267" s="34">
        <v>65</v>
      </c>
      <c r="R267" s="9">
        <v>62.9</v>
      </c>
      <c r="S267">
        <v>0.36</v>
      </c>
      <c r="T267">
        <v>0.36</v>
      </c>
      <c r="U267" s="11">
        <f t="shared" si="80"/>
        <v>0.82600258732212162</v>
      </c>
      <c r="V267" s="50">
        <v>12.77</v>
      </c>
      <c r="W267" s="22">
        <v>15.459999999999999</v>
      </c>
      <c r="X267">
        <v>13</v>
      </c>
      <c r="Y267" t="s">
        <v>1680</v>
      </c>
      <c r="Z267" s="50">
        <v>62.9</v>
      </c>
      <c r="AA267" t="s">
        <v>1478</v>
      </c>
      <c r="AB267" t="s">
        <v>1478</v>
      </c>
      <c r="AC267" t="s">
        <v>1722</v>
      </c>
      <c r="AD267" t="s">
        <v>1722</v>
      </c>
      <c r="AE267" s="13" t="str">
        <f>IFERROR(VLOOKUP(D267,Metros!$C$2:$F$916,4,0),"")</f>
        <v>SC-GRE</v>
      </c>
      <c r="AF267" s="13" t="str">
        <f>IFERROR(VLOOKUP(E267,Metros!$C$2:$F$916,4,0),"")</f>
        <v>SC-COL</v>
      </c>
      <c r="AG267">
        <v>7</v>
      </c>
      <c r="AH267">
        <v>94.45714285714287</v>
      </c>
      <c r="AI267">
        <v>762.55285714285708</v>
      </c>
      <c r="AJ267">
        <v>767.3471428571429</v>
      </c>
      <c r="AK267" s="10">
        <v>4.7942857142858202</v>
      </c>
      <c r="AL267" s="11">
        <v>6.2478706787579361E-3</v>
      </c>
      <c r="AS267">
        <v>6.26</v>
      </c>
      <c r="AT267">
        <v>7.3</v>
      </c>
      <c r="AY267">
        <v>6.63</v>
      </c>
      <c r="AZ267">
        <v>7.08</v>
      </c>
      <c r="BA267">
        <v>6.72</v>
      </c>
      <c r="BB267">
        <v>7.31</v>
      </c>
      <c r="BE267" s="1">
        <f t="shared" si="81"/>
        <v>7.2299999999999995</v>
      </c>
      <c r="BF267" s="51">
        <v>1800</v>
      </c>
      <c r="BG267" s="1">
        <f t="shared" si="82"/>
        <v>39.823352146263915</v>
      </c>
      <c r="BH267" s="8">
        <v>1</v>
      </c>
      <c r="BI267" s="8">
        <v>2050</v>
      </c>
      <c r="BJ267" s="6">
        <f t="shared" si="83"/>
        <v>2050</v>
      </c>
      <c r="BK267" s="6">
        <f t="shared" si="84"/>
        <v>2072.6439999999998</v>
      </c>
      <c r="BL267" s="5">
        <f t="shared" si="85"/>
        <v>31.53</v>
      </c>
      <c r="BM267" s="6">
        <f t="shared" si="86"/>
        <v>2049</v>
      </c>
      <c r="BN267" s="6"/>
      <c r="BO267" s="6"/>
      <c r="BP267" s="70">
        <f t="shared" si="87"/>
        <v>13</v>
      </c>
      <c r="BQ267" s="70">
        <f t="shared" si="88"/>
        <v>13</v>
      </c>
      <c r="BR267" s="6">
        <f t="shared" si="89"/>
        <v>2049</v>
      </c>
      <c r="BS267" s="68">
        <f t="shared" si="90"/>
        <v>1</v>
      </c>
      <c r="BT267" s="6">
        <f t="shared" si="91"/>
        <v>2116</v>
      </c>
      <c r="BU267" s="6"/>
      <c r="BV267" s="6"/>
      <c r="BW267" s="6">
        <f t="shared" si="92"/>
        <v>2116</v>
      </c>
      <c r="BX267" s="6">
        <f t="shared" si="93"/>
        <v>32713.359999999997</v>
      </c>
      <c r="BY267" s="6">
        <f t="shared" si="94"/>
        <v>972.43399999999997</v>
      </c>
      <c r="CC267">
        <v>2</v>
      </c>
      <c r="CD267" s="22">
        <v>110.6</v>
      </c>
      <c r="CE267" s="22">
        <v>1193.9349999999999</v>
      </c>
      <c r="CF267" s="22">
        <v>1020.7149999999999</v>
      </c>
      <c r="CG267" s="22">
        <v>-173.22000000000003</v>
      </c>
      <c r="CH267" s="11">
        <v>-0.16970456983585039</v>
      </c>
      <c r="CO267" s="50">
        <v>12.77</v>
      </c>
      <c r="CP267" t="s">
        <v>1641</v>
      </c>
      <c r="CQ267" t="s">
        <v>1642</v>
      </c>
      <c r="CR267" t="s">
        <v>1566</v>
      </c>
      <c r="CS267">
        <v>5088</v>
      </c>
      <c r="CT267" t="s">
        <v>1464</v>
      </c>
      <c r="CU267">
        <v>24</v>
      </c>
      <c r="CV267" t="s">
        <v>1581</v>
      </c>
      <c r="CW267">
        <v>15.459999999999999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12.77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2.69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</row>
    <row r="268" spans="1:145" x14ac:dyDescent="0.3">
      <c r="A268">
        <v>528</v>
      </c>
      <c r="B268">
        <v>264</v>
      </c>
      <c r="D268" s="13" t="str">
        <f t="shared" si="76"/>
        <v>293</v>
      </c>
      <c r="E268" s="13" t="str">
        <f t="shared" si="77"/>
        <v>186</v>
      </c>
      <c r="F268" s="13" t="str">
        <f t="shared" si="78"/>
        <v>29325.18640</v>
      </c>
      <c r="G268" s="13" t="str">
        <f t="shared" si="79"/>
        <v>264.528.SC.PA.1.667.Yes.Yes</v>
      </c>
      <c r="H268" s="13" t="s">
        <v>1664</v>
      </c>
      <c r="I268" s="13" t="s">
        <v>1664</v>
      </c>
      <c r="J268" t="s">
        <v>1417</v>
      </c>
      <c r="K268" t="s">
        <v>1418</v>
      </c>
      <c r="L268" s="14" t="s">
        <v>1419</v>
      </c>
      <c r="M268" t="s">
        <v>1440</v>
      </c>
      <c r="N268" t="s">
        <v>1357</v>
      </c>
      <c r="O268" t="s">
        <v>1441</v>
      </c>
      <c r="P268" t="s">
        <v>1477</v>
      </c>
      <c r="Q268" s="34">
        <v>667</v>
      </c>
      <c r="R268" s="9">
        <v>695.8</v>
      </c>
      <c r="S268">
        <v>0.36</v>
      </c>
      <c r="T268">
        <v>0.36</v>
      </c>
      <c r="U268" s="11">
        <f t="shared" si="80"/>
        <v>1</v>
      </c>
      <c r="V268" s="50">
        <v>1.1000000000000001</v>
      </c>
      <c r="W268" s="22">
        <v>1.1000000000000001</v>
      </c>
      <c r="X268">
        <v>1</v>
      </c>
      <c r="Y268" t="s">
        <v>1680</v>
      </c>
      <c r="Z268" s="50">
        <v>695.8</v>
      </c>
      <c r="AA268" t="s">
        <v>1478</v>
      </c>
      <c r="AB268" t="s">
        <v>1478</v>
      </c>
      <c r="AC268" t="s">
        <v>1722</v>
      </c>
      <c r="AD268" t="s">
        <v>1725</v>
      </c>
      <c r="AE268" s="13" t="str">
        <f>IFERROR(VLOOKUP(D268,Metros!$C$2:$F$916,4,0),"")</f>
        <v>SC-GRE</v>
      </c>
      <c r="AF268" s="13" t="str">
        <f>IFERROR(VLOOKUP(E268,Metros!$C$2:$F$916,4,0),"")</f>
        <v>PA-SCR</v>
      </c>
      <c r="AG268">
        <v>1</v>
      </c>
      <c r="AH268">
        <v>699</v>
      </c>
      <c r="AI268">
        <v>3100</v>
      </c>
      <c r="AJ268">
        <v>3832.86</v>
      </c>
      <c r="AK268" s="10">
        <v>732.86000000000013</v>
      </c>
      <c r="AL268" s="11">
        <v>0.1912044791617748</v>
      </c>
      <c r="AS268">
        <v>2.34</v>
      </c>
      <c r="AT268">
        <v>2.5099999999999998</v>
      </c>
      <c r="AY268">
        <v>2.4500000000000002</v>
      </c>
      <c r="AZ268">
        <v>2.65</v>
      </c>
      <c r="BA268">
        <v>2.56</v>
      </c>
      <c r="BB268">
        <v>2.79</v>
      </c>
      <c r="BE268" s="1">
        <f t="shared" si="81"/>
        <v>2.65</v>
      </c>
      <c r="BF268" s="51">
        <v>1800</v>
      </c>
      <c r="BG268" s="1">
        <f t="shared" si="82"/>
        <v>6.6944502730669733</v>
      </c>
      <c r="BH268" s="8">
        <v>1</v>
      </c>
      <c r="BI268" s="8">
        <v>4500</v>
      </c>
      <c r="BJ268" s="6">
        <f t="shared" si="83"/>
        <v>4500</v>
      </c>
      <c r="BK268" s="6">
        <f t="shared" si="84"/>
        <v>4750.4880000000003</v>
      </c>
      <c r="BL268" s="5">
        <f t="shared" si="85"/>
        <v>6.76</v>
      </c>
      <c r="BM268" s="6">
        <f t="shared" si="86"/>
        <v>4509</v>
      </c>
      <c r="BN268" s="6"/>
      <c r="BO268" s="6"/>
      <c r="BP268" s="70">
        <f t="shared" si="87"/>
        <v>1</v>
      </c>
      <c r="BQ268" s="70">
        <f t="shared" si="88"/>
        <v>1</v>
      </c>
      <c r="BR268" s="6">
        <f t="shared" si="89"/>
        <v>4509</v>
      </c>
      <c r="BS268" s="68">
        <f t="shared" si="90"/>
        <v>2</v>
      </c>
      <c r="BT268" s="6">
        <f t="shared" si="91"/>
        <v>4656</v>
      </c>
      <c r="BU268" s="6"/>
      <c r="BV268" s="6"/>
      <c r="BW268" s="6">
        <f t="shared" si="92"/>
        <v>4656</v>
      </c>
      <c r="BX268" s="6">
        <f t="shared" si="93"/>
        <v>5121.6000000000004</v>
      </c>
      <c r="BY268" s="6">
        <f t="shared" si="94"/>
        <v>765.38</v>
      </c>
      <c r="CO268" s="50">
        <v>1.1000000000000001</v>
      </c>
      <c r="CP268" t="s">
        <v>1641</v>
      </c>
      <c r="CQ268" t="s">
        <v>1642</v>
      </c>
      <c r="CR268" t="s">
        <v>1566</v>
      </c>
      <c r="CS268">
        <v>5089</v>
      </c>
      <c r="CT268" t="s">
        <v>1440</v>
      </c>
      <c r="CU268">
        <v>24</v>
      </c>
      <c r="CV268" t="s">
        <v>1581</v>
      </c>
      <c r="CW268">
        <v>1.1000000000000001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1.1000000000000001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</row>
    <row r="269" spans="1:145" x14ac:dyDescent="0.3">
      <c r="A269">
        <v>530</v>
      </c>
      <c r="B269">
        <v>265</v>
      </c>
      <c r="D269" s="13" t="str">
        <f t="shared" si="76"/>
        <v>293</v>
      </c>
      <c r="E269" s="13" t="str">
        <f t="shared" si="77"/>
        <v>458</v>
      </c>
      <c r="F269" s="13" t="str">
        <f t="shared" si="78"/>
        <v>29325.45889</v>
      </c>
      <c r="G269" s="13" t="str">
        <f t="shared" si="79"/>
        <v>265.530.SC.OH.1.588.Yes.Yes</v>
      </c>
      <c r="H269" s="13" t="s">
        <v>1664</v>
      </c>
      <c r="I269" s="13" t="s">
        <v>1664</v>
      </c>
      <c r="J269" t="s">
        <v>1417</v>
      </c>
      <c r="K269" t="s">
        <v>1418</v>
      </c>
      <c r="L269" s="14" t="s">
        <v>1419</v>
      </c>
      <c r="M269" t="s">
        <v>1473</v>
      </c>
      <c r="N269" t="s">
        <v>1345</v>
      </c>
      <c r="O269" t="s">
        <v>1474</v>
      </c>
      <c r="P269" t="s">
        <v>1477</v>
      </c>
      <c r="Q269" s="34">
        <v>588</v>
      </c>
      <c r="R269" s="9">
        <v>620.20000000000005</v>
      </c>
      <c r="S269">
        <v>0.36</v>
      </c>
      <c r="T269">
        <v>0.36</v>
      </c>
      <c r="U269" s="11">
        <f t="shared" si="80"/>
        <v>0.44541484716157204</v>
      </c>
      <c r="V269" s="50">
        <v>1.02</v>
      </c>
      <c r="W269" s="22">
        <v>2.29</v>
      </c>
      <c r="X269">
        <v>1</v>
      </c>
      <c r="Y269" t="s">
        <v>1680</v>
      </c>
      <c r="Z269" s="50">
        <v>620.20000000000005</v>
      </c>
      <c r="AA269" t="s">
        <v>1478</v>
      </c>
      <c r="AB269" t="s">
        <v>1478</v>
      </c>
      <c r="AC269" t="s">
        <v>1722</v>
      </c>
      <c r="AD269" t="s">
        <v>1723</v>
      </c>
      <c r="AE269" s="13" t="str">
        <f>IFERROR(VLOOKUP(D269,Metros!$C$2:$F$916,4,0),"")</f>
        <v>SC-GRE</v>
      </c>
      <c r="AF269" s="13" t="str">
        <f>IFERROR(VLOOKUP(E269,Metros!$C$2:$F$916,4,0),"")</f>
        <v>OH-LIM</v>
      </c>
      <c r="AG269">
        <v>15</v>
      </c>
      <c r="AH269">
        <v>614</v>
      </c>
      <c r="AI269">
        <v>1503.3333333333333</v>
      </c>
      <c r="AJ269">
        <v>1298.6899999999994</v>
      </c>
      <c r="AK269" s="10">
        <v>-204.64333333333389</v>
      </c>
      <c r="AL269" s="11">
        <v>-0.15757673758428414</v>
      </c>
      <c r="AS269">
        <v>1.56</v>
      </c>
      <c r="AT269">
        <v>1.88</v>
      </c>
      <c r="AY269">
        <v>1.79</v>
      </c>
      <c r="AZ269">
        <v>2.0499999999999998</v>
      </c>
      <c r="BA269">
        <v>1.96</v>
      </c>
      <c r="BB269">
        <v>2.13</v>
      </c>
      <c r="BE269" s="1">
        <f t="shared" si="81"/>
        <v>2.02</v>
      </c>
      <c r="BF269" s="51">
        <v>1800</v>
      </c>
      <c r="BG269" s="1">
        <f t="shared" si="82"/>
        <v>6.0332895840051597</v>
      </c>
      <c r="BH269" s="8">
        <v>6.05</v>
      </c>
      <c r="BJ269" s="6">
        <f t="shared" si="83"/>
        <v>3752.21</v>
      </c>
      <c r="BK269" s="6">
        <f t="shared" si="84"/>
        <v>3975.482</v>
      </c>
      <c r="BL269" s="5">
        <f t="shared" si="85"/>
        <v>6.4</v>
      </c>
      <c r="BM269" s="6">
        <f t="shared" si="86"/>
        <v>3763</v>
      </c>
      <c r="BN269" s="6"/>
      <c r="BO269" s="6"/>
      <c r="BP269" s="70">
        <f t="shared" si="87"/>
        <v>1</v>
      </c>
      <c r="BQ269" s="70">
        <f t="shared" si="88"/>
        <v>1</v>
      </c>
      <c r="BR269" s="6">
        <f t="shared" si="89"/>
        <v>3763</v>
      </c>
      <c r="BS269" s="68">
        <f t="shared" si="90"/>
        <v>2</v>
      </c>
      <c r="BT269" s="6">
        <f t="shared" si="91"/>
        <v>3885</v>
      </c>
      <c r="BU269" s="6"/>
      <c r="BV269" s="6"/>
      <c r="BW269" s="6">
        <f t="shared" si="92"/>
        <v>3885</v>
      </c>
      <c r="BX269" s="6">
        <f t="shared" si="93"/>
        <v>8896.65</v>
      </c>
      <c r="BY269" s="6">
        <f t="shared" si="94"/>
        <v>1420.258</v>
      </c>
      <c r="CO269" s="50">
        <v>1.02</v>
      </c>
      <c r="CP269" t="s">
        <v>1641</v>
      </c>
      <c r="CQ269" t="s">
        <v>1642</v>
      </c>
      <c r="CR269" t="s">
        <v>1566</v>
      </c>
      <c r="CS269">
        <v>5120</v>
      </c>
      <c r="CT269" t="s">
        <v>1473</v>
      </c>
      <c r="CU269">
        <v>24</v>
      </c>
      <c r="CV269" t="s">
        <v>1581</v>
      </c>
      <c r="CW269">
        <v>2.29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1.02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1.27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</row>
    <row r="270" spans="1:145" x14ac:dyDescent="0.3">
      <c r="A270">
        <v>532</v>
      </c>
      <c r="B270">
        <v>266</v>
      </c>
      <c r="D270" s="13" t="str">
        <f t="shared" si="76"/>
        <v>293</v>
      </c>
      <c r="E270" s="13" t="str">
        <f t="shared" si="77"/>
        <v>010</v>
      </c>
      <c r="F270" s="13" t="str">
        <f t="shared" si="78"/>
        <v>29325.01085</v>
      </c>
      <c r="G270" s="13" t="str">
        <f t="shared" si="79"/>
        <v>266.532.SC.MA.1.826.Yes.Yes</v>
      </c>
      <c r="H270" s="13" t="s">
        <v>1664</v>
      </c>
      <c r="I270" s="13" t="s">
        <v>1664</v>
      </c>
      <c r="J270" t="s">
        <v>1417</v>
      </c>
      <c r="K270" t="s">
        <v>1418</v>
      </c>
      <c r="L270" s="14" t="s">
        <v>1419</v>
      </c>
      <c r="M270" t="s">
        <v>1442</v>
      </c>
      <c r="N270" t="s">
        <v>1427</v>
      </c>
      <c r="O270" t="s">
        <v>1443</v>
      </c>
      <c r="P270" t="s">
        <v>1477</v>
      </c>
      <c r="Q270" s="34">
        <v>826</v>
      </c>
      <c r="R270" s="9">
        <v>902.1</v>
      </c>
      <c r="S270">
        <v>0.36</v>
      </c>
      <c r="T270">
        <v>0.36</v>
      </c>
      <c r="U270" s="11">
        <f t="shared" si="80"/>
        <v>1</v>
      </c>
      <c r="V270" s="50">
        <v>0.63</v>
      </c>
      <c r="W270" s="22">
        <v>0.63</v>
      </c>
      <c r="X270">
        <v>1</v>
      </c>
      <c r="Y270" t="s">
        <v>1680</v>
      </c>
      <c r="Z270" s="50">
        <v>902.1</v>
      </c>
      <c r="AA270" t="s">
        <v>1478</v>
      </c>
      <c r="AB270" t="s">
        <v>1478</v>
      </c>
      <c r="AC270" t="s">
        <v>1722</v>
      </c>
      <c r="AD270" t="s">
        <v>1726</v>
      </c>
      <c r="AE270" s="13" t="str">
        <f>IFERROR(VLOOKUP(D270,Metros!$C$2:$F$916,4,0),"")</f>
        <v>SC-GRE</v>
      </c>
      <c r="AF270" s="13" t="str">
        <f>IFERROR(VLOOKUP(E270,Metros!$C$2:$F$916,4,0),"")</f>
        <v>MA-SPR</v>
      </c>
      <c r="AK270" s="10"/>
      <c r="AL270" s="11"/>
      <c r="AS270">
        <v>2.41</v>
      </c>
      <c r="AT270">
        <v>2.59</v>
      </c>
      <c r="AY270">
        <v>2.42</v>
      </c>
      <c r="AZ270">
        <v>2.5499999999999998</v>
      </c>
      <c r="BA270">
        <v>2.61</v>
      </c>
      <c r="BB270">
        <v>2.93</v>
      </c>
      <c r="BE270" s="1">
        <f t="shared" si="81"/>
        <v>2.69</v>
      </c>
      <c r="BF270" s="51">
        <v>1800</v>
      </c>
      <c r="BG270" s="1">
        <f t="shared" si="82"/>
        <v>6.1648441968739611</v>
      </c>
      <c r="BH270" s="8">
        <v>6.55</v>
      </c>
      <c r="BJ270" s="6">
        <f t="shared" si="83"/>
        <v>5908.7550000000001</v>
      </c>
      <c r="BK270" s="6">
        <f t="shared" si="84"/>
        <v>6233.5110000000004</v>
      </c>
      <c r="BL270" s="5">
        <f t="shared" si="85"/>
        <v>7.19</v>
      </c>
      <c r="BM270" s="6">
        <f t="shared" si="86"/>
        <v>5939</v>
      </c>
      <c r="BN270" s="6"/>
      <c r="BO270" s="6"/>
      <c r="BP270" s="70">
        <f t="shared" si="87"/>
        <v>1</v>
      </c>
      <c r="BQ270" s="70">
        <f t="shared" si="88"/>
        <v>1</v>
      </c>
      <c r="BR270" s="6">
        <f t="shared" si="89"/>
        <v>5939</v>
      </c>
      <c r="BS270" s="68">
        <f t="shared" si="90"/>
        <v>2</v>
      </c>
      <c r="BT270" s="6">
        <f t="shared" si="91"/>
        <v>6132</v>
      </c>
      <c r="BU270" s="6"/>
      <c r="BV270" s="6"/>
      <c r="BW270" s="6">
        <f t="shared" si="92"/>
        <v>6132</v>
      </c>
      <c r="BX270" s="6">
        <f t="shared" si="93"/>
        <v>3863.16</v>
      </c>
      <c r="BY270" s="6">
        <f t="shared" si="94"/>
        <v>568.32299999999998</v>
      </c>
      <c r="CO270" s="50">
        <v>0.63</v>
      </c>
      <c r="CP270" t="s">
        <v>1641</v>
      </c>
      <c r="CQ270" t="s">
        <v>1642</v>
      </c>
      <c r="CR270" t="s">
        <v>1566</v>
      </c>
      <c r="CS270">
        <v>5221</v>
      </c>
      <c r="CT270" t="s">
        <v>1442</v>
      </c>
      <c r="CU270">
        <v>24</v>
      </c>
      <c r="CV270" t="s">
        <v>1581</v>
      </c>
      <c r="CW270">
        <v>0.63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0.63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</row>
    <row r="271" spans="1:145" x14ac:dyDescent="0.3">
      <c r="A271">
        <v>534</v>
      </c>
      <c r="B271">
        <v>267</v>
      </c>
      <c r="D271" s="13" t="str">
        <f t="shared" si="76"/>
        <v>293</v>
      </c>
      <c r="E271" s="13" t="str">
        <f t="shared" si="77"/>
        <v>770</v>
      </c>
      <c r="F271" s="13" t="str">
        <f t="shared" si="78"/>
        <v>29325.77064</v>
      </c>
      <c r="G271" s="13" t="str">
        <f t="shared" si="79"/>
        <v>267.534.SC.TX.5.972.Yes.Yes</v>
      </c>
      <c r="H271" s="13" t="s">
        <v>1664</v>
      </c>
      <c r="I271" s="13" t="s">
        <v>1664</v>
      </c>
      <c r="J271" t="s">
        <v>1417</v>
      </c>
      <c r="K271" t="s">
        <v>1418</v>
      </c>
      <c r="L271" s="14" t="s">
        <v>1419</v>
      </c>
      <c r="M271" t="s">
        <v>1454</v>
      </c>
      <c r="N271" t="s">
        <v>1388</v>
      </c>
      <c r="O271" t="s">
        <v>1455</v>
      </c>
      <c r="P271" t="s">
        <v>1477</v>
      </c>
      <c r="Q271" s="34">
        <v>972</v>
      </c>
      <c r="R271" s="9">
        <v>970.4</v>
      </c>
      <c r="S271">
        <v>0.36</v>
      </c>
      <c r="T271">
        <v>0.36</v>
      </c>
      <c r="U271" s="11">
        <f t="shared" si="80"/>
        <v>0.75332348596750365</v>
      </c>
      <c r="V271" s="50">
        <v>5.0999999999999996</v>
      </c>
      <c r="W271" s="22">
        <v>6.77</v>
      </c>
      <c r="X271">
        <v>5</v>
      </c>
      <c r="Y271" t="s">
        <v>1680</v>
      </c>
      <c r="Z271" s="50">
        <v>970.4</v>
      </c>
      <c r="AA271" t="s">
        <v>1478</v>
      </c>
      <c r="AB271" t="s">
        <v>1478</v>
      </c>
      <c r="AC271" t="s">
        <v>1722</v>
      </c>
      <c r="AD271" t="s">
        <v>1724</v>
      </c>
      <c r="AE271" s="13" t="str">
        <f>IFERROR(VLOOKUP(D271,Metros!$C$2:$F$916,4,0),"")</f>
        <v>SC-GRE</v>
      </c>
      <c r="AF271" s="13" t="str">
        <f>IFERROR(VLOOKUP(E271,Metros!$C$2:$F$916,4,0),"")</f>
        <v>TX-HOU</v>
      </c>
      <c r="AG271">
        <v>1</v>
      </c>
      <c r="AH271">
        <v>883.2</v>
      </c>
      <c r="AI271">
        <v>2100</v>
      </c>
      <c r="AJ271">
        <v>2990.12</v>
      </c>
      <c r="AK271" s="10">
        <v>890.11999999999989</v>
      </c>
      <c r="AL271" s="11">
        <v>0.29768704934918999</v>
      </c>
      <c r="AS271">
        <v>1.61</v>
      </c>
      <c r="AT271">
        <v>1.71</v>
      </c>
      <c r="AY271">
        <v>1.62</v>
      </c>
      <c r="AZ271">
        <v>1.69</v>
      </c>
      <c r="BA271">
        <v>1.66</v>
      </c>
      <c r="BB271">
        <v>1.73</v>
      </c>
      <c r="BE271" s="1">
        <f t="shared" si="81"/>
        <v>1.71</v>
      </c>
      <c r="BF271" s="51">
        <v>1800</v>
      </c>
      <c r="BG271" s="1">
        <f t="shared" si="82"/>
        <v>4.5054051937345427</v>
      </c>
      <c r="BH271" s="8">
        <v>4.55</v>
      </c>
      <c r="BJ271" s="6">
        <f t="shared" si="83"/>
        <v>4415.32</v>
      </c>
      <c r="BK271" s="6">
        <f t="shared" si="84"/>
        <v>4764.6639999999998</v>
      </c>
      <c r="BL271" s="5">
        <f t="shared" si="85"/>
        <v>4.54</v>
      </c>
      <c r="BM271" s="6">
        <f t="shared" si="86"/>
        <v>4413</v>
      </c>
      <c r="BN271" s="6"/>
      <c r="BO271" s="6"/>
      <c r="BP271" s="70">
        <f t="shared" si="87"/>
        <v>5</v>
      </c>
      <c r="BQ271" s="70">
        <f t="shared" si="88"/>
        <v>5</v>
      </c>
      <c r="BR271" s="6">
        <f t="shared" si="89"/>
        <v>4413</v>
      </c>
      <c r="BS271" s="68">
        <f t="shared" si="90"/>
        <v>3</v>
      </c>
      <c r="BT271" s="6">
        <f t="shared" si="91"/>
        <v>4556</v>
      </c>
      <c r="BU271" s="6"/>
      <c r="BV271" s="6"/>
      <c r="BW271" s="6">
        <f t="shared" si="92"/>
        <v>4556</v>
      </c>
      <c r="BX271" s="6">
        <f t="shared" si="93"/>
        <v>30844.12</v>
      </c>
      <c r="BY271" s="6">
        <f t="shared" si="94"/>
        <v>6569.6079999999993</v>
      </c>
      <c r="CO271" s="50">
        <v>5.0999999999999996</v>
      </c>
      <c r="CP271" t="s">
        <v>1641</v>
      </c>
      <c r="CQ271" t="s">
        <v>1642</v>
      </c>
      <c r="CR271" t="s">
        <v>1566</v>
      </c>
      <c r="CS271">
        <v>5520</v>
      </c>
      <c r="CT271" t="s">
        <v>1454</v>
      </c>
      <c r="CU271">
        <v>24</v>
      </c>
      <c r="CV271" t="s">
        <v>1581</v>
      </c>
      <c r="CW271">
        <v>6.77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5.0999999999999996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1.67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</row>
    <row r="272" spans="1:145" x14ac:dyDescent="0.3">
      <c r="A272">
        <v>536</v>
      </c>
      <c r="B272">
        <v>268</v>
      </c>
      <c r="D272" s="13" t="str">
        <f t="shared" si="76"/>
        <v>751</v>
      </c>
      <c r="E272" s="13" t="str">
        <f t="shared" si="77"/>
        <v>752</v>
      </c>
      <c r="F272" s="13" t="str">
        <f t="shared" si="78"/>
        <v>75119.75232</v>
      </c>
      <c r="G272" s="13" t="str">
        <f t="shared" si="79"/>
        <v>268.536.TX.TX.10.30.No.Yes</v>
      </c>
      <c r="H272" s="13" t="s">
        <v>1664</v>
      </c>
      <c r="I272" s="13" t="s">
        <v>1664</v>
      </c>
      <c r="J272" t="s">
        <v>1420</v>
      </c>
      <c r="K272" t="s">
        <v>1388</v>
      </c>
      <c r="L272" s="14" t="s">
        <v>1421</v>
      </c>
      <c r="M272" t="s">
        <v>1393</v>
      </c>
      <c r="N272" t="s">
        <v>1388</v>
      </c>
      <c r="O272" t="s">
        <v>1456</v>
      </c>
      <c r="P272" t="s">
        <v>1477</v>
      </c>
      <c r="Q272" s="34">
        <v>30</v>
      </c>
      <c r="R272" s="9">
        <v>36.5</v>
      </c>
      <c r="S272">
        <v>0.36</v>
      </c>
      <c r="T272">
        <v>0.36</v>
      </c>
      <c r="U272" s="11">
        <f t="shared" si="80"/>
        <v>0.69088416723783419</v>
      </c>
      <c r="V272" s="50">
        <v>10.08</v>
      </c>
      <c r="W272" s="22">
        <v>14.59</v>
      </c>
      <c r="X272">
        <v>10</v>
      </c>
      <c r="Y272" t="s">
        <v>1680</v>
      </c>
      <c r="Z272" s="50">
        <v>36.5</v>
      </c>
      <c r="AA272" t="s">
        <v>1479</v>
      </c>
      <c r="AB272" t="s">
        <v>1478</v>
      </c>
      <c r="AC272" t="s">
        <v>1724</v>
      </c>
      <c r="AD272" t="s">
        <v>1724</v>
      </c>
      <c r="AE272" s="13" t="str">
        <f>IFERROR(VLOOKUP(D272,Metros!$C$2:$F$916,4,0),"")</f>
        <v>TX-DFW</v>
      </c>
      <c r="AF272" s="13" t="str">
        <f>IFERROR(VLOOKUP(E272,Metros!$C$2:$F$916,4,0),"")</f>
        <v>TX-DFW</v>
      </c>
      <c r="AG272">
        <v>54</v>
      </c>
      <c r="AH272">
        <v>26.24629629629629</v>
      </c>
      <c r="AI272">
        <v>699.11666666666667</v>
      </c>
      <c r="AJ272">
        <v>1083.0775925925927</v>
      </c>
      <c r="AK272" s="10">
        <v>383.96092592592606</v>
      </c>
      <c r="AL272" s="11">
        <v>0.35450915848681552</v>
      </c>
      <c r="AS272">
        <v>8.18</v>
      </c>
      <c r="AT272">
        <v>8.6</v>
      </c>
      <c r="AY272">
        <v>8.17</v>
      </c>
      <c r="AZ272">
        <v>8.32</v>
      </c>
      <c r="BA272">
        <v>8.4</v>
      </c>
      <c r="BB272">
        <v>8.81</v>
      </c>
      <c r="BE272" s="1">
        <f t="shared" si="81"/>
        <v>8.576666666666668</v>
      </c>
      <c r="BF272" s="51">
        <v>1200</v>
      </c>
      <c r="BG272" s="1">
        <f t="shared" si="82"/>
        <v>46.170545662100466</v>
      </c>
      <c r="BH272" s="8">
        <v>1</v>
      </c>
      <c r="BI272" s="8">
        <v>1005</v>
      </c>
      <c r="BJ272" s="6">
        <f t="shared" si="83"/>
        <v>1005</v>
      </c>
      <c r="BK272" s="6">
        <f t="shared" si="84"/>
        <v>1018.14</v>
      </c>
      <c r="BL272" s="5">
        <f t="shared" si="85"/>
        <v>33.58</v>
      </c>
      <c r="BM272" s="6">
        <f t="shared" si="86"/>
        <v>1007</v>
      </c>
      <c r="BN272" s="6"/>
      <c r="BO272" s="6"/>
      <c r="BP272" s="70">
        <f t="shared" si="87"/>
        <v>10</v>
      </c>
      <c r="BQ272" s="70">
        <f t="shared" si="88"/>
        <v>10</v>
      </c>
      <c r="BR272" s="6">
        <f t="shared" si="89"/>
        <v>1007</v>
      </c>
      <c r="BS272" s="68">
        <f t="shared" si="90"/>
        <v>1</v>
      </c>
      <c r="BT272" s="6">
        <f t="shared" si="91"/>
        <v>1040</v>
      </c>
      <c r="BU272" s="6"/>
      <c r="BV272" s="6"/>
      <c r="BW272" s="6">
        <f t="shared" si="92"/>
        <v>1040</v>
      </c>
      <c r="BX272" s="6">
        <f t="shared" si="93"/>
        <v>15173.6</v>
      </c>
      <c r="BY272" s="6">
        <f t="shared" si="94"/>
        <v>532.53499999999997</v>
      </c>
      <c r="CC272">
        <v>5</v>
      </c>
      <c r="CD272" s="22">
        <v>51.820000000000007</v>
      </c>
      <c r="CE272" s="22">
        <v>884</v>
      </c>
      <c r="CF272" s="22">
        <v>977.45</v>
      </c>
      <c r="CG272" s="22">
        <v>93.450000000000045</v>
      </c>
      <c r="CH272" s="11">
        <v>9.5605913345951241E-2</v>
      </c>
      <c r="CO272" s="50">
        <v>10.08</v>
      </c>
      <c r="CP272" t="s">
        <v>1643</v>
      </c>
      <c r="CQ272" t="s">
        <v>1644</v>
      </c>
      <c r="CR272" t="s">
        <v>1566</v>
      </c>
      <c r="CS272">
        <v>5023</v>
      </c>
      <c r="CT272" t="s">
        <v>1393</v>
      </c>
      <c r="CU272">
        <v>24</v>
      </c>
      <c r="CV272" t="s">
        <v>1581</v>
      </c>
      <c r="CW272">
        <v>14.59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10.08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4.51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</row>
    <row r="273" spans="1:145" x14ac:dyDescent="0.3">
      <c r="A273">
        <v>538</v>
      </c>
      <c r="B273">
        <v>269</v>
      </c>
      <c r="D273" s="13" t="str">
        <f t="shared" si="76"/>
        <v>751</v>
      </c>
      <c r="E273" s="13" t="str">
        <f t="shared" si="77"/>
        <v>666</v>
      </c>
      <c r="F273" s="13" t="str">
        <f t="shared" si="78"/>
        <v>75119.66609</v>
      </c>
      <c r="G273" s="13" t="str">
        <f t="shared" si="79"/>
        <v>269.538.TX.KS.8.506.No.Yes</v>
      </c>
      <c r="H273" s="13" t="s">
        <v>1664</v>
      </c>
      <c r="I273" s="66" t="s">
        <v>1715</v>
      </c>
      <c r="J273" t="s">
        <v>1420</v>
      </c>
      <c r="K273" t="s">
        <v>1388</v>
      </c>
      <c r="L273" s="14" t="s">
        <v>1421</v>
      </c>
      <c r="M273" t="s">
        <v>1457</v>
      </c>
      <c r="N273" t="s">
        <v>1458</v>
      </c>
      <c r="O273" t="s">
        <v>1459</v>
      </c>
      <c r="P273" t="s">
        <v>1477</v>
      </c>
      <c r="Q273" s="34">
        <v>506</v>
      </c>
      <c r="R273" s="9">
        <v>528.5</v>
      </c>
      <c r="S273">
        <v>0.36</v>
      </c>
      <c r="T273">
        <v>0.36</v>
      </c>
      <c r="U273" s="11">
        <f t="shared" si="80"/>
        <v>0.64721845318860249</v>
      </c>
      <c r="V273" s="50">
        <v>9.5399999999999991</v>
      </c>
      <c r="W273" s="22">
        <v>14.739999999999998</v>
      </c>
      <c r="X273">
        <v>8</v>
      </c>
      <c r="Y273" t="s">
        <v>1680</v>
      </c>
      <c r="Z273" s="50">
        <v>528.5</v>
      </c>
      <c r="AA273" t="s">
        <v>1479</v>
      </c>
      <c r="AB273" t="s">
        <v>1478</v>
      </c>
      <c r="AC273" t="s">
        <v>1724</v>
      </c>
      <c r="AD273" t="s">
        <v>1724</v>
      </c>
      <c r="AE273" s="13" t="str">
        <f>IFERROR(VLOOKUP(D273,Metros!$C$2:$F$916,4,0),"")</f>
        <v>TX-DFW</v>
      </c>
      <c r="AF273" s="13" t="str">
        <f>IFERROR(VLOOKUP(E273,Metros!$C$2:$F$916,4,0),"")</f>
        <v>KS-TOP</v>
      </c>
      <c r="AG273">
        <v>12</v>
      </c>
      <c r="AH273">
        <v>485.89166666666665</v>
      </c>
      <c r="AI273">
        <v>1777.1441666666667</v>
      </c>
      <c r="AJ273">
        <v>2754.685833333333</v>
      </c>
      <c r="AK273" s="10">
        <v>977.54166666666629</v>
      </c>
      <c r="AL273" s="11">
        <v>0.35486502846815854</v>
      </c>
      <c r="AS273">
        <v>1.45</v>
      </c>
      <c r="AT273">
        <v>1.6</v>
      </c>
      <c r="AY273">
        <v>1.52</v>
      </c>
      <c r="AZ273">
        <v>1.72</v>
      </c>
      <c r="BA273">
        <v>1.69</v>
      </c>
      <c r="BB273">
        <v>1.97</v>
      </c>
      <c r="BE273" s="1">
        <f t="shared" si="81"/>
        <v>1.7633333333333334</v>
      </c>
      <c r="BF273" s="51">
        <v>1200</v>
      </c>
      <c r="BG273" s="1">
        <f t="shared" si="82"/>
        <v>5.0037437716808579</v>
      </c>
      <c r="BH273" s="67">
        <v>5.55</v>
      </c>
      <c r="BI273" s="67"/>
      <c r="BJ273" s="6">
        <f t="shared" si="83"/>
        <v>2933.1749999999997</v>
      </c>
      <c r="BK273" s="6">
        <f t="shared" si="84"/>
        <v>3123.4349999999995</v>
      </c>
      <c r="BL273" s="5">
        <f t="shared" si="85"/>
        <v>5.81</v>
      </c>
      <c r="BM273" s="6">
        <f t="shared" si="86"/>
        <v>2940</v>
      </c>
      <c r="BN273" s="6"/>
      <c r="BO273" s="6"/>
      <c r="BP273" s="70">
        <f t="shared" si="87"/>
        <v>8</v>
      </c>
      <c r="BQ273" s="70">
        <f t="shared" si="88"/>
        <v>8</v>
      </c>
      <c r="BR273" s="6">
        <f t="shared" si="89"/>
        <v>2940</v>
      </c>
      <c r="BS273" s="68">
        <f t="shared" si="90"/>
        <v>2</v>
      </c>
      <c r="BT273" s="6">
        <f t="shared" si="91"/>
        <v>3036</v>
      </c>
      <c r="BU273" s="6"/>
      <c r="BV273" s="6"/>
      <c r="BW273" s="6">
        <f t="shared" si="92"/>
        <v>3036</v>
      </c>
      <c r="BX273" s="6">
        <f t="shared" si="93"/>
        <v>44750.639999999992</v>
      </c>
      <c r="BY273" s="6">
        <f t="shared" si="94"/>
        <v>7790.0899999999992</v>
      </c>
      <c r="CC273">
        <v>2</v>
      </c>
      <c r="CD273" s="22">
        <v>483.15</v>
      </c>
      <c r="CE273" s="22">
        <v>2250</v>
      </c>
      <c r="CF273" s="22">
        <v>2618.27</v>
      </c>
      <c r="CG273" s="22">
        <v>368.27</v>
      </c>
      <c r="CH273" s="11">
        <v>0.14065394325260572</v>
      </c>
      <c r="CO273" s="50">
        <v>9.5399999999999991</v>
      </c>
      <c r="CP273" t="s">
        <v>1643</v>
      </c>
      <c r="CQ273" t="s">
        <v>1644</v>
      </c>
      <c r="CR273" t="s">
        <v>1566</v>
      </c>
      <c r="CS273">
        <v>5024</v>
      </c>
      <c r="CT273" t="s">
        <v>1457</v>
      </c>
      <c r="CU273">
        <v>24</v>
      </c>
      <c r="CV273" t="s">
        <v>1581</v>
      </c>
      <c r="CW273">
        <v>14.739999999999998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9.5399999999999991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5.2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</row>
    <row r="274" spans="1:145" x14ac:dyDescent="0.3">
      <c r="A274">
        <v>540</v>
      </c>
      <c r="B274">
        <v>270</v>
      </c>
      <c r="D274" s="13" t="str">
        <f t="shared" si="76"/>
        <v>751</v>
      </c>
      <c r="E274" s="13" t="str">
        <f t="shared" si="77"/>
        <v>226</v>
      </c>
      <c r="F274" s="13" t="str">
        <f t="shared" si="78"/>
        <v>75119.22603</v>
      </c>
      <c r="G274" s="13" t="str">
        <f t="shared" si="79"/>
        <v>270.540.TX.VA.1.1280.No.Yes</v>
      </c>
      <c r="H274" s="13" t="s">
        <v>1664</v>
      </c>
      <c r="I274" s="13" t="s">
        <v>1664</v>
      </c>
      <c r="J274" t="s">
        <v>1420</v>
      </c>
      <c r="K274" t="s">
        <v>1388</v>
      </c>
      <c r="L274" s="14" t="s">
        <v>1421</v>
      </c>
      <c r="M274" t="s">
        <v>1468</v>
      </c>
      <c r="N274" t="s">
        <v>1469</v>
      </c>
      <c r="O274" t="s">
        <v>1470</v>
      </c>
      <c r="P274" t="s">
        <v>1477</v>
      </c>
      <c r="Q274" s="34">
        <v>1280</v>
      </c>
      <c r="R274" s="9">
        <v>1294.8</v>
      </c>
      <c r="S274">
        <v>0.36</v>
      </c>
      <c r="T274">
        <v>0.36</v>
      </c>
      <c r="U274" s="11">
        <f t="shared" si="80"/>
        <v>1</v>
      </c>
      <c r="V274" s="50">
        <v>1.07</v>
      </c>
      <c r="W274" s="22">
        <v>1.07</v>
      </c>
      <c r="X274">
        <v>1</v>
      </c>
      <c r="Y274" t="s">
        <v>1680</v>
      </c>
      <c r="Z274" s="50">
        <v>1294.8</v>
      </c>
      <c r="AA274" t="s">
        <v>1479</v>
      </c>
      <c r="AB274" t="s">
        <v>1478</v>
      </c>
      <c r="AC274" t="s">
        <v>1724</v>
      </c>
      <c r="AD274" t="s">
        <v>1722</v>
      </c>
      <c r="AE274" s="13" t="str">
        <f>IFERROR(VLOOKUP(D274,Metros!$C$2:$F$916,4,0),"")</f>
        <v>TX-DFW</v>
      </c>
      <c r="AF274" s="13" t="str">
        <f>IFERROR(VLOOKUP(E274,Metros!$C$2:$F$916,4,0),"")</f>
        <v>VA-WIN</v>
      </c>
      <c r="AG274">
        <v>1</v>
      </c>
      <c r="AH274">
        <v>1268.5999999999999</v>
      </c>
      <c r="AI274">
        <v>4000</v>
      </c>
      <c r="AJ274">
        <v>4685.32</v>
      </c>
      <c r="AK274" s="10">
        <v>685.31999999999971</v>
      </c>
      <c r="AL274" s="11">
        <v>0.14626962512699235</v>
      </c>
      <c r="AS274">
        <v>1.57</v>
      </c>
      <c r="AT274">
        <v>1.81</v>
      </c>
      <c r="AY274">
        <v>1.55</v>
      </c>
      <c r="AZ274">
        <v>1.68</v>
      </c>
      <c r="BA274">
        <v>1.61</v>
      </c>
      <c r="BB274">
        <v>1.73</v>
      </c>
      <c r="BE274" s="1">
        <f t="shared" si="81"/>
        <v>1.7400000000000002</v>
      </c>
      <c r="BF274" s="51">
        <v>1200</v>
      </c>
      <c r="BG274" s="1">
        <f t="shared" si="82"/>
        <v>3.6237840593141804</v>
      </c>
      <c r="BH274" s="8">
        <v>3.85</v>
      </c>
      <c r="BJ274" s="6">
        <f t="shared" si="83"/>
        <v>4984.9799999999996</v>
      </c>
      <c r="BK274" s="6">
        <f t="shared" si="84"/>
        <v>5451.1079999999993</v>
      </c>
      <c r="BL274" s="5">
        <f t="shared" si="85"/>
        <v>3.9</v>
      </c>
      <c r="BM274" s="6">
        <f t="shared" si="86"/>
        <v>4992</v>
      </c>
      <c r="BN274" s="6"/>
      <c r="BO274" s="6"/>
      <c r="BP274" s="70">
        <f t="shared" si="87"/>
        <v>1</v>
      </c>
      <c r="BQ274" s="70">
        <f t="shared" si="88"/>
        <v>1</v>
      </c>
      <c r="BR274" s="6">
        <f t="shared" si="89"/>
        <v>4992</v>
      </c>
      <c r="BS274" s="68">
        <f t="shared" si="90"/>
        <v>3</v>
      </c>
      <c r="BT274" s="6">
        <f t="shared" si="91"/>
        <v>5154</v>
      </c>
      <c r="BU274" s="6"/>
      <c r="BV274" s="6"/>
      <c r="BW274" s="6">
        <f t="shared" si="92"/>
        <v>5154</v>
      </c>
      <c r="BX274" s="6">
        <f t="shared" si="93"/>
        <v>5514.7800000000007</v>
      </c>
      <c r="BY274" s="6">
        <f t="shared" si="94"/>
        <v>1385.4359999999999</v>
      </c>
      <c r="CO274" s="50">
        <v>1.07</v>
      </c>
      <c r="CP274" t="s">
        <v>1643</v>
      </c>
      <c r="CQ274" t="s">
        <v>1644</v>
      </c>
      <c r="CR274" t="s">
        <v>1566</v>
      </c>
      <c r="CS274">
        <v>5030</v>
      </c>
      <c r="CT274" t="s">
        <v>1468</v>
      </c>
      <c r="CU274">
        <v>24</v>
      </c>
      <c r="CV274" t="s">
        <v>1581</v>
      </c>
      <c r="CW274">
        <v>1.07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1.07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</row>
    <row r="275" spans="1:145" x14ac:dyDescent="0.3">
      <c r="A275">
        <v>542</v>
      </c>
      <c r="B275">
        <v>271</v>
      </c>
      <c r="D275" s="13" t="str">
        <f t="shared" si="76"/>
        <v>751</v>
      </c>
      <c r="E275" s="13" t="str">
        <f t="shared" si="77"/>
        <v>450</v>
      </c>
      <c r="F275" s="13" t="str">
        <f t="shared" si="78"/>
        <v>75119.45050</v>
      </c>
      <c r="G275" s="13" t="str">
        <f t="shared" si="79"/>
        <v>271.542.TX.OH.9.960.No.Yes</v>
      </c>
      <c r="H275" s="13" t="s">
        <v>1664</v>
      </c>
      <c r="I275" s="13" t="s">
        <v>1664</v>
      </c>
      <c r="J275" t="s">
        <v>1420</v>
      </c>
      <c r="K275" t="s">
        <v>1388</v>
      </c>
      <c r="L275" s="14" t="s">
        <v>1421</v>
      </c>
      <c r="M275" t="s">
        <v>1471</v>
      </c>
      <c r="N275" t="s">
        <v>1345</v>
      </c>
      <c r="O275" t="s">
        <v>1472</v>
      </c>
      <c r="P275" t="s">
        <v>1477</v>
      </c>
      <c r="Q275" s="34">
        <v>960</v>
      </c>
      <c r="R275" s="9">
        <v>990.7</v>
      </c>
      <c r="S275">
        <v>0.36</v>
      </c>
      <c r="T275">
        <v>0.36</v>
      </c>
      <c r="U275" s="11">
        <f t="shared" si="80"/>
        <v>0.79794520547945214</v>
      </c>
      <c r="V275" s="50">
        <v>9.32</v>
      </c>
      <c r="W275" s="22">
        <v>11.68</v>
      </c>
      <c r="X275">
        <v>9</v>
      </c>
      <c r="Y275" t="s">
        <v>1680</v>
      </c>
      <c r="Z275" s="50">
        <v>990.7</v>
      </c>
      <c r="AA275" t="s">
        <v>1479</v>
      </c>
      <c r="AB275" t="s">
        <v>1478</v>
      </c>
      <c r="AC275" t="s">
        <v>1724</v>
      </c>
      <c r="AD275" t="s">
        <v>1723</v>
      </c>
      <c r="AE275" s="13" t="str">
        <f>IFERROR(VLOOKUP(D275,Metros!$C$2:$F$916,4,0),"")</f>
        <v>TX-DFW</v>
      </c>
      <c r="AF275" s="13" t="str">
        <f>IFERROR(VLOOKUP(E275,Metros!$C$2:$F$916,4,0),"")</f>
        <v>OH-CIN</v>
      </c>
      <c r="AK275" s="10"/>
      <c r="AL275" s="11"/>
      <c r="AS275">
        <v>1.29</v>
      </c>
      <c r="AT275">
        <v>1.47</v>
      </c>
      <c r="AY275">
        <v>1.36</v>
      </c>
      <c r="AZ275">
        <v>1.54</v>
      </c>
      <c r="BA275">
        <v>1.49</v>
      </c>
      <c r="BB275">
        <v>1.65</v>
      </c>
      <c r="BE275" s="1">
        <f t="shared" si="81"/>
        <v>1.5533333333333335</v>
      </c>
      <c r="BF275" s="51">
        <v>1200</v>
      </c>
      <c r="BG275" s="1">
        <f t="shared" si="82"/>
        <v>3.6189314289559573</v>
      </c>
      <c r="BH275" s="8">
        <v>3.75</v>
      </c>
      <c r="BJ275" s="6">
        <f t="shared" si="83"/>
        <v>3715.125</v>
      </c>
      <c r="BK275" s="6">
        <f t="shared" si="84"/>
        <v>4071.777</v>
      </c>
      <c r="BL275" s="5">
        <f t="shared" si="85"/>
        <v>3.88</v>
      </c>
      <c r="BM275" s="6">
        <f t="shared" si="86"/>
        <v>3725</v>
      </c>
      <c r="BN275" s="6"/>
      <c r="BO275" s="6"/>
      <c r="BP275" s="70">
        <f t="shared" si="87"/>
        <v>9</v>
      </c>
      <c r="BQ275" s="70">
        <f t="shared" si="88"/>
        <v>9</v>
      </c>
      <c r="BR275" s="6">
        <f t="shared" si="89"/>
        <v>3725</v>
      </c>
      <c r="BS275" s="68">
        <f t="shared" si="90"/>
        <v>3</v>
      </c>
      <c r="BT275" s="6">
        <f t="shared" si="91"/>
        <v>3846</v>
      </c>
      <c r="BU275" s="6"/>
      <c r="BV275" s="6"/>
      <c r="BW275" s="6">
        <f t="shared" si="92"/>
        <v>3846</v>
      </c>
      <c r="BX275" s="6">
        <f t="shared" si="93"/>
        <v>44921.279999999999</v>
      </c>
      <c r="BY275" s="6">
        <f t="shared" si="94"/>
        <v>11571.376</v>
      </c>
      <c r="CO275" s="50">
        <v>9.32</v>
      </c>
      <c r="CP275" t="s">
        <v>1643</v>
      </c>
      <c r="CQ275" t="s">
        <v>1644</v>
      </c>
      <c r="CR275" t="s">
        <v>1566</v>
      </c>
      <c r="CS275">
        <v>5084</v>
      </c>
      <c r="CT275" t="s">
        <v>1471</v>
      </c>
      <c r="CU275">
        <v>24</v>
      </c>
      <c r="CV275" t="s">
        <v>1581</v>
      </c>
      <c r="CW275">
        <v>11.68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9.32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2.36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</row>
    <row r="276" spans="1:145" x14ac:dyDescent="0.3">
      <c r="A276">
        <v>544</v>
      </c>
      <c r="B276">
        <v>272</v>
      </c>
      <c r="D276" s="13" t="str">
        <f t="shared" si="76"/>
        <v>751</v>
      </c>
      <c r="E276" s="13" t="str">
        <f t="shared" si="77"/>
        <v>351</v>
      </c>
      <c r="F276" s="13" t="str">
        <f t="shared" si="78"/>
        <v>75119.35111</v>
      </c>
      <c r="G276" s="13" t="str">
        <f t="shared" si="79"/>
        <v>272.544.TX.AL.7.615.No.Yes</v>
      </c>
      <c r="H276" s="13" t="s">
        <v>1664</v>
      </c>
      <c r="I276" s="13" t="s">
        <v>1664</v>
      </c>
      <c r="J276" t="s">
        <v>1420</v>
      </c>
      <c r="K276" t="s">
        <v>1388</v>
      </c>
      <c r="L276" s="14" t="s">
        <v>1421</v>
      </c>
      <c r="M276" t="s">
        <v>1462</v>
      </c>
      <c r="N276" t="s">
        <v>1415</v>
      </c>
      <c r="O276" t="s">
        <v>1463</v>
      </c>
      <c r="P276" t="s">
        <v>1477</v>
      </c>
      <c r="Q276" s="34">
        <v>615</v>
      </c>
      <c r="R276" s="9">
        <v>635</v>
      </c>
      <c r="S276">
        <v>0.36</v>
      </c>
      <c r="T276">
        <v>0.36</v>
      </c>
      <c r="U276" s="11">
        <f t="shared" si="80"/>
        <v>0.69261477045908193</v>
      </c>
      <c r="V276" s="50">
        <v>6.94</v>
      </c>
      <c r="W276" s="22">
        <v>10.02</v>
      </c>
      <c r="X276">
        <v>7</v>
      </c>
      <c r="Y276" t="s">
        <v>1680</v>
      </c>
      <c r="Z276" s="50">
        <v>635</v>
      </c>
      <c r="AA276" t="s">
        <v>1479</v>
      </c>
      <c r="AB276" t="s">
        <v>1478</v>
      </c>
      <c r="AC276" t="s">
        <v>1724</v>
      </c>
      <c r="AD276" t="s">
        <v>1721</v>
      </c>
      <c r="AE276" s="13" t="str">
        <f>IFERROR(VLOOKUP(D276,Metros!$C$2:$F$916,4,0),"")</f>
        <v>TX-DFW</v>
      </c>
      <c r="AF276" s="13" t="str">
        <f>IFERROR(VLOOKUP(E276,Metros!$C$2:$F$916,4,0),"")</f>
        <v>AL-BIR</v>
      </c>
      <c r="AG276">
        <v>33</v>
      </c>
      <c r="AH276">
        <v>647.03939393939379</v>
      </c>
      <c r="AI276">
        <v>1794.9121212121211</v>
      </c>
      <c r="AJ276">
        <v>2534.7739393939396</v>
      </c>
      <c r="AK276" s="10">
        <v>739.86181818181853</v>
      </c>
      <c r="AL276" s="11">
        <v>0.2918847344464644</v>
      </c>
      <c r="AS276">
        <v>1.33</v>
      </c>
      <c r="AT276">
        <v>1.42</v>
      </c>
      <c r="AY276">
        <v>1.37</v>
      </c>
      <c r="AZ276">
        <v>1.46</v>
      </c>
      <c r="BA276">
        <v>1.48</v>
      </c>
      <c r="BB276">
        <v>1.59</v>
      </c>
      <c r="BE276" s="1">
        <f t="shared" si="81"/>
        <v>1.49</v>
      </c>
      <c r="BF276" s="51">
        <v>1200</v>
      </c>
      <c r="BG276" s="1">
        <f t="shared" si="82"/>
        <v>4.1992637795275591</v>
      </c>
      <c r="BH276" s="8">
        <v>4.25</v>
      </c>
      <c r="BI276" s="8">
        <v>2750</v>
      </c>
      <c r="BJ276" s="6">
        <f t="shared" si="83"/>
        <v>2750</v>
      </c>
      <c r="BK276" s="6">
        <f t="shared" si="84"/>
        <v>2978.6</v>
      </c>
      <c r="BL276" s="5">
        <f t="shared" si="85"/>
        <v>4.4800000000000004</v>
      </c>
      <c r="BM276" s="6">
        <f t="shared" si="86"/>
        <v>2755</v>
      </c>
      <c r="BN276" s="6"/>
      <c r="BO276" s="6"/>
      <c r="BP276" s="70">
        <f t="shared" si="87"/>
        <v>7</v>
      </c>
      <c r="BQ276" s="70">
        <f t="shared" si="88"/>
        <v>7</v>
      </c>
      <c r="BR276" s="6">
        <f t="shared" si="89"/>
        <v>2755</v>
      </c>
      <c r="BS276" s="68">
        <f t="shared" si="90"/>
        <v>2</v>
      </c>
      <c r="BT276" s="6">
        <f t="shared" si="91"/>
        <v>2845</v>
      </c>
      <c r="BU276" s="6"/>
      <c r="BV276" s="6"/>
      <c r="BW276" s="6">
        <f t="shared" si="92"/>
        <v>2845</v>
      </c>
      <c r="BX276" s="6">
        <f t="shared" si="93"/>
        <v>28506.899999999998</v>
      </c>
      <c r="BY276" s="6">
        <f t="shared" si="94"/>
        <v>6362.7</v>
      </c>
      <c r="CC276">
        <v>4</v>
      </c>
      <c r="CD276" s="22">
        <v>605.29999999999995</v>
      </c>
      <c r="CE276" s="22">
        <v>2100</v>
      </c>
      <c r="CF276" s="22">
        <v>2864.86</v>
      </c>
      <c r="CG276" s="22">
        <v>764.86000000000013</v>
      </c>
      <c r="CH276" s="11">
        <v>0.26697988732433697</v>
      </c>
      <c r="CO276" s="50">
        <v>6.94</v>
      </c>
      <c r="CP276" t="s">
        <v>1643</v>
      </c>
      <c r="CQ276" t="s">
        <v>1644</v>
      </c>
      <c r="CR276" t="s">
        <v>1566</v>
      </c>
      <c r="CS276">
        <v>5086</v>
      </c>
      <c r="CT276" t="s">
        <v>1462</v>
      </c>
      <c r="CU276">
        <v>24</v>
      </c>
      <c r="CV276" t="s">
        <v>1581</v>
      </c>
      <c r="CW276">
        <v>10.02</v>
      </c>
      <c r="CX276">
        <v>7.0000000000000007E-2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6.94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3.01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</row>
    <row r="277" spans="1:145" x14ac:dyDescent="0.3">
      <c r="A277">
        <v>546</v>
      </c>
      <c r="B277">
        <v>273</v>
      </c>
      <c r="D277" s="13" t="str">
        <f t="shared" si="76"/>
        <v>751</v>
      </c>
      <c r="E277" s="13" t="str">
        <f t="shared" si="77"/>
        <v>923</v>
      </c>
      <c r="F277" s="13" t="str">
        <f t="shared" si="78"/>
        <v>75119.92374</v>
      </c>
      <c r="G277" s="13" t="str">
        <f t="shared" si="79"/>
        <v>273.546.TX.CA.12.1326.No.Yes</v>
      </c>
      <c r="H277" s="13" t="s">
        <v>1664</v>
      </c>
      <c r="I277" s="13" t="s">
        <v>1664</v>
      </c>
      <c r="J277" t="s">
        <v>1420</v>
      </c>
      <c r="K277" t="s">
        <v>1388</v>
      </c>
      <c r="L277" s="14" t="s">
        <v>1421</v>
      </c>
      <c r="M277" t="s">
        <v>1450</v>
      </c>
      <c r="N277" t="s">
        <v>1348</v>
      </c>
      <c r="O277" t="s">
        <v>1451</v>
      </c>
      <c r="P277" t="s">
        <v>1477</v>
      </c>
      <c r="Q277" s="34">
        <v>1326</v>
      </c>
      <c r="R277" s="9">
        <v>1395.7</v>
      </c>
      <c r="S277">
        <v>0.36</v>
      </c>
      <c r="T277">
        <v>0.36</v>
      </c>
      <c r="U277" s="11">
        <f t="shared" si="80"/>
        <v>0.70582617000955117</v>
      </c>
      <c r="V277" s="50">
        <v>14.78</v>
      </c>
      <c r="W277" s="22">
        <v>20.939999999999998</v>
      </c>
      <c r="X277">
        <v>12</v>
      </c>
      <c r="Y277" t="s">
        <v>1680</v>
      </c>
      <c r="Z277" s="50">
        <v>1395.7</v>
      </c>
      <c r="AA277" t="s">
        <v>1479</v>
      </c>
      <c r="AB277" t="s">
        <v>1478</v>
      </c>
      <c r="AC277" t="s">
        <v>1724</v>
      </c>
      <c r="AD277" t="s">
        <v>1727</v>
      </c>
      <c r="AE277" s="13" t="str">
        <f>IFERROR(VLOOKUP(D277,Metros!$C$2:$F$916,4,0),"")</f>
        <v>TX-DFW</v>
      </c>
      <c r="AF277" s="13" t="str">
        <f>IFERROR(VLOOKUP(E277,Metros!$C$2:$F$916,4,0),"")</f>
        <v>CA-LOS</v>
      </c>
      <c r="AG277">
        <v>11</v>
      </c>
      <c r="AH277">
        <v>1375.2727272727273</v>
      </c>
      <c r="AI277">
        <v>2825</v>
      </c>
      <c r="AJ277">
        <v>3330.1063636363642</v>
      </c>
      <c r="AK277" s="10">
        <v>505.10636363636422</v>
      </c>
      <c r="AL277" s="11">
        <v>0.15167874790786112</v>
      </c>
      <c r="AS277">
        <v>1.1100000000000001</v>
      </c>
      <c r="AT277">
        <v>1.29</v>
      </c>
      <c r="AY277">
        <v>1.1000000000000001</v>
      </c>
      <c r="AZ277">
        <v>1.24</v>
      </c>
      <c r="BA277">
        <v>1.1299999999999999</v>
      </c>
      <c r="BB277">
        <v>1.25</v>
      </c>
      <c r="BE277" s="1">
        <f t="shared" si="81"/>
        <v>1.26</v>
      </c>
      <c r="BF277" s="51">
        <v>1200</v>
      </c>
      <c r="BG277" s="1">
        <f t="shared" si="82"/>
        <v>2.8127836211220174</v>
      </c>
      <c r="BH277" s="8">
        <v>3.25</v>
      </c>
      <c r="BJ277" s="6">
        <f t="shared" si="83"/>
        <v>4536.0250000000005</v>
      </c>
      <c r="BK277" s="6">
        <f t="shared" si="84"/>
        <v>5038.4770000000008</v>
      </c>
      <c r="BL277" s="5">
        <f t="shared" si="85"/>
        <v>3.44</v>
      </c>
      <c r="BM277" s="6">
        <f t="shared" si="86"/>
        <v>4561</v>
      </c>
      <c r="BN277" s="6"/>
      <c r="BO277" s="6"/>
      <c r="BP277" s="70">
        <f t="shared" si="87"/>
        <v>12</v>
      </c>
      <c r="BQ277" s="70">
        <f t="shared" si="88"/>
        <v>12</v>
      </c>
      <c r="BR277" s="6">
        <f t="shared" si="89"/>
        <v>4561</v>
      </c>
      <c r="BS277" s="68">
        <f t="shared" si="90"/>
        <v>3</v>
      </c>
      <c r="BT277" s="6">
        <f t="shared" si="91"/>
        <v>4709</v>
      </c>
      <c r="BU277" s="6"/>
      <c r="BV277" s="6"/>
      <c r="BW277" s="6">
        <f t="shared" si="92"/>
        <v>4709</v>
      </c>
      <c r="BX277" s="6">
        <f t="shared" si="93"/>
        <v>98606.459999999992</v>
      </c>
      <c r="BY277" s="6">
        <f t="shared" si="94"/>
        <v>29225.957999999999</v>
      </c>
      <c r="CO277" s="50">
        <v>14.78</v>
      </c>
      <c r="CP277" t="s">
        <v>1643</v>
      </c>
      <c r="CQ277" t="s">
        <v>1644</v>
      </c>
      <c r="CR277" t="s">
        <v>1566</v>
      </c>
      <c r="CS277">
        <v>5087</v>
      </c>
      <c r="CT277" t="s">
        <v>1450</v>
      </c>
      <c r="CU277">
        <v>24</v>
      </c>
      <c r="CV277" t="s">
        <v>1581</v>
      </c>
      <c r="CW277">
        <v>20.939999999999998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14.78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6.16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</row>
    <row r="278" spans="1:145" x14ac:dyDescent="0.3">
      <c r="A278">
        <v>548</v>
      </c>
      <c r="B278">
        <v>274</v>
      </c>
      <c r="D278" s="13" t="str">
        <f t="shared" si="76"/>
        <v>751</v>
      </c>
      <c r="E278" s="13" t="str">
        <f t="shared" si="77"/>
        <v>458</v>
      </c>
      <c r="F278" s="13" t="str">
        <f t="shared" si="78"/>
        <v>75119.45889</v>
      </c>
      <c r="G278" s="13" t="str">
        <f t="shared" si="79"/>
        <v>274.548.TX.OH.4.1093.No.Yes</v>
      </c>
      <c r="H278" s="13" t="s">
        <v>1664</v>
      </c>
      <c r="I278" s="13" t="s">
        <v>1664</v>
      </c>
      <c r="J278" t="s">
        <v>1420</v>
      </c>
      <c r="K278" t="s">
        <v>1388</v>
      </c>
      <c r="L278" s="14" t="s">
        <v>1421</v>
      </c>
      <c r="M278" t="s">
        <v>1473</v>
      </c>
      <c r="N278" t="s">
        <v>1345</v>
      </c>
      <c r="O278" t="s">
        <v>1474</v>
      </c>
      <c r="P278" t="s">
        <v>1477</v>
      </c>
      <c r="Q278" s="34">
        <v>1093</v>
      </c>
      <c r="R278" s="9">
        <v>1124.8</v>
      </c>
      <c r="S278">
        <v>0.36</v>
      </c>
      <c r="T278">
        <v>0.36</v>
      </c>
      <c r="U278" s="11">
        <f t="shared" si="80"/>
        <v>1</v>
      </c>
      <c r="V278" s="50">
        <v>3.75</v>
      </c>
      <c r="W278" s="22">
        <v>3.75</v>
      </c>
      <c r="X278">
        <v>4</v>
      </c>
      <c r="Y278" t="s">
        <v>1680</v>
      </c>
      <c r="Z278" s="50">
        <v>1124.8</v>
      </c>
      <c r="AA278" t="s">
        <v>1479</v>
      </c>
      <c r="AB278" t="s">
        <v>1478</v>
      </c>
      <c r="AC278" t="s">
        <v>1724</v>
      </c>
      <c r="AD278" t="s">
        <v>1723</v>
      </c>
      <c r="AE278" s="13" t="str">
        <f>IFERROR(VLOOKUP(D278,Metros!$C$2:$F$916,4,0),"")</f>
        <v>TX-DFW</v>
      </c>
      <c r="AF278" s="13" t="str">
        <f>IFERROR(VLOOKUP(E278,Metros!$C$2:$F$916,4,0),"")</f>
        <v>OH-LIM</v>
      </c>
      <c r="AG278">
        <v>1</v>
      </c>
      <c r="AH278">
        <v>1035</v>
      </c>
      <c r="AI278">
        <v>2900</v>
      </c>
      <c r="AJ278">
        <v>4610.99</v>
      </c>
      <c r="AK278" s="10">
        <v>1710.9899999999998</v>
      </c>
      <c r="AL278" s="11">
        <v>0.37106781840776054</v>
      </c>
      <c r="AS278">
        <v>1.34</v>
      </c>
      <c r="AT278">
        <v>1.52</v>
      </c>
      <c r="AY278">
        <v>1.38</v>
      </c>
      <c r="AZ278">
        <v>1.58</v>
      </c>
      <c r="BA278">
        <v>1.53</v>
      </c>
      <c r="BB278">
        <v>1.69</v>
      </c>
      <c r="BE278" s="1">
        <f t="shared" si="81"/>
        <v>1.5966666666666667</v>
      </c>
      <c r="BF278" s="51">
        <v>1200</v>
      </c>
      <c r="BG278" s="1">
        <f t="shared" si="82"/>
        <v>3.5416896633475581</v>
      </c>
      <c r="BH278" s="8">
        <v>3.95</v>
      </c>
      <c r="BJ278" s="6">
        <f t="shared" si="83"/>
        <v>4442.96</v>
      </c>
      <c r="BK278" s="6">
        <f t="shared" si="84"/>
        <v>4847.8879999999999</v>
      </c>
      <c r="BL278" s="5">
        <f t="shared" si="85"/>
        <v>4.08</v>
      </c>
      <c r="BM278" s="6">
        <f t="shared" si="86"/>
        <v>4459</v>
      </c>
      <c r="BN278" s="6"/>
      <c r="BO278" s="6"/>
      <c r="BP278" s="70">
        <f t="shared" si="87"/>
        <v>4</v>
      </c>
      <c r="BQ278" s="70">
        <f t="shared" si="88"/>
        <v>4</v>
      </c>
      <c r="BR278" s="6">
        <f t="shared" si="89"/>
        <v>4459</v>
      </c>
      <c r="BS278" s="68">
        <f t="shared" si="90"/>
        <v>3</v>
      </c>
      <c r="BT278" s="6">
        <f t="shared" si="91"/>
        <v>4604</v>
      </c>
      <c r="BU278" s="6"/>
      <c r="BV278" s="6"/>
      <c r="BW278" s="6">
        <f t="shared" si="92"/>
        <v>4604</v>
      </c>
      <c r="BX278" s="6">
        <f t="shared" si="93"/>
        <v>17265</v>
      </c>
      <c r="BY278" s="6">
        <f t="shared" si="94"/>
        <v>4218</v>
      </c>
      <c r="CO278" s="50">
        <v>3.75</v>
      </c>
      <c r="CP278" t="s">
        <v>1643</v>
      </c>
      <c r="CQ278" t="s">
        <v>1644</v>
      </c>
      <c r="CR278" t="s">
        <v>1566</v>
      </c>
      <c r="CS278">
        <v>5120</v>
      </c>
      <c r="CT278" t="s">
        <v>1473</v>
      </c>
      <c r="CU278">
        <v>24</v>
      </c>
      <c r="CV278" t="s">
        <v>1581</v>
      </c>
      <c r="CW278">
        <v>3.75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3.75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</row>
    <row r="279" spans="1:145" x14ac:dyDescent="0.3">
      <c r="A279">
        <v>550</v>
      </c>
      <c r="B279">
        <v>275</v>
      </c>
      <c r="D279" s="13" t="str">
        <f t="shared" si="76"/>
        <v>751</v>
      </c>
      <c r="E279" s="13" t="str">
        <f t="shared" si="77"/>
        <v>770</v>
      </c>
      <c r="F279" s="13" t="str">
        <f t="shared" si="78"/>
        <v>75119.77064</v>
      </c>
      <c r="G279" s="13" t="str">
        <f t="shared" si="79"/>
        <v>275.550.TX.TX.10.199.No.Yes</v>
      </c>
      <c r="H279" s="13" t="s">
        <v>1664</v>
      </c>
      <c r="I279" s="13" t="s">
        <v>1664</v>
      </c>
      <c r="J279" t="s">
        <v>1420</v>
      </c>
      <c r="K279" t="s">
        <v>1388</v>
      </c>
      <c r="L279" s="14" t="s">
        <v>1421</v>
      </c>
      <c r="M279" t="s">
        <v>1454</v>
      </c>
      <c r="N279" t="s">
        <v>1388</v>
      </c>
      <c r="O279" t="s">
        <v>1455</v>
      </c>
      <c r="P279" t="s">
        <v>1477</v>
      </c>
      <c r="Q279" s="34">
        <v>199</v>
      </c>
      <c r="R279" s="9">
        <v>204.7</v>
      </c>
      <c r="S279">
        <v>0.36</v>
      </c>
      <c r="T279">
        <v>0.36</v>
      </c>
      <c r="U279" s="11">
        <f t="shared" si="80"/>
        <v>0.69230769230769229</v>
      </c>
      <c r="V279" s="50">
        <v>11.61</v>
      </c>
      <c r="W279" s="22">
        <v>16.77</v>
      </c>
      <c r="X279">
        <v>10</v>
      </c>
      <c r="Y279" t="s">
        <v>1680</v>
      </c>
      <c r="Z279" s="50">
        <v>204.7</v>
      </c>
      <c r="AA279" t="s">
        <v>1479</v>
      </c>
      <c r="AB279" t="s">
        <v>1478</v>
      </c>
      <c r="AC279" t="s">
        <v>1724</v>
      </c>
      <c r="AD279" t="s">
        <v>1724</v>
      </c>
      <c r="AE279" s="13" t="str">
        <f>IFERROR(VLOOKUP(D279,Metros!$C$2:$F$916,4,0),"")</f>
        <v>TX-DFW</v>
      </c>
      <c r="AF279" s="13" t="str">
        <f>IFERROR(VLOOKUP(E279,Metros!$C$2:$F$916,4,0),"")</f>
        <v>TX-HOU</v>
      </c>
      <c r="AG279">
        <v>133</v>
      </c>
      <c r="AH279">
        <v>241.80902255639074</v>
      </c>
      <c r="AI279">
        <v>824.74060150375942</v>
      </c>
      <c r="AJ279">
        <v>1119.1892481203013</v>
      </c>
      <c r="AK279" s="10">
        <v>294.44864661654185</v>
      </c>
      <c r="AL279" s="11">
        <v>0.26309102514259652</v>
      </c>
      <c r="AS279">
        <v>2.64</v>
      </c>
      <c r="AT279">
        <v>2.77</v>
      </c>
      <c r="AY279">
        <v>2.69</v>
      </c>
      <c r="AZ279">
        <v>2.86</v>
      </c>
      <c r="BA279">
        <v>2.81</v>
      </c>
      <c r="BB279">
        <v>3</v>
      </c>
      <c r="BE279" s="1">
        <f t="shared" si="81"/>
        <v>2.8766666666666665</v>
      </c>
      <c r="BF279" s="51">
        <v>1200</v>
      </c>
      <c r="BG279" s="1">
        <f t="shared" si="82"/>
        <v>10.321070753948868</v>
      </c>
      <c r="BH279" s="8">
        <v>1</v>
      </c>
      <c r="BI279" s="8">
        <v>1850</v>
      </c>
      <c r="BJ279" s="6">
        <f t="shared" si="83"/>
        <v>1850</v>
      </c>
      <c r="BK279" s="6">
        <f t="shared" si="84"/>
        <v>1923.692</v>
      </c>
      <c r="BL279" s="5">
        <f t="shared" si="85"/>
        <v>9.31</v>
      </c>
      <c r="BM279" s="6">
        <f t="shared" si="86"/>
        <v>1853</v>
      </c>
      <c r="BN279" s="6"/>
      <c r="BO279" s="6"/>
      <c r="BP279" s="70">
        <f t="shared" si="87"/>
        <v>10</v>
      </c>
      <c r="BQ279" s="70">
        <f t="shared" si="88"/>
        <v>10</v>
      </c>
      <c r="BR279" s="6">
        <f t="shared" si="89"/>
        <v>1853</v>
      </c>
      <c r="BS279" s="68">
        <f t="shared" si="90"/>
        <v>1</v>
      </c>
      <c r="BT279" s="6">
        <f t="shared" si="91"/>
        <v>1913</v>
      </c>
      <c r="BU279" s="6"/>
      <c r="BV279" s="6"/>
      <c r="BW279" s="6">
        <f t="shared" si="92"/>
        <v>1913</v>
      </c>
      <c r="BX279" s="6">
        <f t="shared" si="93"/>
        <v>32081.01</v>
      </c>
      <c r="BY279" s="6">
        <f t="shared" si="94"/>
        <v>3432.8189999999995</v>
      </c>
      <c r="CO279" s="50">
        <v>11.61</v>
      </c>
      <c r="CP279" t="s">
        <v>1643</v>
      </c>
      <c r="CQ279" t="s">
        <v>1644</v>
      </c>
      <c r="CR279" t="s">
        <v>1566</v>
      </c>
      <c r="CS279">
        <v>5520</v>
      </c>
      <c r="CT279" t="s">
        <v>1454</v>
      </c>
      <c r="CU279">
        <v>24</v>
      </c>
      <c r="CV279" t="s">
        <v>1581</v>
      </c>
      <c r="CW279">
        <v>16.77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11.61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5.16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</row>
    <row r="280" spans="1:145" x14ac:dyDescent="0.3">
      <c r="A280">
        <v>552</v>
      </c>
      <c r="B280">
        <v>276</v>
      </c>
      <c r="D280" s="13" t="str">
        <f t="shared" si="76"/>
        <v>751</v>
      </c>
      <c r="E280" s="13" t="str">
        <f t="shared" si="77"/>
        <v>973</v>
      </c>
      <c r="F280" s="13" t="str">
        <f t="shared" si="78"/>
        <v>75119.97317</v>
      </c>
      <c r="G280" s="13" t="str">
        <f t="shared" si="79"/>
        <v>276.552.TX.OR.6.2031.No.Yes</v>
      </c>
      <c r="H280" s="13" t="s">
        <v>1664</v>
      </c>
      <c r="I280" s="13" t="s">
        <v>1664</v>
      </c>
      <c r="J280" t="s">
        <v>1420</v>
      </c>
      <c r="K280" t="s">
        <v>1388</v>
      </c>
      <c r="L280" s="14" t="s">
        <v>1421</v>
      </c>
      <c r="M280" t="s">
        <v>1446</v>
      </c>
      <c r="N280" t="s">
        <v>1447</v>
      </c>
      <c r="O280" t="s">
        <v>1448</v>
      </c>
      <c r="P280" t="s">
        <v>1477</v>
      </c>
      <c r="Q280" s="34">
        <v>2031</v>
      </c>
      <c r="R280" s="9">
        <v>2126</v>
      </c>
      <c r="S280">
        <v>0.36</v>
      </c>
      <c r="T280">
        <v>0.36</v>
      </c>
      <c r="U280" s="11">
        <f t="shared" si="80"/>
        <v>0.58771929824561409</v>
      </c>
      <c r="V280" s="50">
        <v>8.7100000000000009</v>
      </c>
      <c r="W280" s="22">
        <v>14.82</v>
      </c>
      <c r="X280">
        <v>6</v>
      </c>
      <c r="Y280" t="s">
        <v>1680</v>
      </c>
      <c r="Z280" s="50">
        <v>2126</v>
      </c>
      <c r="AA280" t="s">
        <v>1479</v>
      </c>
      <c r="AB280" t="s">
        <v>1478</v>
      </c>
      <c r="AC280" t="s">
        <v>1724</v>
      </c>
      <c r="AD280" t="s">
        <v>1729</v>
      </c>
      <c r="AE280" s="13" t="str">
        <f>IFERROR(VLOOKUP(D280,Metros!$C$2:$F$916,4,0),"")</f>
        <v>TX-DFW</v>
      </c>
      <c r="AF280" s="13" t="str">
        <f>IFERROR(VLOOKUP(E280,Metros!$C$2:$F$916,4,0),"")</f>
        <v>OR-EUG</v>
      </c>
      <c r="AK280" s="10"/>
      <c r="AL280" s="11"/>
      <c r="AS280">
        <v>1.41</v>
      </c>
      <c r="AT280">
        <v>1.68</v>
      </c>
      <c r="AY280">
        <v>1.56</v>
      </c>
      <c r="AZ280">
        <v>1.69</v>
      </c>
      <c r="BA280">
        <v>1.64</v>
      </c>
      <c r="BB280">
        <v>1.78</v>
      </c>
      <c r="BE280" s="1">
        <f t="shared" si="81"/>
        <v>1.7166666666666668</v>
      </c>
      <c r="BF280" s="51">
        <v>1200</v>
      </c>
      <c r="BG280" s="1">
        <f t="shared" si="82"/>
        <v>3.22527359673879</v>
      </c>
      <c r="BH280" s="8">
        <v>3.7</v>
      </c>
      <c r="BJ280" s="6">
        <f t="shared" si="83"/>
        <v>7866.2000000000007</v>
      </c>
      <c r="BK280" s="6">
        <f t="shared" si="84"/>
        <v>8631.5600000000013</v>
      </c>
      <c r="BL280" s="5">
        <f t="shared" si="85"/>
        <v>3.89</v>
      </c>
      <c r="BM280" s="6">
        <f t="shared" si="86"/>
        <v>7901</v>
      </c>
      <c r="BN280" s="6"/>
      <c r="BO280" s="6"/>
      <c r="BP280" s="70">
        <f t="shared" si="87"/>
        <v>6</v>
      </c>
      <c r="BQ280" s="70">
        <f t="shared" si="88"/>
        <v>6</v>
      </c>
      <c r="BR280" s="6">
        <f t="shared" si="89"/>
        <v>7901</v>
      </c>
      <c r="BS280" s="68">
        <f t="shared" si="90"/>
        <v>5</v>
      </c>
      <c r="BT280" s="6">
        <f t="shared" si="91"/>
        <v>8158</v>
      </c>
      <c r="BU280" s="6"/>
      <c r="BV280" s="6"/>
      <c r="BW280" s="6">
        <f t="shared" si="92"/>
        <v>8158</v>
      </c>
      <c r="BX280" s="6">
        <f t="shared" si="93"/>
        <v>120901.56</v>
      </c>
      <c r="BY280" s="6">
        <f t="shared" si="94"/>
        <v>31507.32</v>
      </c>
      <c r="CO280" s="50">
        <v>8.7100000000000009</v>
      </c>
      <c r="CP280" t="s">
        <v>1643</v>
      </c>
      <c r="CQ280" t="s">
        <v>1644</v>
      </c>
      <c r="CR280" t="s">
        <v>1566</v>
      </c>
      <c r="CS280">
        <v>5639</v>
      </c>
      <c r="CT280" t="s">
        <v>1446</v>
      </c>
      <c r="CU280">
        <v>24</v>
      </c>
      <c r="CV280" t="s">
        <v>1581</v>
      </c>
      <c r="CW280">
        <v>14.82</v>
      </c>
      <c r="CX280">
        <v>0.74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8.7100000000000009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5.37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</row>
    <row r="281" spans="1:145" x14ac:dyDescent="0.3">
      <c r="A281">
        <v>554</v>
      </c>
      <c r="B281">
        <v>277</v>
      </c>
      <c r="D281" s="13" t="str">
        <f t="shared" si="76"/>
        <v>751</v>
      </c>
      <c r="E281" s="13" t="str">
        <f t="shared" si="77"/>
        <v>953</v>
      </c>
      <c r="F281" s="13" t="str">
        <f t="shared" si="78"/>
        <v>75119.95304</v>
      </c>
      <c r="G281" s="13" t="str">
        <f t="shared" si="79"/>
        <v>277.554.TX.CA.10.1695.No.Yes</v>
      </c>
      <c r="H281" s="13" t="s">
        <v>1664</v>
      </c>
      <c r="I281" s="13" t="s">
        <v>1664</v>
      </c>
      <c r="J281" t="s">
        <v>1420</v>
      </c>
      <c r="K281" t="s">
        <v>1388</v>
      </c>
      <c r="L281" s="14" t="s">
        <v>1421</v>
      </c>
      <c r="M281" t="s">
        <v>1444</v>
      </c>
      <c r="N281" t="s">
        <v>1348</v>
      </c>
      <c r="O281" t="s">
        <v>1445</v>
      </c>
      <c r="P281" t="s">
        <v>1477</v>
      </c>
      <c r="Q281" s="34">
        <v>1695</v>
      </c>
      <c r="R281" s="9">
        <v>1710.6</v>
      </c>
      <c r="S281">
        <v>0.36</v>
      </c>
      <c r="T281">
        <v>0.36</v>
      </c>
      <c r="U281" s="11">
        <f t="shared" si="80"/>
        <v>0.67717140661029973</v>
      </c>
      <c r="V281" s="50">
        <v>17.62</v>
      </c>
      <c r="W281" s="22">
        <v>26.020000000000003</v>
      </c>
      <c r="X281">
        <v>10</v>
      </c>
      <c r="Y281" t="s">
        <v>1680</v>
      </c>
      <c r="Z281" s="50">
        <v>1710.6</v>
      </c>
      <c r="AA281" t="s">
        <v>1479</v>
      </c>
      <c r="AB281" t="s">
        <v>1478</v>
      </c>
      <c r="AC281" t="s">
        <v>1724</v>
      </c>
      <c r="AD281" t="s">
        <v>1727</v>
      </c>
      <c r="AE281" s="13" t="str">
        <f>IFERROR(VLOOKUP(D281,Metros!$C$2:$F$916,4,0),"")</f>
        <v>TX-DFW</v>
      </c>
      <c r="AF281" s="13" t="str">
        <f>IFERROR(VLOOKUP(E281,Metros!$C$2:$F$916,4,0),"")</f>
        <v>CA-SAC</v>
      </c>
      <c r="AG281">
        <v>5</v>
      </c>
      <c r="AH281">
        <v>1725.94</v>
      </c>
      <c r="AI281">
        <v>2860</v>
      </c>
      <c r="AJ281">
        <v>4936.9759999999997</v>
      </c>
      <c r="AK281" s="10">
        <v>2076.9759999999997</v>
      </c>
      <c r="AL281" s="11">
        <v>0.42069801433103987</v>
      </c>
      <c r="AS281">
        <v>1.1000000000000001</v>
      </c>
      <c r="AT281">
        <v>1.24</v>
      </c>
      <c r="AY281">
        <v>1.19</v>
      </c>
      <c r="AZ281">
        <v>1.34</v>
      </c>
      <c r="BA281">
        <v>1.25</v>
      </c>
      <c r="BB281">
        <v>1.39</v>
      </c>
      <c r="BE281" s="1">
        <f t="shared" si="81"/>
        <v>1.3233333333333333</v>
      </c>
      <c r="BF281" s="51">
        <v>1200</v>
      </c>
      <c r="BG281" s="1">
        <f t="shared" si="82"/>
        <v>2.7526749093885186</v>
      </c>
      <c r="BH281" s="8">
        <v>3.35</v>
      </c>
      <c r="BJ281" s="6">
        <f t="shared" si="83"/>
        <v>5730.51</v>
      </c>
      <c r="BK281" s="6">
        <f t="shared" si="84"/>
        <v>6346.326</v>
      </c>
      <c r="BL281" s="5">
        <f t="shared" si="85"/>
        <v>3.38</v>
      </c>
      <c r="BM281" s="6">
        <f t="shared" si="86"/>
        <v>5729</v>
      </c>
      <c r="BN281" s="6"/>
      <c r="BO281" s="6"/>
      <c r="BP281" s="70">
        <f t="shared" si="87"/>
        <v>10</v>
      </c>
      <c r="BQ281" s="70">
        <f t="shared" si="88"/>
        <v>10</v>
      </c>
      <c r="BR281" s="6">
        <f t="shared" si="89"/>
        <v>5729</v>
      </c>
      <c r="BS281" s="68">
        <f t="shared" si="90"/>
        <v>4</v>
      </c>
      <c r="BT281" s="6">
        <f t="shared" si="91"/>
        <v>5915</v>
      </c>
      <c r="BU281" s="6"/>
      <c r="BV281" s="6"/>
      <c r="BW281" s="6">
        <f t="shared" si="92"/>
        <v>5915</v>
      </c>
      <c r="BX281" s="6">
        <f t="shared" si="93"/>
        <v>153908.30000000002</v>
      </c>
      <c r="BY281" s="6">
        <f t="shared" si="94"/>
        <v>44509.812000000005</v>
      </c>
      <c r="CO281" s="50">
        <v>17.62</v>
      </c>
      <c r="CP281" t="s">
        <v>1643</v>
      </c>
      <c r="CQ281" t="s">
        <v>1644</v>
      </c>
      <c r="CR281" t="s">
        <v>1566</v>
      </c>
      <c r="CS281">
        <v>5641</v>
      </c>
      <c r="CT281" t="s">
        <v>1444</v>
      </c>
      <c r="CU281">
        <v>24</v>
      </c>
      <c r="CV281" t="s">
        <v>1581</v>
      </c>
      <c r="CW281">
        <v>26.020000000000003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17.62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8.4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</row>
    <row r="282" spans="1:145" x14ac:dyDescent="0.3">
      <c r="A282">
        <v>556</v>
      </c>
      <c r="B282">
        <v>278</v>
      </c>
      <c r="D282" s="13" t="str">
        <f t="shared" si="76"/>
        <v>751</v>
      </c>
      <c r="E282" s="13" t="str">
        <f t="shared" si="77"/>
        <v>917</v>
      </c>
      <c r="F282" s="13" t="str">
        <f t="shared" si="78"/>
        <v>75119.91764</v>
      </c>
      <c r="G282" s="13" t="str">
        <f t="shared" si="79"/>
        <v>278.556.TX.CA.11.1354.No.Yes</v>
      </c>
      <c r="H282" s="13" t="s">
        <v>1664</v>
      </c>
      <c r="I282" s="13" t="s">
        <v>1664</v>
      </c>
      <c r="J282" t="s">
        <v>1420</v>
      </c>
      <c r="K282" t="s">
        <v>1388</v>
      </c>
      <c r="L282" s="14" t="s">
        <v>1421</v>
      </c>
      <c r="M282" t="s">
        <v>1398</v>
      </c>
      <c r="N282" t="s">
        <v>1348</v>
      </c>
      <c r="O282" t="s">
        <v>1449</v>
      </c>
      <c r="P282" t="s">
        <v>1477</v>
      </c>
      <c r="Q282" s="34">
        <v>1354</v>
      </c>
      <c r="R282" s="9">
        <v>1422.9</v>
      </c>
      <c r="S282">
        <v>0.36</v>
      </c>
      <c r="T282">
        <v>0.36</v>
      </c>
      <c r="U282" s="11">
        <f t="shared" si="80"/>
        <v>0.60724779627815861</v>
      </c>
      <c r="V282" s="50">
        <v>18.600000000000001</v>
      </c>
      <c r="W282" s="22">
        <v>30.630000000000003</v>
      </c>
      <c r="X282">
        <v>11</v>
      </c>
      <c r="Y282" t="s">
        <v>1680</v>
      </c>
      <c r="Z282" s="50">
        <v>1422.9</v>
      </c>
      <c r="AA282" t="s">
        <v>1479</v>
      </c>
      <c r="AB282" t="s">
        <v>1478</v>
      </c>
      <c r="AC282" t="s">
        <v>1724</v>
      </c>
      <c r="AD282" t="s">
        <v>1727</v>
      </c>
      <c r="AE282" s="13" t="str">
        <f>IFERROR(VLOOKUP(D282,Metros!$C$2:$F$916,4,0),"")</f>
        <v>TX-DFW</v>
      </c>
      <c r="AF282" s="13" t="str">
        <f>IFERROR(VLOOKUP(E282,Metros!$C$2:$F$916,4,0),"")</f>
        <v>CA-LOS</v>
      </c>
      <c r="AG282">
        <v>11</v>
      </c>
      <c r="AH282">
        <v>1375.2727272727273</v>
      </c>
      <c r="AI282">
        <v>2825</v>
      </c>
      <c r="AJ282">
        <v>3330.1063636363642</v>
      </c>
      <c r="AK282" s="10">
        <v>505.10636363636422</v>
      </c>
      <c r="AL282" s="11">
        <v>0.15167874790786112</v>
      </c>
      <c r="AS282">
        <v>1.1100000000000001</v>
      </c>
      <c r="AT282">
        <v>1.29</v>
      </c>
      <c r="AY282">
        <v>1.1000000000000001</v>
      </c>
      <c r="AZ282">
        <v>1.24</v>
      </c>
      <c r="BA282">
        <v>1.1299999999999999</v>
      </c>
      <c r="BB282">
        <v>1.25</v>
      </c>
      <c r="BE282" s="1">
        <f t="shared" si="81"/>
        <v>1.26</v>
      </c>
      <c r="BF282" s="51">
        <v>1200</v>
      </c>
      <c r="BG282" s="1">
        <f t="shared" si="82"/>
        <v>2.7963480919249419</v>
      </c>
      <c r="BH282" s="8">
        <v>3.25</v>
      </c>
      <c r="BJ282" s="6">
        <f t="shared" si="83"/>
        <v>4624.4250000000002</v>
      </c>
      <c r="BK282" s="6">
        <f t="shared" si="84"/>
        <v>5136.6689999999999</v>
      </c>
      <c r="BL282" s="5">
        <f t="shared" si="85"/>
        <v>3.43</v>
      </c>
      <c r="BM282" s="6">
        <f t="shared" si="86"/>
        <v>4644</v>
      </c>
      <c r="BN282" s="6"/>
      <c r="BO282" s="6"/>
      <c r="BP282" s="70">
        <f t="shared" si="87"/>
        <v>11</v>
      </c>
      <c r="BQ282" s="70">
        <f t="shared" si="88"/>
        <v>11</v>
      </c>
      <c r="BR282" s="6">
        <f t="shared" si="89"/>
        <v>4644</v>
      </c>
      <c r="BS282" s="68">
        <f t="shared" si="90"/>
        <v>3</v>
      </c>
      <c r="BT282" s="6">
        <f t="shared" si="91"/>
        <v>4795</v>
      </c>
      <c r="BU282" s="6"/>
      <c r="BV282" s="6"/>
      <c r="BW282" s="6">
        <f t="shared" si="92"/>
        <v>4795</v>
      </c>
      <c r="BX282" s="6">
        <f t="shared" si="93"/>
        <v>146870.85</v>
      </c>
      <c r="BY282" s="6">
        <f t="shared" si="94"/>
        <v>43583.427000000003</v>
      </c>
      <c r="CO282" s="50">
        <v>18.600000000000001</v>
      </c>
      <c r="CP282" t="s">
        <v>1643</v>
      </c>
      <c r="CQ282" t="s">
        <v>1644</v>
      </c>
      <c r="CR282" t="s">
        <v>1566</v>
      </c>
      <c r="CS282">
        <v>5642</v>
      </c>
      <c r="CT282" t="s">
        <v>1398</v>
      </c>
      <c r="CU282">
        <v>24</v>
      </c>
      <c r="CV282" t="s">
        <v>1581</v>
      </c>
      <c r="CW282">
        <v>30.630000000000003</v>
      </c>
      <c r="CX282">
        <v>3.16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18.600000000000001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8.8699999999999992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</row>
    <row r="283" spans="1:145" x14ac:dyDescent="0.3">
      <c r="A283">
        <v>558</v>
      </c>
      <c r="B283">
        <v>279</v>
      </c>
      <c r="D283" s="13" t="str">
        <f t="shared" si="76"/>
        <v>751</v>
      </c>
      <c r="E283" s="13" t="str">
        <f t="shared" si="77"/>
        <v>853</v>
      </c>
      <c r="F283" s="13" t="str">
        <f t="shared" si="78"/>
        <v>75119.85353</v>
      </c>
      <c r="G283" s="13" t="str">
        <f t="shared" si="79"/>
        <v>279.558.TX.AZ.8.1029.No.Yes</v>
      </c>
      <c r="H283" s="13" t="s">
        <v>1664</v>
      </c>
      <c r="I283" s="13" t="s">
        <v>1664</v>
      </c>
      <c r="J283" t="s">
        <v>1420</v>
      </c>
      <c r="K283" t="s">
        <v>1388</v>
      </c>
      <c r="L283" s="14" t="s">
        <v>1421</v>
      </c>
      <c r="M283" t="s">
        <v>1452</v>
      </c>
      <c r="N283" t="s">
        <v>1406</v>
      </c>
      <c r="O283" t="s">
        <v>1453</v>
      </c>
      <c r="P283" t="s">
        <v>1477</v>
      </c>
      <c r="Q283" s="34">
        <v>1029</v>
      </c>
      <c r="R283" s="9">
        <v>1101.0999999999999</v>
      </c>
      <c r="S283">
        <v>0.36</v>
      </c>
      <c r="T283">
        <v>0.36</v>
      </c>
      <c r="U283" s="11">
        <f t="shared" si="80"/>
        <v>0.71358428805237306</v>
      </c>
      <c r="V283" s="50">
        <v>8.7200000000000006</v>
      </c>
      <c r="W283" s="22">
        <v>12.220000000000002</v>
      </c>
      <c r="X283">
        <v>8</v>
      </c>
      <c r="Y283" t="s">
        <v>1680</v>
      </c>
      <c r="Z283" s="50">
        <v>1101.0999999999999</v>
      </c>
      <c r="AA283" t="s">
        <v>1479</v>
      </c>
      <c r="AB283" t="s">
        <v>1478</v>
      </c>
      <c r="AC283" t="s">
        <v>1724</v>
      </c>
      <c r="AD283" t="s">
        <v>1728</v>
      </c>
      <c r="AE283" s="13" t="str">
        <f>IFERROR(VLOOKUP(D283,Metros!$C$2:$F$916,4,0),"")</f>
        <v>TX-DFW</v>
      </c>
      <c r="AF283" s="13" t="str">
        <f>IFERROR(VLOOKUP(E283,Metros!$C$2:$F$916,4,0),"")</f>
        <v>AZ-PHO</v>
      </c>
      <c r="AG283">
        <v>11</v>
      </c>
      <c r="AH283">
        <v>1047.2454545454545</v>
      </c>
      <c r="AI283">
        <v>2451.2727272727275</v>
      </c>
      <c r="AJ283">
        <v>3680.2518181818191</v>
      </c>
      <c r="AK283" s="10">
        <v>1228.9790909090916</v>
      </c>
      <c r="AL283" s="11">
        <v>0.33393885843285931</v>
      </c>
      <c r="AS283">
        <v>1.34</v>
      </c>
      <c r="AT283">
        <v>1.45</v>
      </c>
      <c r="AY283">
        <v>1.39</v>
      </c>
      <c r="AZ283">
        <v>1.45</v>
      </c>
      <c r="BA283">
        <v>1.42</v>
      </c>
      <c r="BB283">
        <v>1.52</v>
      </c>
      <c r="BE283" s="1">
        <f t="shared" si="81"/>
        <v>1.4733333333333334</v>
      </c>
      <c r="BF283" s="51">
        <v>1200</v>
      </c>
      <c r="BG283" s="1">
        <f t="shared" si="82"/>
        <v>3.3734859383041202</v>
      </c>
      <c r="BH283" s="8">
        <v>3.45</v>
      </c>
      <c r="BJ283" s="6">
        <f t="shared" si="83"/>
        <v>3798.7950000000001</v>
      </c>
      <c r="BK283" s="6">
        <f t="shared" si="84"/>
        <v>4195.1909999999998</v>
      </c>
      <c r="BL283" s="5">
        <f t="shared" si="85"/>
        <v>3.72</v>
      </c>
      <c r="BM283" s="6">
        <f t="shared" si="86"/>
        <v>3828</v>
      </c>
      <c r="BN283" s="6"/>
      <c r="BO283" s="6"/>
      <c r="BP283" s="70">
        <f t="shared" si="87"/>
        <v>8</v>
      </c>
      <c r="BQ283" s="70">
        <f t="shared" si="88"/>
        <v>8</v>
      </c>
      <c r="BR283" s="6">
        <f t="shared" si="89"/>
        <v>3828</v>
      </c>
      <c r="BS283" s="68">
        <f t="shared" si="90"/>
        <v>3</v>
      </c>
      <c r="BT283" s="6">
        <f t="shared" si="91"/>
        <v>3952</v>
      </c>
      <c r="BU283" s="6"/>
      <c r="BV283" s="6"/>
      <c r="BW283" s="6">
        <f t="shared" si="92"/>
        <v>3952</v>
      </c>
      <c r="BX283" s="6">
        <f t="shared" si="93"/>
        <v>48293.44000000001</v>
      </c>
      <c r="BY283" s="6">
        <f t="shared" si="94"/>
        <v>13455.442000000001</v>
      </c>
      <c r="CO283" s="50">
        <v>8.7200000000000006</v>
      </c>
      <c r="CP283" t="s">
        <v>1643</v>
      </c>
      <c r="CQ283" t="s">
        <v>1644</v>
      </c>
      <c r="CR283" t="s">
        <v>1566</v>
      </c>
      <c r="CS283">
        <v>5643</v>
      </c>
      <c r="CT283" t="s">
        <v>1452</v>
      </c>
      <c r="CU283">
        <v>24</v>
      </c>
      <c r="CV283" t="s">
        <v>1581</v>
      </c>
      <c r="CW283">
        <v>12.220000000000002</v>
      </c>
      <c r="CX283">
        <v>0.13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8.7200000000000006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3.37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</row>
    <row r="284" spans="1:145" x14ac:dyDescent="0.3">
      <c r="A284">
        <v>560</v>
      </c>
      <c r="B284">
        <v>280</v>
      </c>
      <c r="D284" s="13" t="str">
        <f t="shared" si="76"/>
        <v>751</v>
      </c>
      <c r="E284" s="13" t="str">
        <f t="shared" si="77"/>
        <v>604</v>
      </c>
      <c r="F284" s="13" t="str">
        <f t="shared" si="78"/>
        <v>75119.60436</v>
      </c>
      <c r="G284" s="13" t="str">
        <f t="shared" si="79"/>
        <v>280.560.TX.IL.7.915.No.Yes</v>
      </c>
      <c r="H284" s="13" t="s">
        <v>1664</v>
      </c>
      <c r="I284" s="13" t="s">
        <v>1664</v>
      </c>
      <c r="J284" t="s">
        <v>1420</v>
      </c>
      <c r="K284" t="s">
        <v>1388</v>
      </c>
      <c r="L284" s="14" t="s">
        <v>1421</v>
      </c>
      <c r="M284" t="s">
        <v>1466</v>
      </c>
      <c r="N284" t="s">
        <v>1354</v>
      </c>
      <c r="O284" t="s">
        <v>1467</v>
      </c>
      <c r="P284" t="s">
        <v>1477</v>
      </c>
      <c r="Q284" s="34">
        <v>915</v>
      </c>
      <c r="R284" s="9">
        <v>922.4</v>
      </c>
      <c r="S284">
        <v>0.36</v>
      </c>
      <c r="T284">
        <v>0.36</v>
      </c>
      <c r="U284" s="11">
        <f t="shared" si="80"/>
        <v>0.53690186536901863</v>
      </c>
      <c r="V284" s="50">
        <v>6.62</v>
      </c>
      <c r="W284" s="22">
        <v>12.33</v>
      </c>
      <c r="X284">
        <v>7</v>
      </c>
      <c r="Y284" t="s">
        <v>1680</v>
      </c>
      <c r="Z284" s="50">
        <v>922.4</v>
      </c>
      <c r="AA284" t="s">
        <v>1479</v>
      </c>
      <c r="AB284" t="s">
        <v>1478</v>
      </c>
      <c r="AC284" t="s">
        <v>1724</v>
      </c>
      <c r="AD284" t="s">
        <v>1723</v>
      </c>
      <c r="AE284" s="13" t="str">
        <f>IFERROR(VLOOKUP(D284,Metros!$C$2:$F$916,4,0),"")</f>
        <v>TX-DFW</v>
      </c>
      <c r="AF284" s="13" t="str">
        <f>IFERROR(VLOOKUP(E284,Metros!$C$2:$F$916,4,0),"")</f>
        <v>IL-CHI</v>
      </c>
      <c r="AG284">
        <v>6</v>
      </c>
      <c r="AH284">
        <v>961</v>
      </c>
      <c r="AI284">
        <v>2141.6666666666665</v>
      </c>
      <c r="AJ284">
        <v>2611.4700000000003</v>
      </c>
      <c r="AK284" s="10">
        <v>469.80333333333374</v>
      </c>
      <c r="AL284" s="11">
        <v>0.1798999541765112</v>
      </c>
      <c r="AS284">
        <v>1.1299999999999999</v>
      </c>
      <c r="AT284">
        <v>1.33</v>
      </c>
      <c r="AY284">
        <v>1.1399999999999999</v>
      </c>
      <c r="AZ284">
        <v>1.28</v>
      </c>
      <c r="BA284">
        <v>1.25</v>
      </c>
      <c r="BB284">
        <v>1.42</v>
      </c>
      <c r="BE284" s="1">
        <f t="shared" si="81"/>
        <v>1.3433333333333335</v>
      </c>
      <c r="BF284" s="51">
        <v>1200</v>
      </c>
      <c r="BG284" s="1">
        <f t="shared" si="82"/>
        <v>3.3831206996241692</v>
      </c>
      <c r="BH284" s="8">
        <v>3.35</v>
      </c>
      <c r="BI284" s="8">
        <v>3250</v>
      </c>
      <c r="BJ284" s="6">
        <f t="shared" si="83"/>
        <v>3250</v>
      </c>
      <c r="BK284" s="6">
        <f t="shared" si="84"/>
        <v>3582.0639999999999</v>
      </c>
      <c r="BL284" s="5">
        <f t="shared" si="85"/>
        <v>3.55</v>
      </c>
      <c r="BM284" s="6">
        <f t="shared" si="86"/>
        <v>3248</v>
      </c>
      <c r="BN284" s="6"/>
      <c r="BO284" s="6"/>
      <c r="BP284" s="70">
        <f t="shared" si="87"/>
        <v>7</v>
      </c>
      <c r="BQ284" s="70">
        <f t="shared" si="88"/>
        <v>7</v>
      </c>
      <c r="BR284" s="6">
        <f t="shared" si="89"/>
        <v>3248</v>
      </c>
      <c r="BS284" s="68">
        <f t="shared" si="90"/>
        <v>2</v>
      </c>
      <c r="BT284" s="6">
        <f t="shared" si="91"/>
        <v>3354</v>
      </c>
      <c r="BU284" s="6"/>
      <c r="BV284" s="6"/>
      <c r="BW284" s="6">
        <f t="shared" si="92"/>
        <v>3354</v>
      </c>
      <c r="BX284" s="6">
        <f t="shared" si="93"/>
        <v>41354.82</v>
      </c>
      <c r="BY284" s="6">
        <f t="shared" si="94"/>
        <v>11373.191999999999</v>
      </c>
      <c r="CO284" s="50">
        <v>6.62</v>
      </c>
      <c r="CP284" t="s">
        <v>1643</v>
      </c>
      <c r="CQ284" t="s">
        <v>1644</v>
      </c>
      <c r="CR284" t="s">
        <v>1566</v>
      </c>
      <c r="CS284">
        <v>5851</v>
      </c>
      <c r="CT284" t="s">
        <v>1466</v>
      </c>
      <c r="CU284">
        <v>24</v>
      </c>
      <c r="CV284" t="s">
        <v>1581</v>
      </c>
      <c r="CW284">
        <v>12.33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6.62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5.71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</row>
    <row r="285" spans="1:145" x14ac:dyDescent="0.3">
      <c r="A285">
        <v>562</v>
      </c>
      <c r="B285">
        <v>281</v>
      </c>
      <c r="D285" s="13" t="str">
        <f t="shared" si="76"/>
        <v>864</v>
      </c>
      <c r="E285" s="13" t="str">
        <f t="shared" si="77"/>
        <v>973</v>
      </c>
      <c r="F285" s="13" t="str">
        <f t="shared" si="78"/>
        <v>86403.97317</v>
      </c>
      <c r="G285" s="13" t="str">
        <f t="shared" si="79"/>
        <v>281.562.AZ.OR.2.1076.No.Yes</v>
      </c>
      <c r="H285" s="13" t="s">
        <v>1664</v>
      </c>
      <c r="I285" s="13" t="s">
        <v>1664</v>
      </c>
      <c r="J285" t="s">
        <v>1422</v>
      </c>
      <c r="K285" t="s">
        <v>1406</v>
      </c>
      <c r="L285" s="14" t="s">
        <v>1423</v>
      </c>
      <c r="M285" t="s">
        <v>1446</v>
      </c>
      <c r="N285" t="s">
        <v>1447</v>
      </c>
      <c r="O285" t="s">
        <v>1448</v>
      </c>
      <c r="P285" t="s">
        <v>1477</v>
      </c>
      <c r="Q285" s="34">
        <v>1076</v>
      </c>
      <c r="R285" s="9">
        <v>1125.2</v>
      </c>
      <c r="S285">
        <v>0.36</v>
      </c>
      <c r="T285">
        <v>0.36</v>
      </c>
      <c r="U285" s="11">
        <f t="shared" si="80"/>
        <v>0.58983050847457619</v>
      </c>
      <c r="V285" s="50">
        <v>1.74</v>
      </c>
      <c r="W285" s="22">
        <v>2.95</v>
      </c>
      <c r="X285">
        <v>2</v>
      </c>
      <c r="Y285" t="s">
        <v>1680</v>
      </c>
      <c r="Z285" s="50">
        <v>1125.2</v>
      </c>
      <c r="AA285" t="s">
        <v>1479</v>
      </c>
      <c r="AB285" t="s">
        <v>1478</v>
      </c>
      <c r="AC285" t="s">
        <v>1728</v>
      </c>
      <c r="AD285" t="s">
        <v>1729</v>
      </c>
      <c r="AE285" s="13" t="str">
        <f>IFERROR(VLOOKUP(D285,Metros!$C$2:$F$916,4,0),"")</f>
        <v>NV-LAS</v>
      </c>
      <c r="AF285" s="13" t="str">
        <f>IFERROR(VLOOKUP(E285,Metros!$C$2:$F$916,4,0),"")</f>
        <v>OR-EUG</v>
      </c>
      <c r="AK285" s="10"/>
      <c r="AL285" s="11"/>
      <c r="AY285">
        <v>2.2200000000000002</v>
      </c>
      <c r="AZ285">
        <v>2.29</v>
      </c>
      <c r="BA285">
        <v>2.23</v>
      </c>
      <c r="BB285">
        <v>2.31</v>
      </c>
      <c r="BE285" s="1">
        <f t="shared" si="81"/>
        <v>2.2999999999999998</v>
      </c>
      <c r="BF285" s="51">
        <v>1200</v>
      </c>
      <c r="BG285" s="1">
        <f t="shared" si="82"/>
        <v>4.6314770707429789</v>
      </c>
      <c r="BH285" s="8">
        <v>5.55</v>
      </c>
      <c r="BJ285" s="6">
        <f t="shared" si="83"/>
        <v>6244.86</v>
      </c>
      <c r="BK285" s="6">
        <f t="shared" si="84"/>
        <v>6649.9319999999998</v>
      </c>
      <c r="BL285" s="5">
        <f t="shared" si="85"/>
        <v>5.82</v>
      </c>
      <c r="BM285" s="6">
        <f t="shared" si="86"/>
        <v>6262</v>
      </c>
      <c r="BN285" s="6"/>
      <c r="BO285" s="6"/>
      <c r="BP285" s="70">
        <f t="shared" si="87"/>
        <v>2</v>
      </c>
      <c r="BQ285" s="70">
        <f t="shared" si="88"/>
        <v>2</v>
      </c>
      <c r="BR285" s="6">
        <f t="shared" si="89"/>
        <v>6262</v>
      </c>
      <c r="BS285" s="68">
        <f t="shared" si="90"/>
        <v>3</v>
      </c>
      <c r="BT285" s="6">
        <f t="shared" si="91"/>
        <v>6466</v>
      </c>
      <c r="BU285" s="6"/>
      <c r="BV285" s="6"/>
      <c r="BW285" s="6">
        <f t="shared" si="92"/>
        <v>6466</v>
      </c>
      <c r="BX285" s="6">
        <f t="shared" si="93"/>
        <v>19074.7</v>
      </c>
      <c r="BY285" s="6">
        <f t="shared" si="94"/>
        <v>3319.34</v>
      </c>
      <c r="CO285" s="50">
        <v>1.74</v>
      </c>
      <c r="CP285" t="s">
        <v>1645</v>
      </c>
      <c r="CQ285" t="s">
        <v>1646</v>
      </c>
      <c r="CR285" t="s">
        <v>1566</v>
      </c>
      <c r="CS285">
        <v>5639</v>
      </c>
      <c r="CT285" t="s">
        <v>1446</v>
      </c>
      <c r="CU285">
        <v>24</v>
      </c>
      <c r="CV285" t="s">
        <v>1581</v>
      </c>
      <c r="CW285">
        <v>2.95</v>
      </c>
      <c r="CX285">
        <v>0.18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1.74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1.03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</row>
    <row r="286" spans="1:145" x14ac:dyDescent="0.3">
      <c r="A286">
        <v>564</v>
      </c>
      <c r="B286">
        <v>282</v>
      </c>
      <c r="D286" s="13" t="str">
        <f t="shared" si="76"/>
        <v>864</v>
      </c>
      <c r="E286" s="13" t="str">
        <f t="shared" si="77"/>
        <v>953</v>
      </c>
      <c r="F286" s="13" t="str">
        <f t="shared" si="78"/>
        <v>86403.95304</v>
      </c>
      <c r="G286" s="13" t="str">
        <f t="shared" si="79"/>
        <v>282.564.AZ.CA.2.539.No.Yes</v>
      </c>
      <c r="H286" s="13" t="s">
        <v>1664</v>
      </c>
      <c r="I286" s="13" t="s">
        <v>1664</v>
      </c>
      <c r="J286" t="s">
        <v>1422</v>
      </c>
      <c r="K286" t="s">
        <v>1406</v>
      </c>
      <c r="L286" s="14" t="s">
        <v>1423</v>
      </c>
      <c r="M286" t="s">
        <v>1444</v>
      </c>
      <c r="N286" t="s">
        <v>1348</v>
      </c>
      <c r="O286" t="s">
        <v>1445</v>
      </c>
      <c r="P286" t="s">
        <v>1477</v>
      </c>
      <c r="Q286" s="34">
        <v>539</v>
      </c>
      <c r="R286" s="9">
        <v>542.4</v>
      </c>
      <c r="S286">
        <v>0.36</v>
      </c>
      <c r="T286">
        <v>0.36</v>
      </c>
      <c r="U286" s="11">
        <f t="shared" si="80"/>
        <v>0.60869565217391297</v>
      </c>
      <c r="V286" s="50">
        <v>2.38</v>
      </c>
      <c r="W286" s="22">
        <v>3.91</v>
      </c>
      <c r="X286">
        <v>2</v>
      </c>
      <c r="Y286" t="s">
        <v>1680</v>
      </c>
      <c r="Z286" s="50">
        <v>542.4</v>
      </c>
      <c r="AA286" t="s">
        <v>1479</v>
      </c>
      <c r="AB286" t="s">
        <v>1478</v>
      </c>
      <c r="AC286" t="s">
        <v>1728</v>
      </c>
      <c r="AD286" t="s">
        <v>1727</v>
      </c>
      <c r="AE286" s="13" t="str">
        <f>IFERROR(VLOOKUP(D286,Metros!$C$2:$F$916,4,0),"")</f>
        <v>NV-LAS</v>
      </c>
      <c r="AF286" s="13" t="str">
        <f>IFERROR(VLOOKUP(E286,Metros!$C$2:$F$916,4,0),"")</f>
        <v>CA-SAC</v>
      </c>
      <c r="AG286">
        <v>23</v>
      </c>
      <c r="AH286">
        <v>539.65652173913031</v>
      </c>
      <c r="AI286">
        <v>1406.411304347826</v>
      </c>
      <c r="AJ286">
        <v>1623.0513043478259</v>
      </c>
      <c r="AK286" s="10">
        <v>216.63999999999987</v>
      </c>
      <c r="AL286" s="11">
        <v>0.13347698832419233</v>
      </c>
      <c r="AY286">
        <v>2.14</v>
      </c>
      <c r="AZ286">
        <v>2.2000000000000002</v>
      </c>
      <c r="BA286">
        <v>2.15</v>
      </c>
      <c r="BB286">
        <v>2.2200000000000002</v>
      </c>
      <c r="BE286" s="1">
        <f t="shared" si="81"/>
        <v>2.21</v>
      </c>
      <c r="BF286" s="51">
        <v>1200</v>
      </c>
      <c r="BG286" s="1">
        <f t="shared" si="82"/>
        <v>5.6378893805309733</v>
      </c>
      <c r="BH286" s="8">
        <v>1</v>
      </c>
      <c r="BI286" s="8">
        <v>3950</v>
      </c>
      <c r="BJ286" s="6">
        <f t="shared" si="83"/>
        <v>3950</v>
      </c>
      <c r="BK286" s="6">
        <f t="shared" si="84"/>
        <v>4145.2640000000001</v>
      </c>
      <c r="BL286" s="5">
        <f t="shared" si="85"/>
        <v>7.33</v>
      </c>
      <c r="BM286" s="6">
        <f t="shared" si="86"/>
        <v>3951</v>
      </c>
      <c r="BN286" s="6"/>
      <c r="BO286" s="6"/>
      <c r="BP286" s="70">
        <f t="shared" si="87"/>
        <v>2</v>
      </c>
      <c r="BQ286" s="70">
        <f t="shared" si="88"/>
        <v>2</v>
      </c>
      <c r="BR286" s="6">
        <f t="shared" si="89"/>
        <v>3951</v>
      </c>
      <c r="BS286" s="68">
        <f t="shared" si="90"/>
        <v>2</v>
      </c>
      <c r="BT286" s="6">
        <f t="shared" si="91"/>
        <v>4079</v>
      </c>
      <c r="BU286" s="6"/>
      <c r="BV286" s="6"/>
      <c r="BW286" s="6">
        <f t="shared" si="92"/>
        <v>4079</v>
      </c>
      <c r="BX286" s="6">
        <f t="shared" si="93"/>
        <v>15948.890000000001</v>
      </c>
      <c r="BY286" s="6">
        <f t="shared" si="94"/>
        <v>2120.7840000000001</v>
      </c>
      <c r="CA286">
        <v>1273</v>
      </c>
      <c r="CB286" s="39" t="s">
        <v>1481</v>
      </c>
      <c r="CC286">
        <v>13</v>
      </c>
      <c r="CD286" s="22">
        <v>555.80000000000007</v>
      </c>
      <c r="CE286" s="22">
        <v>1401.1538461538462</v>
      </c>
      <c r="CF286" s="22">
        <v>1466.2469230769234</v>
      </c>
      <c r="CG286" s="22">
        <v>65.093076923077206</v>
      </c>
      <c r="CH286" s="11">
        <v>4.4394348522470685E-2</v>
      </c>
      <c r="CO286" s="50">
        <v>2.38</v>
      </c>
      <c r="CP286" t="s">
        <v>1645</v>
      </c>
      <c r="CQ286" t="s">
        <v>1646</v>
      </c>
      <c r="CR286" t="s">
        <v>1566</v>
      </c>
      <c r="CS286">
        <v>5641</v>
      </c>
      <c r="CT286" t="s">
        <v>1444</v>
      </c>
      <c r="CU286">
        <v>24</v>
      </c>
      <c r="CV286" t="s">
        <v>1581</v>
      </c>
      <c r="CW286">
        <v>3.91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2.38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1.53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</row>
    <row r="287" spans="1:145" x14ac:dyDescent="0.3">
      <c r="A287">
        <v>566</v>
      </c>
      <c r="B287">
        <v>283</v>
      </c>
      <c r="D287" s="13" t="str">
        <f t="shared" si="76"/>
        <v>864</v>
      </c>
      <c r="E287" s="13" t="str">
        <f t="shared" si="77"/>
        <v>917</v>
      </c>
      <c r="F287" s="13" t="str">
        <f t="shared" si="78"/>
        <v>86403.91764</v>
      </c>
      <c r="G287" s="13" t="str">
        <f t="shared" si="79"/>
        <v>283.566.AZ.CA.2.256.No.Yes</v>
      </c>
      <c r="H287" s="13" t="s">
        <v>1664</v>
      </c>
      <c r="I287" s="13" t="s">
        <v>1664</v>
      </c>
      <c r="J287" t="s">
        <v>1422</v>
      </c>
      <c r="K287" t="s">
        <v>1406</v>
      </c>
      <c r="L287" s="14" t="s">
        <v>1423</v>
      </c>
      <c r="M287" t="s">
        <v>1398</v>
      </c>
      <c r="N287" t="s">
        <v>1348</v>
      </c>
      <c r="O287" t="s">
        <v>1449</v>
      </c>
      <c r="P287" t="s">
        <v>1477</v>
      </c>
      <c r="Q287" s="34">
        <v>256</v>
      </c>
      <c r="R287" s="9">
        <v>261.5</v>
      </c>
      <c r="S287">
        <v>0.36</v>
      </c>
      <c r="T287">
        <v>0.36</v>
      </c>
      <c r="U287" s="11">
        <f t="shared" si="80"/>
        <v>0.49896480331262943</v>
      </c>
      <c r="V287" s="50">
        <v>2.41</v>
      </c>
      <c r="W287" s="22">
        <v>4.83</v>
      </c>
      <c r="X287">
        <v>2</v>
      </c>
      <c r="Y287" t="s">
        <v>1680</v>
      </c>
      <c r="Z287" s="50">
        <v>261.5</v>
      </c>
      <c r="AA287" t="s">
        <v>1479</v>
      </c>
      <c r="AB287" t="s">
        <v>1478</v>
      </c>
      <c r="AC287" t="s">
        <v>1728</v>
      </c>
      <c r="AD287" t="s">
        <v>1727</v>
      </c>
      <c r="AE287" s="13" t="str">
        <f>IFERROR(VLOOKUP(D287,Metros!$C$2:$F$916,4,0),"")</f>
        <v>NV-LAS</v>
      </c>
      <c r="AF287" s="13" t="str">
        <f>IFERROR(VLOOKUP(E287,Metros!$C$2:$F$916,4,0),"")</f>
        <v>CA-LOS</v>
      </c>
      <c r="AK287" s="10"/>
      <c r="AL287" s="11"/>
      <c r="AS287">
        <v>1.76</v>
      </c>
      <c r="AT287">
        <v>1.99</v>
      </c>
      <c r="AY287">
        <v>1.82</v>
      </c>
      <c r="AZ287">
        <v>2.12</v>
      </c>
      <c r="BA287">
        <v>2.04</v>
      </c>
      <c r="BB287">
        <v>2.19</v>
      </c>
      <c r="BE287" s="1">
        <f t="shared" si="81"/>
        <v>2.1</v>
      </c>
      <c r="BF287" s="51">
        <v>1200</v>
      </c>
      <c r="BG287" s="1">
        <f t="shared" si="82"/>
        <v>7.8439101338432131</v>
      </c>
      <c r="BH287" s="8">
        <v>1</v>
      </c>
      <c r="BI287" s="8">
        <v>2650</v>
      </c>
      <c r="BJ287" s="6">
        <f t="shared" si="83"/>
        <v>2650</v>
      </c>
      <c r="BK287" s="6">
        <f t="shared" si="84"/>
        <v>2744.14</v>
      </c>
      <c r="BL287" s="5">
        <f t="shared" si="85"/>
        <v>10.36</v>
      </c>
      <c r="BM287" s="6">
        <f t="shared" si="86"/>
        <v>2652</v>
      </c>
      <c r="BN287" s="6"/>
      <c r="BO287" s="6"/>
      <c r="BP287" s="70">
        <f t="shared" si="87"/>
        <v>2</v>
      </c>
      <c r="BQ287" s="70">
        <f t="shared" si="88"/>
        <v>2</v>
      </c>
      <c r="BR287" s="6">
        <f t="shared" si="89"/>
        <v>2652</v>
      </c>
      <c r="BS287" s="68">
        <f t="shared" si="90"/>
        <v>1</v>
      </c>
      <c r="BT287" s="6">
        <f t="shared" si="91"/>
        <v>2738</v>
      </c>
      <c r="BU287" s="6"/>
      <c r="BV287" s="6"/>
      <c r="BW287" s="6">
        <f t="shared" si="92"/>
        <v>2738</v>
      </c>
      <c r="BX287" s="6">
        <f t="shared" si="93"/>
        <v>13224.54</v>
      </c>
      <c r="BY287" s="6">
        <f t="shared" si="94"/>
        <v>1263.0450000000001</v>
      </c>
      <c r="CO287" s="50">
        <v>2.41</v>
      </c>
      <c r="CP287" t="s">
        <v>1645</v>
      </c>
      <c r="CQ287" t="s">
        <v>1646</v>
      </c>
      <c r="CR287" t="s">
        <v>1566</v>
      </c>
      <c r="CS287">
        <v>5642</v>
      </c>
      <c r="CT287" t="s">
        <v>1398</v>
      </c>
      <c r="CU287">
        <v>24</v>
      </c>
      <c r="CV287" t="s">
        <v>1581</v>
      </c>
      <c r="CW287">
        <v>4.83</v>
      </c>
      <c r="CX287">
        <v>0.87999999999999989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2.41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1.54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</row>
    <row r="288" spans="1:145" x14ac:dyDescent="0.3">
      <c r="A288">
        <v>568</v>
      </c>
      <c r="B288">
        <v>284</v>
      </c>
      <c r="D288" s="13" t="str">
        <f t="shared" si="76"/>
        <v>864</v>
      </c>
      <c r="E288" s="13" t="str">
        <f t="shared" si="77"/>
        <v>853</v>
      </c>
      <c r="F288" s="13" t="str">
        <f t="shared" si="78"/>
        <v>86403.85353</v>
      </c>
      <c r="G288" s="13" t="str">
        <f t="shared" si="79"/>
        <v>284.568.AZ.AZ.1.190.No.Yes</v>
      </c>
      <c r="H288" s="13" t="s">
        <v>1664</v>
      </c>
      <c r="I288" s="13" t="s">
        <v>1664</v>
      </c>
      <c r="J288" t="s">
        <v>1422</v>
      </c>
      <c r="K288" t="s">
        <v>1406</v>
      </c>
      <c r="L288" s="14" t="s">
        <v>1423</v>
      </c>
      <c r="M288" t="s">
        <v>1452</v>
      </c>
      <c r="N288" t="s">
        <v>1406</v>
      </c>
      <c r="O288" t="s">
        <v>1453</v>
      </c>
      <c r="P288" t="s">
        <v>1477</v>
      </c>
      <c r="Q288" s="34">
        <v>190</v>
      </c>
      <c r="R288" s="9">
        <v>194.2</v>
      </c>
      <c r="S288">
        <v>0.36</v>
      </c>
      <c r="T288">
        <v>0.36</v>
      </c>
      <c r="U288" s="11">
        <f t="shared" si="80"/>
        <v>0.86290322580645162</v>
      </c>
      <c r="V288" s="50">
        <v>1.07</v>
      </c>
      <c r="W288" s="22">
        <v>1.24</v>
      </c>
      <c r="X288">
        <v>1</v>
      </c>
      <c r="Y288" t="s">
        <v>1680</v>
      </c>
      <c r="Z288" s="50">
        <v>194.2</v>
      </c>
      <c r="AA288" t="s">
        <v>1479</v>
      </c>
      <c r="AB288" t="s">
        <v>1478</v>
      </c>
      <c r="AC288" t="s">
        <v>1728</v>
      </c>
      <c r="AD288" t="s">
        <v>1728</v>
      </c>
      <c r="AE288" s="13" t="str">
        <f>IFERROR(VLOOKUP(D288,Metros!$C$2:$F$916,4,0),"")</f>
        <v>NV-LAS</v>
      </c>
      <c r="AF288" s="13" t="str">
        <f>IFERROR(VLOOKUP(E288,Metros!$C$2:$F$916,4,0),"")</f>
        <v>AZ-PHO</v>
      </c>
      <c r="AG288">
        <v>6</v>
      </c>
      <c r="AH288">
        <v>193.76666666666665</v>
      </c>
      <c r="AI288">
        <v>1218.3333333333333</v>
      </c>
      <c r="AJ288">
        <v>2983.1699999999996</v>
      </c>
      <c r="AK288" s="10">
        <v>1764.8366666666664</v>
      </c>
      <c r="AL288" s="11">
        <v>0.59159775227917499</v>
      </c>
      <c r="AS288">
        <v>2.94</v>
      </c>
      <c r="AT288">
        <v>2.94</v>
      </c>
      <c r="AY288">
        <v>2.96</v>
      </c>
      <c r="AZ288">
        <v>3.25</v>
      </c>
      <c r="BA288">
        <v>3.17</v>
      </c>
      <c r="BB288">
        <v>3.65</v>
      </c>
      <c r="BE288" s="1">
        <f t="shared" si="81"/>
        <v>3.28</v>
      </c>
      <c r="BF288" s="51">
        <v>1200</v>
      </c>
      <c r="BG288" s="1">
        <f t="shared" si="82"/>
        <v>11.263196704428424</v>
      </c>
      <c r="BH288" s="8">
        <v>1</v>
      </c>
      <c r="BI288" s="8">
        <v>3650</v>
      </c>
      <c r="BJ288" s="6">
        <f t="shared" si="83"/>
        <v>3650</v>
      </c>
      <c r="BK288" s="6">
        <f t="shared" si="84"/>
        <v>3719.9119999999998</v>
      </c>
      <c r="BL288" s="5">
        <f t="shared" si="85"/>
        <v>19.22</v>
      </c>
      <c r="BM288" s="6">
        <f t="shared" si="86"/>
        <v>3652</v>
      </c>
      <c r="BN288" s="6"/>
      <c r="BO288" s="6"/>
      <c r="BP288" s="70">
        <f t="shared" si="87"/>
        <v>1</v>
      </c>
      <c r="BQ288" s="70">
        <f t="shared" si="88"/>
        <v>1</v>
      </c>
      <c r="BR288" s="6">
        <f t="shared" si="89"/>
        <v>3652</v>
      </c>
      <c r="BS288" s="68">
        <f t="shared" si="90"/>
        <v>1</v>
      </c>
      <c r="BT288" s="6">
        <f t="shared" si="91"/>
        <v>3771</v>
      </c>
      <c r="BU288" s="6"/>
      <c r="BV288" s="6"/>
      <c r="BW288" s="6">
        <f t="shared" si="92"/>
        <v>3771</v>
      </c>
      <c r="BX288" s="6">
        <f t="shared" si="93"/>
        <v>4676.04</v>
      </c>
      <c r="BY288" s="6">
        <f t="shared" si="94"/>
        <v>240.80799999999999</v>
      </c>
      <c r="CC288">
        <v>4</v>
      </c>
      <c r="CD288" s="22">
        <v>175.4</v>
      </c>
      <c r="CE288" s="22">
        <v>1200</v>
      </c>
      <c r="CF288" s="22">
        <v>2565.4524999999999</v>
      </c>
      <c r="CG288" s="22">
        <v>1365.4524999999999</v>
      </c>
      <c r="CH288" s="11">
        <v>0.53224626064992431</v>
      </c>
      <c r="CO288" s="50">
        <v>1.07</v>
      </c>
      <c r="CP288" t="s">
        <v>1645</v>
      </c>
      <c r="CQ288" t="s">
        <v>1646</v>
      </c>
      <c r="CR288" t="s">
        <v>1566</v>
      </c>
      <c r="CS288">
        <v>5643</v>
      </c>
      <c r="CT288" t="s">
        <v>1452</v>
      </c>
      <c r="CU288">
        <v>24</v>
      </c>
      <c r="CV288" t="s">
        <v>1581</v>
      </c>
      <c r="CW288">
        <v>1.24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1.07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0.17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</row>
    <row r="289" spans="1:145" x14ac:dyDescent="0.3">
      <c r="A289">
        <v>570</v>
      </c>
      <c r="B289">
        <v>285</v>
      </c>
      <c r="D289" s="13" t="str">
        <f t="shared" si="76"/>
        <v>446</v>
      </c>
      <c r="E289" s="13" t="str">
        <f t="shared" si="77"/>
        <v>226</v>
      </c>
      <c r="F289" s="13" t="str">
        <f t="shared" si="78"/>
        <v>44646.22603</v>
      </c>
      <c r="G289" s="13" t="str">
        <f t="shared" si="79"/>
        <v>285.570.OH.VA.6.266.Yes.Yes</v>
      </c>
      <c r="H289" s="13" t="s">
        <v>1664</v>
      </c>
      <c r="I289" s="13" t="s">
        <v>1664</v>
      </c>
      <c r="J289" t="s">
        <v>1424</v>
      </c>
      <c r="K289" t="s">
        <v>1345</v>
      </c>
      <c r="L289" s="14" t="s">
        <v>1425</v>
      </c>
      <c r="M289" t="s">
        <v>1468</v>
      </c>
      <c r="N289" t="s">
        <v>1469</v>
      </c>
      <c r="O289" t="s">
        <v>1470</v>
      </c>
      <c r="P289" t="s">
        <v>1477</v>
      </c>
      <c r="Q289" s="34">
        <v>266</v>
      </c>
      <c r="R289" s="9">
        <v>289.10000000000002</v>
      </c>
      <c r="S289">
        <v>0.36</v>
      </c>
      <c r="T289">
        <v>0.36</v>
      </c>
      <c r="U289" s="11">
        <f t="shared" si="80"/>
        <v>0.60149812734082397</v>
      </c>
      <c r="V289" s="50">
        <v>8.0299999999999994</v>
      </c>
      <c r="W289" s="22">
        <v>13.35</v>
      </c>
      <c r="X289">
        <v>6</v>
      </c>
      <c r="Y289" t="s">
        <v>1680</v>
      </c>
      <c r="Z289" s="50">
        <v>289.10000000000002</v>
      </c>
      <c r="AA289" t="s">
        <v>1478</v>
      </c>
      <c r="AB289" t="s">
        <v>1478</v>
      </c>
      <c r="AC289" t="s">
        <v>1723</v>
      </c>
      <c r="AD289" t="s">
        <v>1722</v>
      </c>
      <c r="AE289" s="13" t="str">
        <f>IFERROR(VLOOKUP(D289,Metros!$C$2:$F$916,4,0),"")</f>
        <v>OH-CAN</v>
      </c>
      <c r="AF289" s="13" t="str">
        <f>IFERROR(VLOOKUP(E289,Metros!$C$2:$F$916,4,0),"")</f>
        <v>VA-WIN</v>
      </c>
      <c r="AG289">
        <v>2</v>
      </c>
      <c r="AH289">
        <v>265.89999999999998</v>
      </c>
      <c r="AI289">
        <v>1600</v>
      </c>
      <c r="AJ289">
        <v>2885.41</v>
      </c>
      <c r="AK289" s="10">
        <v>1285.4099999999999</v>
      </c>
      <c r="AL289" s="11">
        <v>0.44548608343355012</v>
      </c>
      <c r="AS289">
        <v>3.54</v>
      </c>
      <c r="AT289">
        <v>3.99</v>
      </c>
      <c r="AY289">
        <v>3.58</v>
      </c>
      <c r="AZ289">
        <v>3.9</v>
      </c>
      <c r="BA289">
        <v>3.58</v>
      </c>
      <c r="BB289">
        <v>3.91</v>
      </c>
      <c r="BE289" s="1">
        <f t="shared" si="81"/>
        <v>3.9333333333333336</v>
      </c>
      <c r="BF289" s="51">
        <v>1800</v>
      </c>
      <c r="BG289" s="1">
        <f t="shared" si="82"/>
        <v>12.322885967946501</v>
      </c>
      <c r="BH289" s="8">
        <v>1</v>
      </c>
      <c r="BI289" s="8">
        <v>3650</v>
      </c>
      <c r="BJ289" s="6">
        <f t="shared" si="83"/>
        <v>3650</v>
      </c>
      <c r="BK289" s="6">
        <f t="shared" si="84"/>
        <v>3754.076</v>
      </c>
      <c r="BL289" s="5">
        <f t="shared" si="85"/>
        <v>13.75</v>
      </c>
      <c r="BM289" s="6">
        <f t="shared" si="86"/>
        <v>3658</v>
      </c>
      <c r="BN289" s="6"/>
      <c r="BO289" s="6"/>
      <c r="BP289" s="70">
        <f t="shared" si="87"/>
        <v>6</v>
      </c>
      <c r="BQ289" s="70">
        <f t="shared" si="88"/>
        <v>6</v>
      </c>
      <c r="BR289" s="6">
        <f t="shared" si="89"/>
        <v>3658</v>
      </c>
      <c r="BS289" s="68">
        <f t="shared" si="90"/>
        <v>1</v>
      </c>
      <c r="BT289" s="6">
        <f t="shared" si="91"/>
        <v>3777</v>
      </c>
      <c r="BU289" s="6"/>
      <c r="BV289" s="6"/>
      <c r="BW289" s="6">
        <f t="shared" si="92"/>
        <v>3777</v>
      </c>
      <c r="BX289" s="6">
        <f t="shared" si="93"/>
        <v>50422.95</v>
      </c>
      <c r="BY289" s="6">
        <f t="shared" si="94"/>
        <v>3859.4850000000001</v>
      </c>
      <c r="CC289">
        <v>2</v>
      </c>
      <c r="CD289" s="22">
        <v>265.89999999999998</v>
      </c>
      <c r="CE289" s="22">
        <v>1600</v>
      </c>
      <c r="CF289" s="22">
        <v>2885.41</v>
      </c>
      <c r="CG289" s="22">
        <v>1285.4099999999999</v>
      </c>
      <c r="CH289" s="11">
        <v>0.44548608343355012</v>
      </c>
      <c r="CO289" s="50">
        <v>8.0299999999999994</v>
      </c>
      <c r="CP289" t="s">
        <v>1647</v>
      </c>
      <c r="CQ289" t="s">
        <v>1648</v>
      </c>
      <c r="CR289" t="s">
        <v>1566</v>
      </c>
      <c r="CS289">
        <v>5030</v>
      </c>
      <c r="CT289" t="s">
        <v>1468</v>
      </c>
      <c r="CU289">
        <v>24</v>
      </c>
      <c r="CV289" t="s">
        <v>1581</v>
      </c>
      <c r="CW289">
        <v>13.35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8.0299999999999994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5.32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</row>
    <row r="290" spans="1:145" x14ac:dyDescent="0.3">
      <c r="A290">
        <v>572</v>
      </c>
      <c r="B290">
        <v>286</v>
      </c>
      <c r="D290" s="13" t="str">
        <f t="shared" si="76"/>
        <v>446</v>
      </c>
      <c r="E290" s="13" t="str">
        <f t="shared" si="77"/>
        <v>180</v>
      </c>
      <c r="F290" s="13" t="str">
        <f t="shared" si="78"/>
        <v>44646.18031</v>
      </c>
      <c r="G290" s="13" t="str">
        <f t="shared" si="79"/>
        <v>286.572.OH.PA.18.371.Yes.Yes</v>
      </c>
      <c r="H290" s="13" t="s">
        <v>1664</v>
      </c>
      <c r="I290" s="13" t="s">
        <v>1664</v>
      </c>
      <c r="J290" t="s">
        <v>1424</v>
      </c>
      <c r="K290" t="s">
        <v>1345</v>
      </c>
      <c r="L290" s="14" t="s">
        <v>1425</v>
      </c>
      <c r="M290" t="s">
        <v>1438</v>
      </c>
      <c r="N290" t="s">
        <v>1357</v>
      </c>
      <c r="O290" t="s">
        <v>1439</v>
      </c>
      <c r="P290" t="s">
        <v>1477</v>
      </c>
      <c r="Q290" s="34">
        <v>371</v>
      </c>
      <c r="R290" s="9">
        <v>396.2</v>
      </c>
      <c r="S290">
        <v>0.36</v>
      </c>
      <c r="T290">
        <v>0.36</v>
      </c>
      <c r="U290" s="11">
        <f t="shared" si="80"/>
        <v>0.67135455218356765</v>
      </c>
      <c r="V290" s="50">
        <v>18.14</v>
      </c>
      <c r="W290" s="22">
        <v>27.020000000000003</v>
      </c>
      <c r="X290">
        <v>18</v>
      </c>
      <c r="Y290" t="s">
        <v>1680</v>
      </c>
      <c r="Z290" s="50">
        <v>396.2</v>
      </c>
      <c r="AA290" t="s">
        <v>1478</v>
      </c>
      <c r="AB290" t="s">
        <v>1478</v>
      </c>
      <c r="AC290" t="s">
        <v>1723</v>
      </c>
      <c r="AD290" t="s">
        <v>1725</v>
      </c>
      <c r="AE290" s="13" t="str">
        <f>IFERROR(VLOOKUP(D290,Metros!$C$2:$F$916,4,0),"")</f>
        <v>OH-CAN</v>
      </c>
      <c r="AF290" s="13" t="str">
        <f>IFERROR(VLOOKUP(E290,Metros!$C$2:$F$916,4,0),"")</f>
        <v>PA-ALL</v>
      </c>
      <c r="AG290">
        <v>3</v>
      </c>
      <c r="AH290">
        <v>370.8</v>
      </c>
      <c r="AI290">
        <v>1923.3333333333333</v>
      </c>
      <c r="AJ290">
        <v>2181.8700000000003</v>
      </c>
      <c r="AK290" s="10">
        <v>258.53666666666709</v>
      </c>
      <c r="AL290" s="11">
        <v>0.11849315800971967</v>
      </c>
      <c r="AS290">
        <v>3.29</v>
      </c>
      <c r="AT290">
        <v>3.62</v>
      </c>
      <c r="AY290">
        <v>3.21</v>
      </c>
      <c r="AZ290">
        <v>3.43</v>
      </c>
      <c r="BA290">
        <v>3.26</v>
      </c>
      <c r="BB290">
        <v>3.51</v>
      </c>
      <c r="BE290" s="1">
        <f t="shared" si="81"/>
        <v>3.52</v>
      </c>
      <c r="BF290" s="51">
        <v>1800</v>
      </c>
      <c r="BG290" s="1">
        <f t="shared" si="82"/>
        <v>9.9991600201918232</v>
      </c>
      <c r="BH290" s="8">
        <v>1</v>
      </c>
      <c r="BI290" s="8">
        <v>3975</v>
      </c>
      <c r="BJ290" s="6">
        <f t="shared" si="83"/>
        <v>3975</v>
      </c>
      <c r="BK290" s="6">
        <f t="shared" si="84"/>
        <v>4117.6319999999996</v>
      </c>
      <c r="BL290" s="5">
        <f t="shared" si="85"/>
        <v>10.74</v>
      </c>
      <c r="BM290" s="6">
        <f t="shared" si="86"/>
        <v>3985</v>
      </c>
      <c r="BN290" s="6"/>
      <c r="BO290" s="6"/>
      <c r="BP290" s="70">
        <f t="shared" si="87"/>
        <v>18</v>
      </c>
      <c r="BQ290" s="70">
        <f t="shared" si="88"/>
        <v>18</v>
      </c>
      <c r="BR290" s="6">
        <f t="shared" si="89"/>
        <v>3985</v>
      </c>
      <c r="BS290" s="68">
        <f t="shared" si="90"/>
        <v>1</v>
      </c>
      <c r="BT290" s="6">
        <f t="shared" si="91"/>
        <v>4115</v>
      </c>
      <c r="BU290" s="6"/>
      <c r="BV290" s="6"/>
      <c r="BW290" s="6">
        <f t="shared" si="92"/>
        <v>4115</v>
      </c>
      <c r="BX290" s="6">
        <f t="shared" si="93"/>
        <v>111187.30000000002</v>
      </c>
      <c r="BY290" s="6">
        <f t="shared" si="94"/>
        <v>10705.324000000001</v>
      </c>
      <c r="CC290">
        <v>3</v>
      </c>
      <c r="CD290" s="22">
        <v>370.8</v>
      </c>
      <c r="CE290" s="22">
        <v>1923.3333333333333</v>
      </c>
      <c r="CF290" s="22">
        <v>2181.8700000000003</v>
      </c>
      <c r="CG290" s="22">
        <v>258.53666666666709</v>
      </c>
      <c r="CH290" s="11">
        <v>0.11849315800971967</v>
      </c>
      <c r="CO290" s="50">
        <v>18.14</v>
      </c>
      <c r="CP290" t="s">
        <v>1647</v>
      </c>
      <c r="CQ290" t="s">
        <v>1648</v>
      </c>
      <c r="CR290" t="s">
        <v>1566</v>
      </c>
      <c r="CS290">
        <v>5034</v>
      </c>
      <c r="CT290" t="s">
        <v>1438</v>
      </c>
      <c r="CU290">
        <v>24</v>
      </c>
      <c r="CV290" t="s">
        <v>1581</v>
      </c>
      <c r="CW290">
        <v>27.020000000000003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18.14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8.8800000000000008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</row>
    <row r="291" spans="1:145" x14ac:dyDescent="0.3">
      <c r="A291">
        <v>574</v>
      </c>
      <c r="B291">
        <v>287</v>
      </c>
      <c r="D291" s="13" t="str">
        <f t="shared" si="76"/>
        <v>446</v>
      </c>
      <c r="E291" s="13" t="str">
        <f t="shared" si="77"/>
        <v>450</v>
      </c>
      <c r="F291" s="13" t="str">
        <f t="shared" si="78"/>
        <v>44646.45050</v>
      </c>
      <c r="G291" s="13" t="str">
        <f t="shared" si="79"/>
        <v>287.574.OH.OH.3.197.Yes.Yes</v>
      </c>
      <c r="H291" s="13" t="s">
        <v>1664</v>
      </c>
      <c r="I291" s="13" t="s">
        <v>1664</v>
      </c>
      <c r="J291" t="s">
        <v>1424</v>
      </c>
      <c r="K291" t="s">
        <v>1345</v>
      </c>
      <c r="L291" s="14" t="s">
        <v>1425</v>
      </c>
      <c r="M291" t="s">
        <v>1471</v>
      </c>
      <c r="N291" t="s">
        <v>1345</v>
      </c>
      <c r="O291" t="s">
        <v>1472</v>
      </c>
      <c r="P291" t="s">
        <v>1477</v>
      </c>
      <c r="Q291" s="34">
        <v>197</v>
      </c>
      <c r="R291" s="9">
        <v>214.2</v>
      </c>
      <c r="S291">
        <v>0.36</v>
      </c>
      <c r="T291">
        <v>0.36</v>
      </c>
      <c r="U291" s="11">
        <f t="shared" si="80"/>
        <v>0.47254901960784318</v>
      </c>
      <c r="V291" s="50">
        <v>2.41</v>
      </c>
      <c r="W291" s="22">
        <v>5.0999999999999996</v>
      </c>
      <c r="X291">
        <v>3</v>
      </c>
      <c r="Y291" t="s">
        <v>1680</v>
      </c>
      <c r="Z291" s="50">
        <v>214.2</v>
      </c>
      <c r="AA291" t="s">
        <v>1478</v>
      </c>
      <c r="AB291" t="s">
        <v>1478</v>
      </c>
      <c r="AC291" t="s">
        <v>1723</v>
      </c>
      <c r="AD291" t="s">
        <v>1723</v>
      </c>
      <c r="AE291" s="13" t="str">
        <f>IFERROR(VLOOKUP(D291,Metros!$C$2:$F$916,4,0),"")</f>
        <v>OH-CAN</v>
      </c>
      <c r="AF291" s="13" t="str">
        <f>IFERROR(VLOOKUP(E291,Metros!$C$2:$F$916,4,0),"")</f>
        <v>OH-CIN</v>
      </c>
      <c r="AG291">
        <v>37</v>
      </c>
      <c r="AH291">
        <v>174.97837837837849</v>
      </c>
      <c r="AI291">
        <v>662.16216216216219</v>
      </c>
      <c r="AJ291">
        <v>1154.4835135135138</v>
      </c>
      <c r="AK291" s="10">
        <v>492.32135135135161</v>
      </c>
      <c r="AL291" s="11">
        <v>0.42644294664116805</v>
      </c>
      <c r="AS291">
        <v>2.77</v>
      </c>
      <c r="AT291">
        <v>3.13</v>
      </c>
      <c r="AY291">
        <v>2.85</v>
      </c>
      <c r="AZ291">
        <v>3.07</v>
      </c>
      <c r="BA291">
        <v>2.89</v>
      </c>
      <c r="BB291">
        <v>3.08</v>
      </c>
      <c r="BE291" s="1">
        <f t="shared" si="81"/>
        <v>3.0933333333333333</v>
      </c>
      <c r="BF291" s="51">
        <v>1800</v>
      </c>
      <c r="BG291" s="1">
        <f t="shared" si="82"/>
        <v>13.198028011204482</v>
      </c>
      <c r="BH291" s="8">
        <v>1</v>
      </c>
      <c r="BI291" s="8">
        <v>2950</v>
      </c>
      <c r="BJ291" s="6">
        <f t="shared" si="83"/>
        <v>2950</v>
      </c>
      <c r="BK291" s="6">
        <f t="shared" si="84"/>
        <v>3027.1120000000001</v>
      </c>
      <c r="BL291" s="5">
        <f t="shared" si="85"/>
        <v>15.01</v>
      </c>
      <c r="BM291" s="6">
        <f t="shared" si="86"/>
        <v>2957</v>
      </c>
      <c r="BN291" s="6"/>
      <c r="BO291" s="6"/>
      <c r="BP291" s="70">
        <f t="shared" si="87"/>
        <v>3</v>
      </c>
      <c r="BQ291" s="70">
        <f t="shared" si="88"/>
        <v>3</v>
      </c>
      <c r="BR291" s="6">
        <f t="shared" si="89"/>
        <v>2957</v>
      </c>
      <c r="BS291" s="68">
        <f t="shared" si="90"/>
        <v>1</v>
      </c>
      <c r="BT291" s="6">
        <f t="shared" si="91"/>
        <v>3053</v>
      </c>
      <c r="BU291" s="6"/>
      <c r="BV291" s="6"/>
      <c r="BW291" s="6">
        <f t="shared" si="92"/>
        <v>3053</v>
      </c>
      <c r="BX291" s="6">
        <f t="shared" si="93"/>
        <v>15570.3</v>
      </c>
      <c r="BY291" s="6">
        <f t="shared" si="94"/>
        <v>1092.4199999999998</v>
      </c>
      <c r="CC291">
        <v>37</v>
      </c>
      <c r="CD291" s="22">
        <v>174.97837837837847</v>
      </c>
      <c r="CE291" s="22">
        <v>662.16216216216219</v>
      </c>
      <c r="CF291" s="22">
        <v>1154.4835135135138</v>
      </c>
      <c r="CG291" s="22">
        <v>492.32135135135161</v>
      </c>
      <c r="CH291" s="11">
        <v>0.42644294664116805</v>
      </c>
      <c r="CO291" s="50">
        <v>2.41</v>
      </c>
      <c r="CP291" t="s">
        <v>1647</v>
      </c>
      <c r="CQ291" t="s">
        <v>1648</v>
      </c>
      <c r="CR291" t="s">
        <v>1566</v>
      </c>
      <c r="CS291">
        <v>5084</v>
      </c>
      <c r="CT291" t="s">
        <v>1471</v>
      </c>
      <c r="CU291">
        <v>24</v>
      </c>
      <c r="CV291" t="s">
        <v>1581</v>
      </c>
      <c r="CW291">
        <v>5.0999999999999996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2.41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2.69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</row>
    <row r="292" spans="1:145" x14ac:dyDescent="0.3">
      <c r="A292">
        <v>576</v>
      </c>
      <c r="B292">
        <v>288</v>
      </c>
      <c r="D292" s="13" t="str">
        <f t="shared" si="76"/>
        <v>446</v>
      </c>
      <c r="E292" s="13" t="str">
        <f t="shared" si="77"/>
        <v>291</v>
      </c>
      <c r="F292" s="13" t="str">
        <f t="shared" si="78"/>
        <v>44646.29172</v>
      </c>
      <c r="G292" s="13" t="str">
        <f t="shared" si="79"/>
        <v>288.576.OH.SC.3.548.Yes.Yes</v>
      </c>
      <c r="H292" s="13" t="s">
        <v>1664</v>
      </c>
      <c r="I292" s="13" t="s">
        <v>1664</v>
      </c>
      <c r="J292" t="s">
        <v>1424</v>
      </c>
      <c r="K292" t="s">
        <v>1345</v>
      </c>
      <c r="L292" s="14" t="s">
        <v>1425</v>
      </c>
      <c r="M292" t="s">
        <v>1464</v>
      </c>
      <c r="N292" t="s">
        <v>1418</v>
      </c>
      <c r="O292" t="s">
        <v>1465</v>
      </c>
      <c r="P292" t="s">
        <v>1477</v>
      </c>
      <c r="Q292" s="34">
        <v>548</v>
      </c>
      <c r="R292" s="9">
        <v>546.9</v>
      </c>
      <c r="S292">
        <v>0.36</v>
      </c>
      <c r="T292">
        <v>0.36</v>
      </c>
      <c r="U292" s="11">
        <f t="shared" si="80"/>
        <v>0.57327586206896552</v>
      </c>
      <c r="V292" s="50">
        <v>3.99</v>
      </c>
      <c r="W292" s="22">
        <v>6.9600000000000009</v>
      </c>
      <c r="X292">
        <v>3</v>
      </c>
      <c r="Y292" t="s">
        <v>1680</v>
      </c>
      <c r="Z292" s="50">
        <v>546.9</v>
      </c>
      <c r="AA292" t="s">
        <v>1478</v>
      </c>
      <c r="AB292" t="s">
        <v>1478</v>
      </c>
      <c r="AC292" t="s">
        <v>1723</v>
      </c>
      <c r="AD292" t="s">
        <v>1722</v>
      </c>
      <c r="AE292" s="13" t="str">
        <f>IFERROR(VLOOKUP(D292,Metros!$C$2:$F$916,4,0),"")</f>
        <v>OH-CAN</v>
      </c>
      <c r="AF292" s="13" t="str">
        <f>IFERROR(VLOOKUP(E292,Metros!$C$2:$F$916,4,0),"")</f>
        <v>SC-COL</v>
      </c>
      <c r="AG292">
        <v>20</v>
      </c>
      <c r="AH292">
        <v>547.5</v>
      </c>
      <c r="AI292">
        <v>1767.325</v>
      </c>
      <c r="AJ292">
        <v>2092.3480000000004</v>
      </c>
      <c r="AK292" s="10">
        <v>325.02300000000037</v>
      </c>
      <c r="AL292" s="11">
        <v>0.1553388824421178</v>
      </c>
      <c r="AS292">
        <v>2.2999999999999998</v>
      </c>
      <c r="AT292">
        <v>2.65</v>
      </c>
      <c r="AY292">
        <v>2.0699999999999998</v>
      </c>
      <c r="AZ292">
        <v>2.2400000000000002</v>
      </c>
      <c r="BA292">
        <v>2.0299999999999998</v>
      </c>
      <c r="BB292">
        <v>2.14</v>
      </c>
      <c r="BE292" s="1">
        <f t="shared" si="81"/>
        <v>2.3433333333333337</v>
      </c>
      <c r="BF292" s="51">
        <v>1800</v>
      </c>
      <c r="BG292" s="1">
        <f t="shared" si="82"/>
        <v>6.9234447796672161</v>
      </c>
      <c r="BH292" s="8">
        <v>1</v>
      </c>
      <c r="BI292" s="8">
        <v>4150</v>
      </c>
      <c r="BJ292" s="6">
        <f t="shared" si="83"/>
        <v>4150</v>
      </c>
      <c r="BK292" s="6">
        <f t="shared" si="84"/>
        <v>4346.884</v>
      </c>
      <c r="BL292" s="5">
        <f t="shared" si="85"/>
        <v>7.57</v>
      </c>
      <c r="BM292" s="6">
        <f t="shared" si="86"/>
        <v>4148</v>
      </c>
      <c r="BN292" s="6"/>
      <c r="BO292" s="6"/>
      <c r="BP292" s="70">
        <f t="shared" si="87"/>
        <v>3</v>
      </c>
      <c r="BQ292" s="70">
        <f t="shared" si="88"/>
        <v>3</v>
      </c>
      <c r="BR292" s="6">
        <f t="shared" si="89"/>
        <v>4148</v>
      </c>
      <c r="BS292" s="68">
        <f t="shared" si="90"/>
        <v>2</v>
      </c>
      <c r="BT292" s="6">
        <f t="shared" si="91"/>
        <v>4283</v>
      </c>
      <c r="BU292" s="6"/>
      <c r="BV292" s="6"/>
      <c r="BW292" s="6">
        <f t="shared" si="92"/>
        <v>4283</v>
      </c>
      <c r="BX292" s="6">
        <f t="shared" si="93"/>
        <v>29809.680000000004</v>
      </c>
      <c r="BY292" s="6">
        <f t="shared" si="94"/>
        <v>3806.4240000000004</v>
      </c>
      <c r="CC292">
        <v>20</v>
      </c>
      <c r="CD292" s="22">
        <v>547.5</v>
      </c>
      <c r="CE292" s="22">
        <v>1767.325</v>
      </c>
      <c r="CF292" s="22">
        <v>2092.3479999999995</v>
      </c>
      <c r="CG292" s="22">
        <v>325.02299999999946</v>
      </c>
      <c r="CH292" s="11">
        <v>0.15533888244211744</v>
      </c>
      <c r="CO292" s="50">
        <v>3.99</v>
      </c>
      <c r="CP292" t="s">
        <v>1647</v>
      </c>
      <c r="CQ292" t="s">
        <v>1648</v>
      </c>
      <c r="CR292" t="s">
        <v>1566</v>
      </c>
      <c r="CS292">
        <v>5088</v>
      </c>
      <c r="CT292" t="s">
        <v>1464</v>
      </c>
      <c r="CU292">
        <v>24</v>
      </c>
      <c r="CV292" t="s">
        <v>1581</v>
      </c>
      <c r="CW292">
        <v>6.9600000000000009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3.99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2.97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</row>
    <row r="293" spans="1:145" x14ac:dyDescent="0.3">
      <c r="A293">
        <v>578</v>
      </c>
      <c r="B293">
        <v>289</v>
      </c>
      <c r="D293" s="13" t="str">
        <f t="shared" si="76"/>
        <v>446</v>
      </c>
      <c r="E293" s="13" t="str">
        <f t="shared" si="77"/>
        <v>186</v>
      </c>
      <c r="F293" s="13" t="str">
        <f t="shared" si="78"/>
        <v>44646.18640</v>
      </c>
      <c r="G293" s="13" t="str">
        <f t="shared" si="79"/>
        <v>289.578.OH.PA.17.350.Yes.Yes</v>
      </c>
      <c r="H293" s="13" t="s">
        <v>1664</v>
      </c>
      <c r="I293" s="66" t="s">
        <v>1716</v>
      </c>
      <c r="J293" t="s">
        <v>1424</v>
      </c>
      <c r="K293" t="s">
        <v>1345</v>
      </c>
      <c r="L293" s="14" t="s">
        <v>1425</v>
      </c>
      <c r="M293" t="s">
        <v>1440</v>
      </c>
      <c r="N293" t="s">
        <v>1357</v>
      </c>
      <c r="O293" t="s">
        <v>1441</v>
      </c>
      <c r="P293" t="s">
        <v>1477</v>
      </c>
      <c r="Q293" s="34">
        <v>350</v>
      </c>
      <c r="R293" s="9">
        <v>354.7</v>
      </c>
      <c r="S293">
        <v>0.36</v>
      </c>
      <c r="T293">
        <v>0.36</v>
      </c>
      <c r="U293" s="11">
        <f t="shared" si="80"/>
        <v>0.67779898218829515</v>
      </c>
      <c r="V293" s="50">
        <v>21.31</v>
      </c>
      <c r="W293" s="22">
        <v>31.439999999999998</v>
      </c>
      <c r="X293">
        <v>17</v>
      </c>
      <c r="Y293" t="s">
        <v>1680</v>
      </c>
      <c r="Z293" s="50">
        <v>354.7</v>
      </c>
      <c r="AA293" t="s">
        <v>1478</v>
      </c>
      <c r="AB293" t="s">
        <v>1478</v>
      </c>
      <c r="AC293" t="s">
        <v>1723</v>
      </c>
      <c r="AD293" t="s">
        <v>1725</v>
      </c>
      <c r="AE293" s="13" t="str">
        <f>IFERROR(VLOOKUP(D293,Metros!$C$2:$F$916,4,0),"")</f>
        <v>OH-CAN</v>
      </c>
      <c r="AF293" s="13" t="str">
        <f>IFERROR(VLOOKUP(E293,Metros!$C$2:$F$916,4,0),"")</f>
        <v>PA-SCR</v>
      </c>
      <c r="AK293" s="10"/>
      <c r="AL293" s="11"/>
      <c r="AS293">
        <v>3.29</v>
      </c>
      <c r="AT293">
        <v>3.62</v>
      </c>
      <c r="AY293">
        <v>3.21</v>
      </c>
      <c r="AZ293">
        <v>3.43</v>
      </c>
      <c r="BA293">
        <v>3.26</v>
      </c>
      <c r="BB293">
        <v>3.51</v>
      </c>
      <c r="BE293" s="1">
        <f t="shared" si="81"/>
        <v>3.52</v>
      </c>
      <c r="BF293" s="51">
        <v>1800</v>
      </c>
      <c r="BG293" s="1">
        <f t="shared" si="82"/>
        <v>10.530711023400057</v>
      </c>
      <c r="BH293" s="67">
        <v>1</v>
      </c>
      <c r="BI293" s="67">
        <v>3960</v>
      </c>
      <c r="BJ293" s="6">
        <f t="shared" si="83"/>
        <v>3960</v>
      </c>
      <c r="BK293" s="6">
        <f t="shared" si="84"/>
        <v>4087.692</v>
      </c>
      <c r="BL293" s="5">
        <f t="shared" si="85"/>
        <v>11.32</v>
      </c>
      <c r="BM293" s="6">
        <f t="shared" si="86"/>
        <v>3962</v>
      </c>
      <c r="BN293" s="6"/>
      <c r="BO293" s="6"/>
      <c r="BP293" s="70">
        <f t="shared" si="87"/>
        <v>17</v>
      </c>
      <c r="BQ293" s="70">
        <f t="shared" si="88"/>
        <v>17</v>
      </c>
      <c r="BR293" s="6">
        <f t="shared" si="89"/>
        <v>3962</v>
      </c>
      <c r="BS293" s="68">
        <f t="shared" si="90"/>
        <v>1</v>
      </c>
      <c r="BT293" s="6">
        <f t="shared" si="91"/>
        <v>4091</v>
      </c>
      <c r="BU293" s="6"/>
      <c r="BV293" s="6"/>
      <c r="BW293" s="6">
        <f t="shared" si="92"/>
        <v>4091</v>
      </c>
      <c r="BX293" s="6">
        <f t="shared" si="93"/>
        <v>128621.04</v>
      </c>
      <c r="BY293" s="6">
        <f t="shared" si="94"/>
        <v>11151.767999999998</v>
      </c>
      <c r="CO293" s="50">
        <v>21.31</v>
      </c>
      <c r="CP293" t="s">
        <v>1647</v>
      </c>
      <c r="CQ293" t="s">
        <v>1648</v>
      </c>
      <c r="CR293" t="s">
        <v>1566</v>
      </c>
      <c r="CS293">
        <v>5089</v>
      </c>
      <c r="CT293" t="s">
        <v>1440</v>
      </c>
      <c r="CU293">
        <v>24</v>
      </c>
      <c r="CV293" t="s">
        <v>1581</v>
      </c>
      <c r="CW293">
        <v>31.439999999999998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21.31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10.130000000000001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</row>
    <row r="294" spans="1:145" x14ac:dyDescent="0.3">
      <c r="A294">
        <v>580</v>
      </c>
      <c r="B294">
        <v>290</v>
      </c>
      <c r="D294" s="13" t="str">
        <f t="shared" si="76"/>
        <v>446</v>
      </c>
      <c r="E294" s="13" t="str">
        <f t="shared" si="77"/>
        <v>458</v>
      </c>
      <c r="F294" s="13" t="str">
        <f t="shared" si="78"/>
        <v>44646.45889</v>
      </c>
      <c r="G294" s="13" t="str">
        <f t="shared" si="79"/>
        <v>290.580.OH.OH.16.122.Yes.Yes</v>
      </c>
      <c r="H294" s="13" t="s">
        <v>1664</v>
      </c>
      <c r="I294" s="66" t="s">
        <v>1717</v>
      </c>
      <c r="J294" t="s">
        <v>1424</v>
      </c>
      <c r="K294" t="s">
        <v>1345</v>
      </c>
      <c r="L294" s="14" t="s">
        <v>1425</v>
      </c>
      <c r="M294" t="s">
        <v>1473</v>
      </c>
      <c r="N294" t="s">
        <v>1345</v>
      </c>
      <c r="O294" t="s">
        <v>1474</v>
      </c>
      <c r="P294" t="s">
        <v>1477</v>
      </c>
      <c r="Q294" s="34">
        <v>122</v>
      </c>
      <c r="R294" s="9">
        <v>133</v>
      </c>
      <c r="S294">
        <v>0.36</v>
      </c>
      <c r="T294">
        <v>0.36</v>
      </c>
      <c r="U294" s="11">
        <f t="shared" si="80"/>
        <v>0.71867722403353518</v>
      </c>
      <c r="V294" s="50">
        <v>15.43</v>
      </c>
      <c r="W294" s="22">
        <v>21.47</v>
      </c>
      <c r="X294">
        <v>16</v>
      </c>
      <c r="Y294" t="s">
        <v>1680</v>
      </c>
      <c r="Z294" s="50">
        <v>133</v>
      </c>
      <c r="AA294" t="s">
        <v>1478</v>
      </c>
      <c r="AB294" t="s">
        <v>1478</v>
      </c>
      <c r="AC294" t="s">
        <v>1723</v>
      </c>
      <c r="AD294" t="s">
        <v>1723</v>
      </c>
      <c r="AE294" s="13" t="str">
        <f>IFERROR(VLOOKUP(D294,Metros!$C$2:$F$916,4,0),"")</f>
        <v>OH-CAN</v>
      </c>
      <c r="AF294" s="13" t="str">
        <f>IFERROR(VLOOKUP(E294,Metros!$C$2:$F$916,4,0),"")</f>
        <v>OH-LIM</v>
      </c>
      <c r="AK294" s="10"/>
      <c r="AL294" s="11"/>
      <c r="AS294">
        <v>3.43</v>
      </c>
      <c r="AT294">
        <v>3.46</v>
      </c>
      <c r="AY294">
        <v>3.39</v>
      </c>
      <c r="AZ294">
        <v>3.5</v>
      </c>
      <c r="BA294">
        <v>3.48</v>
      </c>
      <c r="BB294">
        <v>3.54</v>
      </c>
      <c r="BE294" s="1">
        <f t="shared" si="81"/>
        <v>3.5</v>
      </c>
      <c r="BF294" s="51">
        <v>1800</v>
      </c>
      <c r="BG294" s="1">
        <f t="shared" si="82"/>
        <v>18.958834586466164</v>
      </c>
      <c r="BH294" s="67">
        <v>1</v>
      </c>
      <c r="BI294" s="67">
        <v>2750</v>
      </c>
      <c r="BJ294" s="6">
        <f t="shared" si="83"/>
        <v>2750</v>
      </c>
      <c r="BK294" s="6">
        <f t="shared" si="84"/>
        <v>2797.88</v>
      </c>
      <c r="BL294" s="5">
        <f t="shared" si="85"/>
        <v>22.57</v>
      </c>
      <c r="BM294" s="6">
        <f t="shared" si="86"/>
        <v>2754</v>
      </c>
      <c r="BN294" s="6"/>
      <c r="BO294" s="6"/>
      <c r="BP294" s="70">
        <f t="shared" si="87"/>
        <v>16</v>
      </c>
      <c r="BQ294" s="70">
        <f t="shared" si="88"/>
        <v>16</v>
      </c>
      <c r="BR294" s="6">
        <f t="shared" si="89"/>
        <v>2754</v>
      </c>
      <c r="BS294" s="68">
        <f t="shared" si="90"/>
        <v>1</v>
      </c>
      <c r="BT294" s="6">
        <f t="shared" si="91"/>
        <v>2844</v>
      </c>
      <c r="BU294" s="6"/>
      <c r="BV294" s="6"/>
      <c r="BW294" s="6">
        <f t="shared" si="92"/>
        <v>2844</v>
      </c>
      <c r="BX294" s="6">
        <f t="shared" si="93"/>
        <v>61060.68</v>
      </c>
      <c r="BY294" s="6">
        <f t="shared" si="94"/>
        <v>2855.5099999999998</v>
      </c>
      <c r="CO294" s="50">
        <v>15.43</v>
      </c>
      <c r="CP294" t="s">
        <v>1647</v>
      </c>
      <c r="CQ294" t="s">
        <v>1648</v>
      </c>
      <c r="CR294" t="s">
        <v>1566</v>
      </c>
      <c r="CS294">
        <v>5120</v>
      </c>
      <c r="CT294" t="s">
        <v>1473</v>
      </c>
      <c r="CU294">
        <v>24</v>
      </c>
      <c r="CV294" t="s">
        <v>1581</v>
      </c>
      <c r="CW294">
        <v>21.47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15.43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6.04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</row>
    <row r="295" spans="1:145" x14ac:dyDescent="0.3">
      <c r="A295">
        <v>582</v>
      </c>
      <c r="B295">
        <v>291</v>
      </c>
      <c r="D295" s="13" t="str">
        <f t="shared" si="76"/>
        <v>446</v>
      </c>
      <c r="E295" s="13" t="str">
        <f t="shared" si="77"/>
        <v>010</v>
      </c>
      <c r="F295" s="13" t="str">
        <f t="shared" si="78"/>
        <v>44646.01085</v>
      </c>
      <c r="G295" s="13" t="str">
        <f t="shared" si="79"/>
        <v>291.582.OH.MA.16.560.Yes.Yes</v>
      </c>
      <c r="H295" s="13" t="s">
        <v>1664</v>
      </c>
      <c r="I295" s="13" t="s">
        <v>1664</v>
      </c>
      <c r="J295" t="s">
        <v>1424</v>
      </c>
      <c r="K295" t="s">
        <v>1345</v>
      </c>
      <c r="L295" s="14" t="s">
        <v>1425</v>
      </c>
      <c r="M295" t="s">
        <v>1442</v>
      </c>
      <c r="N295" t="s">
        <v>1427</v>
      </c>
      <c r="O295" t="s">
        <v>1443</v>
      </c>
      <c r="P295" t="s">
        <v>1477</v>
      </c>
      <c r="Q295" s="34">
        <v>560</v>
      </c>
      <c r="R295" s="9">
        <v>591.70000000000005</v>
      </c>
      <c r="S295">
        <v>0.36</v>
      </c>
      <c r="T295">
        <v>0.36</v>
      </c>
      <c r="U295" s="11">
        <f t="shared" si="80"/>
        <v>0.69960474308300391</v>
      </c>
      <c r="V295" s="50">
        <v>15.93</v>
      </c>
      <c r="W295" s="22">
        <v>22.77</v>
      </c>
      <c r="X295">
        <v>16</v>
      </c>
      <c r="Y295" t="s">
        <v>1680</v>
      </c>
      <c r="Z295" s="50">
        <v>591.70000000000005</v>
      </c>
      <c r="AA295" t="s">
        <v>1478</v>
      </c>
      <c r="AB295" t="s">
        <v>1478</v>
      </c>
      <c r="AC295" t="s">
        <v>1723</v>
      </c>
      <c r="AD295" t="s">
        <v>1726</v>
      </c>
      <c r="AE295" s="13" t="str">
        <f>IFERROR(VLOOKUP(D295,Metros!$C$2:$F$916,4,0),"")</f>
        <v>OH-CAN</v>
      </c>
      <c r="AF295" s="13" t="str">
        <f>IFERROR(VLOOKUP(E295,Metros!$C$2:$F$916,4,0),"")</f>
        <v>MA-SPR</v>
      </c>
      <c r="AK295" s="10"/>
      <c r="AL295" s="11"/>
      <c r="AS295">
        <v>3.14</v>
      </c>
      <c r="AT295">
        <v>3.33</v>
      </c>
      <c r="AY295">
        <v>3.24</v>
      </c>
      <c r="AZ295">
        <v>3.36</v>
      </c>
      <c r="BA295">
        <v>3.26</v>
      </c>
      <c r="BB295">
        <v>3.37</v>
      </c>
      <c r="BE295" s="1">
        <f t="shared" si="81"/>
        <v>3.3533333333333331</v>
      </c>
      <c r="BF295" s="51">
        <v>1800</v>
      </c>
      <c r="BG295" s="1">
        <f t="shared" si="82"/>
        <v>8.2397488028843444</v>
      </c>
      <c r="BH295" s="8">
        <v>9</v>
      </c>
      <c r="BJ295" s="6">
        <f t="shared" si="83"/>
        <v>5325.3</v>
      </c>
      <c r="BK295" s="6">
        <f t="shared" si="84"/>
        <v>5538.3119999999999</v>
      </c>
      <c r="BL295" s="5">
        <f t="shared" si="85"/>
        <v>9.5299999999999994</v>
      </c>
      <c r="BM295" s="6">
        <f t="shared" si="86"/>
        <v>5337</v>
      </c>
      <c r="BN295" s="6"/>
      <c r="BO295" s="6"/>
      <c r="BP295" s="70">
        <f t="shared" si="87"/>
        <v>16</v>
      </c>
      <c r="BQ295" s="70">
        <f t="shared" si="88"/>
        <v>16</v>
      </c>
      <c r="BR295" s="6">
        <f t="shared" si="89"/>
        <v>5337</v>
      </c>
      <c r="BS295" s="68">
        <f t="shared" si="90"/>
        <v>2</v>
      </c>
      <c r="BT295" s="6">
        <f t="shared" si="91"/>
        <v>5510</v>
      </c>
      <c r="BU295" s="6"/>
      <c r="BV295" s="6"/>
      <c r="BW295" s="6">
        <f t="shared" si="92"/>
        <v>5510</v>
      </c>
      <c r="BX295" s="6">
        <f t="shared" si="93"/>
        <v>125462.7</v>
      </c>
      <c r="BY295" s="6">
        <f t="shared" si="94"/>
        <v>13473.009</v>
      </c>
      <c r="CO295" s="50">
        <v>15.93</v>
      </c>
      <c r="CP295" t="s">
        <v>1647</v>
      </c>
      <c r="CQ295" t="s">
        <v>1648</v>
      </c>
      <c r="CR295" t="s">
        <v>1566</v>
      </c>
      <c r="CS295">
        <v>5221</v>
      </c>
      <c r="CT295" t="s">
        <v>1442</v>
      </c>
      <c r="CU295">
        <v>24</v>
      </c>
      <c r="CV295" t="s">
        <v>1581</v>
      </c>
      <c r="CW295">
        <v>22.77</v>
      </c>
      <c r="CX295">
        <v>0.15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15.93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6.69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</row>
    <row r="296" spans="1:145" x14ac:dyDescent="0.3">
      <c r="A296">
        <v>584</v>
      </c>
      <c r="B296">
        <v>292</v>
      </c>
      <c r="D296" s="13" t="str">
        <f t="shared" si="76"/>
        <v>446</v>
      </c>
      <c r="E296" s="13" t="str">
        <f t="shared" si="77"/>
        <v>604</v>
      </c>
      <c r="F296" s="13" t="str">
        <f t="shared" si="78"/>
        <v>44646.60436</v>
      </c>
      <c r="G296" s="13" t="str">
        <f t="shared" si="79"/>
        <v>292.584.OH.IL.6.372.Yes.Yes</v>
      </c>
      <c r="H296" s="13" t="s">
        <v>1664</v>
      </c>
      <c r="I296" s="13" t="s">
        <v>1664</v>
      </c>
      <c r="J296" t="s">
        <v>1424</v>
      </c>
      <c r="K296" t="s">
        <v>1345</v>
      </c>
      <c r="L296" s="14" t="s">
        <v>1425</v>
      </c>
      <c r="M296" t="s">
        <v>1466</v>
      </c>
      <c r="N296" t="s">
        <v>1354</v>
      </c>
      <c r="O296" t="s">
        <v>1467</v>
      </c>
      <c r="P296" t="s">
        <v>1477</v>
      </c>
      <c r="Q296" s="34">
        <v>372</v>
      </c>
      <c r="R296" s="9">
        <v>379.8</v>
      </c>
      <c r="S296">
        <v>0.36</v>
      </c>
      <c r="T296">
        <v>0.36</v>
      </c>
      <c r="U296" s="11">
        <f t="shared" si="80"/>
        <v>0.81898734177215193</v>
      </c>
      <c r="V296" s="50">
        <v>6.47</v>
      </c>
      <c r="W296" s="22">
        <v>7.8999999999999995</v>
      </c>
      <c r="X296">
        <v>6</v>
      </c>
      <c r="Y296" t="s">
        <v>1680</v>
      </c>
      <c r="Z296" s="50">
        <v>379.8</v>
      </c>
      <c r="AA296" t="s">
        <v>1478</v>
      </c>
      <c r="AB296" t="s">
        <v>1478</v>
      </c>
      <c r="AC296" t="s">
        <v>1723</v>
      </c>
      <c r="AD296" t="s">
        <v>1723</v>
      </c>
      <c r="AE296" s="13" t="str">
        <f>IFERROR(VLOOKUP(D296,Metros!$C$2:$F$916,4,0),"")</f>
        <v>OH-CAN</v>
      </c>
      <c r="AF296" s="13" t="str">
        <f>IFERROR(VLOOKUP(E296,Metros!$C$2:$F$916,4,0),"")</f>
        <v>IL-CHI</v>
      </c>
      <c r="AK296" s="10"/>
      <c r="AL296" s="11"/>
      <c r="AS296">
        <v>1.87</v>
      </c>
      <c r="AT296">
        <v>2.0499999999999998</v>
      </c>
      <c r="AY296">
        <v>1.89</v>
      </c>
      <c r="AZ296">
        <v>2.0699999999999998</v>
      </c>
      <c r="BA296">
        <v>1.91</v>
      </c>
      <c r="BB296">
        <v>2.12</v>
      </c>
      <c r="BE296" s="1">
        <f t="shared" si="81"/>
        <v>2.0799999999999996</v>
      </c>
      <c r="BF296" s="51">
        <v>1800</v>
      </c>
      <c r="BG296" s="1">
        <f t="shared" si="82"/>
        <v>7.9633364928909947</v>
      </c>
      <c r="BH296" s="8">
        <v>1</v>
      </c>
      <c r="BI296" s="8">
        <v>2950</v>
      </c>
      <c r="BJ296" s="6">
        <f t="shared" si="83"/>
        <v>2950</v>
      </c>
      <c r="BK296" s="6">
        <f t="shared" si="84"/>
        <v>3086.7280000000001</v>
      </c>
      <c r="BL296" s="5">
        <f t="shared" si="85"/>
        <v>7.94</v>
      </c>
      <c r="BM296" s="6">
        <f t="shared" si="86"/>
        <v>2954</v>
      </c>
      <c r="BN296" s="6"/>
      <c r="BO296" s="6"/>
      <c r="BP296" s="70">
        <f t="shared" si="87"/>
        <v>6</v>
      </c>
      <c r="BQ296" s="70">
        <f t="shared" si="88"/>
        <v>6</v>
      </c>
      <c r="BR296" s="6">
        <f t="shared" si="89"/>
        <v>2954</v>
      </c>
      <c r="BS296" s="68">
        <f t="shared" si="90"/>
        <v>1</v>
      </c>
      <c r="BT296" s="6">
        <f t="shared" si="91"/>
        <v>3050</v>
      </c>
      <c r="BU296" s="6"/>
      <c r="BV296" s="6"/>
      <c r="BW296" s="6">
        <f t="shared" si="92"/>
        <v>3050</v>
      </c>
      <c r="BX296" s="6">
        <f t="shared" si="93"/>
        <v>24095</v>
      </c>
      <c r="BY296" s="6">
        <f t="shared" si="94"/>
        <v>3000.42</v>
      </c>
      <c r="CO296" s="50">
        <v>6.47</v>
      </c>
      <c r="CP296" t="s">
        <v>1647</v>
      </c>
      <c r="CQ296" t="s">
        <v>1648</v>
      </c>
      <c r="CR296" t="s">
        <v>1566</v>
      </c>
      <c r="CS296">
        <v>5851</v>
      </c>
      <c r="CT296" t="s">
        <v>1466</v>
      </c>
      <c r="CU296">
        <v>24</v>
      </c>
      <c r="CV296" t="s">
        <v>1581</v>
      </c>
      <c r="CW296">
        <v>7.8999999999999995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6.47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1.43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</row>
    <row r="297" spans="1:145" x14ac:dyDescent="0.3">
      <c r="A297">
        <v>586</v>
      </c>
      <c r="B297">
        <v>293</v>
      </c>
      <c r="D297" s="13" t="str">
        <f t="shared" si="76"/>
        <v>014</v>
      </c>
      <c r="E297" s="13" t="str">
        <f t="shared" si="77"/>
        <v>226</v>
      </c>
      <c r="F297" s="13" t="str">
        <f t="shared" si="78"/>
        <v>01469.22603</v>
      </c>
      <c r="G297" s="13" t="str">
        <f t="shared" si="79"/>
        <v>293.586.MA.VA.2.482.Yes.Yes</v>
      </c>
      <c r="H297" s="13" t="s">
        <v>1664</v>
      </c>
      <c r="I297" s="13" t="s">
        <v>1664</v>
      </c>
      <c r="J297" t="s">
        <v>1426</v>
      </c>
      <c r="K297" t="s">
        <v>1427</v>
      </c>
      <c r="L297" s="14" t="s">
        <v>1428</v>
      </c>
      <c r="M297" t="s">
        <v>1468</v>
      </c>
      <c r="N297" t="s">
        <v>1469</v>
      </c>
      <c r="O297" t="s">
        <v>1470</v>
      </c>
      <c r="P297" t="s">
        <v>1477</v>
      </c>
      <c r="Q297" s="34">
        <v>482</v>
      </c>
      <c r="R297" s="9">
        <v>494.6</v>
      </c>
      <c r="S297">
        <v>0.36</v>
      </c>
      <c r="T297">
        <v>0.36</v>
      </c>
      <c r="U297" s="11">
        <f t="shared" si="80"/>
        <v>0.81</v>
      </c>
      <c r="V297" s="50">
        <v>1.62</v>
      </c>
      <c r="W297" s="22">
        <v>2</v>
      </c>
      <c r="X297">
        <v>2</v>
      </c>
      <c r="Y297" t="s">
        <v>1680</v>
      </c>
      <c r="Z297" s="50">
        <v>494.6</v>
      </c>
      <c r="AA297" t="s">
        <v>1478</v>
      </c>
      <c r="AB297" t="s">
        <v>1478</v>
      </c>
      <c r="AC297" t="s">
        <v>1726</v>
      </c>
      <c r="AD297" t="s">
        <v>1722</v>
      </c>
      <c r="AE297" s="13" t="str">
        <f>IFERROR(VLOOKUP(D297,Metros!$C$2:$F$916,4,0),"")</f>
        <v>MA-BOS</v>
      </c>
      <c r="AF297" s="13" t="str">
        <f>IFERROR(VLOOKUP(E297,Metros!$C$2:$F$916,4,0),"")</f>
        <v>VA-WIN</v>
      </c>
      <c r="AK297" s="10"/>
      <c r="AL297" s="11"/>
      <c r="AS297">
        <v>1.43</v>
      </c>
      <c r="AT297">
        <v>1.63</v>
      </c>
      <c r="AY297">
        <v>1.46</v>
      </c>
      <c r="AZ297">
        <v>1.6</v>
      </c>
      <c r="BA297">
        <v>1.5</v>
      </c>
      <c r="BB297">
        <v>1.61</v>
      </c>
      <c r="BE297" s="1">
        <f t="shared" si="81"/>
        <v>1.6133333333333333</v>
      </c>
      <c r="BF297" s="51">
        <v>1800</v>
      </c>
      <c r="BG297" s="1">
        <f t="shared" si="82"/>
        <v>6.1399711551422023</v>
      </c>
      <c r="BH297" s="8">
        <v>6.55</v>
      </c>
      <c r="BJ297" s="6">
        <f t="shared" si="83"/>
        <v>3239.63</v>
      </c>
      <c r="BK297" s="6">
        <f t="shared" si="84"/>
        <v>3417.6860000000001</v>
      </c>
      <c r="BL297" s="5">
        <f t="shared" si="85"/>
        <v>6.73</v>
      </c>
      <c r="BM297" s="6">
        <f t="shared" si="86"/>
        <v>3244</v>
      </c>
      <c r="BN297" s="6"/>
      <c r="BO297" s="6"/>
      <c r="BP297" s="70">
        <f t="shared" si="87"/>
        <v>2</v>
      </c>
      <c r="BQ297" s="70">
        <f t="shared" si="88"/>
        <v>2</v>
      </c>
      <c r="BR297" s="6">
        <f t="shared" si="89"/>
        <v>3244</v>
      </c>
      <c r="BS297" s="68">
        <f t="shared" si="90"/>
        <v>2</v>
      </c>
      <c r="BT297" s="6">
        <f t="shared" si="91"/>
        <v>3349</v>
      </c>
      <c r="BU297" s="6"/>
      <c r="BV297" s="6"/>
      <c r="BW297" s="6">
        <f t="shared" si="92"/>
        <v>3349</v>
      </c>
      <c r="BX297" s="6">
        <f t="shared" si="93"/>
        <v>6698</v>
      </c>
      <c r="BY297" s="6">
        <f t="shared" si="94"/>
        <v>989.2</v>
      </c>
      <c r="CO297" s="50">
        <v>1.62</v>
      </c>
      <c r="CP297" t="s">
        <v>1649</v>
      </c>
      <c r="CQ297" t="s">
        <v>1650</v>
      </c>
      <c r="CR297" t="s">
        <v>1566</v>
      </c>
      <c r="CS297">
        <v>5030</v>
      </c>
      <c r="CT297" t="s">
        <v>1468</v>
      </c>
      <c r="CU297" t="s">
        <v>1651</v>
      </c>
      <c r="CV297" t="s">
        <v>1581</v>
      </c>
      <c r="CW297">
        <v>2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1.62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0.38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</row>
    <row r="298" spans="1:145" x14ac:dyDescent="0.3">
      <c r="A298">
        <v>588</v>
      </c>
      <c r="B298">
        <v>294</v>
      </c>
      <c r="D298" s="13" t="str">
        <f t="shared" si="76"/>
        <v>014</v>
      </c>
      <c r="E298" s="13" t="str">
        <f t="shared" si="77"/>
        <v>180</v>
      </c>
      <c r="F298" s="13" t="str">
        <f t="shared" si="78"/>
        <v>01469.18031</v>
      </c>
      <c r="G298" s="13" t="str">
        <f t="shared" si="79"/>
        <v>294.588.MA.PA.2.301.Yes.Yes</v>
      </c>
      <c r="H298" s="13" t="s">
        <v>1664</v>
      </c>
      <c r="I298" s="66" t="s">
        <v>1718</v>
      </c>
      <c r="J298" t="s">
        <v>1426</v>
      </c>
      <c r="K298" t="s">
        <v>1427</v>
      </c>
      <c r="L298" s="14" t="s">
        <v>1428</v>
      </c>
      <c r="M298" t="s">
        <v>1438</v>
      </c>
      <c r="N298" t="s">
        <v>1357</v>
      </c>
      <c r="O298" t="s">
        <v>1439</v>
      </c>
      <c r="P298" t="s">
        <v>1477</v>
      </c>
      <c r="Q298" s="34">
        <v>301</v>
      </c>
      <c r="R298" s="9">
        <v>310.10000000000002</v>
      </c>
      <c r="S298">
        <v>0.36</v>
      </c>
      <c r="T298">
        <v>0.36</v>
      </c>
      <c r="U298" s="11">
        <f t="shared" si="80"/>
        <v>0.66666666666666674</v>
      </c>
      <c r="V298" s="50">
        <v>2.2200000000000002</v>
      </c>
      <c r="W298" s="22">
        <v>3.33</v>
      </c>
      <c r="X298">
        <v>2</v>
      </c>
      <c r="Y298" t="s">
        <v>1680</v>
      </c>
      <c r="Z298" s="50">
        <v>310.10000000000002</v>
      </c>
      <c r="AA298" t="s">
        <v>1478</v>
      </c>
      <c r="AB298" t="s">
        <v>1478</v>
      </c>
      <c r="AC298" t="s">
        <v>1726</v>
      </c>
      <c r="AD298" t="s">
        <v>1725</v>
      </c>
      <c r="AE298" s="13" t="str">
        <f>IFERROR(VLOOKUP(D298,Metros!$C$2:$F$916,4,0),"")</f>
        <v>MA-BOS</v>
      </c>
      <c r="AF298" s="13" t="str">
        <f>IFERROR(VLOOKUP(E298,Metros!$C$2:$F$916,4,0),"")</f>
        <v>PA-ALL</v>
      </c>
      <c r="AK298" s="10"/>
      <c r="AL298" s="11"/>
      <c r="AS298">
        <v>1.93</v>
      </c>
      <c r="AT298">
        <v>2.14</v>
      </c>
      <c r="AY298">
        <v>2.0099999999999998</v>
      </c>
      <c r="AZ298">
        <v>2.2000000000000002</v>
      </c>
      <c r="BA298">
        <v>2.0299999999999998</v>
      </c>
      <c r="BB298">
        <v>2.23</v>
      </c>
      <c r="BE298" s="1">
        <f t="shared" si="81"/>
        <v>2.19</v>
      </c>
      <c r="BF298" s="51">
        <v>1800</v>
      </c>
      <c r="BG298" s="1">
        <f t="shared" si="82"/>
        <v>9.1990791680103179</v>
      </c>
      <c r="BH298" s="67">
        <v>1</v>
      </c>
      <c r="BI298" s="67">
        <v>2450</v>
      </c>
      <c r="BJ298" s="6">
        <f t="shared" si="83"/>
        <v>2450</v>
      </c>
      <c r="BK298" s="6">
        <f t="shared" si="84"/>
        <v>2561.636</v>
      </c>
      <c r="BL298" s="5">
        <f t="shared" si="85"/>
        <v>8.15</v>
      </c>
      <c r="BM298" s="6">
        <f t="shared" si="86"/>
        <v>2453</v>
      </c>
      <c r="BN298" s="6"/>
      <c r="BO298" s="6"/>
      <c r="BP298" s="70">
        <f t="shared" si="87"/>
        <v>2</v>
      </c>
      <c r="BQ298" s="70">
        <f t="shared" si="88"/>
        <v>2</v>
      </c>
      <c r="BR298" s="6">
        <f t="shared" si="89"/>
        <v>2453</v>
      </c>
      <c r="BS298" s="68">
        <f t="shared" si="90"/>
        <v>1</v>
      </c>
      <c r="BT298" s="6">
        <f t="shared" si="91"/>
        <v>2533</v>
      </c>
      <c r="BU298" s="6"/>
      <c r="BV298" s="6"/>
      <c r="BW298" s="6">
        <f t="shared" si="92"/>
        <v>2533</v>
      </c>
      <c r="BX298" s="6">
        <f t="shared" si="93"/>
        <v>8434.89</v>
      </c>
      <c r="BY298" s="6">
        <f t="shared" si="94"/>
        <v>1032.633</v>
      </c>
      <c r="CO298" s="50">
        <v>2.2200000000000002</v>
      </c>
      <c r="CP298" t="s">
        <v>1649</v>
      </c>
      <c r="CQ298" t="s">
        <v>1650</v>
      </c>
      <c r="CR298" t="s">
        <v>1566</v>
      </c>
      <c r="CS298">
        <v>5034</v>
      </c>
      <c r="CT298" t="s">
        <v>1438</v>
      </c>
      <c r="CU298" t="s">
        <v>1651</v>
      </c>
      <c r="CV298" t="s">
        <v>1581</v>
      </c>
      <c r="CW298">
        <v>3.33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2.2200000000000002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1.1100000000000001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</row>
    <row r="299" spans="1:145" x14ac:dyDescent="0.3">
      <c r="A299">
        <v>590</v>
      </c>
      <c r="B299">
        <v>295</v>
      </c>
      <c r="D299" s="13" t="str">
        <f t="shared" si="76"/>
        <v>014</v>
      </c>
      <c r="E299" s="13" t="str">
        <f t="shared" si="77"/>
        <v>458</v>
      </c>
      <c r="F299" s="13" t="str">
        <f t="shared" si="78"/>
        <v>01469.45889</v>
      </c>
      <c r="G299" s="13" t="str">
        <f t="shared" si="79"/>
        <v>295.590.MA.OH.2.704.Yes.Yes</v>
      </c>
      <c r="H299" s="13" t="s">
        <v>1664</v>
      </c>
      <c r="I299" s="13" t="s">
        <v>1664</v>
      </c>
      <c r="J299" t="s">
        <v>1426</v>
      </c>
      <c r="K299" t="s">
        <v>1427</v>
      </c>
      <c r="L299" s="14" t="s">
        <v>1428</v>
      </c>
      <c r="M299" t="s">
        <v>1473</v>
      </c>
      <c r="N299" t="s">
        <v>1345</v>
      </c>
      <c r="O299" t="s">
        <v>1474</v>
      </c>
      <c r="P299" t="s">
        <v>1477</v>
      </c>
      <c r="Q299" s="34">
        <v>704</v>
      </c>
      <c r="R299" s="9">
        <v>773.7</v>
      </c>
      <c r="S299">
        <v>0.36</v>
      </c>
      <c r="T299">
        <v>0.36</v>
      </c>
      <c r="U299" s="11">
        <f t="shared" si="80"/>
        <v>0.81132075471698117</v>
      </c>
      <c r="V299" s="50">
        <v>2.15</v>
      </c>
      <c r="W299" s="22">
        <v>2.65</v>
      </c>
      <c r="X299">
        <v>2</v>
      </c>
      <c r="Y299" t="s">
        <v>1680</v>
      </c>
      <c r="Z299" s="50">
        <v>773.7</v>
      </c>
      <c r="AA299" t="s">
        <v>1478</v>
      </c>
      <c r="AB299" t="s">
        <v>1478</v>
      </c>
      <c r="AC299" t="s">
        <v>1726</v>
      </c>
      <c r="AD299" t="s">
        <v>1723</v>
      </c>
      <c r="AE299" s="13" t="str">
        <f>IFERROR(VLOOKUP(D299,Metros!$C$2:$F$916,4,0),"")</f>
        <v>MA-BOS</v>
      </c>
      <c r="AF299" s="13" t="str">
        <f>IFERROR(VLOOKUP(E299,Metros!$C$2:$F$916,4,0),"")</f>
        <v>OH-LIM</v>
      </c>
      <c r="AK299" s="10"/>
      <c r="AL299" s="11"/>
      <c r="AY299">
        <v>1.1000000000000001</v>
      </c>
      <c r="AZ299">
        <v>1.28</v>
      </c>
      <c r="BA299">
        <v>1.1000000000000001</v>
      </c>
      <c r="BB299">
        <v>1.19</v>
      </c>
      <c r="BE299" s="1">
        <f t="shared" si="81"/>
        <v>1.2349999999999999</v>
      </c>
      <c r="BF299" s="51">
        <v>1800</v>
      </c>
      <c r="BG299" s="1">
        <f t="shared" si="82"/>
        <v>4.2407331329972857</v>
      </c>
      <c r="BH299" s="8">
        <v>4.5</v>
      </c>
      <c r="BJ299" s="6">
        <f t="shared" si="83"/>
        <v>3481.65</v>
      </c>
      <c r="BK299" s="6">
        <f t="shared" si="84"/>
        <v>3760.1820000000002</v>
      </c>
      <c r="BL299" s="5">
        <f t="shared" si="85"/>
        <v>4.9800000000000004</v>
      </c>
      <c r="BM299" s="6">
        <f t="shared" si="86"/>
        <v>3506</v>
      </c>
      <c r="BN299" s="6"/>
      <c r="BO299" s="6"/>
      <c r="BP299" s="70">
        <f t="shared" si="87"/>
        <v>2</v>
      </c>
      <c r="BQ299" s="70">
        <f t="shared" si="88"/>
        <v>2</v>
      </c>
      <c r="BR299" s="6">
        <f t="shared" si="89"/>
        <v>3506</v>
      </c>
      <c r="BS299" s="68">
        <f t="shared" si="90"/>
        <v>2</v>
      </c>
      <c r="BT299" s="6">
        <f t="shared" si="91"/>
        <v>3620</v>
      </c>
      <c r="BU299" s="6"/>
      <c r="BV299" s="6"/>
      <c r="BW299" s="6">
        <f t="shared" si="92"/>
        <v>3620</v>
      </c>
      <c r="BX299" s="6">
        <f t="shared" si="93"/>
        <v>9593</v>
      </c>
      <c r="BY299" s="6">
        <f t="shared" si="94"/>
        <v>2050.3049999999998</v>
      </c>
      <c r="CO299" s="50">
        <v>2.15</v>
      </c>
      <c r="CP299" t="s">
        <v>1649</v>
      </c>
      <c r="CQ299" t="s">
        <v>1650</v>
      </c>
      <c r="CR299" t="s">
        <v>1566</v>
      </c>
      <c r="CS299">
        <v>5120</v>
      </c>
      <c r="CT299" t="s">
        <v>1473</v>
      </c>
      <c r="CU299" t="s">
        <v>1651</v>
      </c>
      <c r="CV299" t="s">
        <v>1581</v>
      </c>
      <c r="CW299">
        <v>2.65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2.15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0.5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</row>
    <row r="300" spans="1:145" x14ac:dyDescent="0.3">
      <c r="A300">
        <v>592</v>
      </c>
      <c r="B300">
        <v>296</v>
      </c>
      <c r="D300" s="13" t="str">
        <f t="shared" si="76"/>
        <v>014</v>
      </c>
      <c r="E300" s="13" t="str">
        <f t="shared" si="77"/>
        <v>010</v>
      </c>
      <c r="F300" s="13" t="str">
        <f t="shared" si="78"/>
        <v>01469.01085</v>
      </c>
      <c r="G300" s="13" t="str">
        <f t="shared" si="79"/>
        <v>296.592.MA.MA.2.89.Yes.Yes</v>
      </c>
      <c r="H300" s="13" t="s">
        <v>1664</v>
      </c>
      <c r="I300" s="13" t="s">
        <v>1664</v>
      </c>
      <c r="J300" t="s">
        <v>1426</v>
      </c>
      <c r="K300" t="s">
        <v>1427</v>
      </c>
      <c r="L300" s="14" t="s">
        <v>1428</v>
      </c>
      <c r="M300" t="s">
        <v>1442</v>
      </c>
      <c r="N300" t="s">
        <v>1427</v>
      </c>
      <c r="O300" t="s">
        <v>1443</v>
      </c>
      <c r="P300" t="s">
        <v>1477</v>
      </c>
      <c r="Q300" s="34">
        <v>89</v>
      </c>
      <c r="R300" s="9">
        <v>95</v>
      </c>
      <c r="S300">
        <v>0.36</v>
      </c>
      <c r="T300">
        <v>0.36</v>
      </c>
      <c r="U300" s="11">
        <f t="shared" si="80"/>
        <v>0.72757475083056478</v>
      </c>
      <c r="V300" s="50">
        <v>2.19</v>
      </c>
      <c r="W300" s="22">
        <v>3.01</v>
      </c>
      <c r="X300">
        <v>2</v>
      </c>
      <c r="Y300" t="s">
        <v>1680</v>
      </c>
      <c r="Z300" s="50">
        <v>95</v>
      </c>
      <c r="AA300" t="s">
        <v>1478</v>
      </c>
      <c r="AB300" t="s">
        <v>1478</v>
      </c>
      <c r="AC300" t="s">
        <v>1726</v>
      </c>
      <c r="AD300" t="s">
        <v>1726</v>
      </c>
      <c r="AE300" s="13" t="str">
        <f>IFERROR(VLOOKUP(D300,Metros!$C$2:$F$916,4,0),"")</f>
        <v>MA-BOS</v>
      </c>
      <c r="AF300" s="13" t="str">
        <f>IFERROR(VLOOKUP(E300,Metros!$C$2:$F$916,4,0),"")</f>
        <v>MA-SPR</v>
      </c>
      <c r="AG300">
        <v>1</v>
      </c>
      <c r="AH300">
        <v>180.7</v>
      </c>
      <c r="AI300">
        <v>1700</v>
      </c>
      <c r="AJ300">
        <v>2077.52</v>
      </c>
      <c r="AK300" s="10">
        <v>377.52</v>
      </c>
      <c r="AL300" s="11">
        <v>0.18171666217413068</v>
      </c>
      <c r="AS300">
        <v>4.84</v>
      </c>
      <c r="AT300">
        <v>5.15</v>
      </c>
      <c r="AY300">
        <v>5.07</v>
      </c>
      <c r="AZ300">
        <v>5.47</v>
      </c>
      <c r="BA300">
        <v>5.27</v>
      </c>
      <c r="BB300">
        <v>5.56</v>
      </c>
      <c r="BE300" s="1">
        <f t="shared" si="81"/>
        <v>5.3933333333333335</v>
      </c>
      <c r="BF300" s="51">
        <v>1800</v>
      </c>
      <c r="BG300" s="1">
        <f t="shared" si="82"/>
        <v>27.307035087719299</v>
      </c>
      <c r="BH300" s="8">
        <v>1</v>
      </c>
      <c r="BI300" s="8">
        <v>1950</v>
      </c>
      <c r="BJ300" s="6">
        <f t="shared" si="83"/>
        <v>1950</v>
      </c>
      <c r="BK300" s="6">
        <f t="shared" si="84"/>
        <v>1984.2</v>
      </c>
      <c r="BL300" s="5">
        <f t="shared" si="85"/>
        <v>21.93</v>
      </c>
      <c r="BM300" s="6">
        <f t="shared" si="86"/>
        <v>1952</v>
      </c>
      <c r="BN300" s="6"/>
      <c r="BO300" s="6"/>
      <c r="BP300" s="70">
        <f t="shared" si="87"/>
        <v>2</v>
      </c>
      <c r="BQ300" s="70">
        <f t="shared" si="88"/>
        <v>2</v>
      </c>
      <c r="BR300" s="6">
        <f t="shared" si="89"/>
        <v>1952</v>
      </c>
      <c r="BS300" s="68">
        <f t="shared" si="90"/>
        <v>1</v>
      </c>
      <c r="BT300" s="6">
        <f t="shared" si="91"/>
        <v>2015</v>
      </c>
      <c r="BU300" s="6"/>
      <c r="BV300" s="6"/>
      <c r="BW300" s="6">
        <f t="shared" si="92"/>
        <v>2015</v>
      </c>
      <c r="BX300" s="6">
        <f t="shared" si="93"/>
        <v>6065.15</v>
      </c>
      <c r="BY300" s="6">
        <f t="shared" si="94"/>
        <v>285.95</v>
      </c>
      <c r="CO300" s="50">
        <v>2.19</v>
      </c>
      <c r="CP300" t="s">
        <v>1649</v>
      </c>
      <c r="CQ300" t="s">
        <v>1650</v>
      </c>
      <c r="CR300" t="s">
        <v>1566</v>
      </c>
      <c r="CS300">
        <v>5221</v>
      </c>
      <c r="CT300" t="s">
        <v>1442</v>
      </c>
      <c r="CU300" t="s">
        <v>1651</v>
      </c>
      <c r="CV300" t="s">
        <v>1581</v>
      </c>
      <c r="CW300">
        <v>3.01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2.19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0.82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</row>
    <row r="301" spans="1:145" x14ac:dyDescent="0.3">
      <c r="A301">
        <v>594</v>
      </c>
      <c r="B301">
        <v>297</v>
      </c>
      <c r="D301" s="13" t="str">
        <f t="shared" si="76"/>
        <v>528</v>
      </c>
      <c r="E301" s="13" t="str">
        <f t="shared" si="77"/>
        <v>666</v>
      </c>
      <c r="F301" s="13" t="str">
        <f t="shared" si="78"/>
        <v>52806.66609</v>
      </c>
      <c r="G301" s="13" t="str">
        <f t="shared" si="79"/>
        <v>297.594.IA.KS.4.402.Yes.Yes</v>
      </c>
      <c r="H301" s="13" t="s">
        <v>1664</v>
      </c>
      <c r="I301" s="13" t="s">
        <v>1664</v>
      </c>
      <c r="J301" t="s">
        <v>1429</v>
      </c>
      <c r="K301" t="s">
        <v>1430</v>
      </c>
      <c r="L301" s="14" t="s">
        <v>1431</v>
      </c>
      <c r="M301" t="s">
        <v>1457</v>
      </c>
      <c r="N301" t="s">
        <v>1458</v>
      </c>
      <c r="O301" t="s">
        <v>1459</v>
      </c>
      <c r="P301" t="s">
        <v>1477</v>
      </c>
      <c r="Q301" s="34">
        <v>402</v>
      </c>
      <c r="R301" s="9">
        <v>423.5</v>
      </c>
      <c r="S301">
        <v>0.36</v>
      </c>
      <c r="T301">
        <v>0.36</v>
      </c>
      <c r="U301" s="11">
        <f t="shared" si="80"/>
        <v>1</v>
      </c>
      <c r="V301" s="50">
        <v>4.09</v>
      </c>
      <c r="W301" s="22">
        <v>4.09</v>
      </c>
      <c r="X301">
        <v>4</v>
      </c>
      <c r="Y301" t="s">
        <v>1680</v>
      </c>
      <c r="Z301" s="50">
        <v>423.5</v>
      </c>
      <c r="AA301" t="s">
        <v>1478</v>
      </c>
      <c r="AB301" t="s">
        <v>1478</v>
      </c>
      <c r="AC301" t="s">
        <v>1730</v>
      </c>
      <c r="AD301" t="s">
        <v>1724</v>
      </c>
      <c r="AE301" s="13" t="str">
        <f>IFERROR(VLOOKUP(D301,Metros!$C$2:$F$916,4,0),"")</f>
        <v>IA-CDR</v>
      </c>
      <c r="AF301" s="13" t="str">
        <f>IFERROR(VLOOKUP(E301,Metros!$C$2:$F$916,4,0),"")</f>
        <v>KS-TOP</v>
      </c>
      <c r="AG301">
        <v>1</v>
      </c>
      <c r="AH301">
        <v>321.2</v>
      </c>
      <c r="AI301">
        <v>1625</v>
      </c>
      <c r="AJ301">
        <v>1848.42</v>
      </c>
      <c r="AK301" s="10">
        <v>223.42000000000007</v>
      </c>
      <c r="AL301" s="11">
        <v>0.12087079776241334</v>
      </c>
      <c r="AS301">
        <v>2.58</v>
      </c>
      <c r="AT301">
        <v>2.86</v>
      </c>
      <c r="AY301">
        <v>2.5</v>
      </c>
      <c r="AZ301">
        <v>2.86</v>
      </c>
      <c r="BA301">
        <v>2.5099999999999998</v>
      </c>
      <c r="BB301">
        <v>2.83</v>
      </c>
      <c r="BE301" s="1">
        <f t="shared" si="81"/>
        <v>2.85</v>
      </c>
      <c r="BF301" s="51">
        <v>1800</v>
      </c>
      <c r="BG301" s="1">
        <f t="shared" si="82"/>
        <v>8.6677951593860687</v>
      </c>
      <c r="BH301" s="8">
        <v>8.65</v>
      </c>
      <c r="BI301" s="8">
        <v>2250</v>
      </c>
      <c r="BJ301" s="6">
        <f t="shared" si="83"/>
        <v>3663.2750000000001</v>
      </c>
      <c r="BK301" s="6">
        <f t="shared" si="84"/>
        <v>3815.7350000000001</v>
      </c>
      <c r="BL301" s="5">
        <f t="shared" si="85"/>
        <v>9.1300000000000008</v>
      </c>
      <c r="BM301" s="6">
        <f t="shared" si="86"/>
        <v>3670</v>
      </c>
      <c r="BN301" s="6"/>
      <c r="BO301" s="6"/>
      <c r="BP301" s="70">
        <f t="shared" si="87"/>
        <v>4</v>
      </c>
      <c r="BQ301" s="70">
        <f t="shared" si="88"/>
        <v>4</v>
      </c>
      <c r="BR301" s="6">
        <f t="shared" si="89"/>
        <v>3670</v>
      </c>
      <c r="BS301" s="68">
        <f t="shared" si="90"/>
        <v>1</v>
      </c>
      <c r="BT301" s="6">
        <f t="shared" si="91"/>
        <v>3789</v>
      </c>
      <c r="BU301" s="6"/>
      <c r="BV301" s="6"/>
      <c r="BW301" s="6">
        <f t="shared" si="92"/>
        <v>3789</v>
      </c>
      <c r="BX301" s="6">
        <f t="shared" si="93"/>
        <v>15497.01</v>
      </c>
      <c r="BY301" s="6">
        <f t="shared" si="94"/>
        <v>1732.115</v>
      </c>
      <c r="CO301" s="50">
        <v>4.09</v>
      </c>
      <c r="CP301" t="s">
        <v>1652</v>
      </c>
      <c r="CQ301" t="s">
        <v>1653</v>
      </c>
      <c r="CR301" t="s">
        <v>1566</v>
      </c>
      <c r="CS301">
        <v>5024</v>
      </c>
      <c r="CT301" t="s">
        <v>1457</v>
      </c>
      <c r="CU301">
        <v>24</v>
      </c>
      <c r="CV301" t="s">
        <v>1581</v>
      </c>
      <c r="CW301">
        <v>4.09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4.09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</row>
    <row r="302" spans="1:145" x14ac:dyDescent="0.3">
      <c r="A302">
        <v>596</v>
      </c>
      <c r="B302">
        <v>298</v>
      </c>
      <c r="D302" s="13" t="str">
        <f t="shared" si="76"/>
        <v>528</v>
      </c>
      <c r="E302" s="13" t="str">
        <f t="shared" si="77"/>
        <v>973</v>
      </c>
      <c r="F302" s="13" t="str">
        <f t="shared" si="78"/>
        <v>52806.97317</v>
      </c>
      <c r="G302" s="13" t="str">
        <f t="shared" si="79"/>
        <v>298.596.IA.OR.3.1948.Yes.Yes</v>
      </c>
      <c r="H302" s="13" t="s">
        <v>1664</v>
      </c>
      <c r="I302" s="13" t="s">
        <v>1664</v>
      </c>
      <c r="J302" t="s">
        <v>1429</v>
      </c>
      <c r="K302" t="s">
        <v>1430</v>
      </c>
      <c r="L302" s="14" t="s">
        <v>1431</v>
      </c>
      <c r="M302" t="s">
        <v>1446</v>
      </c>
      <c r="N302" t="s">
        <v>1447</v>
      </c>
      <c r="O302" t="s">
        <v>1448</v>
      </c>
      <c r="P302" t="s">
        <v>1477</v>
      </c>
      <c r="Q302" s="34">
        <v>1948</v>
      </c>
      <c r="R302" s="9">
        <v>1998.6</v>
      </c>
      <c r="S302">
        <v>0.36</v>
      </c>
      <c r="T302">
        <v>0.36</v>
      </c>
      <c r="U302" s="11">
        <f t="shared" si="80"/>
        <v>0.92063492063492069</v>
      </c>
      <c r="V302" s="50">
        <v>3.48</v>
      </c>
      <c r="W302" s="22">
        <v>3.78</v>
      </c>
      <c r="X302">
        <v>3</v>
      </c>
      <c r="Y302" t="s">
        <v>1680</v>
      </c>
      <c r="Z302" s="50">
        <v>1998.6</v>
      </c>
      <c r="AA302" t="s">
        <v>1478</v>
      </c>
      <c r="AB302" t="s">
        <v>1478</v>
      </c>
      <c r="AC302" t="s">
        <v>1730</v>
      </c>
      <c r="AD302" t="s">
        <v>1729</v>
      </c>
      <c r="AE302" s="13" t="str">
        <f>IFERROR(VLOOKUP(D302,Metros!$C$2:$F$916,4,0),"")</f>
        <v>IA-CDR</v>
      </c>
      <c r="AF302" s="13" t="str">
        <f>IFERROR(VLOOKUP(E302,Metros!$C$2:$F$916,4,0),"")</f>
        <v>OR-EUG</v>
      </c>
      <c r="AK302" s="10"/>
      <c r="AL302" s="11"/>
      <c r="AS302">
        <v>1.82</v>
      </c>
      <c r="AT302">
        <v>1.85</v>
      </c>
      <c r="AY302">
        <v>1.9</v>
      </c>
      <c r="AZ302">
        <v>1.91</v>
      </c>
      <c r="BA302">
        <v>1.91</v>
      </c>
      <c r="BB302">
        <v>1.92</v>
      </c>
      <c r="BE302" s="1">
        <f t="shared" si="81"/>
        <v>1.8933333333333333</v>
      </c>
      <c r="BF302" s="51">
        <v>1800</v>
      </c>
      <c r="BG302" s="1">
        <f t="shared" si="82"/>
        <v>3.8352971079755829</v>
      </c>
      <c r="BH302" s="8">
        <v>4.05</v>
      </c>
      <c r="BJ302" s="6">
        <f t="shared" si="83"/>
        <v>8094.329999999999</v>
      </c>
      <c r="BK302" s="6">
        <f t="shared" si="84"/>
        <v>8813.8259999999991</v>
      </c>
      <c r="BL302" s="5">
        <f t="shared" si="85"/>
        <v>4.16</v>
      </c>
      <c r="BM302" s="6">
        <f t="shared" si="86"/>
        <v>8104</v>
      </c>
      <c r="BN302" s="6"/>
      <c r="BO302" s="6"/>
      <c r="BP302" s="70">
        <f t="shared" si="87"/>
        <v>3</v>
      </c>
      <c r="BQ302" s="70">
        <f t="shared" si="88"/>
        <v>3</v>
      </c>
      <c r="BR302" s="6">
        <f t="shared" si="89"/>
        <v>8104</v>
      </c>
      <c r="BS302" s="68">
        <f t="shared" si="90"/>
        <v>5</v>
      </c>
      <c r="BT302" s="6">
        <f t="shared" si="91"/>
        <v>8367</v>
      </c>
      <c r="BU302" s="6"/>
      <c r="BV302" s="6"/>
      <c r="BW302" s="6">
        <f t="shared" si="92"/>
        <v>8367</v>
      </c>
      <c r="BX302" s="6">
        <f t="shared" si="93"/>
        <v>31627.26</v>
      </c>
      <c r="BY302" s="6">
        <f t="shared" si="94"/>
        <v>7554.7079999999996</v>
      </c>
      <c r="CO302" s="50">
        <v>3.48</v>
      </c>
      <c r="CP302" t="s">
        <v>1652</v>
      </c>
      <c r="CQ302" t="s">
        <v>1653</v>
      </c>
      <c r="CR302" t="s">
        <v>1566</v>
      </c>
      <c r="CS302">
        <v>5639</v>
      </c>
      <c r="CT302" t="s">
        <v>1446</v>
      </c>
      <c r="CU302">
        <v>24</v>
      </c>
      <c r="CV302" t="s">
        <v>1581</v>
      </c>
      <c r="CW302">
        <v>3.78</v>
      </c>
      <c r="CX302">
        <v>0.3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3.48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</row>
    <row r="303" spans="1:145" x14ac:dyDescent="0.3">
      <c r="A303">
        <v>598</v>
      </c>
      <c r="B303">
        <v>299</v>
      </c>
      <c r="D303" s="13" t="str">
        <f t="shared" si="76"/>
        <v>528</v>
      </c>
      <c r="E303" s="13" t="str">
        <f t="shared" si="77"/>
        <v>604</v>
      </c>
      <c r="F303" s="13" t="str">
        <f t="shared" si="78"/>
        <v>52806.60436</v>
      </c>
      <c r="G303" s="13" t="str">
        <f t="shared" si="79"/>
        <v>299.598.IA.IL.6.142.Yes.Yes</v>
      </c>
      <c r="H303" s="13" t="s">
        <v>1664</v>
      </c>
      <c r="I303" s="13" t="s">
        <v>1664</v>
      </c>
      <c r="J303" t="s">
        <v>1429</v>
      </c>
      <c r="K303" t="s">
        <v>1430</v>
      </c>
      <c r="L303" s="14" t="s">
        <v>1431</v>
      </c>
      <c r="M303" t="s">
        <v>1466</v>
      </c>
      <c r="N303" t="s">
        <v>1354</v>
      </c>
      <c r="O303" t="s">
        <v>1467</v>
      </c>
      <c r="P303" t="s">
        <v>1477</v>
      </c>
      <c r="Q303" s="34">
        <v>142</v>
      </c>
      <c r="R303" s="9">
        <v>143</v>
      </c>
      <c r="S303">
        <v>0.36</v>
      </c>
      <c r="T303">
        <v>0.36</v>
      </c>
      <c r="U303" s="11">
        <f t="shared" si="80"/>
        <v>1</v>
      </c>
      <c r="V303" s="50">
        <v>6.02</v>
      </c>
      <c r="W303" s="22">
        <v>6.02</v>
      </c>
      <c r="X303">
        <v>6</v>
      </c>
      <c r="Y303" t="s">
        <v>1680</v>
      </c>
      <c r="Z303" s="50">
        <v>143</v>
      </c>
      <c r="AA303" t="s">
        <v>1478</v>
      </c>
      <c r="AB303" t="s">
        <v>1478</v>
      </c>
      <c r="AC303" t="s">
        <v>1730</v>
      </c>
      <c r="AD303" t="s">
        <v>1723</v>
      </c>
      <c r="AE303" s="13" t="str">
        <f>IFERROR(VLOOKUP(D303,Metros!$C$2:$F$916,4,0),"")</f>
        <v>IA-CDR</v>
      </c>
      <c r="AF303" s="13" t="str">
        <f>IFERROR(VLOOKUP(E303,Metros!$C$2:$F$916,4,0),"")</f>
        <v>IL-CHI</v>
      </c>
      <c r="AG303">
        <v>15</v>
      </c>
      <c r="AH303">
        <v>302</v>
      </c>
      <c r="AI303">
        <v>1199.3333333333333</v>
      </c>
      <c r="AJ303">
        <v>1657.7986666666666</v>
      </c>
      <c r="AK303" s="10">
        <v>458.46533333333332</v>
      </c>
      <c r="AL303" s="11">
        <v>0.27655067080924184</v>
      </c>
      <c r="AS303">
        <v>3.77</v>
      </c>
      <c r="AT303">
        <v>3.89</v>
      </c>
      <c r="AY303">
        <v>4.04</v>
      </c>
      <c r="AZ303">
        <v>4.88</v>
      </c>
      <c r="BA303">
        <v>3.99</v>
      </c>
      <c r="BB303">
        <v>4.63</v>
      </c>
      <c r="BE303" s="1">
        <f t="shared" si="81"/>
        <v>4.4666666666666659</v>
      </c>
      <c r="BF303" s="51">
        <v>1800</v>
      </c>
      <c r="BG303" s="1">
        <f t="shared" si="82"/>
        <v>19.510745920745919</v>
      </c>
      <c r="BH303" s="8">
        <v>1</v>
      </c>
      <c r="BI303" s="8">
        <v>2050</v>
      </c>
      <c r="BJ303" s="6">
        <f t="shared" si="83"/>
        <v>2050</v>
      </c>
      <c r="BK303" s="6">
        <f t="shared" si="84"/>
        <v>2101.48</v>
      </c>
      <c r="BL303" s="5">
        <f t="shared" si="85"/>
        <v>14.44</v>
      </c>
      <c r="BM303" s="6">
        <f t="shared" si="86"/>
        <v>2050</v>
      </c>
      <c r="BN303" s="6"/>
      <c r="BO303" s="6"/>
      <c r="BP303" s="70">
        <f t="shared" si="87"/>
        <v>6</v>
      </c>
      <c r="BQ303" s="70">
        <f t="shared" si="88"/>
        <v>6</v>
      </c>
      <c r="BR303" s="6">
        <f t="shared" si="89"/>
        <v>2050</v>
      </c>
      <c r="BS303" s="68">
        <f t="shared" si="90"/>
        <v>1</v>
      </c>
      <c r="BT303" s="6">
        <f t="shared" si="91"/>
        <v>2117</v>
      </c>
      <c r="BU303" s="6"/>
      <c r="BV303" s="6"/>
      <c r="BW303" s="6">
        <f t="shared" si="92"/>
        <v>2117</v>
      </c>
      <c r="BX303" s="6">
        <f t="shared" si="93"/>
        <v>12744.339999999998</v>
      </c>
      <c r="BY303" s="6">
        <f t="shared" si="94"/>
        <v>860.8599999999999</v>
      </c>
      <c r="CO303" s="50">
        <v>6.02</v>
      </c>
      <c r="CP303" t="s">
        <v>1652</v>
      </c>
      <c r="CQ303" t="s">
        <v>1653</v>
      </c>
      <c r="CR303" t="s">
        <v>1566</v>
      </c>
      <c r="CS303">
        <v>5851</v>
      </c>
      <c r="CT303" t="s">
        <v>1466</v>
      </c>
      <c r="CU303">
        <v>24</v>
      </c>
      <c r="CV303" t="s">
        <v>1581</v>
      </c>
      <c r="CW303">
        <v>6.02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6.02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</row>
    <row r="304" spans="1:145" x14ac:dyDescent="0.3">
      <c r="A304">
        <v>600</v>
      </c>
      <c r="B304">
        <v>300</v>
      </c>
      <c r="D304" s="13" t="str">
        <f t="shared" si="76"/>
        <v>906</v>
      </c>
      <c r="E304" s="13" t="str">
        <f t="shared" si="77"/>
        <v>752</v>
      </c>
      <c r="F304" s="13" t="str">
        <f t="shared" si="78"/>
        <v>90623.75232</v>
      </c>
      <c r="G304" s="13" t="str">
        <f t="shared" si="79"/>
        <v>300.600.CA.TX.1.1357.No.Yes</v>
      </c>
      <c r="H304" s="13" t="s">
        <v>1664</v>
      </c>
      <c r="I304" s="13" t="s">
        <v>1664</v>
      </c>
      <c r="J304" t="s">
        <v>1432</v>
      </c>
      <c r="K304" t="s">
        <v>1348</v>
      </c>
      <c r="L304" s="14" t="s">
        <v>1433</v>
      </c>
      <c r="M304" t="s">
        <v>1393</v>
      </c>
      <c r="N304" t="s">
        <v>1388</v>
      </c>
      <c r="O304" t="s">
        <v>1456</v>
      </c>
      <c r="P304" t="s">
        <v>1477</v>
      </c>
      <c r="Q304" s="34">
        <v>1357</v>
      </c>
      <c r="R304" s="9">
        <v>1433.4</v>
      </c>
      <c r="S304">
        <v>0.36</v>
      </c>
      <c r="T304">
        <v>0.36</v>
      </c>
      <c r="U304" s="11">
        <f t="shared" si="80"/>
        <v>1</v>
      </c>
      <c r="V304" s="50">
        <v>0.58799999999999997</v>
      </c>
      <c r="W304" s="22">
        <v>0.58799999999999997</v>
      </c>
      <c r="X304">
        <v>1</v>
      </c>
      <c r="Y304" t="s">
        <v>1680</v>
      </c>
      <c r="Z304" s="50">
        <v>1433.4</v>
      </c>
      <c r="AA304" t="s">
        <v>1479</v>
      </c>
      <c r="AB304" t="s">
        <v>1478</v>
      </c>
      <c r="AC304" t="s">
        <v>1727</v>
      </c>
      <c r="AD304" t="s">
        <v>1724</v>
      </c>
      <c r="AE304" s="13" t="str">
        <f>IFERROR(VLOOKUP(D304,Metros!$C$2:$F$916,4,0),"")</f>
        <v>CA-LOS</v>
      </c>
      <c r="AF304" s="13" t="str">
        <f>IFERROR(VLOOKUP(E304,Metros!$C$2:$F$916,4,0),"")</f>
        <v>TX-DFW</v>
      </c>
      <c r="AG304">
        <v>5</v>
      </c>
      <c r="AH304">
        <v>1346.2399999999998</v>
      </c>
      <c r="AI304">
        <v>3480</v>
      </c>
      <c r="AJ304">
        <v>3864.21</v>
      </c>
      <c r="AK304" s="10">
        <v>384.21000000000004</v>
      </c>
      <c r="AL304" s="11">
        <v>9.9427826127462024E-2</v>
      </c>
      <c r="AS304">
        <v>1.99</v>
      </c>
      <c r="AT304">
        <v>2.23</v>
      </c>
      <c r="AY304">
        <v>1.8</v>
      </c>
      <c r="AZ304">
        <v>1.89</v>
      </c>
      <c r="BA304">
        <v>1.84</v>
      </c>
      <c r="BB304">
        <v>1.95</v>
      </c>
      <c r="BE304" s="1">
        <f t="shared" si="81"/>
        <v>2.0233333333333334</v>
      </c>
      <c r="BF304" s="51">
        <v>1200</v>
      </c>
      <c r="BG304" s="1">
        <f t="shared" si="82"/>
        <v>3.9733370308357756</v>
      </c>
      <c r="BH304" s="8">
        <v>4.55</v>
      </c>
      <c r="BJ304" s="6">
        <f t="shared" si="83"/>
        <v>6521.97</v>
      </c>
      <c r="BK304" s="6">
        <f t="shared" si="84"/>
        <v>7037.9940000000006</v>
      </c>
      <c r="BL304" s="5">
        <f t="shared" si="85"/>
        <v>4.83</v>
      </c>
      <c r="BM304" s="6">
        <f t="shared" si="86"/>
        <v>6554</v>
      </c>
      <c r="BN304" s="6"/>
      <c r="BO304" s="6"/>
      <c r="BP304" s="70">
        <f t="shared" si="87"/>
        <v>1</v>
      </c>
      <c r="BQ304" s="70">
        <f t="shared" si="88"/>
        <v>1</v>
      </c>
      <c r="BR304" s="6">
        <f t="shared" si="89"/>
        <v>6554</v>
      </c>
      <c r="BS304" s="68">
        <f t="shared" si="90"/>
        <v>3</v>
      </c>
      <c r="BT304" s="6">
        <f t="shared" si="91"/>
        <v>6767</v>
      </c>
      <c r="BU304" s="6"/>
      <c r="BV304" s="6"/>
      <c r="BW304" s="6">
        <f t="shared" si="92"/>
        <v>6767</v>
      </c>
      <c r="BX304" s="6">
        <f t="shared" si="93"/>
        <v>3978.9959999999996</v>
      </c>
      <c r="BY304" s="6">
        <f t="shared" si="94"/>
        <v>842.83920000000001</v>
      </c>
      <c r="CO304" s="50">
        <v>0.58799999999999997</v>
      </c>
      <c r="CP304" t="s">
        <v>1654</v>
      </c>
      <c r="CQ304" t="s">
        <v>1655</v>
      </c>
      <c r="CR304" t="s">
        <v>1502</v>
      </c>
      <c r="CS304">
        <v>5023</v>
      </c>
      <c r="CT304" t="s">
        <v>1393</v>
      </c>
      <c r="CU304" t="s">
        <v>1656</v>
      </c>
      <c r="CV304" t="s">
        <v>1630</v>
      </c>
      <c r="CW304">
        <v>0.58799999999999997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0.58799999999999997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</row>
    <row r="305" spans="1:145" x14ac:dyDescent="0.3">
      <c r="A305">
        <v>602</v>
      </c>
      <c r="B305">
        <v>301</v>
      </c>
      <c r="D305" s="13" t="str">
        <f t="shared" si="76"/>
        <v>906</v>
      </c>
      <c r="E305" s="13" t="str">
        <f t="shared" si="77"/>
        <v>666</v>
      </c>
      <c r="F305" s="13" t="str">
        <f t="shared" si="78"/>
        <v>90623.66609</v>
      </c>
      <c r="G305" s="13" t="str">
        <f t="shared" si="79"/>
        <v>301.602.CA.KS.1.1497.No.Yes</v>
      </c>
      <c r="H305" s="13" t="s">
        <v>1664</v>
      </c>
      <c r="I305" s="13" t="s">
        <v>1664</v>
      </c>
      <c r="J305" t="s">
        <v>1432</v>
      </c>
      <c r="K305" t="s">
        <v>1348</v>
      </c>
      <c r="L305" s="14" t="s">
        <v>1433</v>
      </c>
      <c r="M305" t="s">
        <v>1457</v>
      </c>
      <c r="N305" t="s">
        <v>1458</v>
      </c>
      <c r="O305" t="s">
        <v>1459</v>
      </c>
      <c r="P305" t="s">
        <v>1477</v>
      </c>
      <c r="Q305" s="34">
        <v>1497</v>
      </c>
      <c r="R305" s="9">
        <v>1555.5</v>
      </c>
      <c r="S305">
        <v>0.36</v>
      </c>
      <c r="T305">
        <v>0.36</v>
      </c>
      <c r="U305" s="11">
        <f t="shared" si="80"/>
        <v>1</v>
      </c>
      <c r="V305" s="50">
        <v>0.56399999999999995</v>
      </c>
      <c r="W305" s="22">
        <v>0.56399999999999995</v>
      </c>
      <c r="X305">
        <v>1</v>
      </c>
      <c r="Y305" t="s">
        <v>1680</v>
      </c>
      <c r="Z305" s="50">
        <v>1555.5</v>
      </c>
      <c r="AA305" t="s">
        <v>1479</v>
      </c>
      <c r="AB305" t="s">
        <v>1478</v>
      </c>
      <c r="AC305" t="s">
        <v>1727</v>
      </c>
      <c r="AD305" t="s">
        <v>1724</v>
      </c>
      <c r="AE305" s="13" t="str">
        <f>IFERROR(VLOOKUP(D305,Metros!$C$2:$F$916,4,0),"")</f>
        <v>CA-LOS</v>
      </c>
      <c r="AF305" s="13" t="str">
        <f>IFERROR(VLOOKUP(E305,Metros!$C$2:$F$916,4,0),"")</f>
        <v>KS-TOP</v>
      </c>
      <c r="AG305">
        <v>2</v>
      </c>
      <c r="AH305">
        <v>1452.1</v>
      </c>
      <c r="AI305">
        <v>3237.3450000000003</v>
      </c>
      <c r="AJ305">
        <v>4235.9249999999993</v>
      </c>
      <c r="AK305" s="10">
        <v>998.57999999999902</v>
      </c>
      <c r="AL305" s="11">
        <v>0.23574071778891251</v>
      </c>
      <c r="AS305">
        <v>1.94</v>
      </c>
      <c r="AT305">
        <v>2.2400000000000002</v>
      </c>
      <c r="AY305">
        <v>1.66</v>
      </c>
      <c r="AZ305">
        <v>1.78</v>
      </c>
      <c r="BA305">
        <v>1.68</v>
      </c>
      <c r="BB305">
        <v>1.78</v>
      </c>
      <c r="BE305" s="1">
        <f t="shared" si="81"/>
        <v>1.9333333333333336</v>
      </c>
      <c r="BF305" s="51">
        <v>1200</v>
      </c>
      <c r="BG305" s="1">
        <f t="shared" si="82"/>
        <v>3.768122790099647</v>
      </c>
      <c r="BH305" s="8">
        <v>4.55</v>
      </c>
      <c r="BJ305" s="6">
        <f t="shared" si="83"/>
        <v>7077.5249999999996</v>
      </c>
      <c r="BK305" s="6">
        <f t="shared" si="84"/>
        <v>7637.5049999999992</v>
      </c>
      <c r="BL305" s="5">
        <f t="shared" si="85"/>
        <v>4.74</v>
      </c>
      <c r="BM305" s="6">
        <f t="shared" si="86"/>
        <v>7096</v>
      </c>
      <c r="BN305" s="6"/>
      <c r="BO305" s="6"/>
      <c r="BP305" s="70">
        <f t="shared" si="87"/>
        <v>1</v>
      </c>
      <c r="BQ305" s="70">
        <f t="shared" si="88"/>
        <v>1</v>
      </c>
      <c r="BR305" s="6">
        <f t="shared" si="89"/>
        <v>7096</v>
      </c>
      <c r="BS305" s="68">
        <f t="shared" si="90"/>
        <v>4</v>
      </c>
      <c r="BT305" s="6">
        <f t="shared" si="91"/>
        <v>7327</v>
      </c>
      <c r="BU305" s="6"/>
      <c r="BV305" s="6"/>
      <c r="BW305" s="6">
        <f t="shared" si="92"/>
        <v>7327</v>
      </c>
      <c r="BX305" s="6">
        <f t="shared" si="93"/>
        <v>4132.4279999999999</v>
      </c>
      <c r="BY305" s="6">
        <f t="shared" si="94"/>
        <v>877.30199999999991</v>
      </c>
      <c r="CO305" s="50">
        <v>0.56399999999999995</v>
      </c>
      <c r="CP305" t="s">
        <v>1654</v>
      </c>
      <c r="CQ305" t="s">
        <v>1655</v>
      </c>
      <c r="CR305" t="s">
        <v>1502</v>
      </c>
      <c r="CS305">
        <v>5024</v>
      </c>
      <c r="CT305" t="s">
        <v>1457</v>
      </c>
      <c r="CU305" t="s">
        <v>1656</v>
      </c>
      <c r="CV305" t="s">
        <v>1630</v>
      </c>
      <c r="CW305">
        <v>0.56399999999999995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0.56399999999999995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</row>
    <row r="306" spans="1:145" x14ac:dyDescent="0.3">
      <c r="A306">
        <v>604</v>
      </c>
      <c r="B306">
        <v>302</v>
      </c>
      <c r="D306" s="13" t="str">
        <f t="shared" si="76"/>
        <v>906</v>
      </c>
      <c r="E306" s="13" t="str">
        <f t="shared" si="77"/>
        <v>226</v>
      </c>
      <c r="F306" s="13" t="str">
        <f t="shared" si="78"/>
        <v>90623.22603</v>
      </c>
      <c r="G306" s="13" t="str">
        <f t="shared" si="79"/>
        <v>302.604.CA.VA.1.2520.No.Yes</v>
      </c>
      <c r="H306" s="13" t="s">
        <v>1664</v>
      </c>
      <c r="I306" s="13" t="s">
        <v>1664</v>
      </c>
      <c r="J306" t="s">
        <v>1432</v>
      </c>
      <c r="K306" t="s">
        <v>1348</v>
      </c>
      <c r="L306" s="14" t="s">
        <v>1433</v>
      </c>
      <c r="M306" t="s">
        <v>1468</v>
      </c>
      <c r="N306" t="s">
        <v>1469</v>
      </c>
      <c r="O306" t="s">
        <v>1470</v>
      </c>
      <c r="P306" t="s">
        <v>1477</v>
      </c>
      <c r="Q306" s="34">
        <v>2520</v>
      </c>
      <c r="R306" s="9">
        <v>2605.6999999999998</v>
      </c>
      <c r="S306">
        <v>0.36</v>
      </c>
      <c r="T306">
        <v>0.36</v>
      </c>
      <c r="U306" s="11">
        <f t="shared" si="80"/>
        <v>1</v>
      </c>
      <c r="V306" s="50">
        <v>0.63600000000000001</v>
      </c>
      <c r="W306" s="22">
        <v>0.63600000000000001</v>
      </c>
      <c r="X306">
        <v>1</v>
      </c>
      <c r="Y306" t="s">
        <v>1680</v>
      </c>
      <c r="Z306" s="50">
        <v>2605.6999999999998</v>
      </c>
      <c r="AA306" t="s">
        <v>1479</v>
      </c>
      <c r="AB306" t="s">
        <v>1478</v>
      </c>
      <c r="AC306" t="s">
        <v>1727</v>
      </c>
      <c r="AD306" t="s">
        <v>1722</v>
      </c>
      <c r="AE306" s="13" t="str">
        <f>IFERROR(VLOOKUP(D306,Metros!$C$2:$F$916,4,0),"")</f>
        <v>CA-LOS</v>
      </c>
      <c r="AF306" s="13" t="str">
        <f>IFERROR(VLOOKUP(E306,Metros!$C$2:$F$916,4,0),"")</f>
        <v>VA-WIN</v>
      </c>
      <c r="AG306">
        <v>4</v>
      </c>
      <c r="AH306">
        <v>2469.1999999999998</v>
      </c>
      <c r="AI306">
        <v>6650</v>
      </c>
      <c r="AJ306">
        <v>6932.22</v>
      </c>
      <c r="AK306" s="10">
        <v>282.22000000000025</v>
      </c>
      <c r="AL306" s="11">
        <v>4.0711344994821319E-2</v>
      </c>
      <c r="AS306">
        <v>1.71</v>
      </c>
      <c r="AT306">
        <v>1.91</v>
      </c>
      <c r="AY306">
        <v>1.67</v>
      </c>
      <c r="AZ306">
        <v>1.77</v>
      </c>
      <c r="BA306">
        <v>1.69</v>
      </c>
      <c r="BB306">
        <v>1.78</v>
      </c>
      <c r="BE306" s="1">
        <f t="shared" si="81"/>
        <v>1.82</v>
      </c>
      <c r="BF306" s="51">
        <v>1200</v>
      </c>
      <c r="BG306" s="1">
        <f t="shared" si="82"/>
        <v>3.2815288406186438</v>
      </c>
      <c r="BH306" s="8">
        <v>4</v>
      </c>
      <c r="BJ306" s="6">
        <f t="shared" si="83"/>
        <v>10422.799999999999</v>
      </c>
      <c r="BK306" s="6">
        <f t="shared" si="84"/>
        <v>11360.851999999999</v>
      </c>
      <c r="BL306" s="5">
        <f t="shared" si="85"/>
        <v>4.1500000000000004</v>
      </c>
      <c r="BM306" s="6">
        <f t="shared" si="86"/>
        <v>10458</v>
      </c>
      <c r="BN306" s="6"/>
      <c r="BO306" s="6"/>
      <c r="BP306" s="70">
        <f t="shared" si="87"/>
        <v>1</v>
      </c>
      <c r="BQ306" s="70">
        <f t="shared" si="88"/>
        <v>1</v>
      </c>
      <c r="BR306" s="6">
        <f t="shared" si="89"/>
        <v>10458</v>
      </c>
      <c r="BS306" s="68">
        <f t="shared" si="90"/>
        <v>6</v>
      </c>
      <c r="BT306" s="6">
        <f t="shared" si="91"/>
        <v>10798</v>
      </c>
      <c r="BU306" s="6"/>
      <c r="BV306" s="6"/>
      <c r="BW306" s="6">
        <f t="shared" si="92"/>
        <v>10798</v>
      </c>
      <c r="BX306" s="6">
        <f t="shared" si="93"/>
        <v>6867.5280000000002</v>
      </c>
      <c r="BY306" s="6">
        <f t="shared" si="94"/>
        <v>1657.2251999999999</v>
      </c>
      <c r="CO306" s="50">
        <v>0.63600000000000001</v>
      </c>
      <c r="CP306" t="s">
        <v>1654</v>
      </c>
      <c r="CQ306" t="s">
        <v>1655</v>
      </c>
      <c r="CR306" t="s">
        <v>1502</v>
      </c>
      <c r="CS306">
        <v>5030</v>
      </c>
      <c r="CT306" t="s">
        <v>1468</v>
      </c>
      <c r="CU306" t="s">
        <v>1656</v>
      </c>
      <c r="CV306" t="s">
        <v>1630</v>
      </c>
      <c r="CW306">
        <v>0.63600000000000001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0.63600000000000001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</row>
    <row r="307" spans="1:145" x14ac:dyDescent="0.3">
      <c r="A307">
        <v>606</v>
      </c>
      <c r="B307">
        <v>303</v>
      </c>
      <c r="D307" s="13" t="str">
        <f t="shared" si="76"/>
        <v>906</v>
      </c>
      <c r="E307" s="13" t="str">
        <f t="shared" si="77"/>
        <v>180</v>
      </c>
      <c r="F307" s="13" t="str">
        <f t="shared" si="78"/>
        <v>90623.18031</v>
      </c>
      <c r="G307" s="13" t="str">
        <f t="shared" si="79"/>
        <v>303.606.CA.PA.1.2633.No.Yes</v>
      </c>
      <c r="H307" s="13" t="s">
        <v>1664</v>
      </c>
      <c r="I307" s="13" t="s">
        <v>1664</v>
      </c>
      <c r="J307" t="s">
        <v>1432</v>
      </c>
      <c r="K307" t="s">
        <v>1348</v>
      </c>
      <c r="L307" s="14" t="s">
        <v>1433</v>
      </c>
      <c r="M307" t="s">
        <v>1438</v>
      </c>
      <c r="N307" t="s">
        <v>1357</v>
      </c>
      <c r="O307" t="s">
        <v>1439</v>
      </c>
      <c r="P307" t="s">
        <v>1477</v>
      </c>
      <c r="Q307" s="34">
        <v>2633</v>
      </c>
      <c r="R307" s="9">
        <v>2693</v>
      </c>
      <c r="S307">
        <v>0.36</v>
      </c>
      <c r="T307">
        <v>0.36</v>
      </c>
      <c r="U307" s="11">
        <f t="shared" si="80"/>
        <v>1</v>
      </c>
      <c r="V307" s="50">
        <v>0.63600000000000001</v>
      </c>
      <c r="W307" s="22">
        <v>0.63600000000000001</v>
      </c>
      <c r="X307">
        <v>1</v>
      </c>
      <c r="Y307" t="s">
        <v>1680</v>
      </c>
      <c r="Z307" s="50">
        <v>2693</v>
      </c>
      <c r="AA307" t="s">
        <v>1479</v>
      </c>
      <c r="AB307" t="s">
        <v>1478</v>
      </c>
      <c r="AC307" t="s">
        <v>1727</v>
      </c>
      <c r="AD307" t="s">
        <v>1725</v>
      </c>
      <c r="AE307" s="13" t="str">
        <f>IFERROR(VLOOKUP(D307,Metros!$C$2:$F$916,4,0),"")</f>
        <v>CA-LOS</v>
      </c>
      <c r="AF307" s="13" t="str">
        <f>IFERROR(VLOOKUP(E307,Metros!$C$2:$F$916,4,0),"")</f>
        <v>PA-ALL</v>
      </c>
      <c r="AG307">
        <v>6</v>
      </c>
      <c r="AH307">
        <v>2581.9</v>
      </c>
      <c r="AI307">
        <v>6030.666666666667</v>
      </c>
      <c r="AJ307">
        <v>5512.5983333333343</v>
      </c>
      <c r="AK307" s="10">
        <v>-518.0683333333327</v>
      </c>
      <c r="AL307" s="11">
        <v>-9.3978973617704048E-2</v>
      </c>
      <c r="AS307">
        <v>1.73</v>
      </c>
      <c r="AT307">
        <v>1.9</v>
      </c>
      <c r="AY307">
        <v>1.64</v>
      </c>
      <c r="AZ307">
        <v>1.77</v>
      </c>
      <c r="BA307">
        <v>1.66</v>
      </c>
      <c r="BB307">
        <v>1.8</v>
      </c>
      <c r="BE307" s="1">
        <f t="shared" si="81"/>
        <v>1.8233333333333333</v>
      </c>
      <c r="BF307" s="51">
        <v>1200</v>
      </c>
      <c r="BG307" s="1">
        <f t="shared" si="82"/>
        <v>3.271766369600198</v>
      </c>
      <c r="BH307" s="8">
        <v>3.75</v>
      </c>
      <c r="BJ307" s="6">
        <f t="shared" si="83"/>
        <v>10098.75</v>
      </c>
      <c r="BK307" s="6">
        <f t="shared" si="84"/>
        <v>11068.23</v>
      </c>
      <c r="BL307" s="5">
        <f t="shared" si="85"/>
        <v>3.84</v>
      </c>
      <c r="BM307" s="6">
        <f t="shared" si="86"/>
        <v>10111</v>
      </c>
      <c r="BN307" s="6"/>
      <c r="BO307" s="6"/>
      <c r="BP307" s="70">
        <f t="shared" si="87"/>
        <v>1</v>
      </c>
      <c r="BQ307" s="70">
        <f t="shared" si="88"/>
        <v>1</v>
      </c>
      <c r="BR307" s="6">
        <f t="shared" si="89"/>
        <v>10111</v>
      </c>
      <c r="BS307" s="68">
        <f t="shared" si="90"/>
        <v>6</v>
      </c>
      <c r="BT307" s="6">
        <f t="shared" si="91"/>
        <v>10440</v>
      </c>
      <c r="BU307" s="6"/>
      <c r="BV307" s="6"/>
      <c r="BW307" s="6">
        <f t="shared" si="92"/>
        <v>10440</v>
      </c>
      <c r="BX307" s="6">
        <f t="shared" si="93"/>
        <v>6639.84</v>
      </c>
      <c r="BY307" s="6">
        <f t="shared" si="94"/>
        <v>1712.748</v>
      </c>
      <c r="CO307" s="50">
        <v>0.63600000000000001</v>
      </c>
      <c r="CP307" t="s">
        <v>1654</v>
      </c>
      <c r="CQ307" t="s">
        <v>1655</v>
      </c>
      <c r="CR307" t="s">
        <v>1502</v>
      </c>
      <c r="CS307">
        <v>5034</v>
      </c>
      <c r="CT307" t="s">
        <v>1438</v>
      </c>
      <c r="CU307" t="s">
        <v>1656</v>
      </c>
      <c r="CV307" t="s">
        <v>1630</v>
      </c>
      <c r="CW307">
        <v>0.63600000000000001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0.63600000000000001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</row>
    <row r="308" spans="1:145" x14ac:dyDescent="0.3">
      <c r="A308">
        <v>608</v>
      </c>
      <c r="B308">
        <v>304</v>
      </c>
      <c r="D308" s="13" t="str">
        <f t="shared" si="76"/>
        <v>906</v>
      </c>
      <c r="E308" s="13" t="str">
        <f t="shared" si="77"/>
        <v>450</v>
      </c>
      <c r="F308" s="13" t="str">
        <f t="shared" si="78"/>
        <v>90623.45050</v>
      </c>
      <c r="G308" s="13" t="str">
        <f t="shared" si="79"/>
        <v>304.608.CA.OH.1.2141.No.Yes</v>
      </c>
      <c r="H308" s="13" t="s">
        <v>1664</v>
      </c>
      <c r="I308" s="13" t="s">
        <v>1664</v>
      </c>
      <c r="J308" t="s">
        <v>1432</v>
      </c>
      <c r="K308" t="s">
        <v>1348</v>
      </c>
      <c r="L308" s="14" t="s">
        <v>1433</v>
      </c>
      <c r="M308" t="s">
        <v>1471</v>
      </c>
      <c r="N308" t="s">
        <v>1345</v>
      </c>
      <c r="O308" t="s">
        <v>1472</v>
      </c>
      <c r="P308" t="s">
        <v>1477</v>
      </c>
      <c r="Q308" s="34">
        <v>2141</v>
      </c>
      <c r="R308" s="9">
        <v>2192</v>
      </c>
      <c r="S308">
        <v>0.36</v>
      </c>
      <c r="T308">
        <v>0.36</v>
      </c>
      <c r="U308" s="11">
        <f t="shared" si="80"/>
        <v>1</v>
      </c>
      <c r="V308" s="50">
        <v>0.72</v>
      </c>
      <c r="W308" s="22">
        <v>0.72</v>
      </c>
      <c r="X308">
        <v>1</v>
      </c>
      <c r="Y308" t="s">
        <v>1680</v>
      </c>
      <c r="Z308" s="50">
        <v>2192</v>
      </c>
      <c r="AA308" t="s">
        <v>1479</v>
      </c>
      <c r="AB308" t="s">
        <v>1478</v>
      </c>
      <c r="AC308" t="s">
        <v>1727</v>
      </c>
      <c r="AD308" t="s">
        <v>1723</v>
      </c>
      <c r="AE308" s="13" t="str">
        <f>IFERROR(VLOOKUP(D308,Metros!$C$2:$F$916,4,0),"")</f>
        <v>CA-LOS</v>
      </c>
      <c r="AF308" s="13" t="str">
        <f>IFERROR(VLOOKUP(E308,Metros!$C$2:$F$916,4,0),"")</f>
        <v>OH-CIN</v>
      </c>
      <c r="AG308">
        <v>3</v>
      </c>
      <c r="AH308">
        <v>2089.9</v>
      </c>
      <c r="AI308">
        <v>4835</v>
      </c>
      <c r="AJ308">
        <v>5027.67</v>
      </c>
      <c r="AK308" s="10">
        <v>192.67000000000007</v>
      </c>
      <c r="AL308" s="11">
        <v>3.8321926458976044E-2</v>
      </c>
      <c r="AS308">
        <v>1.59</v>
      </c>
      <c r="AT308">
        <v>1.7</v>
      </c>
      <c r="AY308">
        <v>1.51</v>
      </c>
      <c r="AZ308">
        <v>1.65</v>
      </c>
      <c r="BA308">
        <v>1.52</v>
      </c>
      <c r="BB308">
        <v>1.65</v>
      </c>
      <c r="BE308" s="1">
        <f t="shared" si="81"/>
        <v>1.6666666666666667</v>
      </c>
      <c r="BF308" s="51">
        <v>1200</v>
      </c>
      <c r="BG308" s="1">
        <f t="shared" si="82"/>
        <v>3.1307785888077859</v>
      </c>
      <c r="BH308" s="8">
        <v>3.45</v>
      </c>
      <c r="BJ308" s="6">
        <f t="shared" si="83"/>
        <v>7562.4000000000005</v>
      </c>
      <c r="BK308" s="6">
        <f t="shared" si="84"/>
        <v>8351.52</v>
      </c>
      <c r="BL308" s="5">
        <f t="shared" si="85"/>
        <v>3.54</v>
      </c>
      <c r="BM308" s="6">
        <f t="shared" si="86"/>
        <v>7579</v>
      </c>
      <c r="BN308" s="6"/>
      <c r="BO308" s="6"/>
      <c r="BP308" s="70">
        <f t="shared" si="87"/>
        <v>1</v>
      </c>
      <c r="BQ308" s="70">
        <f t="shared" si="88"/>
        <v>1</v>
      </c>
      <c r="BR308" s="6">
        <f t="shared" si="89"/>
        <v>7579</v>
      </c>
      <c r="BS308" s="68">
        <f t="shared" si="90"/>
        <v>5</v>
      </c>
      <c r="BT308" s="6">
        <f t="shared" si="91"/>
        <v>7825</v>
      </c>
      <c r="BU308" s="6"/>
      <c r="BV308" s="6"/>
      <c r="BW308" s="6">
        <f t="shared" si="92"/>
        <v>7825</v>
      </c>
      <c r="BX308" s="6">
        <f t="shared" si="93"/>
        <v>5634</v>
      </c>
      <c r="BY308" s="6">
        <f t="shared" si="94"/>
        <v>1578.24</v>
      </c>
      <c r="CO308" s="50">
        <v>0.72</v>
      </c>
      <c r="CP308" t="s">
        <v>1654</v>
      </c>
      <c r="CQ308" t="s">
        <v>1655</v>
      </c>
      <c r="CR308" t="s">
        <v>1502</v>
      </c>
      <c r="CS308">
        <v>5084</v>
      </c>
      <c r="CT308" t="s">
        <v>1471</v>
      </c>
      <c r="CU308" t="s">
        <v>1656</v>
      </c>
      <c r="CV308" t="s">
        <v>1630</v>
      </c>
      <c r="CW308">
        <v>0.72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0.72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</row>
    <row r="309" spans="1:145" x14ac:dyDescent="0.3">
      <c r="A309">
        <v>610</v>
      </c>
      <c r="B309">
        <v>305</v>
      </c>
      <c r="D309" s="13" t="str">
        <f t="shared" si="76"/>
        <v>906</v>
      </c>
      <c r="E309" s="13" t="str">
        <f t="shared" si="77"/>
        <v>316</v>
      </c>
      <c r="F309" s="13" t="str">
        <f t="shared" si="78"/>
        <v>90623.31636</v>
      </c>
      <c r="G309" s="13" t="str">
        <f t="shared" si="79"/>
        <v>305.610.CA.GA.1.2233.No.Yes</v>
      </c>
      <c r="H309" s="13" t="s">
        <v>1664</v>
      </c>
      <c r="I309" s="13" t="s">
        <v>1664</v>
      </c>
      <c r="J309" t="s">
        <v>1432</v>
      </c>
      <c r="K309" t="s">
        <v>1348</v>
      </c>
      <c r="L309" s="14" t="s">
        <v>1433</v>
      </c>
      <c r="M309" t="s">
        <v>1460</v>
      </c>
      <c r="N309" t="s">
        <v>1372</v>
      </c>
      <c r="O309" t="s">
        <v>1461</v>
      </c>
      <c r="P309" t="s">
        <v>1477</v>
      </c>
      <c r="Q309" s="34">
        <v>2233</v>
      </c>
      <c r="R309" s="9">
        <v>2332.1</v>
      </c>
      <c r="S309">
        <v>0.36</v>
      </c>
      <c r="T309">
        <v>0.36</v>
      </c>
      <c r="U309" s="11">
        <f t="shared" si="80"/>
        <v>1</v>
      </c>
      <c r="V309" s="50">
        <v>0.66600000000000004</v>
      </c>
      <c r="W309" s="22">
        <v>0.66600000000000004</v>
      </c>
      <c r="X309">
        <v>1</v>
      </c>
      <c r="Y309" t="s">
        <v>1680</v>
      </c>
      <c r="Z309" s="50">
        <v>2332.1</v>
      </c>
      <c r="AA309" t="s">
        <v>1479</v>
      </c>
      <c r="AB309" t="s">
        <v>1478</v>
      </c>
      <c r="AC309" t="s">
        <v>1727</v>
      </c>
      <c r="AD309" t="s">
        <v>1721</v>
      </c>
      <c r="AE309" s="13" t="str">
        <f>IFERROR(VLOOKUP(D309,Metros!$C$2:$F$916,4,0),"")</f>
        <v>CA-LOS</v>
      </c>
      <c r="AF309" s="13" t="str">
        <f>IFERROR(VLOOKUP(E309,Metros!$C$2:$F$916,4,0),"")</f>
        <v>GA-VAL</v>
      </c>
      <c r="AG309">
        <v>3</v>
      </c>
      <c r="AH309">
        <v>2188.1333333333332</v>
      </c>
      <c r="AI309">
        <v>5733.333333333333</v>
      </c>
      <c r="AJ309">
        <v>5905.52</v>
      </c>
      <c r="AK309" s="10">
        <v>172.18666666666741</v>
      </c>
      <c r="AL309" s="11">
        <v>2.9156901791318527E-2</v>
      </c>
      <c r="AY309">
        <v>1.6</v>
      </c>
      <c r="AZ309">
        <v>1.69</v>
      </c>
      <c r="BA309">
        <v>1.65</v>
      </c>
      <c r="BB309">
        <v>1.78</v>
      </c>
      <c r="BE309" s="1">
        <f t="shared" si="81"/>
        <v>1.7349999999999999</v>
      </c>
      <c r="BF309" s="51">
        <v>1200</v>
      </c>
      <c r="BG309" s="1">
        <f t="shared" si="82"/>
        <v>3.2038076947815273</v>
      </c>
      <c r="BH309" s="8">
        <v>3.8</v>
      </c>
      <c r="BJ309" s="6">
        <f t="shared" si="83"/>
        <v>8861.98</v>
      </c>
      <c r="BK309" s="6">
        <f t="shared" si="84"/>
        <v>9701.5360000000001</v>
      </c>
      <c r="BL309" s="5">
        <f t="shared" si="85"/>
        <v>3.98</v>
      </c>
      <c r="BM309" s="6">
        <f t="shared" si="86"/>
        <v>8887</v>
      </c>
      <c r="BN309" s="6"/>
      <c r="BO309" s="6"/>
      <c r="BP309" s="70">
        <f t="shared" si="87"/>
        <v>1</v>
      </c>
      <c r="BQ309" s="70">
        <f t="shared" si="88"/>
        <v>1</v>
      </c>
      <c r="BR309" s="6">
        <f t="shared" si="89"/>
        <v>8887</v>
      </c>
      <c r="BS309" s="68">
        <f t="shared" si="90"/>
        <v>5</v>
      </c>
      <c r="BT309" s="6">
        <f t="shared" si="91"/>
        <v>9176</v>
      </c>
      <c r="BU309" s="6"/>
      <c r="BV309" s="6"/>
      <c r="BW309" s="6">
        <f t="shared" si="92"/>
        <v>9176</v>
      </c>
      <c r="BX309" s="6">
        <f t="shared" si="93"/>
        <v>6111.2160000000003</v>
      </c>
      <c r="BY309" s="6">
        <f t="shared" si="94"/>
        <v>1553.1786</v>
      </c>
      <c r="CO309" s="50">
        <v>0.66600000000000004</v>
      </c>
      <c r="CP309" t="s">
        <v>1654</v>
      </c>
      <c r="CQ309" t="s">
        <v>1655</v>
      </c>
      <c r="CR309" t="s">
        <v>1502</v>
      </c>
      <c r="CS309">
        <v>5085</v>
      </c>
      <c r="CT309" t="s">
        <v>1460</v>
      </c>
      <c r="CU309" t="s">
        <v>1656</v>
      </c>
      <c r="CV309" t="s">
        <v>1630</v>
      </c>
      <c r="CW309">
        <v>0.66600000000000004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0.66600000000000004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</row>
    <row r="310" spans="1:145" x14ac:dyDescent="0.3">
      <c r="A310">
        <v>612</v>
      </c>
      <c r="B310">
        <v>306</v>
      </c>
      <c r="D310" s="13" t="str">
        <f t="shared" si="76"/>
        <v>906</v>
      </c>
      <c r="E310" s="13" t="str">
        <f t="shared" si="77"/>
        <v>351</v>
      </c>
      <c r="F310" s="13" t="str">
        <f t="shared" si="78"/>
        <v>90623.35111</v>
      </c>
      <c r="G310" s="13" t="str">
        <f t="shared" si="79"/>
        <v>306.612.CA.AL.1.1971.No.Yes</v>
      </c>
      <c r="H310" s="13" t="s">
        <v>1664</v>
      </c>
      <c r="I310" s="13" t="s">
        <v>1664</v>
      </c>
      <c r="J310" t="s">
        <v>1432</v>
      </c>
      <c r="K310" t="s">
        <v>1348</v>
      </c>
      <c r="L310" s="14" t="s">
        <v>1433</v>
      </c>
      <c r="M310" t="s">
        <v>1462</v>
      </c>
      <c r="N310" t="s">
        <v>1415</v>
      </c>
      <c r="O310" t="s">
        <v>1463</v>
      </c>
      <c r="P310" t="s">
        <v>1477</v>
      </c>
      <c r="Q310" s="34">
        <v>1971</v>
      </c>
      <c r="R310" s="9">
        <v>2041.2</v>
      </c>
      <c r="S310">
        <v>0.36</v>
      </c>
      <c r="T310">
        <v>0.36</v>
      </c>
      <c r="U310" s="11">
        <f t="shared" si="80"/>
        <v>1</v>
      </c>
      <c r="V310" s="50">
        <v>0.66</v>
      </c>
      <c r="W310" s="22">
        <v>0.66</v>
      </c>
      <c r="X310">
        <v>1</v>
      </c>
      <c r="Y310" t="s">
        <v>1680</v>
      </c>
      <c r="Z310" s="50">
        <v>2041.2</v>
      </c>
      <c r="AA310" t="s">
        <v>1479</v>
      </c>
      <c r="AB310" t="s">
        <v>1478</v>
      </c>
      <c r="AC310" t="s">
        <v>1727</v>
      </c>
      <c r="AD310" t="s">
        <v>1721</v>
      </c>
      <c r="AE310" s="13" t="str">
        <f>IFERROR(VLOOKUP(D310,Metros!$C$2:$F$916,4,0),"")</f>
        <v>CA-LOS</v>
      </c>
      <c r="AF310" s="13" t="str">
        <f>IFERROR(VLOOKUP(E310,Metros!$C$2:$F$916,4,0),"")</f>
        <v>AL-BIR</v>
      </c>
      <c r="AG310">
        <v>3</v>
      </c>
      <c r="AH310">
        <v>1920.5</v>
      </c>
      <c r="AI310">
        <v>4225</v>
      </c>
      <c r="AJ310">
        <v>4950.18</v>
      </c>
      <c r="AK310" s="10">
        <v>725.18000000000029</v>
      </c>
      <c r="AL310" s="11">
        <v>0.14649568298526522</v>
      </c>
      <c r="AS310">
        <v>1.9</v>
      </c>
      <c r="AT310">
        <v>2.16</v>
      </c>
      <c r="AY310">
        <v>1.66</v>
      </c>
      <c r="AZ310">
        <v>1.81</v>
      </c>
      <c r="BA310">
        <v>1.68</v>
      </c>
      <c r="BB310">
        <v>1.82</v>
      </c>
      <c r="BE310" s="1">
        <f t="shared" si="81"/>
        <v>1.93</v>
      </c>
      <c r="BF310" s="51">
        <v>1200</v>
      </c>
      <c r="BG310" s="1">
        <f t="shared" si="82"/>
        <v>3.5793894767783656</v>
      </c>
      <c r="BH310" s="8">
        <v>1</v>
      </c>
      <c r="BI310" s="8">
        <v>10500</v>
      </c>
      <c r="BJ310" s="6">
        <f t="shared" si="83"/>
        <v>10500</v>
      </c>
      <c r="BK310" s="6">
        <f t="shared" si="84"/>
        <v>11234.832</v>
      </c>
      <c r="BL310" s="5">
        <f t="shared" si="85"/>
        <v>5.34</v>
      </c>
      <c r="BM310" s="6">
        <f t="shared" si="86"/>
        <v>10525</v>
      </c>
      <c r="BN310" s="6"/>
      <c r="BO310" s="6"/>
      <c r="BP310" s="70">
        <f t="shared" si="87"/>
        <v>1</v>
      </c>
      <c r="BQ310" s="70">
        <f t="shared" si="88"/>
        <v>1</v>
      </c>
      <c r="BR310" s="6">
        <f t="shared" si="89"/>
        <v>10525</v>
      </c>
      <c r="BS310" s="68">
        <f t="shared" si="90"/>
        <v>5</v>
      </c>
      <c r="BT310" s="6">
        <f t="shared" si="91"/>
        <v>10867</v>
      </c>
      <c r="BU310" s="6"/>
      <c r="BV310" s="6"/>
      <c r="BW310" s="6">
        <f t="shared" si="92"/>
        <v>10867</v>
      </c>
      <c r="BX310" s="6">
        <f t="shared" si="93"/>
        <v>7172.22</v>
      </c>
      <c r="BY310" s="6">
        <f t="shared" si="94"/>
        <v>1347.192</v>
      </c>
      <c r="CO310" s="50">
        <v>0.66</v>
      </c>
      <c r="CP310" t="s">
        <v>1654</v>
      </c>
      <c r="CQ310" t="s">
        <v>1655</v>
      </c>
      <c r="CR310" t="s">
        <v>1502</v>
      </c>
      <c r="CS310">
        <v>5086</v>
      </c>
      <c r="CT310" t="s">
        <v>1462</v>
      </c>
      <c r="CU310" t="s">
        <v>1656</v>
      </c>
      <c r="CV310" t="s">
        <v>1630</v>
      </c>
      <c r="CW310">
        <v>0.66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0.66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</row>
    <row r="311" spans="1:145" x14ac:dyDescent="0.3">
      <c r="A311">
        <v>614</v>
      </c>
      <c r="B311">
        <v>307</v>
      </c>
      <c r="D311" s="13" t="str">
        <f t="shared" si="76"/>
        <v>906</v>
      </c>
      <c r="E311" s="13" t="str">
        <f t="shared" si="77"/>
        <v>923</v>
      </c>
      <c r="F311" s="13" t="str">
        <f t="shared" si="78"/>
        <v>90623.92374</v>
      </c>
      <c r="G311" s="13" t="str">
        <f t="shared" si="79"/>
        <v>307.614.CA.CA.1.58.No.Yes</v>
      </c>
      <c r="H311" s="13" t="s">
        <v>1664</v>
      </c>
      <c r="I311" s="13" t="s">
        <v>1664</v>
      </c>
      <c r="J311" t="s">
        <v>1432</v>
      </c>
      <c r="K311" t="s">
        <v>1348</v>
      </c>
      <c r="L311" s="14" t="s">
        <v>1433</v>
      </c>
      <c r="M311" t="s">
        <v>1450</v>
      </c>
      <c r="N311" t="s">
        <v>1348</v>
      </c>
      <c r="O311" t="s">
        <v>1451</v>
      </c>
      <c r="P311" t="s">
        <v>1477</v>
      </c>
      <c r="Q311" s="34">
        <v>58</v>
      </c>
      <c r="R311" s="9">
        <v>60.2</v>
      </c>
      <c r="S311">
        <v>0.36</v>
      </c>
      <c r="T311">
        <v>0.36</v>
      </c>
      <c r="U311" s="11">
        <f t="shared" si="80"/>
        <v>1</v>
      </c>
      <c r="V311" s="50">
        <v>0.58199999999999996</v>
      </c>
      <c r="W311" s="22">
        <v>0.58199999999999996</v>
      </c>
      <c r="X311">
        <v>1</v>
      </c>
      <c r="Y311" t="s">
        <v>1680</v>
      </c>
      <c r="Z311" s="50">
        <v>60.2</v>
      </c>
      <c r="AA311" t="s">
        <v>1479</v>
      </c>
      <c r="AB311" t="s">
        <v>1478</v>
      </c>
      <c r="AC311" t="s">
        <v>1727</v>
      </c>
      <c r="AD311" t="s">
        <v>1727</v>
      </c>
      <c r="AE311" s="13" t="str">
        <f>IFERROR(VLOOKUP(D311,Metros!$C$2:$F$916,4,0),"")</f>
        <v>CA-LOS</v>
      </c>
      <c r="AF311" s="13" t="str">
        <f>IFERROR(VLOOKUP(E311,Metros!$C$2:$F$916,4,0),"")</f>
        <v>CA-LOS</v>
      </c>
      <c r="AG311">
        <v>232</v>
      </c>
      <c r="AH311">
        <v>71.621120689655172</v>
      </c>
      <c r="AI311">
        <v>769.65918103448269</v>
      </c>
      <c r="AJ311">
        <v>1306.7164655172412</v>
      </c>
      <c r="AK311" s="10">
        <v>537.05728448275852</v>
      </c>
      <c r="AL311" s="11">
        <v>0.41099756424219669</v>
      </c>
      <c r="AS311">
        <v>6.37</v>
      </c>
      <c r="AT311">
        <v>6.63</v>
      </c>
      <c r="AY311">
        <v>6.5</v>
      </c>
      <c r="AZ311">
        <v>7.02</v>
      </c>
      <c r="BA311">
        <v>6.53</v>
      </c>
      <c r="BB311">
        <v>7.28</v>
      </c>
      <c r="BE311" s="1">
        <f t="shared" si="81"/>
        <v>6.9766666666666666</v>
      </c>
      <c r="BF311" s="51">
        <v>1200</v>
      </c>
      <c r="BG311" s="1">
        <f t="shared" si="82"/>
        <v>30.747388150609076</v>
      </c>
      <c r="BH311" s="8">
        <v>1</v>
      </c>
      <c r="BI311" s="8">
        <v>1850</v>
      </c>
      <c r="BJ311" s="6">
        <f t="shared" si="83"/>
        <v>1850</v>
      </c>
      <c r="BK311" s="6">
        <f t="shared" si="84"/>
        <v>1871.672</v>
      </c>
      <c r="BL311" s="5">
        <f t="shared" si="85"/>
        <v>31.91</v>
      </c>
      <c r="BM311" s="6">
        <f t="shared" si="86"/>
        <v>1851</v>
      </c>
      <c r="BN311" s="6"/>
      <c r="BO311" s="6"/>
      <c r="BP311" s="70">
        <f t="shared" si="87"/>
        <v>1</v>
      </c>
      <c r="BQ311" s="70">
        <f t="shared" si="88"/>
        <v>1</v>
      </c>
      <c r="BR311" s="6">
        <f t="shared" si="89"/>
        <v>1851</v>
      </c>
      <c r="BS311" s="68">
        <f t="shared" si="90"/>
        <v>1</v>
      </c>
      <c r="BT311" s="6">
        <f t="shared" si="91"/>
        <v>1911</v>
      </c>
      <c r="BU311" s="6"/>
      <c r="BV311" s="6"/>
      <c r="BW311" s="6">
        <f t="shared" si="92"/>
        <v>1911</v>
      </c>
      <c r="BX311" s="6">
        <f t="shared" si="93"/>
        <v>1112.202</v>
      </c>
      <c r="BY311" s="6">
        <f t="shared" si="94"/>
        <v>35.0364</v>
      </c>
      <c r="CO311" s="50">
        <v>0.58199999999999996</v>
      </c>
      <c r="CP311" t="s">
        <v>1654</v>
      </c>
      <c r="CQ311" t="s">
        <v>1655</v>
      </c>
      <c r="CR311" t="s">
        <v>1502</v>
      </c>
      <c r="CS311">
        <v>5087</v>
      </c>
      <c r="CT311" t="s">
        <v>1450</v>
      </c>
      <c r="CU311" t="s">
        <v>1656</v>
      </c>
      <c r="CV311" t="s">
        <v>1630</v>
      </c>
      <c r="CW311">
        <v>0.58199999999999996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0.58199999999999996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</row>
    <row r="312" spans="1:145" x14ac:dyDescent="0.3">
      <c r="A312">
        <v>616</v>
      </c>
      <c r="B312">
        <v>308</v>
      </c>
      <c r="D312" s="13" t="str">
        <f t="shared" si="76"/>
        <v>906</v>
      </c>
      <c r="E312" s="13" t="str">
        <f t="shared" si="77"/>
        <v>291</v>
      </c>
      <c r="F312" s="13" t="str">
        <f t="shared" si="78"/>
        <v>90623.29172</v>
      </c>
      <c r="G312" s="13" t="str">
        <f t="shared" si="79"/>
        <v>308.616.CA.SC.1.2351.No.Yes</v>
      </c>
      <c r="H312" s="13" t="s">
        <v>1664</v>
      </c>
      <c r="I312" s="13" t="s">
        <v>1664</v>
      </c>
      <c r="J312" t="s">
        <v>1432</v>
      </c>
      <c r="K312" t="s">
        <v>1348</v>
      </c>
      <c r="L312" s="14" t="s">
        <v>1433</v>
      </c>
      <c r="M312" t="s">
        <v>1464</v>
      </c>
      <c r="N312" t="s">
        <v>1418</v>
      </c>
      <c r="O312" t="s">
        <v>1465</v>
      </c>
      <c r="P312" t="s">
        <v>1477</v>
      </c>
      <c r="Q312" s="34">
        <v>2351</v>
      </c>
      <c r="R312" s="9">
        <v>2392.3000000000002</v>
      </c>
      <c r="S312">
        <v>0.36</v>
      </c>
      <c r="T312">
        <v>0.36</v>
      </c>
      <c r="U312" s="11">
        <f t="shared" si="80"/>
        <v>1</v>
      </c>
      <c r="V312" s="50">
        <v>0.63</v>
      </c>
      <c r="W312" s="22">
        <v>0.63</v>
      </c>
      <c r="X312">
        <v>1</v>
      </c>
      <c r="Y312" t="s">
        <v>1680</v>
      </c>
      <c r="Z312" s="50">
        <v>2392.3000000000002</v>
      </c>
      <c r="AA312" t="s">
        <v>1479</v>
      </c>
      <c r="AB312" t="s">
        <v>1478</v>
      </c>
      <c r="AC312" t="s">
        <v>1727</v>
      </c>
      <c r="AD312" t="s">
        <v>1722</v>
      </c>
      <c r="AE312" s="13" t="str">
        <f>IFERROR(VLOOKUP(D312,Metros!$C$2:$F$916,4,0),"")</f>
        <v>CA-LOS</v>
      </c>
      <c r="AF312" s="13" t="str">
        <f>IFERROR(VLOOKUP(E312,Metros!$C$2:$F$916,4,0),"")</f>
        <v>SC-COL</v>
      </c>
      <c r="AK312" s="10"/>
      <c r="AL312" s="11"/>
      <c r="AS312">
        <v>1.78</v>
      </c>
      <c r="AT312">
        <v>1.96</v>
      </c>
      <c r="AY312">
        <v>1.66</v>
      </c>
      <c r="AZ312">
        <v>1.83</v>
      </c>
      <c r="BA312">
        <v>1.66</v>
      </c>
      <c r="BB312">
        <v>1.82</v>
      </c>
      <c r="BE312" s="1">
        <f t="shared" si="81"/>
        <v>1.87</v>
      </c>
      <c r="BF312" s="51">
        <v>1200</v>
      </c>
      <c r="BG312" s="1">
        <f t="shared" si="82"/>
        <v>3.400109329933537</v>
      </c>
      <c r="BH312" s="8">
        <v>3.45</v>
      </c>
      <c r="BJ312" s="6">
        <f t="shared" si="83"/>
        <v>8253.4350000000013</v>
      </c>
      <c r="BK312" s="6">
        <f t="shared" si="84"/>
        <v>9114.6630000000005</v>
      </c>
      <c r="BL312" s="5">
        <f t="shared" si="85"/>
        <v>3.52</v>
      </c>
      <c r="BM312" s="6">
        <f t="shared" si="86"/>
        <v>8276</v>
      </c>
      <c r="BN312" s="6"/>
      <c r="BO312" s="6"/>
      <c r="BP312" s="70">
        <f t="shared" si="87"/>
        <v>1</v>
      </c>
      <c r="BQ312" s="70">
        <f t="shared" si="88"/>
        <v>1</v>
      </c>
      <c r="BR312" s="6">
        <f t="shared" si="89"/>
        <v>8276</v>
      </c>
      <c r="BS312" s="68">
        <f t="shared" si="90"/>
        <v>5</v>
      </c>
      <c r="BT312" s="6">
        <f t="shared" si="91"/>
        <v>8545</v>
      </c>
      <c r="BU312" s="6"/>
      <c r="BV312" s="6"/>
      <c r="BW312" s="6">
        <f t="shared" si="92"/>
        <v>8545</v>
      </c>
      <c r="BX312" s="6">
        <f t="shared" si="93"/>
        <v>5383.35</v>
      </c>
      <c r="BY312" s="6">
        <f t="shared" si="94"/>
        <v>1507.1490000000001</v>
      </c>
      <c r="CO312" s="50">
        <v>0.63</v>
      </c>
      <c r="CP312" t="s">
        <v>1654</v>
      </c>
      <c r="CQ312" t="s">
        <v>1655</v>
      </c>
      <c r="CR312" t="s">
        <v>1502</v>
      </c>
      <c r="CS312">
        <v>5088</v>
      </c>
      <c r="CT312" t="s">
        <v>1464</v>
      </c>
      <c r="CU312" t="s">
        <v>1656</v>
      </c>
      <c r="CV312" t="s">
        <v>1630</v>
      </c>
      <c r="CW312">
        <v>0.63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0.63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</row>
    <row r="313" spans="1:145" x14ac:dyDescent="0.3">
      <c r="A313">
        <v>618</v>
      </c>
      <c r="B313">
        <v>309</v>
      </c>
      <c r="D313" s="13" t="str">
        <f t="shared" si="76"/>
        <v>906</v>
      </c>
      <c r="E313" s="13" t="str">
        <f t="shared" si="77"/>
        <v>186</v>
      </c>
      <c r="F313" s="13" t="str">
        <f t="shared" si="78"/>
        <v>90623.18640</v>
      </c>
      <c r="G313" s="13" t="str">
        <f t="shared" si="79"/>
        <v>309.618.CA.PA.1.2637.No.Yes</v>
      </c>
      <c r="H313" s="13" t="s">
        <v>1664</v>
      </c>
      <c r="I313" s="13" t="s">
        <v>1664</v>
      </c>
      <c r="J313" t="s">
        <v>1432</v>
      </c>
      <c r="K313" t="s">
        <v>1348</v>
      </c>
      <c r="L313" s="14" t="s">
        <v>1433</v>
      </c>
      <c r="M313" t="s">
        <v>1440</v>
      </c>
      <c r="N313" t="s">
        <v>1357</v>
      </c>
      <c r="O313" t="s">
        <v>1441</v>
      </c>
      <c r="P313" t="s">
        <v>1477</v>
      </c>
      <c r="Q313" s="34">
        <v>2637</v>
      </c>
      <c r="R313" s="9">
        <v>2688.2</v>
      </c>
      <c r="S313">
        <v>0.36</v>
      </c>
      <c r="T313">
        <v>0.36</v>
      </c>
      <c r="U313" s="11">
        <f t="shared" si="80"/>
        <v>1</v>
      </c>
      <c r="V313" s="50">
        <v>0.82799999999999996</v>
      </c>
      <c r="W313" s="22">
        <v>0.82799999999999996</v>
      </c>
      <c r="X313">
        <v>1</v>
      </c>
      <c r="Y313" t="s">
        <v>1680</v>
      </c>
      <c r="Z313" s="50">
        <v>2688.2</v>
      </c>
      <c r="AA313" t="s">
        <v>1479</v>
      </c>
      <c r="AB313" t="s">
        <v>1478</v>
      </c>
      <c r="AC313" t="s">
        <v>1727</v>
      </c>
      <c r="AD313" t="s">
        <v>1725</v>
      </c>
      <c r="AE313" s="13" t="str">
        <f>IFERROR(VLOOKUP(D313,Metros!$C$2:$F$916,4,0),"")</f>
        <v>CA-LOS</v>
      </c>
      <c r="AF313" s="13" t="str">
        <f>IFERROR(VLOOKUP(E313,Metros!$C$2:$F$916,4,0),"")</f>
        <v>PA-SCR</v>
      </c>
      <c r="AG313">
        <v>3</v>
      </c>
      <c r="AH313">
        <v>2648.7000000000003</v>
      </c>
      <c r="AI313">
        <v>6426.666666666667</v>
      </c>
      <c r="AJ313">
        <v>7338.7966666666662</v>
      </c>
      <c r="AK313" s="10">
        <v>912.1299999999992</v>
      </c>
      <c r="AL313" s="11">
        <v>0.12428876850382818</v>
      </c>
      <c r="AS313">
        <v>1.73</v>
      </c>
      <c r="AT313">
        <v>1.9</v>
      </c>
      <c r="AY313">
        <v>1.64</v>
      </c>
      <c r="AZ313">
        <v>1.77</v>
      </c>
      <c r="BA313">
        <v>1.66</v>
      </c>
      <c r="BB313">
        <v>1.8</v>
      </c>
      <c r="BE313" s="1">
        <f t="shared" si="81"/>
        <v>1.8233333333333333</v>
      </c>
      <c r="BF313" s="51">
        <v>1200</v>
      </c>
      <c r="BG313" s="1">
        <f t="shared" si="82"/>
        <v>3.2725620241549485</v>
      </c>
      <c r="BH313" s="8">
        <v>3.75</v>
      </c>
      <c r="BJ313" s="6">
        <f t="shared" si="83"/>
        <v>10080.75</v>
      </c>
      <c r="BK313" s="6">
        <f t="shared" si="84"/>
        <v>11048.502</v>
      </c>
      <c r="BL313" s="5">
        <f t="shared" si="85"/>
        <v>3.83</v>
      </c>
      <c r="BM313" s="6">
        <f t="shared" si="86"/>
        <v>10100</v>
      </c>
      <c r="BN313" s="6"/>
      <c r="BO313" s="6"/>
      <c r="BP313" s="70">
        <f t="shared" si="87"/>
        <v>1</v>
      </c>
      <c r="BQ313" s="70">
        <f t="shared" si="88"/>
        <v>1</v>
      </c>
      <c r="BR313" s="6">
        <f t="shared" si="89"/>
        <v>10100</v>
      </c>
      <c r="BS313" s="68">
        <f t="shared" si="90"/>
        <v>6</v>
      </c>
      <c r="BT313" s="6">
        <f t="shared" si="91"/>
        <v>10428</v>
      </c>
      <c r="BU313" s="6"/>
      <c r="BV313" s="6"/>
      <c r="BW313" s="6">
        <f t="shared" si="92"/>
        <v>10428</v>
      </c>
      <c r="BX313" s="6">
        <f t="shared" si="93"/>
        <v>8634.384</v>
      </c>
      <c r="BY313" s="6">
        <f t="shared" si="94"/>
        <v>2225.8295999999996</v>
      </c>
      <c r="CO313" s="50">
        <v>0.82799999999999996</v>
      </c>
      <c r="CP313" t="s">
        <v>1654</v>
      </c>
      <c r="CQ313" t="s">
        <v>1655</v>
      </c>
      <c r="CR313" t="s">
        <v>1502</v>
      </c>
      <c r="CS313">
        <v>5089</v>
      </c>
      <c r="CT313" t="s">
        <v>1440</v>
      </c>
      <c r="CU313" t="s">
        <v>1656</v>
      </c>
      <c r="CV313" t="s">
        <v>1630</v>
      </c>
      <c r="CW313">
        <v>0.82799999999999996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0.82799999999999996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</row>
    <row r="314" spans="1:145" x14ac:dyDescent="0.3">
      <c r="A314">
        <v>620</v>
      </c>
      <c r="B314">
        <v>310</v>
      </c>
      <c r="D314" s="13" t="str">
        <f t="shared" si="76"/>
        <v>906</v>
      </c>
      <c r="E314" s="13" t="str">
        <f t="shared" si="77"/>
        <v>458</v>
      </c>
      <c r="F314" s="13" t="str">
        <f t="shared" si="78"/>
        <v>90623.45889</v>
      </c>
      <c r="G314" s="13" t="str">
        <f t="shared" si="79"/>
        <v>310.620.CA.OH.1.2214.No.Yes</v>
      </c>
      <c r="H314" s="13" t="s">
        <v>1664</v>
      </c>
      <c r="I314" s="13" t="s">
        <v>1664</v>
      </c>
      <c r="J314" t="s">
        <v>1432</v>
      </c>
      <c r="K314" t="s">
        <v>1348</v>
      </c>
      <c r="L314" s="14" t="s">
        <v>1433</v>
      </c>
      <c r="M314" t="s">
        <v>1473</v>
      </c>
      <c r="N314" t="s">
        <v>1345</v>
      </c>
      <c r="O314" t="s">
        <v>1474</v>
      </c>
      <c r="P314" t="s">
        <v>1477</v>
      </c>
      <c r="Q314" s="34">
        <v>2214</v>
      </c>
      <c r="R314" s="9">
        <v>2253.6999999999998</v>
      </c>
      <c r="S314">
        <v>0.36</v>
      </c>
      <c r="T314">
        <v>0.36</v>
      </c>
      <c r="U314" s="11">
        <f t="shared" si="80"/>
        <v>1</v>
      </c>
      <c r="V314" s="50">
        <v>0.81</v>
      </c>
      <c r="W314" s="22">
        <v>0.81</v>
      </c>
      <c r="X314">
        <v>1</v>
      </c>
      <c r="Y314" t="s">
        <v>1680</v>
      </c>
      <c r="Z314" s="50">
        <v>2253.6999999999998</v>
      </c>
      <c r="AA314" t="s">
        <v>1479</v>
      </c>
      <c r="AB314" t="s">
        <v>1478</v>
      </c>
      <c r="AC314" t="s">
        <v>1727</v>
      </c>
      <c r="AD314" t="s">
        <v>1723</v>
      </c>
      <c r="AE314" s="13" t="str">
        <f>IFERROR(VLOOKUP(D314,Metros!$C$2:$F$916,4,0),"")</f>
        <v>CA-LOS</v>
      </c>
      <c r="AF314" s="13" t="str">
        <f>IFERROR(VLOOKUP(E314,Metros!$C$2:$F$916,4,0),"")</f>
        <v>OH-LIM</v>
      </c>
      <c r="AG314">
        <v>3</v>
      </c>
      <c r="AH314">
        <v>2162.9</v>
      </c>
      <c r="AI314">
        <v>4800</v>
      </c>
      <c r="AJ314">
        <v>5371.02</v>
      </c>
      <c r="AK314" s="10">
        <v>571.02000000000044</v>
      </c>
      <c r="AL314" s="11">
        <v>0.10631500161980413</v>
      </c>
      <c r="AS314">
        <v>1.77</v>
      </c>
      <c r="AT314">
        <v>2.13</v>
      </c>
      <c r="AY314">
        <v>1.57</v>
      </c>
      <c r="AZ314">
        <v>1.91</v>
      </c>
      <c r="BA314">
        <v>1.6</v>
      </c>
      <c r="BB314">
        <v>1.87</v>
      </c>
      <c r="BE314" s="1">
        <f t="shared" si="81"/>
        <v>1.97</v>
      </c>
      <c r="BF314" s="51">
        <v>1200</v>
      </c>
      <c r="BG314" s="1">
        <f t="shared" si="82"/>
        <v>3.5859577361671917</v>
      </c>
      <c r="BH314" s="8">
        <v>3.75</v>
      </c>
      <c r="BJ314" s="6">
        <f t="shared" si="83"/>
        <v>8451.375</v>
      </c>
      <c r="BK314" s="6">
        <f t="shared" si="84"/>
        <v>9262.7070000000003</v>
      </c>
      <c r="BL314" s="5">
        <f t="shared" si="85"/>
        <v>3.82</v>
      </c>
      <c r="BM314" s="6">
        <f t="shared" si="86"/>
        <v>8457</v>
      </c>
      <c r="BN314" s="6"/>
      <c r="BO314" s="6"/>
      <c r="BP314" s="70">
        <f t="shared" si="87"/>
        <v>1</v>
      </c>
      <c r="BQ314" s="70">
        <f t="shared" si="88"/>
        <v>1</v>
      </c>
      <c r="BR314" s="6">
        <f t="shared" si="89"/>
        <v>8457</v>
      </c>
      <c r="BS314" s="68">
        <f t="shared" si="90"/>
        <v>5</v>
      </c>
      <c r="BT314" s="6">
        <f t="shared" si="91"/>
        <v>8732</v>
      </c>
      <c r="BU314" s="6"/>
      <c r="BV314" s="6"/>
      <c r="BW314" s="6">
        <f t="shared" si="92"/>
        <v>8732</v>
      </c>
      <c r="BX314" s="6">
        <f t="shared" si="93"/>
        <v>7072.92</v>
      </c>
      <c r="BY314" s="6">
        <f t="shared" si="94"/>
        <v>1825.4970000000001</v>
      </c>
      <c r="CO314" s="50">
        <v>0.81</v>
      </c>
      <c r="CP314" t="s">
        <v>1654</v>
      </c>
      <c r="CQ314" t="s">
        <v>1655</v>
      </c>
      <c r="CR314" t="s">
        <v>1502</v>
      </c>
      <c r="CS314">
        <v>5120</v>
      </c>
      <c r="CT314" t="s">
        <v>1473</v>
      </c>
      <c r="CU314" t="s">
        <v>1656</v>
      </c>
      <c r="CV314" t="s">
        <v>1630</v>
      </c>
      <c r="CW314">
        <v>0.81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0.81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</row>
    <row r="315" spans="1:145" x14ac:dyDescent="0.3">
      <c r="A315">
        <v>622</v>
      </c>
      <c r="B315">
        <v>311</v>
      </c>
      <c r="D315" s="13" t="str">
        <f t="shared" si="76"/>
        <v>906</v>
      </c>
      <c r="E315" s="13" t="str">
        <f t="shared" si="77"/>
        <v>010</v>
      </c>
      <c r="F315" s="13" t="str">
        <f t="shared" si="78"/>
        <v>90623.01085</v>
      </c>
      <c r="G315" s="13" t="str">
        <f t="shared" si="79"/>
        <v>311.622.CA.MA.1.2847.No.Yes</v>
      </c>
      <c r="H315" s="13" t="s">
        <v>1664</v>
      </c>
      <c r="I315" s="13" t="s">
        <v>1664</v>
      </c>
      <c r="J315" t="s">
        <v>1432</v>
      </c>
      <c r="K315" t="s">
        <v>1348</v>
      </c>
      <c r="L315" s="14" t="s">
        <v>1433</v>
      </c>
      <c r="M315" t="s">
        <v>1442</v>
      </c>
      <c r="N315" t="s">
        <v>1427</v>
      </c>
      <c r="O315" t="s">
        <v>1443</v>
      </c>
      <c r="P315" t="s">
        <v>1477</v>
      </c>
      <c r="Q315" s="34">
        <v>2847</v>
      </c>
      <c r="R315" s="9">
        <v>2925.3</v>
      </c>
      <c r="S315">
        <v>0.36</v>
      </c>
      <c r="T315">
        <v>0.36</v>
      </c>
      <c r="U315" s="11">
        <f t="shared" si="80"/>
        <v>1</v>
      </c>
      <c r="V315" s="50">
        <v>0.64200000000000002</v>
      </c>
      <c r="W315" s="22">
        <v>0.64200000000000002</v>
      </c>
      <c r="X315">
        <v>1</v>
      </c>
      <c r="Y315" t="s">
        <v>1680</v>
      </c>
      <c r="Z315" s="50">
        <v>2925.3</v>
      </c>
      <c r="AA315" t="s">
        <v>1479</v>
      </c>
      <c r="AB315" t="s">
        <v>1478</v>
      </c>
      <c r="AC315" t="s">
        <v>1727</v>
      </c>
      <c r="AD315" t="s">
        <v>1726</v>
      </c>
      <c r="AE315" s="13" t="str">
        <f>IFERROR(VLOOKUP(D315,Metros!$C$2:$F$916,4,0),"")</f>
        <v>CA-LOS</v>
      </c>
      <c r="AF315" s="13" t="str">
        <f>IFERROR(VLOOKUP(E315,Metros!$C$2:$F$916,4,0),"")</f>
        <v>MA-SPR</v>
      </c>
      <c r="AG315">
        <v>3</v>
      </c>
      <c r="AH315">
        <v>2796.3000000000006</v>
      </c>
      <c r="AI315">
        <v>6533.333333333333</v>
      </c>
      <c r="AJ315">
        <v>7065.0099999999993</v>
      </c>
      <c r="AK315" s="10">
        <v>531.67666666666628</v>
      </c>
      <c r="AL315" s="11">
        <v>7.5254906456843851E-2</v>
      </c>
      <c r="AY315">
        <v>1.71</v>
      </c>
      <c r="AZ315">
        <v>1.79</v>
      </c>
      <c r="BA315">
        <v>1.72</v>
      </c>
      <c r="BB315">
        <v>1.87</v>
      </c>
      <c r="BE315" s="1">
        <f t="shared" si="81"/>
        <v>1.83</v>
      </c>
      <c r="BF315" s="51">
        <v>1200</v>
      </c>
      <c r="BG315" s="1">
        <f t="shared" si="82"/>
        <v>3.2467143369910776</v>
      </c>
      <c r="BH315" s="8">
        <v>3.7</v>
      </c>
      <c r="BJ315" s="6">
        <f t="shared" si="83"/>
        <v>10823.61</v>
      </c>
      <c r="BK315" s="6">
        <f t="shared" si="84"/>
        <v>11876.718000000001</v>
      </c>
      <c r="BL315" s="5">
        <f t="shared" si="85"/>
        <v>3.81</v>
      </c>
      <c r="BM315" s="6">
        <f t="shared" si="86"/>
        <v>10847</v>
      </c>
      <c r="BN315" s="6"/>
      <c r="BO315" s="6"/>
      <c r="BP315" s="70">
        <f t="shared" si="87"/>
        <v>1</v>
      </c>
      <c r="BQ315" s="70">
        <f t="shared" si="88"/>
        <v>1</v>
      </c>
      <c r="BR315" s="6">
        <f t="shared" si="89"/>
        <v>10847</v>
      </c>
      <c r="BS315" s="68">
        <f t="shared" si="90"/>
        <v>6</v>
      </c>
      <c r="BT315" s="6">
        <f t="shared" si="91"/>
        <v>11200</v>
      </c>
      <c r="BU315" s="6"/>
      <c r="BV315" s="6"/>
      <c r="BW315" s="6">
        <f t="shared" si="92"/>
        <v>11200</v>
      </c>
      <c r="BX315" s="6">
        <f t="shared" si="93"/>
        <v>7190.4000000000005</v>
      </c>
      <c r="BY315" s="6">
        <f t="shared" si="94"/>
        <v>1878.0426000000002</v>
      </c>
      <c r="CO315" s="50">
        <v>0.64200000000000002</v>
      </c>
      <c r="CP315" t="s">
        <v>1654</v>
      </c>
      <c r="CQ315" t="s">
        <v>1655</v>
      </c>
      <c r="CR315" t="s">
        <v>1502</v>
      </c>
      <c r="CS315">
        <v>5221</v>
      </c>
      <c r="CT315" t="s">
        <v>1442</v>
      </c>
      <c r="CU315" t="s">
        <v>1656</v>
      </c>
      <c r="CV315" t="s">
        <v>1630</v>
      </c>
      <c r="CW315">
        <v>0.64200000000000002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0.64200000000000002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</row>
    <row r="316" spans="1:145" x14ac:dyDescent="0.3">
      <c r="A316">
        <v>624</v>
      </c>
      <c r="B316">
        <v>312</v>
      </c>
      <c r="D316" s="13" t="str">
        <f t="shared" si="76"/>
        <v>906</v>
      </c>
      <c r="E316" s="13" t="str">
        <f t="shared" si="77"/>
        <v>770</v>
      </c>
      <c r="F316" s="13" t="str">
        <f t="shared" si="78"/>
        <v>90623.77064</v>
      </c>
      <c r="G316" s="13" t="str">
        <f t="shared" si="79"/>
        <v>312.624.CA.TX.1.1480.No.Yes</v>
      </c>
      <c r="H316" s="13" t="s">
        <v>1664</v>
      </c>
      <c r="I316" s="13" t="s">
        <v>1664</v>
      </c>
      <c r="J316" t="s">
        <v>1432</v>
      </c>
      <c r="K316" t="s">
        <v>1348</v>
      </c>
      <c r="L316" s="14" t="s">
        <v>1433</v>
      </c>
      <c r="M316" t="s">
        <v>1454</v>
      </c>
      <c r="N316" t="s">
        <v>1388</v>
      </c>
      <c r="O316" t="s">
        <v>1455</v>
      </c>
      <c r="P316" t="s">
        <v>1477</v>
      </c>
      <c r="Q316" s="34">
        <v>1480</v>
      </c>
      <c r="R316" s="9">
        <v>1536.3</v>
      </c>
      <c r="S316">
        <v>0.36</v>
      </c>
      <c r="T316">
        <v>0.36</v>
      </c>
      <c r="U316" s="11">
        <f t="shared" si="80"/>
        <v>1</v>
      </c>
      <c r="V316" s="50">
        <v>0.61799999999999999</v>
      </c>
      <c r="W316" s="22">
        <v>0.61799999999999999</v>
      </c>
      <c r="X316">
        <v>1</v>
      </c>
      <c r="Y316" t="s">
        <v>1680</v>
      </c>
      <c r="Z316" s="50">
        <v>1536.3</v>
      </c>
      <c r="AA316" t="s">
        <v>1479</v>
      </c>
      <c r="AB316" t="s">
        <v>1478</v>
      </c>
      <c r="AC316" t="s">
        <v>1727</v>
      </c>
      <c r="AD316" t="s">
        <v>1724</v>
      </c>
      <c r="AE316" s="13" t="str">
        <f>IFERROR(VLOOKUP(D316,Metros!$C$2:$F$916,4,0),"")</f>
        <v>CA-LOS</v>
      </c>
      <c r="AF316" s="13" t="str">
        <f>IFERROR(VLOOKUP(E316,Metros!$C$2:$F$916,4,0),"")</f>
        <v>TX-HOU</v>
      </c>
      <c r="AG316">
        <v>4</v>
      </c>
      <c r="AH316">
        <v>1455.3</v>
      </c>
      <c r="AI316">
        <v>4358.75</v>
      </c>
      <c r="AJ316">
        <v>5410.1075000000001</v>
      </c>
      <c r="AK316" s="10">
        <v>1051.3575000000001</v>
      </c>
      <c r="AL316" s="11">
        <v>0.19433209044367419</v>
      </c>
      <c r="AS316">
        <v>1.88</v>
      </c>
      <c r="AT316">
        <v>1.96</v>
      </c>
      <c r="AY316">
        <v>1.78</v>
      </c>
      <c r="AZ316">
        <v>1.91</v>
      </c>
      <c r="BA316">
        <v>1.8</v>
      </c>
      <c r="BB316">
        <v>1.94</v>
      </c>
      <c r="BE316" s="1">
        <f t="shared" si="81"/>
        <v>1.9366666666666668</v>
      </c>
      <c r="BF316" s="51">
        <v>1200</v>
      </c>
      <c r="BG316" s="1">
        <f t="shared" si="82"/>
        <v>3.782930775239211</v>
      </c>
      <c r="BH316" s="8">
        <v>4.45</v>
      </c>
      <c r="BJ316" s="6">
        <f t="shared" si="83"/>
        <v>6836.5349999999999</v>
      </c>
      <c r="BK316" s="6">
        <f t="shared" si="84"/>
        <v>7389.6030000000001</v>
      </c>
      <c r="BL316" s="5">
        <f t="shared" si="85"/>
        <v>4.63</v>
      </c>
      <c r="BM316" s="6">
        <f t="shared" si="86"/>
        <v>6852</v>
      </c>
      <c r="BN316" s="6"/>
      <c r="BO316" s="6"/>
      <c r="BP316" s="70">
        <f t="shared" si="87"/>
        <v>1</v>
      </c>
      <c r="BQ316" s="70">
        <f t="shared" si="88"/>
        <v>1</v>
      </c>
      <c r="BR316" s="6">
        <f t="shared" si="89"/>
        <v>6852</v>
      </c>
      <c r="BS316" s="68">
        <f t="shared" si="90"/>
        <v>4</v>
      </c>
      <c r="BT316" s="6">
        <f t="shared" si="91"/>
        <v>7075</v>
      </c>
      <c r="BU316" s="6"/>
      <c r="BV316" s="6"/>
      <c r="BW316" s="6">
        <f t="shared" si="92"/>
        <v>7075</v>
      </c>
      <c r="BX316" s="6">
        <f t="shared" si="93"/>
        <v>4372.3500000000004</v>
      </c>
      <c r="BY316" s="6">
        <f t="shared" si="94"/>
        <v>949.43340000000001</v>
      </c>
      <c r="CC316">
        <v>2</v>
      </c>
      <c r="CD316" s="22">
        <v>1477.1</v>
      </c>
      <c r="CE316" s="22">
        <v>4100</v>
      </c>
      <c r="CF316" s="22">
        <v>5961.99</v>
      </c>
      <c r="CG316" s="22">
        <v>1861.9899999999998</v>
      </c>
      <c r="CH316" s="11">
        <v>0.31231015147626878</v>
      </c>
      <c r="CO316" s="50">
        <v>0.61799999999999999</v>
      </c>
      <c r="CP316" t="s">
        <v>1654</v>
      </c>
      <c r="CQ316" t="s">
        <v>1655</v>
      </c>
      <c r="CR316" t="s">
        <v>1502</v>
      </c>
      <c r="CS316">
        <v>5520</v>
      </c>
      <c r="CT316" t="s">
        <v>1454</v>
      </c>
      <c r="CU316" t="s">
        <v>1656</v>
      </c>
      <c r="CV316" t="s">
        <v>1630</v>
      </c>
      <c r="CW316">
        <v>0.61799999999999999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0.61799999999999999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</row>
    <row r="317" spans="1:145" x14ac:dyDescent="0.3">
      <c r="A317">
        <v>626</v>
      </c>
      <c r="B317">
        <v>313</v>
      </c>
      <c r="D317" s="13" t="str">
        <f t="shared" si="76"/>
        <v>906</v>
      </c>
      <c r="E317" s="13" t="str">
        <f t="shared" si="77"/>
        <v>973</v>
      </c>
      <c r="F317" s="13" t="str">
        <f t="shared" si="78"/>
        <v>90623.97317</v>
      </c>
      <c r="G317" s="13" t="str">
        <f t="shared" si="79"/>
        <v>313.626.CA.OR.1.934.No.Yes</v>
      </c>
      <c r="H317" s="13" t="s">
        <v>1664</v>
      </c>
      <c r="I317" s="13" t="s">
        <v>1664</v>
      </c>
      <c r="J317" t="s">
        <v>1432</v>
      </c>
      <c r="K317" t="s">
        <v>1348</v>
      </c>
      <c r="L317" s="14" t="s">
        <v>1433</v>
      </c>
      <c r="M317" t="s">
        <v>1446</v>
      </c>
      <c r="N317" t="s">
        <v>1447</v>
      </c>
      <c r="O317" t="s">
        <v>1448</v>
      </c>
      <c r="P317" t="s">
        <v>1477</v>
      </c>
      <c r="Q317" s="34">
        <v>934</v>
      </c>
      <c r="R317" s="9">
        <v>944.6</v>
      </c>
      <c r="S317">
        <v>0.36</v>
      </c>
      <c r="T317">
        <v>0.36</v>
      </c>
      <c r="U317" s="11">
        <f t="shared" si="80"/>
        <v>1</v>
      </c>
      <c r="V317" s="50">
        <v>0.52200000000000002</v>
      </c>
      <c r="W317" s="22">
        <v>0.52200000000000002</v>
      </c>
      <c r="X317">
        <v>1</v>
      </c>
      <c r="Y317" t="s">
        <v>1680</v>
      </c>
      <c r="Z317" s="50">
        <v>944.6</v>
      </c>
      <c r="AA317" t="s">
        <v>1479</v>
      </c>
      <c r="AB317" t="s">
        <v>1478</v>
      </c>
      <c r="AC317" t="s">
        <v>1727</v>
      </c>
      <c r="AD317" t="s">
        <v>1729</v>
      </c>
      <c r="AE317" s="13" t="str">
        <f>IFERROR(VLOOKUP(D317,Metros!$C$2:$F$916,4,0),"")</f>
        <v>CA-LOS</v>
      </c>
      <c r="AF317" s="13" t="str">
        <f>IFERROR(VLOOKUP(E317,Metros!$C$2:$F$916,4,0),"")</f>
        <v>OR-EUG</v>
      </c>
      <c r="AG317">
        <v>55</v>
      </c>
      <c r="AH317">
        <v>945.27272727272725</v>
      </c>
      <c r="AI317">
        <v>3888.090909090909</v>
      </c>
      <c r="AJ317">
        <v>4183.7530909090892</v>
      </c>
      <c r="AK317" s="10">
        <v>295.66218181818022</v>
      </c>
      <c r="AL317" s="11">
        <v>7.0669127788785369E-2</v>
      </c>
      <c r="AS317">
        <v>2.44</v>
      </c>
      <c r="AT317">
        <v>2.65</v>
      </c>
      <c r="AY317">
        <v>2.5499999999999998</v>
      </c>
      <c r="AZ317">
        <v>2.7</v>
      </c>
      <c r="BA317">
        <v>2.7</v>
      </c>
      <c r="BB317">
        <v>2.9</v>
      </c>
      <c r="BE317" s="1">
        <f t="shared" si="81"/>
        <v>2.75</v>
      </c>
      <c r="BF317" s="51">
        <v>1200</v>
      </c>
      <c r="BG317" s="1">
        <f t="shared" si="82"/>
        <v>5.5328789964005924</v>
      </c>
      <c r="BH317" s="8">
        <v>7</v>
      </c>
      <c r="BI317" s="8">
        <v>6750</v>
      </c>
      <c r="BJ317" s="6">
        <f t="shared" si="83"/>
        <v>6750</v>
      </c>
      <c r="BK317" s="6">
        <f t="shared" si="84"/>
        <v>7090.0559999999996</v>
      </c>
      <c r="BL317" s="5">
        <f t="shared" si="85"/>
        <v>7.23</v>
      </c>
      <c r="BM317" s="6">
        <f t="shared" si="86"/>
        <v>6753</v>
      </c>
      <c r="BN317" s="6"/>
      <c r="BO317" s="6"/>
      <c r="BP317" s="70">
        <f t="shared" si="87"/>
        <v>1</v>
      </c>
      <c r="BQ317" s="70">
        <f t="shared" si="88"/>
        <v>1</v>
      </c>
      <c r="BR317" s="6">
        <f t="shared" si="89"/>
        <v>6753</v>
      </c>
      <c r="BS317" s="68">
        <f t="shared" si="90"/>
        <v>2</v>
      </c>
      <c r="BT317" s="6">
        <f t="shared" si="91"/>
        <v>6972</v>
      </c>
      <c r="BU317" s="6"/>
      <c r="BV317" s="6"/>
      <c r="BW317" s="6">
        <f t="shared" si="92"/>
        <v>6972</v>
      </c>
      <c r="BX317" s="6">
        <f t="shared" si="93"/>
        <v>3639.384</v>
      </c>
      <c r="BY317" s="6">
        <f t="shared" si="94"/>
        <v>493.08120000000002</v>
      </c>
      <c r="CO317" s="50">
        <v>0.52200000000000002</v>
      </c>
      <c r="CP317" t="s">
        <v>1654</v>
      </c>
      <c r="CQ317" t="s">
        <v>1655</v>
      </c>
      <c r="CR317" t="s">
        <v>1502</v>
      </c>
      <c r="CS317">
        <v>5639</v>
      </c>
      <c r="CT317" t="s">
        <v>1446</v>
      </c>
      <c r="CU317" t="s">
        <v>1656</v>
      </c>
      <c r="CV317" t="s">
        <v>1630</v>
      </c>
      <c r="CW317">
        <v>0.52200000000000002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0.52200000000000002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</row>
    <row r="318" spans="1:145" x14ac:dyDescent="0.3">
      <c r="A318">
        <v>628</v>
      </c>
      <c r="B318">
        <v>314</v>
      </c>
      <c r="D318" s="13" t="str">
        <f t="shared" si="76"/>
        <v>906</v>
      </c>
      <c r="E318" s="13" t="str">
        <f t="shared" si="77"/>
        <v>953</v>
      </c>
      <c r="F318" s="13" t="str">
        <f t="shared" si="78"/>
        <v>90623.95304</v>
      </c>
      <c r="G318" s="13" t="str">
        <f t="shared" si="79"/>
        <v>314.628.CA.CA.1.343.No.Yes</v>
      </c>
      <c r="H318" s="13" t="s">
        <v>1664</v>
      </c>
      <c r="I318" s="13" t="s">
        <v>1664</v>
      </c>
      <c r="J318" t="s">
        <v>1432</v>
      </c>
      <c r="K318" t="s">
        <v>1348</v>
      </c>
      <c r="L318" s="14" t="s">
        <v>1433</v>
      </c>
      <c r="M318" t="s">
        <v>1444</v>
      </c>
      <c r="N318" t="s">
        <v>1348</v>
      </c>
      <c r="O318" t="s">
        <v>1445</v>
      </c>
      <c r="P318" t="s">
        <v>1477</v>
      </c>
      <c r="Q318" s="34">
        <v>343</v>
      </c>
      <c r="R318" s="9">
        <v>349</v>
      </c>
      <c r="S318">
        <v>0.36</v>
      </c>
      <c r="T318">
        <v>0.36</v>
      </c>
      <c r="U318" s="11">
        <f t="shared" si="80"/>
        <v>1</v>
      </c>
      <c r="V318" s="50">
        <v>0.69</v>
      </c>
      <c r="W318" s="22">
        <v>0.69</v>
      </c>
      <c r="X318">
        <v>1</v>
      </c>
      <c r="Y318" t="s">
        <v>1680</v>
      </c>
      <c r="Z318" s="50">
        <v>349</v>
      </c>
      <c r="AA318" t="s">
        <v>1479</v>
      </c>
      <c r="AB318" t="s">
        <v>1478</v>
      </c>
      <c r="AC318" t="s">
        <v>1727</v>
      </c>
      <c r="AD318" t="s">
        <v>1727</v>
      </c>
      <c r="AE318" s="13" t="str">
        <f>IFERROR(VLOOKUP(D318,Metros!$C$2:$F$916,4,0),"")</f>
        <v>CA-LOS</v>
      </c>
      <c r="AF318" s="13" t="str">
        <f>IFERROR(VLOOKUP(E318,Metros!$C$2:$F$916,4,0),"")</f>
        <v>CA-SAC</v>
      </c>
      <c r="AG318">
        <v>113</v>
      </c>
      <c r="AH318">
        <v>378.0141592920354</v>
      </c>
      <c r="AI318">
        <v>1513.9514159292037</v>
      </c>
      <c r="AJ318">
        <v>2298.1816814159279</v>
      </c>
      <c r="AK318" s="10">
        <v>784.23026548672419</v>
      </c>
      <c r="AL318" s="11">
        <v>0.34123945544790601</v>
      </c>
      <c r="AS318">
        <v>2.4900000000000002</v>
      </c>
      <c r="AT318">
        <v>2.68</v>
      </c>
      <c r="AY318">
        <v>2.5299999999999998</v>
      </c>
      <c r="AZ318">
        <v>2.7</v>
      </c>
      <c r="BA318">
        <v>2.62</v>
      </c>
      <c r="BB318">
        <v>2.83</v>
      </c>
      <c r="BE318" s="1">
        <f t="shared" si="81"/>
        <v>2.7366666666666668</v>
      </c>
      <c r="BF318" s="51">
        <v>1200</v>
      </c>
      <c r="BG318" s="1">
        <f t="shared" si="82"/>
        <v>7.6802287488061136</v>
      </c>
      <c r="BH318" s="8">
        <v>1</v>
      </c>
      <c r="BI318" s="8">
        <v>3150</v>
      </c>
      <c r="BJ318" s="6">
        <f t="shared" si="83"/>
        <v>3150</v>
      </c>
      <c r="BK318" s="6">
        <f t="shared" si="84"/>
        <v>3275.64</v>
      </c>
      <c r="BL318" s="5">
        <f t="shared" si="85"/>
        <v>9.19</v>
      </c>
      <c r="BM318" s="6">
        <f t="shared" si="86"/>
        <v>3152</v>
      </c>
      <c r="BN318" s="6"/>
      <c r="BO318" s="6"/>
      <c r="BP318" s="70">
        <f t="shared" si="87"/>
        <v>1</v>
      </c>
      <c r="BQ318" s="70">
        <f t="shared" si="88"/>
        <v>1</v>
      </c>
      <c r="BR318" s="6">
        <f t="shared" si="89"/>
        <v>3152</v>
      </c>
      <c r="BS318" s="68">
        <f t="shared" si="90"/>
        <v>1</v>
      </c>
      <c r="BT318" s="6">
        <f t="shared" si="91"/>
        <v>3254</v>
      </c>
      <c r="BU318" s="6"/>
      <c r="BV318" s="6"/>
      <c r="BW318" s="6">
        <f t="shared" si="92"/>
        <v>3254</v>
      </c>
      <c r="BX318" s="6">
        <f t="shared" si="93"/>
        <v>2245.2599999999998</v>
      </c>
      <c r="BY318" s="6">
        <f t="shared" si="94"/>
        <v>240.80999999999997</v>
      </c>
      <c r="CO318" s="50">
        <v>0.69</v>
      </c>
      <c r="CP318" t="s">
        <v>1654</v>
      </c>
      <c r="CQ318" t="s">
        <v>1655</v>
      </c>
      <c r="CR318" t="s">
        <v>1502</v>
      </c>
      <c r="CS318">
        <v>5641</v>
      </c>
      <c r="CT318" t="s">
        <v>1444</v>
      </c>
      <c r="CU318" t="s">
        <v>1656</v>
      </c>
      <c r="CV318" t="s">
        <v>1630</v>
      </c>
      <c r="CW318">
        <v>0.69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0.69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</row>
    <row r="319" spans="1:145" x14ac:dyDescent="0.3">
      <c r="A319">
        <v>630</v>
      </c>
      <c r="B319">
        <v>315</v>
      </c>
      <c r="D319" s="13" t="str">
        <f t="shared" si="76"/>
        <v>906</v>
      </c>
      <c r="E319" s="13" t="str">
        <f t="shared" si="77"/>
        <v>917</v>
      </c>
      <c r="F319" s="13" t="str">
        <f t="shared" si="78"/>
        <v>90623.91764</v>
      </c>
      <c r="G319" s="13" t="str">
        <f t="shared" si="79"/>
        <v>315.630.CA.CA.1.33.No.Yes</v>
      </c>
      <c r="H319" s="13" t="s">
        <v>1664</v>
      </c>
      <c r="I319" s="13" t="s">
        <v>1664</v>
      </c>
      <c r="J319" t="s">
        <v>1432</v>
      </c>
      <c r="K319" t="s">
        <v>1348</v>
      </c>
      <c r="L319" s="14" t="s">
        <v>1433</v>
      </c>
      <c r="M319" t="s">
        <v>1398</v>
      </c>
      <c r="N319" t="s">
        <v>1348</v>
      </c>
      <c r="O319" t="s">
        <v>1449</v>
      </c>
      <c r="P319" t="s">
        <v>1477</v>
      </c>
      <c r="Q319" s="34">
        <v>33</v>
      </c>
      <c r="R319" s="9">
        <v>35.200000000000003</v>
      </c>
      <c r="S319">
        <v>0.36</v>
      </c>
      <c r="T319">
        <v>0.36</v>
      </c>
      <c r="U319" s="11">
        <f t="shared" si="80"/>
        <v>1</v>
      </c>
      <c r="V319" s="50">
        <v>0.73799999999999999</v>
      </c>
      <c r="W319" s="22">
        <v>0.73799999999999999</v>
      </c>
      <c r="X319">
        <v>1</v>
      </c>
      <c r="Y319" t="s">
        <v>1680</v>
      </c>
      <c r="Z319" s="50">
        <v>35.200000000000003</v>
      </c>
      <c r="AA319" t="s">
        <v>1479</v>
      </c>
      <c r="AB319" t="s">
        <v>1478</v>
      </c>
      <c r="AC319" t="s">
        <v>1727</v>
      </c>
      <c r="AD319" t="s">
        <v>1727</v>
      </c>
      <c r="AE319" s="13" t="str">
        <f>IFERROR(VLOOKUP(D319,Metros!$C$2:$F$916,4,0),"")</f>
        <v>CA-LOS</v>
      </c>
      <c r="AF319" s="13" t="str">
        <f>IFERROR(VLOOKUP(E319,Metros!$C$2:$F$916,4,0),"")</f>
        <v>CA-LOS</v>
      </c>
      <c r="AG319">
        <v>232</v>
      </c>
      <c r="AH319">
        <v>71.621120689655172</v>
      </c>
      <c r="AI319">
        <v>769.65918103448269</v>
      </c>
      <c r="AJ319">
        <v>1306.7164655172412</v>
      </c>
      <c r="AK319" s="10">
        <v>537.05728448275852</v>
      </c>
      <c r="AL319" s="11">
        <v>0.41099756424219669</v>
      </c>
      <c r="AS319">
        <v>9.17</v>
      </c>
      <c r="AT319">
        <v>10.06</v>
      </c>
      <c r="AY319">
        <v>9.0399999999999991</v>
      </c>
      <c r="AZ319">
        <v>10.07</v>
      </c>
      <c r="BA319">
        <v>9.23</v>
      </c>
      <c r="BB319">
        <v>10.43</v>
      </c>
      <c r="BE319" s="1">
        <f t="shared" si="81"/>
        <v>10.186666666666667</v>
      </c>
      <c r="BF319" s="51">
        <v>1200</v>
      </c>
      <c r="BG319" s="1">
        <f t="shared" si="82"/>
        <v>49.880242424242425</v>
      </c>
      <c r="BH319" s="8">
        <v>1</v>
      </c>
      <c r="BI319" s="8">
        <v>1850</v>
      </c>
      <c r="BJ319" s="6">
        <f t="shared" si="83"/>
        <v>1850</v>
      </c>
      <c r="BK319" s="6">
        <f t="shared" si="84"/>
        <v>1862.672</v>
      </c>
      <c r="BL319" s="5">
        <f t="shared" si="85"/>
        <v>56.08</v>
      </c>
      <c r="BM319" s="6">
        <f t="shared" si="86"/>
        <v>1851</v>
      </c>
      <c r="BN319" s="6"/>
      <c r="BO319" s="6"/>
      <c r="BP319" s="70">
        <f t="shared" si="87"/>
        <v>1</v>
      </c>
      <c r="BQ319" s="70">
        <f t="shared" si="88"/>
        <v>1</v>
      </c>
      <c r="BR319" s="6">
        <f t="shared" si="89"/>
        <v>1851</v>
      </c>
      <c r="BS319" s="68">
        <f t="shared" si="90"/>
        <v>1</v>
      </c>
      <c r="BT319" s="6">
        <f t="shared" si="91"/>
        <v>1911</v>
      </c>
      <c r="BU319" s="6"/>
      <c r="BV319" s="6"/>
      <c r="BW319" s="6">
        <f t="shared" si="92"/>
        <v>1911</v>
      </c>
      <c r="BX319" s="6">
        <f t="shared" si="93"/>
        <v>1410.318</v>
      </c>
      <c r="BY319" s="6">
        <f t="shared" si="94"/>
        <v>25.977600000000002</v>
      </c>
      <c r="CO319" s="50">
        <v>0.73799999999999999</v>
      </c>
      <c r="CP319" t="s">
        <v>1654</v>
      </c>
      <c r="CQ319" t="s">
        <v>1655</v>
      </c>
      <c r="CR319" t="s">
        <v>1502</v>
      </c>
      <c r="CS319">
        <v>5642</v>
      </c>
      <c r="CT319" t="s">
        <v>1398</v>
      </c>
      <c r="CU319" t="s">
        <v>1656</v>
      </c>
      <c r="CV319" t="s">
        <v>1630</v>
      </c>
      <c r="CW319">
        <v>0.73799999999999999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0.73799999999999999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</row>
    <row r="320" spans="1:145" x14ac:dyDescent="0.3">
      <c r="A320">
        <v>632</v>
      </c>
      <c r="B320">
        <v>316</v>
      </c>
      <c r="D320" s="13" t="str">
        <f t="shared" si="76"/>
        <v>906</v>
      </c>
      <c r="E320" s="13" t="str">
        <f t="shared" si="77"/>
        <v>604</v>
      </c>
      <c r="F320" s="13" t="str">
        <f t="shared" si="78"/>
        <v>90623.60436</v>
      </c>
      <c r="G320" s="13" t="str">
        <f t="shared" si="79"/>
        <v>316.632.CA.IL.1.1978.No.Yes</v>
      </c>
      <c r="H320" s="13" t="s">
        <v>1664</v>
      </c>
      <c r="I320" s="13" t="s">
        <v>1664</v>
      </c>
      <c r="J320" t="s">
        <v>1432</v>
      </c>
      <c r="K320" t="s">
        <v>1348</v>
      </c>
      <c r="L320" s="14" t="s">
        <v>1433</v>
      </c>
      <c r="M320" t="s">
        <v>1466</v>
      </c>
      <c r="N320" t="s">
        <v>1354</v>
      </c>
      <c r="O320" t="s">
        <v>1467</v>
      </c>
      <c r="P320" t="s">
        <v>1477</v>
      </c>
      <c r="Q320" s="34">
        <v>1978</v>
      </c>
      <c r="R320" s="9">
        <v>1987</v>
      </c>
      <c r="S320">
        <v>0.36</v>
      </c>
      <c r="T320">
        <v>0.36</v>
      </c>
      <c r="U320" s="11">
        <f t="shared" si="80"/>
        <v>1</v>
      </c>
      <c r="V320" s="50">
        <v>0.77400000000000002</v>
      </c>
      <c r="W320" s="22">
        <v>0.77400000000000002</v>
      </c>
      <c r="X320">
        <v>1</v>
      </c>
      <c r="Y320" t="s">
        <v>1680</v>
      </c>
      <c r="Z320" s="50">
        <v>1987</v>
      </c>
      <c r="AA320" t="s">
        <v>1479</v>
      </c>
      <c r="AB320" t="s">
        <v>1478</v>
      </c>
      <c r="AC320" t="s">
        <v>1727</v>
      </c>
      <c r="AD320" t="s">
        <v>1723</v>
      </c>
      <c r="AE320" s="13" t="str">
        <f>IFERROR(VLOOKUP(D320,Metros!$C$2:$F$916,4,0),"")</f>
        <v>CA-LOS</v>
      </c>
      <c r="AF320" s="13" t="str">
        <f>IFERROR(VLOOKUP(E320,Metros!$C$2:$F$916,4,0),"")</f>
        <v>IL-CHI</v>
      </c>
      <c r="AG320">
        <v>3</v>
      </c>
      <c r="AH320">
        <v>1944.8</v>
      </c>
      <c r="AI320">
        <v>3995</v>
      </c>
      <c r="AJ320">
        <v>4507.68</v>
      </c>
      <c r="AK320" s="10">
        <v>512.68000000000029</v>
      </c>
      <c r="AL320" s="11">
        <v>0.11373478152841379</v>
      </c>
      <c r="AS320">
        <v>1.62</v>
      </c>
      <c r="AT320">
        <v>2</v>
      </c>
      <c r="AY320">
        <v>1.36</v>
      </c>
      <c r="AZ320">
        <v>1.56</v>
      </c>
      <c r="BA320">
        <v>1.35</v>
      </c>
      <c r="BB320">
        <v>1.5</v>
      </c>
      <c r="BE320" s="1">
        <f t="shared" si="81"/>
        <v>1.6866666666666668</v>
      </c>
      <c r="BF320" s="51">
        <v>1200</v>
      </c>
      <c r="BG320" s="1">
        <f t="shared" si="82"/>
        <v>3.2182588491863786</v>
      </c>
      <c r="BH320" s="8">
        <v>3.25</v>
      </c>
      <c r="BI320" s="8">
        <v>7000</v>
      </c>
      <c r="BJ320" s="6">
        <f t="shared" si="83"/>
        <v>7000</v>
      </c>
      <c r="BK320" s="6">
        <f t="shared" si="84"/>
        <v>7715.32</v>
      </c>
      <c r="BL320" s="5">
        <f t="shared" si="85"/>
        <v>3.54</v>
      </c>
      <c r="BM320" s="6">
        <f t="shared" si="86"/>
        <v>7002</v>
      </c>
      <c r="BN320" s="6"/>
      <c r="BO320" s="6"/>
      <c r="BP320" s="70">
        <f t="shared" si="87"/>
        <v>1</v>
      </c>
      <c r="BQ320" s="70">
        <f t="shared" si="88"/>
        <v>1</v>
      </c>
      <c r="BR320" s="6">
        <f t="shared" si="89"/>
        <v>7002</v>
      </c>
      <c r="BS320" s="68">
        <f t="shared" si="90"/>
        <v>5</v>
      </c>
      <c r="BT320" s="6">
        <f t="shared" si="91"/>
        <v>7230</v>
      </c>
      <c r="BU320" s="6"/>
      <c r="BV320" s="6"/>
      <c r="BW320" s="6">
        <f t="shared" si="92"/>
        <v>7230</v>
      </c>
      <c r="BX320" s="6">
        <f t="shared" si="93"/>
        <v>5596.02</v>
      </c>
      <c r="BY320" s="6">
        <f t="shared" si="94"/>
        <v>1537.9380000000001</v>
      </c>
      <c r="CO320" s="50">
        <v>0.77400000000000002</v>
      </c>
      <c r="CP320" t="s">
        <v>1654</v>
      </c>
      <c r="CQ320" t="s">
        <v>1655</v>
      </c>
      <c r="CR320" t="s">
        <v>1502</v>
      </c>
      <c r="CS320">
        <v>5851</v>
      </c>
      <c r="CT320" t="s">
        <v>1466</v>
      </c>
      <c r="CU320" t="s">
        <v>1656</v>
      </c>
      <c r="CV320" t="s">
        <v>1630</v>
      </c>
      <c r="CW320">
        <v>0.77400000000000002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0.77400000000000002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</row>
    <row r="321" spans="1:145" x14ac:dyDescent="0.3">
      <c r="A321">
        <v>634</v>
      </c>
      <c r="B321">
        <v>317</v>
      </c>
      <c r="D321" s="13" t="str">
        <f t="shared" si="76"/>
        <v>314</v>
      </c>
      <c r="E321" s="13" t="str">
        <f t="shared" si="77"/>
        <v>226</v>
      </c>
      <c r="F321" s="13" t="str">
        <f t="shared" si="78"/>
        <v>31408.22603</v>
      </c>
      <c r="G321" s="13" t="str">
        <f t="shared" si="79"/>
        <v>317.634.GA.VA.4.588.Yes.Yes</v>
      </c>
      <c r="H321" s="13" t="s">
        <v>1664</v>
      </c>
      <c r="I321" s="13" t="s">
        <v>1664</v>
      </c>
      <c r="J321" t="s">
        <v>1434</v>
      </c>
      <c r="K321" t="s">
        <v>1372</v>
      </c>
      <c r="L321" s="14" t="s">
        <v>1435</v>
      </c>
      <c r="M321" t="s">
        <v>1468</v>
      </c>
      <c r="N321" t="s">
        <v>1469</v>
      </c>
      <c r="O321" t="s">
        <v>1470</v>
      </c>
      <c r="P321" t="s">
        <v>1477</v>
      </c>
      <c r="Q321" s="34">
        <v>588</v>
      </c>
      <c r="R321" s="9">
        <v>615.29999999999995</v>
      </c>
      <c r="S321">
        <v>0.36</v>
      </c>
      <c r="T321">
        <v>0.36</v>
      </c>
      <c r="U321" s="11">
        <f t="shared" si="80"/>
        <v>1</v>
      </c>
      <c r="V321" s="50">
        <v>4.4000000000000004</v>
      </c>
      <c r="W321" s="22">
        <v>4.4000000000000004</v>
      </c>
      <c r="X321">
        <v>4</v>
      </c>
      <c r="Y321" t="s">
        <v>1680</v>
      </c>
      <c r="Z321" s="50">
        <v>615.29999999999995</v>
      </c>
      <c r="AA321" t="s">
        <v>1478</v>
      </c>
      <c r="AB321" t="s">
        <v>1478</v>
      </c>
      <c r="AC321" t="s">
        <v>1721</v>
      </c>
      <c r="AD321" t="s">
        <v>1722</v>
      </c>
      <c r="AE321" s="13" t="str">
        <f>IFERROR(VLOOKUP(D321,Metros!$C$2:$F$916,4,0),"")</f>
        <v>GA-SAV</v>
      </c>
      <c r="AF321" s="13" t="str">
        <f>IFERROR(VLOOKUP(E321,Metros!$C$2:$F$916,4,0),"")</f>
        <v>VA-WIN</v>
      </c>
      <c r="AG321">
        <v>1</v>
      </c>
      <c r="AH321">
        <v>594.79999999999995</v>
      </c>
      <c r="AI321">
        <v>3500</v>
      </c>
      <c r="AJ321">
        <v>1835.93</v>
      </c>
      <c r="AK321" s="10">
        <v>-1664.07</v>
      </c>
      <c r="AL321" s="11">
        <v>-0.90639076653249295</v>
      </c>
      <c r="AS321">
        <v>2.38</v>
      </c>
      <c r="AT321">
        <v>2.66</v>
      </c>
      <c r="AY321">
        <v>2.36</v>
      </c>
      <c r="AZ321">
        <v>2.65</v>
      </c>
      <c r="BA321">
        <v>2.39</v>
      </c>
      <c r="BB321">
        <v>2.66</v>
      </c>
      <c r="BE321" s="1">
        <f t="shared" si="81"/>
        <v>2.6566666666666667</v>
      </c>
      <c r="BF321" s="51">
        <v>1800</v>
      </c>
      <c r="BG321" s="1">
        <f t="shared" si="82"/>
        <v>7.0432355761417202</v>
      </c>
      <c r="BH321" s="8">
        <v>7.55</v>
      </c>
      <c r="BJ321" s="6">
        <f t="shared" si="83"/>
        <v>4645.5149999999994</v>
      </c>
      <c r="BK321" s="6">
        <f t="shared" si="84"/>
        <v>4867.0229999999992</v>
      </c>
      <c r="BL321" s="5">
        <f t="shared" si="85"/>
        <v>7.92</v>
      </c>
      <c r="BM321" s="6">
        <f t="shared" si="86"/>
        <v>4657</v>
      </c>
      <c r="BN321" s="6"/>
      <c r="BO321" s="6"/>
      <c r="BP321" s="70">
        <f t="shared" si="87"/>
        <v>4</v>
      </c>
      <c r="BQ321" s="70">
        <f t="shared" si="88"/>
        <v>4</v>
      </c>
      <c r="BR321" s="6">
        <f t="shared" si="89"/>
        <v>4657</v>
      </c>
      <c r="BS321" s="68">
        <f t="shared" si="90"/>
        <v>2</v>
      </c>
      <c r="BT321" s="6">
        <f t="shared" si="91"/>
        <v>4808</v>
      </c>
      <c r="BU321" s="6"/>
      <c r="BV321" s="6"/>
      <c r="BW321" s="6">
        <f t="shared" si="92"/>
        <v>4808</v>
      </c>
      <c r="BX321" s="6">
        <f t="shared" si="93"/>
        <v>21155.200000000001</v>
      </c>
      <c r="BY321" s="6">
        <f t="shared" si="94"/>
        <v>2707.32</v>
      </c>
      <c r="CO321" s="50">
        <v>4.4000000000000004</v>
      </c>
      <c r="CP321" t="s">
        <v>1657</v>
      </c>
      <c r="CQ321" t="s">
        <v>1658</v>
      </c>
      <c r="CR321" t="s">
        <v>1539</v>
      </c>
      <c r="CS321">
        <v>5030</v>
      </c>
      <c r="CT321" t="s">
        <v>1526</v>
      </c>
      <c r="CU321">
        <v>0</v>
      </c>
      <c r="CV321">
        <v>0</v>
      </c>
      <c r="CW321">
        <v>4.4000000000000004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2</v>
      </c>
      <c r="DQ321">
        <v>1.4</v>
      </c>
      <c r="DR321">
        <v>1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</row>
    <row r="322" spans="1:145" x14ac:dyDescent="0.3">
      <c r="A322">
        <v>636</v>
      </c>
      <c r="B322">
        <v>318</v>
      </c>
      <c r="D322" s="13" t="str">
        <f t="shared" si="76"/>
        <v>314</v>
      </c>
      <c r="E322" s="13" t="str">
        <f t="shared" si="77"/>
        <v>180</v>
      </c>
      <c r="F322" s="13" t="str">
        <f t="shared" si="78"/>
        <v>31408.18031</v>
      </c>
      <c r="G322" s="13" t="str">
        <f t="shared" si="79"/>
        <v>318.636.GA.PA.4.729.Yes.Yes</v>
      </c>
      <c r="H322" s="13" t="s">
        <v>1664</v>
      </c>
      <c r="I322" s="13" t="s">
        <v>1664</v>
      </c>
      <c r="J322" t="s">
        <v>1434</v>
      </c>
      <c r="K322" t="s">
        <v>1372</v>
      </c>
      <c r="L322" s="14" t="s">
        <v>1435</v>
      </c>
      <c r="M322" t="s">
        <v>1438</v>
      </c>
      <c r="N322" t="s">
        <v>1357</v>
      </c>
      <c r="O322" t="s">
        <v>1439</v>
      </c>
      <c r="P322" t="s">
        <v>1477</v>
      </c>
      <c r="Q322" s="34">
        <v>729</v>
      </c>
      <c r="R322" s="9">
        <v>754.5</v>
      </c>
      <c r="S322">
        <v>0.36</v>
      </c>
      <c r="T322">
        <v>0.36</v>
      </c>
      <c r="U322" s="11">
        <f t="shared" si="80"/>
        <v>1</v>
      </c>
      <c r="V322" s="50">
        <v>4.2</v>
      </c>
      <c r="W322" s="22">
        <v>4.2</v>
      </c>
      <c r="X322">
        <v>4</v>
      </c>
      <c r="Y322" t="s">
        <v>1680</v>
      </c>
      <c r="Z322" s="50">
        <v>754.5</v>
      </c>
      <c r="AA322" t="s">
        <v>1478</v>
      </c>
      <c r="AB322" t="s">
        <v>1478</v>
      </c>
      <c r="AC322" t="s">
        <v>1721</v>
      </c>
      <c r="AD322" t="s">
        <v>1725</v>
      </c>
      <c r="AE322" s="13" t="str">
        <f>IFERROR(VLOOKUP(D322,Metros!$C$2:$F$916,4,0),"")</f>
        <v>GA-SAV</v>
      </c>
      <c r="AF322" s="13" t="str">
        <f>IFERROR(VLOOKUP(E322,Metros!$C$2:$F$916,4,0),"")</f>
        <v>PA-ALL</v>
      </c>
      <c r="AK322" s="10"/>
      <c r="AL322" s="11"/>
      <c r="AS322">
        <v>2.06</v>
      </c>
      <c r="AT322">
        <v>2.2799999999999998</v>
      </c>
      <c r="AY322">
        <v>2.15</v>
      </c>
      <c r="AZ322">
        <v>2.36</v>
      </c>
      <c r="BA322">
        <v>2.36</v>
      </c>
      <c r="BB322">
        <v>2.69</v>
      </c>
      <c r="BE322" s="1">
        <f t="shared" si="81"/>
        <v>2.4433333333333334</v>
      </c>
      <c r="BF322" s="51">
        <v>1800</v>
      </c>
      <c r="BG322" s="1">
        <f t="shared" si="82"/>
        <v>6.1728525513585151</v>
      </c>
      <c r="BH322" s="8">
        <v>6.15</v>
      </c>
      <c r="BI322" s="8">
        <v>5050</v>
      </c>
      <c r="BJ322" s="6">
        <f t="shared" si="83"/>
        <v>5050</v>
      </c>
      <c r="BK322" s="6">
        <f t="shared" si="84"/>
        <v>5321.62</v>
      </c>
      <c r="BL322" s="5">
        <f t="shared" si="85"/>
        <v>6.94</v>
      </c>
      <c r="BM322" s="6">
        <f t="shared" si="86"/>
        <v>5059</v>
      </c>
      <c r="BN322" s="6"/>
      <c r="BO322" s="6"/>
      <c r="BP322" s="70">
        <f t="shared" si="87"/>
        <v>4</v>
      </c>
      <c r="BQ322" s="70">
        <f t="shared" si="88"/>
        <v>4</v>
      </c>
      <c r="BR322" s="6">
        <f t="shared" si="89"/>
        <v>5059</v>
      </c>
      <c r="BS322" s="68">
        <f t="shared" si="90"/>
        <v>2</v>
      </c>
      <c r="BT322" s="6">
        <f t="shared" si="91"/>
        <v>5223</v>
      </c>
      <c r="BU322" s="6"/>
      <c r="BV322" s="6"/>
      <c r="BW322" s="6">
        <f t="shared" si="92"/>
        <v>5223</v>
      </c>
      <c r="BX322" s="6">
        <f t="shared" si="93"/>
        <v>21936.600000000002</v>
      </c>
      <c r="BY322" s="6">
        <f t="shared" si="94"/>
        <v>3168.9</v>
      </c>
      <c r="CO322" s="50">
        <v>4.2</v>
      </c>
      <c r="CP322" t="s">
        <v>1657</v>
      </c>
      <c r="CQ322" t="s">
        <v>1658</v>
      </c>
      <c r="CR322" t="s">
        <v>1539</v>
      </c>
      <c r="CS322">
        <v>5034</v>
      </c>
      <c r="CT322" t="s">
        <v>1523</v>
      </c>
      <c r="CU322">
        <v>0</v>
      </c>
      <c r="CV322">
        <v>0</v>
      </c>
      <c r="CW322">
        <v>4.2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2</v>
      </c>
      <c r="DQ322">
        <v>0.2</v>
      </c>
      <c r="DR322">
        <v>2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</row>
    <row r="323" spans="1:145" x14ac:dyDescent="0.3">
      <c r="A323">
        <v>638</v>
      </c>
      <c r="B323">
        <v>319</v>
      </c>
      <c r="D323" s="13" t="str">
        <f t="shared" si="76"/>
        <v>314</v>
      </c>
      <c r="E323" s="13" t="str">
        <f t="shared" si="77"/>
        <v>450</v>
      </c>
      <c r="F323" s="13" t="str">
        <f t="shared" si="78"/>
        <v>31408.45050</v>
      </c>
      <c r="G323" s="13" t="str">
        <f t="shared" si="79"/>
        <v>319.638.GA.OH.3.653.Yes.Yes</v>
      </c>
      <c r="H323" s="13" t="s">
        <v>1664</v>
      </c>
      <c r="I323" s="13" t="s">
        <v>1664</v>
      </c>
      <c r="J323" t="s">
        <v>1434</v>
      </c>
      <c r="K323" t="s">
        <v>1372</v>
      </c>
      <c r="L323" s="14" t="s">
        <v>1435</v>
      </c>
      <c r="M323" t="s">
        <v>1471</v>
      </c>
      <c r="N323" t="s">
        <v>1345</v>
      </c>
      <c r="O323" t="s">
        <v>1472</v>
      </c>
      <c r="P323" t="s">
        <v>1477</v>
      </c>
      <c r="Q323" s="34">
        <v>653</v>
      </c>
      <c r="R323" s="9">
        <v>696.5</v>
      </c>
      <c r="S323">
        <v>0.36</v>
      </c>
      <c r="T323">
        <v>0.36</v>
      </c>
      <c r="U323" s="11">
        <f t="shared" si="80"/>
        <v>1</v>
      </c>
      <c r="V323" s="50">
        <v>2.6</v>
      </c>
      <c r="W323" s="22">
        <v>2.6</v>
      </c>
      <c r="X323">
        <v>3</v>
      </c>
      <c r="Y323" t="s">
        <v>1680</v>
      </c>
      <c r="Z323" s="50">
        <v>696.5</v>
      </c>
      <c r="AA323" t="s">
        <v>1478</v>
      </c>
      <c r="AB323" t="s">
        <v>1478</v>
      </c>
      <c r="AC323" t="s">
        <v>1721</v>
      </c>
      <c r="AD323" t="s">
        <v>1723</v>
      </c>
      <c r="AE323" s="13" t="str">
        <f>IFERROR(VLOOKUP(D323,Metros!$C$2:$F$916,4,0),"")</f>
        <v>GA-SAV</v>
      </c>
      <c r="AF323" s="13" t="str">
        <f>IFERROR(VLOOKUP(E323,Metros!$C$2:$F$916,4,0),"")</f>
        <v>OH-CIN</v>
      </c>
      <c r="AK323" s="10"/>
      <c r="AL323" s="11"/>
      <c r="AS323">
        <v>1.86</v>
      </c>
      <c r="AT323">
        <v>2.0299999999999998</v>
      </c>
      <c r="AY323">
        <v>1.8</v>
      </c>
      <c r="AZ323">
        <v>2.06</v>
      </c>
      <c r="BA323">
        <v>2.02</v>
      </c>
      <c r="BB323">
        <v>2.31</v>
      </c>
      <c r="BE323" s="1">
        <f t="shared" si="81"/>
        <v>2.1333333333333333</v>
      </c>
      <c r="BF323" s="51">
        <v>1800</v>
      </c>
      <c r="BG323" s="1">
        <f t="shared" si="82"/>
        <v>5.8910169897104572</v>
      </c>
      <c r="BH323" s="8">
        <v>5.8</v>
      </c>
      <c r="BJ323" s="6">
        <f t="shared" si="83"/>
        <v>4039.7</v>
      </c>
      <c r="BK323" s="6">
        <f t="shared" si="84"/>
        <v>4290.4399999999996</v>
      </c>
      <c r="BL323" s="5">
        <f t="shared" si="85"/>
        <v>6.21</v>
      </c>
      <c r="BM323" s="6">
        <f t="shared" si="86"/>
        <v>4055</v>
      </c>
      <c r="BN323" s="6"/>
      <c r="BO323" s="6"/>
      <c r="BP323" s="70">
        <f t="shared" si="87"/>
        <v>3</v>
      </c>
      <c r="BQ323" s="70">
        <f t="shared" si="88"/>
        <v>3</v>
      </c>
      <c r="BR323" s="6">
        <f t="shared" si="89"/>
        <v>4055</v>
      </c>
      <c r="BS323" s="68">
        <f t="shared" si="90"/>
        <v>2</v>
      </c>
      <c r="BT323" s="6">
        <f t="shared" si="91"/>
        <v>4187</v>
      </c>
      <c r="BU323" s="6"/>
      <c r="BV323" s="6"/>
      <c r="BW323" s="6">
        <f t="shared" si="92"/>
        <v>4187</v>
      </c>
      <c r="BX323" s="6">
        <f t="shared" si="93"/>
        <v>10886.2</v>
      </c>
      <c r="BY323" s="6">
        <f t="shared" si="94"/>
        <v>1810.9</v>
      </c>
      <c r="CO323" s="50">
        <v>2.6</v>
      </c>
      <c r="CP323" t="s">
        <v>1657</v>
      </c>
      <c r="CQ323" t="s">
        <v>1658</v>
      </c>
      <c r="CR323" t="s">
        <v>1539</v>
      </c>
      <c r="CS323">
        <v>5084</v>
      </c>
      <c r="CT323" t="s">
        <v>1527</v>
      </c>
      <c r="CU323">
        <v>0</v>
      </c>
      <c r="CV323">
        <v>0</v>
      </c>
      <c r="CW323">
        <v>2.6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2</v>
      </c>
      <c r="DQ323">
        <v>0.6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</row>
    <row r="324" spans="1:145" x14ac:dyDescent="0.3">
      <c r="A324">
        <v>640</v>
      </c>
      <c r="B324">
        <v>320</v>
      </c>
      <c r="D324" s="13" t="str">
        <f t="shared" si="76"/>
        <v>314</v>
      </c>
      <c r="E324" s="13" t="str">
        <f t="shared" si="77"/>
        <v>316</v>
      </c>
      <c r="F324" s="13" t="str">
        <f t="shared" si="78"/>
        <v>31408.31636</v>
      </c>
      <c r="G324" s="13" t="str">
        <f t="shared" si="79"/>
        <v>320.640.GA.GA.2.175.Yes.Yes</v>
      </c>
      <c r="H324" s="13" t="s">
        <v>1664</v>
      </c>
      <c r="I324" s="13" t="s">
        <v>1664</v>
      </c>
      <c r="J324" t="s">
        <v>1434</v>
      </c>
      <c r="K324" t="s">
        <v>1372</v>
      </c>
      <c r="L324" s="14" t="s">
        <v>1435</v>
      </c>
      <c r="M324" t="s">
        <v>1460</v>
      </c>
      <c r="N324" t="s">
        <v>1372</v>
      </c>
      <c r="O324" t="s">
        <v>1461</v>
      </c>
      <c r="P324" t="s">
        <v>1477</v>
      </c>
      <c r="Q324" s="34">
        <v>175</v>
      </c>
      <c r="R324" s="9">
        <v>179</v>
      </c>
      <c r="S324">
        <v>0.36</v>
      </c>
      <c r="T324">
        <v>0.36</v>
      </c>
      <c r="U324" s="11">
        <f t="shared" si="80"/>
        <v>1</v>
      </c>
      <c r="V324" s="50">
        <v>2</v>
      </c>
      <c r="W324" s="22">
        <v>2</v>
      </c>
      <c r="X324">
        <v>2</v>
      </c>
      <c r="Y324" t="s">
        <v>1680</v>
      </c>
      <c r="Z324" s="50">
        <v>179</v>
      </c>
      <c r="AA324" t="s">
        <v>1478</v>
      </c>
      <c r="AB324" t="s">
        <v>1478</v>
      </c>
      <c r="AC324" t="s">
        <v>1721</v>
      </c>
      <c r="AD324" t="s">
        <v>1721</v>
      </c>
      <c r="AE324" s="13" t="str">
        <f>IFERROR(VLOOKUP(D324,Metros!$C$2:$F$916,4,0),"")</f>
        <v>GA-SAV</v>
      </c>
      <c r="AF324" s="13" t="str">
        <f>IFERROR(VLOOKUP(E324,Metros!$C$2:$F$916,4,0),"")</f>
        <v>GA-VAL</v>
      </c>
      <c r="AG324">
        <v>8</v>
      </c>
      <c r="AH324">
        <v>177</v>
      </c>
      <c r="AI324">
        <v>1612.5</v>
      </c>
      <c r="AJ324">
        <v>1617.5437500000003</v>
      </c>
      <c r="AK324" s="10">
        <v>5.0437500000002728</v>
      </c>
      <c r="AL324" s="11">
        <v>3.1181536820875924E-3</v>
      </c>
      <c r="AS324">
        <v>2.97</v>
      </c>
      <c r="AT324">
        <v>3.32</v>
      </c>
      <c r="AY324">
        <v>3.41</v>
      </c>
      <c r="AZ324">
        <v>3.75</v>
      </c>
      <c r="BA324">
        <v>3.49</v>
      </c>
      <c r="BB324">
        <v>3.88</v>
      </c>
      <c r="BE324" s="1">
        <f t="shared" si="81"/>
        <v>3.65</v>
      </c>
      <c r="BF324" s="51">
        <v>1800</v>
      </c>
      <c r="BG324" s="1">
        <f t="shared" si="82"/>
        <v>15.713365921787709</v>
      </c>
      <c r="BH324" s="8">
        <v>1</v>
      </c>
      <c r="BI324" s="8">
        <v>2650</v>
      </c>
      <c r="BJ324" s="6">
        <f t="shared" si="83"/>
        <v>2650</v>
      </c>
      <c r="BK324" s="6">
        <f t="shared" si="84"/>
        <v>2714.44</v>
      </c>
      <c r="BL324" s="5">
        <f t="shared" si="85"/>
        <v>15.15</v>
      </c>
      <c r="BM324" s="6">
        <f t="shared" si="86"/>
        <v>2651</v>
      </c>
      <c r="BN324" s="6"/>
      <c r="BO324" s="6"/>
      <c r="BP324" s="70">
        <f t="shared" si="87"/>
        <v>2</v>
      </c>
      <c r="BQ324" s="70">
        <f t="shared" si="88"/>
        <v>2</v>
      </c>
      <c r="BR324" s="6">
        <f t="shared" si="89"/>
        <v>2651</v>
      </c>
      <c r="BS324" s="68">
        <f t="shared" si="90"/>
        <v>1</v>
      </c>
      <c r="BT324" s="6">
        <f t="shared" si="91"/>
        <v>2737</v>
      </c>
      <c r="BU324" s="6"/>
      <c r="BV324" s="6"/>
      <c r="BW324" s="6">
        <f t="shared" si="92"/>
        <v>2737</v>
      </c>
      <c r="BX324" s="6">
        <f t="shared" si="93"/>
        <v>5474</v>
      </c>
      <c r="BY324" s="6">
        <f t="shared" si="94"/>
        <v>358</v>
      </c>
      <c r="CC324">
        <v>8</v>
      </c>
      <c r="CD324" s="22">
        <v>177</v>
      </c>
      <c r="CE324" s="22">
        <v>1612.5</v>
      </c>
      <c r="CF324" s="22">
        <v>1617.5437500000003</v>
      </c>
      <c r="CG324" s="22">
        <v>5.0437500000002728</v>
      </c>
      <c r="CH324" s="11">
        <v>3.1181536820875924E-3</v>
      </c>
      <c r="CO324" s="50">
        <v>2</v>
      </c>
      <c r="CP324" t="s">
        <v>1657</v>
      </c>
      <c r="CQ324" t="s">
        <v>1658</v>
      </c>
      <c r="CR324" t="s">
        <v>1539</v>
      </c>
      <c r="CS324">
        <v>5085</v>
      </c>
      <c r="CT324" t="s">
        <v>1518</v>
      </c>
      <c r="CU324">
        <v>0</v>
      </c>
      <c r="CV324">
        <v>0</v>
      </c>
      <c r="CW324">
        <v>2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2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</row>
    <row r="325" spans="1:145" x14ac:dyDescent="0.3">
      <c r="A325">
        <v>642</v>
      </c>
      <c r="B325">
        <v>321</v>
      </c>
      <c r="D325" s="13" t="str">
        <f t="shared" ref="D325:D353" si="95">LEFT(L325,3)</f>
        <v>314</v>
      </c>
      <c r="E325" s="13" t="str">
        <f t="shared" ref="E325:E353" si="96">LEFT(O325,3)</f>
        <v>351</v>
      </c>
      <c r="F325" s="13" t="str">
        <f t="shared" ref="F325:F353" si="97">CONCATENATE(L325&amp;"."&amp;O325)</f>
        <v>31408.35111</v>
      </c>
      <c r="G325" s="13" t="str">
        <f t="shared" ref="G325:G353" si="98">CONCATENATE(TRIM(B325)&amp;"."&amp;TRIM(A325)&amp;"."&amp;TRIM(K325)&amp;"."&amp;TRIM(N325)&amp;"."&amp;TRIM(X325)&amp;"."&amp;TRIM(Q325)&amp;"."&amp;TRIM(AA325)&amp;"."&amp;TRIM(AB325))</f>
        <v>321.642.GA.AL.2.395.Yes.Yes</v>
      </c>
      <c r="H325" s="13" t="s">
        <v>1664</v>
      </c>
      <c r="I325" s="13" t="s">
        <v>1664</v>
      </c>
      <c r="J325" t="s">
        <v>1434</v>
      </c>
      <c r="K325" t="s">
        <v>1372</v>
      </c>
      <c r="L325" s="14" t="s">
        <v>1435</v>
      </c>
      <c r="M325" t="s">
        <v>1462</v>
      </c>
      <c r="N325" t="s">
        <v>1415</v>
      </c>
      <c r="O325" t="s">
        <v>1463</v>
      </c>
      <c r="P325" t="s">
        <v>1477</v>
      </c>
      <c r="Q325" s="34">
        <v>395</v>
      </c>
      <c r="R325" s="9">
        <v>426.5</v>
      </c>
      <c r="S325">
        <v>0.36</v>
      </c>
      <c r="T325">
        <v>0.36</v>
      </c>
      <c r="U325" s="11">
        <f t="shared" ref="U325:U353" si="99">V325/W325</f>
        <v>1</v>
      </c>
      <c r="V325" s="50">
        <v>2.2000000000000002</v>
      </c>
      <c r="W325" s="22">
        <v>2.2000000000000002</v>
      </c>
      <c r="X325">
        <v>2</v>
      </c>
      <c r="Y325" t="s">
        <v>1680</v>
      </c>
      <c r="Z325" s="50">
        <v>426.5</v>
      </c>
      <c r="AA325" t="s">
        <v>1478</v>
      </c>
      <c r="AB325" t="s">
        <v>1478</v>
      </c>
      <c r="AC325" t="s">
        <v>1721</v>
      </c>
      <c r="AD325" t="s">
        <v>1721</v>
      </c>
      <c r="AE325" s="13" t="str">
        <f>IFERROR(VLOOKUP(D325,Metros!$C$2:$F$916,4,0),"")</f>
        <v>GA-SAV</v>
      </c>
      <c r="AF325" s="13" t="str">
        <f>IFERROR(VLOOKUP(E325,Metros!$C$2:$F$916,4,0),"")</f>
        <v>AL-BIR</v>
      </c>
      <c r="AG325">
        <v>73</v>
      </c>
      <c r="AH325">
        <v>352.07260273972616</v>
      </c>
      <c r="AI325">
        <v>865.7534246575342</v>
      </c>
      <c r="AJ325">
        <v>1223.9272602739729</v>
      </c>
      <c r="AK325" s="10">
        <v>358.17383561643874</v>
      </c>
      <c r="AL325" s="11">
        <v>0.29264307385086141</v>
      </c>
      <c r="AS325">
        <v>1.82</v>
      </c>
      <c r="AT325">
        <v>1.96</v>
      </c>
      <c r="AY325">
        <v>1.81</v>
      </c>
      <c r="AZ325">
        <v>2</v>
      </c>
      <c r="BA325">
        <v>1.93</v>
      </c>
      <c r="BB325">
        <v>2.17</v>
      </c>
      <c r="BE325" s="1">
        <f t="shared" ref="BE325:BE353" si="100">AVERAGE(AT325,AZ325,BB325)</f>
        <v>2.0433333333333334</v>
      </c>
      <c r="BF325" s="51">
        <v>1800</v>
      </c>
      <c r="BG325" s="1">
        <f t="shared" ref="BG325:BG353" si="101">(BF325/R325)+(BE325*1.55)</f>
        <v>7.3875652598671362</v>
      </c>
      <c r="BH325" s="8">
        <v>7</v>
      </c>
      <c r="BJ325" s="6">
        <f t="shared" ref="BJ325:BJ353" si="102">IF(BH325*R325&gt;BI325,BH325*R325,BI325)</f>
        <v>2985.5</v>
      </c>
      <c r="BK325" s="6">
        <f t="shared" ref="BK325:BK353" si="103">IF(BH325&gt;0.01,(BJ325)+(T325*R325),"")</f>
        <v>3139.04</v>
      </c>
      <c r="BL325" s="5">
        <f t="shared" ref="BL325:BL353" si="104">IFERROR(ROUND(IF(BH325&gt;0.01,(BK325/Q325)-S325,""),2),"")</f>
        <v>7.59</v>
      </c>
      <c r="BM325" s="6">
        <f t="shared" ref="BM325:BM353" si="105">ROUND(IF(BH325&gt;0.01,BL325*Q325),0)</f>
        <v>2998</v>
      </c>
      <c r="BN325" s="6"/>
      <c r="BO325" s="6"/>
      <c r="BP325" s="70">
        <f t="shared" ref="BP325:BP353" si="106">X325</f>
        <v>2</v>
      </c>
      <c r="BQ325" s="70">
        <f t="shared" ref="BQ325:BQ353" si="107">BP325</f>
        <v>2</v>
      </c>
      <c r="BR325" s="6">
        <f t="shared" ref="BR325:BR353" si="108">BM325</f>
        <v>2998</v>
      </c>
      <c r="BS325" s="68">
        <f t="shared" ref="BS325:BS353" si="109">ROUNDUP(Q325/475,0)</f>
        <v>1</v>
      </c>
      <c r="BT325" s="6">
        <f t="shared" ref="BT325:BT353" si="110">BW325</f>
        <v>3095</v>
      </c>
      <c r="BU325" s="6"/>
      <c r="BV325" s="6"/>
      <c r="BW325" s="6">
        <f t="shared" ref="BW325:BW353" si="111">ROUND(BM325*1.0325,0)</f>
        <v>3095</v>
      </c>
      <c r="BX325" s="6">
        <f t="shared" ref="BX325:BX353" si="112">BW325*W325</f>
        <v>6809.0000000000009</v>
      </c>
      <c r="BY325" s="6">
        <f t="shared" ref="BY325:BY353" si="113">Z325*W325</f>
        <v>938.30000000000007</v>
      </c>
      <c r="CC325">
        <v>19</v>
      </c>
      <c r="CD325" s="22">
        <v>393.69999999999987</v>
      </c>
      <c r="CE325" s="22">
        <v>1034.2105263157894</v>
      </c>
      <c r="CF325" s="22">
        <v>1840.9694736842109</v>
      </c>
      <c r="CG325" s="22">
        <v>806.75894736842156</v>
      </c>
      <c r="CH325" s="11">
        <v>0.43822505419055541</v>
      </c>
      <c r="CO325" s="50">
        <v>2.2000000000000002</v>
      </c>
      <c r="CP325" t="s">
        <v>1657</v>
      </c>
      <c r="CQ325" t="s">
        <v>1658</v>
      </c>
      <c r="CR325" t="s">
        <v>1539</v>
      </c>
      <c r="CS325">
        <v>5086</v>
      </c>
      <c r="CT325" t="s">
        <v>1520</v>
      </c>
      <c r="CU325">
        <v>0</v>
      </c>
      <c r="CV325">
        <v>0</v>
      </c>
      <c r="CW325">
        <v>2.2000000000000002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1</v>
      </c>
      <c r="DQ325">
        <v>1</v>
      </c>
      <c r="DR325">
        <v>0.2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</row>
    <row r="326" spans="1:145" x14ac:dyDescent="0.3">
      <c r="A326">
        <v>644</v>
      </c>
      <c r="B326">
        <v>322</v>
      </c>
      <c r="D326" s="13" t="str">
        <f t="shared" si="95"/>
        <v>314</v>
      </c>
      <c r="E326" s="13" t="str">
        <f t="shared" si="96"/>
        <v>291</v>
      </c>
      <c r="F326" s="13" t="str">
        <f t="shared" si="97"/>
        <v>31408.29172</v>
      </c>
      <c r="G326" s="13" t="str">
        <f t="shared" si="98"/>
        <v>322.644.GA.SC.2.134.Yes.Yes</v>
      </c>
      <c r="H326" s="13" t="s">
        <v>1664</v>
      </c>
      <c r="I326" s="13" t="s">
        <v>1664</v>
      </c>
      <c r="J326" t="s">
        <v>1434</v>
      </c>
      <c r="K326" t="s">
        <v>1372</v>
      </c>
      <c r="L326" s="14" t="s">
        <v>1435</v>
      </c>
      <c r="M326" t="s">
        <v>1464</v>
      </c>
      <c r="N326" t="s">
        <v>1418</v>
      </c>
      <c r="O326" t="s">
        <v>1465</v>
      </c>
      <c r="P326" t="s">
        <v>1477</v>
      </c>
      <c r="Q326" s="34">
        <v>134</v>
      </c>
      <c r="R326" s="9">
        <v>159.6</v>
      </c>
      <c r="S326">
        <v>0.36</v>
      </c>
      <c r="T326">
        <v>0.36</v>
      </c>
      <c r="U326" s="11">
        <f t="shared" si="99"/>
        <v>1</v>
      </c>
      <c r="V326" s="50">
        <v>2.2000000000000002</v>
      </c>
      <c r="W326" s="22">
        <v>2.2000000000000002</v>
      </c>
      <c r="X326">
        <v>2</v>
      </c>
      <c r="Y326" t="s">
        <v>1680</v>
      </c>
      <c r="Z326" s="50">
        <v>159.6</v>
      </c>
      <c r="AA326" t="s">
        <v>1478</v>
      </c>
      <c r="AB326" t="s">
        <v>1478</v>
      </c>
      <c r="AC326" t="s">
        <v>1721</v>
      </c>
      <c r="AD326" t="s">
        <v>1722</v>
      </c>
      <c r="AE326" s="13" t="str">
        <f>IFERROR(VLOOKUP(D326,Metros!$C$2:$F$916,4,0),"")</f>
        <v>GA-SAV</v>
      </c>
      <c r="AF326" s="13" t="str">
        <f>IFERROR(VLOOKUP(E326,Metros!$C$2:$F$916,4,0),"")</f>
        <v>SC-COL</v>
      </c>
      <c r="AG326">
        <v>35</v>
      </c>
      <c r="AH326">
        <v>132.83428571428578</v>
      </c>
      <c r="AI326">
        <v>1177.1428571428571</v>
      </c>
      <c r="AJ326">
        <v>1429.0194285714288</v>
      </c>
      <c r="AK326" s="10">
        <v>251.87657142857165</v>
      </c>
      <c r="AL326" s="11">
        <v>0.17625832538915809</v>
      </c>
      <c r="AS326">
        <v>3.26</v>
      </c>
      <c r="AT326">
        <v>3.52</v>
      </c>
      <c r="AY326">
        <v>3.56</v>
      </c>
      <c r="AZ326">
        <v>3.57</v>
      </c>
      <c r="BA326">
        <v>3.66</v>
      </c>
      <c r="BB326">
        <v>3.66</v>
      </c>
      <c r="BE326" s="1">
        <f t="shared" si="100"/>
        <v>3.5833333333333335</v>
      </c>
      <c r="BF326" s="51">
        <v>1800</v>
      </c>
      <c r="BG326" s="1">
        <f t="shared" si="101"/>
        <v>16.832362155388473</v>
      </c>
      <c r="BH326" s="8">
        <v>1</v>
      </c>
      <c r="BI326" s="8">
        <v>2950</v>
      </c>
      <c r="BJ326" s="6">
        <f t="shared" si="102"/>
        <v>2950</v>
      </c>
      <c r="BK326" s="6">
        <f t="shared" si="103"/>
        <v>3007.4560000000001</v>
      </c>
      <c r="BL326" s="5">
        <f t="shared" si="104"/>
        <v>22.08</v>
      </c>
      <c r="BM326" s="6">
        <f t="shared" si="105"/>
        <v>2959</v>
      </c>
      <c r="BN326" s="6"/>
      <c r="BO326" s="6"/>
      <c r="BP326" s="70">
        <f t="shared" si="106"/>
        <v>2</v>
      </c>
      <c r="BQ326" s="70">
        <f t="shared" si="107"/>
        <v>2</v>
      </c>
      <c r="BR326" s="6">
        <f t="shared" si="108"/>
        <v>2959</v>
      </c>
      <c r="BS326" s="68">
        <f t="shared" si="109"/>
        <v>1</v>
      </c>
      <c r="BT326" s="6">
        <f t="shared" si="110"/>
        <v>3055</v>
      </c>
      <c r="BU326" s="6"/>
      <c r="BV326" s="6"/>
      <c r="BW326" s="6">
        <f t="shared" si="111"/>
        <v>3055</v>
      </c>
      <c r="BX326" s="6">
        <f t="shared" si="112"/>
        <v>6721.0000000000009</v>
      </c>
      <c r="BY326" s="6">
        <f t="shared" si="113"/>
        <v>351.12</v>
      </c>
      <c r="CA326">
        <v>1345</v>
      </c>
      <c r="CB326" s="39" t="s">
        <v>1481</v>
      </c>
      <c r="CC326">
        <v>33</v>
      </c>
      <c r="CD326" s="22">
        <v>132.48787878787886</v>
      </c>
      <c r="CE326" s="22">
        <v>1154.5454545454545</v>
      </c>
      <c r="CF326" s="22">
        <v>1379.3066666666675</v>
      </c>
      <c r="CG326" s="22">
        <v>224.76121212121302</v>
      </c>
      <c r="CH326" s="11">
        <v>0.16295231332738155</v>
      </c>
      <c r="CO326" s="50">
        <v>2.2000000000000002</v>
      </c>
      <c r="CP326" t="s">
        <v>1657</v>
      </c>
      <c r="CQ326" t="s">
        <v>1658</v>
      </c>
      <c r="CR326" t="s">
        <v>1539</v>
      </c>
      <c r="CS326">
        <v>5088</v>
      </c>
      <c r="CT326" t="s">
        <v>1659</v>
      </c>
      <c r="CU326">
        <v>0</v>
      </c>
      <c r="CV326">
        <v>0</v>
      </c>
      <c r="CW326">
        <v>2.2000000000000002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1</v>
      </c>
      <c r="DQ326">
        <v>1.2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</row>
    <row r="327" spans="1:145" x14ac:dyDescent="0.3">
      <c r="A327">
        <v>646</v>
      </c>
      <c r="B327">
        <v>323</v>
      </c>
      <c r="D327" s="13" t="str">
        <f t="shared" si="95"/>
        <v>314</v>
      </c>
      <c r="E327" s="13" t="str">
        <f t="shared" si="96"/>
        <v>186</v>
      </c>
      <c r="F327" s="13" t="str">
        <f t="shared" si="97"/>
        <v>31408.18640</v>
      </c>
      <c r="G327" s="13" t="str">
        <f t="shared" si="98"/>
        <v>323.646.GA.PA.5.794.Yes.Yes</v>
      </c>
      <c r="H327" s="13" t="s">
        <v>1664</v>
      </c>
      <c r="I327" s="13" t="s">
        <v>1664</v>
      </c>
      <c r="J327" t="s">
        <v>1434</v>
      </c>
      <c r="K327" t="s">
        <v>1372</v>
      </c>
      <c r="L327" s="14" t="s">
        <v>1435</v>
      </c>
      <c r="M327" t="s">
        <v>1440</v>
      </c>
      <c r="N327" t="s">
        <v>1357</v>
      </c>
      <c r="O327" t="s">
        <v>1441</v>
      </c>
      <c r="P327" t="s">
        <v>1477</v>
      </c>
      <c r="Q327" s="34">
        <v>794</v>
      </c>
      <c r="R327" s="9">
        <v>816.9</v>
      </c>
      <c r="S327">
        <v>0.36</v>
      </c>
      <c r="T327">
        <v>0.36</v>
      </c>
      <c r="U327" s="11">
        <f t="shared" si="99"/>
        <v>1</v>
      </c>
      <c r="V327" s="50">
        <v>5</v>
      </c>
      <c r="W327" s="22">
        <v>5</v>
      </c>
      <c r="X327">
        <v>5</v>
      </c>
      <c r="Y327" t="s">
        <v>1680</v>
      </c>
      <c r="Z327" s="50">
        <v>816.9</v>
      </c>
      <c r="AA327" t="s">
        <v>1478</v>
      </c>
      <c r="AB327" t="s">
        <v>1478</v>
      </c>
      <c r="AC327" t="s">
        <v>1721</v>
      </c>
      <c r="AD327" t="s">
        <v>1725</v>
      </c>
      <c r="AE327" s="13" t="str">
        <f>IFERROR(VLOOKUP(D327,Metros!$C$2:$F$916,4,0),"")</f>
        <v>GA-SAV</v>
      </c>
      <c r="AF327" s="13" t="str">
        <f>IFERROR(VLOOKUP(E327,Metros!$C$2:$F$916,4,0),"")</f>
        <v>PA-SCR</v>
      </c>
      <c r="AK327" s="10"/>
      <c r="AL327" s="11"/>
      <c r="AS327">
        <v>2.06</v>
      </c>
      <c r="AT327">
        <v>2.2799999999999998</v>
      </c>
      <c r="AY327">
        <v>2.15</v>
      </c>
      <c r="AZ327">
        <v>2.36</v>
      </c>
      <c r="BA327">
        <v>2.36</v>
      </c>
      <c r="BB327">
        <v>2.69</v>
      </c>
      <c r="BE327" s="1">
        <f t="shared" si="100"/>
        <v>2.4433333333333334</v>
      </c>
      <c r="BF327" s="51">
        <v>1800</v>
      </c>
      <c r="BG327" s="1">
        <f t="shared" si="101"/>
        <v>5.9906187415840373</v>
      </c>
      <c r="BH327" s="8">
        <v>6</v>
      </c>
      <c r="BI327" s="8">
        <v>5150</v>
      </c>
      <c r="BJ327" s="6">
        <f t="shared" si="102"/>
        <v>5150</v>
      </c>
      <c r="BK327" s="6">
        <f t="shared" si="103"/>
        <v>5444.0839999999998</v>
      </c>
      <c r="BL327" s="5">
        <f t="shared" si="104"/>
        <v>6.5</v>
      </c>
      <c r="BM327" s="6">
        <f t="shared" si="105"/>
        <v>5161</v>
      </c>
      <c r="BN327" s="6"/>
      <c r="BO327" s="6"/>
      <c r="BP327" s="70">
        <f t="shared" si="106"/>
        <v>5</v>
      </c>
      <c r="BQ327" s="70">
        <f t="shared" si="107"/>
        <v>5</v>
      </c>
      <c r="BR327" s="6">
        <f t="shared" si="108"/>
        <v>5161</v>
      </c>
      <c r="BS327" s="68">
        <f t="shared" si="109"/>
        <v>2</v>
      </c>
      <c r="BT327" s="6">
        <f t="shared" si="110"/>
        <v>5329</v>
      </c>
      <c r="BU327" s="6"/>
      <c r="BV327" s="6"/>
      <c r="BW327" s="6">
        <f t="shared" si="111"/>
        <v>5329</v>
      </c>
      <c r="BX327" s="6">
        <f t="shared" si="112"/>
        <v>26645</v>
      </c>
      <c r="BY327" s="6">
        <f t="shared" si="113"/>
        <v>4084.5</v>
      </c>
      <c r="CO327" s="50">
        <v>5</v>
      </c>
      <c r="CP327" t="s">
        <v>1657</v>
      </c>
      <c r="CQ327" t="s">
        <v>1658</v>
      </c>
      <c r="CR327" t="s">
        <v>1539</v>
      </c>
      <c r="CS327">
        <v>5089</v>
      </c>
      <c r="CT327" t="s">
        <v>1660</v>
      </c>
      <c r="CU327">
        <v>0</v>
      </c>
      <c r="CV327">
        <v>0</v>
      </c>
      <c r="CW327">
        <v>5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2</v>
      </c>
      <c r="DQ327">
        <v>0</v>
      </c>
      <c r="DR327">
        <v>3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</row>
    <row r="328" spans="1:145" x14ac:dyDescent="0.3">
      <c r="A328">
        <v>648</v>
      </c>
      <c r="B328">
        <v>324</v>
      </c>
      <c r="D328" s="13" t="str">
        <f t="shared" si="95"/>
        <v>314</v>
      </c>
      <c r="E328" s="13" t="str">
        <f t="shared" si="96"/>
        <v>458</v>
      </c>
      <c r="F328" s="13" t="str">
        <f t="shared" si="97"/>
        <v>31408.45889</v>
      </c>
      <c r="G328" s="13" t="str">
        <f t="shared" si="98"/>
        <v>324.648.GA.OH.4.751.Yes.Yes</v>
      </c>
      <c r="H328" s="13" t="s">
        <v>1664</v>
      </c>
      <c r="I328" s="13" t="s">
        <v>1664</v>
      </c>
      <c r="J328" t="s">
        <v>1434</v>
      </c>
      <c r="K328" t="s">
        <v>1372</v>
      </c>
      <c r="L328" s="14" t="s">
        <v>1435</v>
      </c>
      <c r="M328" t="s">
        <v>1473</v>
      </c>
      <c r="N328" t="s">
        <v>1345</v>
      </c>
      <c r="O328" t="s">
        <v>1474</v>
      </c>
      <c r="P328" t="s">
        <v>1477</v>
      </c>
      <c r="Q328" s="34">
        <v>751</v>
      </c>
      <c r="R328" s="9">
        <v>783.9</v>
      </c>
      <c r="S328">
        <v>0.36</v>
      </c>
      <c r="T328">
        <v>0.36</v>
      </c>
      <c r="U328" s="11">
        <f t="shared" si="99"/>
        <v>1</v>
      </c>
      <c r="V328" s="50">
        <v>3.7</v>
      </c>
      <c r="W328" s="22">
        <v>3.7</v>
      </c>
      <c r="X328">
        <v>4</v>
      </c>
      <c r="Y328" t="s">
        <v>1680</v>
      </c>
      <c r="Z328" s="50">
        <v>783.9</v>
      </c>
      <c r="AA328" t="s">
        <v>1478</v>
      </c>
      <c r="AB328" t="s">
        <v>1478</v>
      </c>
      <c r="AC328" t="s">
        <v>1721</v>
      </c>
      <c r="AD328" t="s">
        <v>1723</v>
      </c>
      <c r="AE328" s="13" t="str">
        <f>IFERROR(VLOOKUP(D328,Metros!$C$2:$F$916,4,0),"")</f>
        <v>GA-SAV</v>
      </c>
      <c r="AF328" s="13" t="str">
        <f>IFERROR(VLOOKUP(E328,Metros!$C$2:$F$916,4,0),"")</f>
        <v>OH-LIM</v>
      </c>
      <c r="AK328" s="10"/>
      <c r="AL328" s="11"/>
      <c r="AS328">
        <v>1.6</v>
      </c>
      <c r="AT328">
        <v>2</v>
      </c>
      <c r="AY328">
        <v>1.68</v>
      </c>
      <c r="AZ328">
        <v>1.96</v>
      </c>
      <c r="BA328">
        <v>1.92</v>
      </c>
      <c r="BB328">
        <v>2.21</v>
      </c>
      <c r="BE328" s="1">
        <f t="shared" si="100"/>
        <v>2.0566666666666666</v>
      </c>
      <c r="BF328" s="51">
        <v>1800</v>
      </c>
      <c r="BG328" s="1">
        <f t="shared" si="101"/>
        <v>5.4840445847684656</v>
      </c>
      <c r="BH328" s="8">
        <v>5.5</v>
      </c>
      <c r="BJ328" s="6">
        <f t="shared" si="102"/>
        <v>4311.45</v>
      </c>
      <c r="BK328" s="6">
        <f t="shared" si="103"/>
        <v>4593.6539999999995</v>
      </c>
      <c r="BL328" s="5">
        <f t="shared" si="104"/>
        <v>5.76</v>
      </c>
      <c r="BM328" s="6">
        <f t="shared" si="105"/>
        <v>4326</v>
      </c>
      <c r="BN328" s="6"/>
      <c r="BO328" s="6"/>
      <c r="BP328" s="70">
        <f t="shared" si="106"/>
        <v>4</v>
      </c>
      <c r="BQ328" s="70">
        <f t="shared" si="107"/>
        <v>4</v>
      </c>
      <c r="BR328" s="6">
        <f t="shared" si="108"/>
        <v>4326</v>
      </c>
      <c r="BS328" s="68">
        <f t="shared" si="109"/>
        <v>2</v>
      </c>
      <c r="BT328" s="6">
        <f t="shared" si="110"/>
        <v>4467</v>
      </c>
      <c r="BU328" s="6"/>
      <c r="BV328" s="6"/>
      <c r="BW328" s="6">
        <f t="shared" si="111"/>
        <v>4467</v>
      </c>
      <c r="BX328" s="6">
        <f t="shared" si="112"/>
        <v>16527.900000000001</v>
      </c>
      <c r="BY328" s="6">
        <f t="shared" si="113"/>
        <v>2900.43</v>
      </c>
      <c r="CO328" s="50">
        <v>3.7</v>
      </c>
      <c r="CP328" t="s">
        <v>1657</v>
      </c>
      <c r="CQ328" t="s">
        <v>1658</v>
      </c>
      <c r="CR328" t="s">
        <v>1539</v>
      </c>
      <c r="CS328">
        <v>5120</v>
      </c>
      <c r="CT328" t="s">
        <v>1528</v>
      </c>
      <c r="CU328">
        <v>0</v>
      </c>
      <c r="CV328">
        <v>0</v>
      </c>
      <c r="CW328">
        <v>3.7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2</v>
      </c>
      <c r="DQ328">
        <v>0.7</v>
      </c>
      <c r="DR328">
        <v>1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</row>
    <row r="329" spans="1:145" x14ac:dyDescent="0.3">
      <c r="A329">
        <v>650</v>
      </c>
      <c r="B329">
        <v>325</v>
      </c>
      <c r="D329" s="13" t="str">
        <f t="shared" si="95"/>
        <v>314</v>
      </c>
      <c r="E329" s="13" t="str">
        <f t="shared" si="96"/>
        <v>010</v>
      </c>
      <c r="F329" s="13" t="str">
        <f t="shared" si="97"/>
        <v>31408.01085</v>
      </c>
      <c r="G329" s="13" t="str">
        <f t="shared" si="98"/>
        <v>325.650.GA.MA.2.929.Yes.Yes</v>
      </c>
      <c r="H329" s="13" t="s">
        <v>1664</v>
      </c>
      <c r="I329" s="13" t="s">
        <v>1664</v>
      </c>
      <c r="J329" t="s">
        <v>1434</v>
      </c>
      <c r="K329" t="s">
        <v>1372</v>
      </c>
      <c r="L329" s="14" t="s">
        <v>1435</v>
      </c>
      <c r="M329" t="s">
        <v>1442</v>
      </c>
      <c r="N329" t="s">
        <v>1427</v>
      </c>
      <c r="O329" t="s">
        <v>1443</v>
      </c>
      <c r="P329" t="s">
        <v>1477</v>
      </c>
      <c r="Q329" s="34">
        <v>929</v>
      </c>
      <c r="R329" s="9">
        <v>961</v>
      </c>
      <c r="S329">
        <v>0.36</v>
      </c>
      <c r="T329">
        <v>0.36</v>
      </c>
      <c r="U329" s="11">
        <f t="shared" si="99"/>
        <v>1</v>
      </c>
      <c r="V329" s="50">
        <v>2.5</v>
      </c>
      <c r="W329" s="22">
        <v>2.5</v>
      </c>
      <c r="X329">
        <v>2</v>
      </c>
      <c r="Y329" t="s">
        <v>1680</v>
      </c>
      <c r="Z329" s="50">
        <v>961</v>
      </c>
      <c r="AA329" t="s">
        <v>1478</v>
      </c>
      <c r="AB329" t="s">
        <v>1478</v>
      </c>
      <c r="AC329" t="s">
        <v>1721</v>
      </c>
      <c r="AD329" t="s">
        <v>1726</v>
      </c>
      <c r="AE329" s="13" t="str">
        <f>IFERROR(VLOOKUP(D329,Metros!$C$2:$F$916,4,0),"")</f>
        <v>GA-SAV</v>
      </c>
      <c r="AF329" s="13" t="str">
        <f>IFERROR(VLOOKUP(E329,Metros!$C$2:$F$916,4,0),"")</f>
        <v>MA-SPR</v>
      </c>
      <c r="AK329" s="10"/>
      <c r="AL329" s="11"/>
      <c r="AS329">
        <v>2.2000000000000002</v>
      </c>
      <c r="AT329">
        <v>2.35</v>
      </c>
      <c r="AY329">
        <v>2.31</v>
      </c>
      <c r="AZ329">
        <v>2.5</v>
      </c>
      <c r="BA329">
        <v>2.35</v>
      </c>
      <c r="BB329">
        <v>2.54</v>
      </c>
      <c r="BE329" s="1">
        <f t="shared" si="100"/>
        <v>2.4633333333333334</v>
      </c>
      <c r="BF329" s="51">
        <v>1800</v>
      </c>
      <c r="BG329" s="1">
        <f t="shared" si="101"/>
        <v>5.6912155740548043</v>
      </c>
      <c r="BH329" s="8">
        <v>5.65</v>
      </c>
      <c r="BJ329" s="6">
        <f t="shared" si="102"/>
        <v>5429.6500000000005</v>
      </c>
      <c r="BK329" s="6">
        <f t="shared" si="103"/>
        <v>5775.6100000000006</v>
      </c>
      <c r="BL329" s="5">
        <f t="shared" si="104"/>
        <v>5.86</v>
      </c>
      <c r="BM329" s="6">
        <f t="shared" si="105"/>
        <v>5444</v>
      </c>
      <c r="BN329" s="6"/>
      <c r="BO329" s="6"/>
      <c r="BP329" s="70">
        <f t="shared" si="106"/>
        <v>2</v>
      </c>
      <c r="BQ329" s="70">
        <f t="shared" si="107"/>
        <v>2</v>
      </c>
      <c r="BR329" s="6">
        <f t="shared" si="108"/>
        <v>5444</v>
      </c>
      <c r="BS329" s="68">
        <f t="shared" si="109"/>
        <v>2</v>
      </c>
      <c r="BT329" s="6">
        <f t="shared" si="110"/>
        <v>5621</v>
      </c>
      <c r="BU329" s="6"/>
      <c r="BV329" s="6"/>
      <c r="BW329" s="6">
        <f t="shared" si="111"/>
        <v>5621</v>
      </c>
      <c r="BX329" s="6">
        <f t="shared" si="112"/>
        <v>14052.5</v>
      </c>
      <c r="BY329" s="6">
        <f t="shared" si="113"/>
        <v>2402.5</v>
      </c>
      <c r="CO329" s="50">
        <v>2.5</v>
      </c>
      <c r="CP329" t="s">
        <v>1657</v>
      </c>
      <c r="CQ329" t="s">
        <v>1658</v>
      </c>
      <c r="CR329" t="s">
        <v>1539</v>
      </c>
      <c r="CS329">
        <v>5221</v>
      </c>
      <c r="CT329" t="s">
        <v>1521</v>
      </c>
      <c r="CU329">
        <v>0</v>
      </c>
      <c r="CV329">
        <v>0</v>
      </c>
      <c r="CW329">
        <v>2.5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2</v>
      </c>
      <c r="DQ329">
        <v>0.5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</row>
    <row r="330" spans="1:145" x14ac:dyDescent="0.3">
      <c r="A330">
        <v>652</v>
      </c>
      <c r="B330">
        <v>326</v>
      </c>
      <c r="D330" s="13" t="str">
        <f t="shared" si="95"/>
        <v>314</v>
      </c>
      <c r="E330" s="13" t="str">
        <f t="shared" si="96"/>
        <v>604</v>
      </c>
      <c r="F330" s="13" t="str">
        <f t="shared" si="97"/>
        <v>31408.60436</v>
      </c>
      <c r="G330" s="13" t="str">
        <f t="shared" si="98"/>
        <v>326.652.GA.IL.3.904.Yes.Yes</v>
      </c>
      <c r="H330" s="13" t="s">
        <v>1664</v>
      </c>
      <c r="I330" s="13" t="s">
        <v>1664</v>
      </c>
      <c r="J330" t="s">
        <v>1434</v>
      </c>
      <c r="K330" t="s">
        <v>1372</v>
      </c>
      <c r="L330" s="14" t="s">
        <v>1435</v>
      </c>
      <c r="M330" t="s">
        <v>1466</v>
      </c>
      <c r="N330" t="s">
        <v>1354</v>
      </c>
      <c r="O330" t="s">
        <v>1467</v>
      </c>
      <c r="P330" t="s">
        <v>1477</v>
      </c>
      <c r="Q330" s="34">
        <v>904</v>
      </c>
      <c r="R330" s="9">
        <v>967.6</v>
      </c>
      <c r="S330">
        <v>0.36</v>
      </c>
      <c r="T330">
        <v>0.36</v>
      </c>
      <c r="U330" s="11">
        <f t="shared" si="99"/>
        <v>1</v>
      </c>
      <c r="V330" s="50">
        <v>3</v>
      </c>
      <c r="W330" s="22">
        <v>3</v>
      </c>
      <c r="X330">
        <v>3</v>
      </c>
      <c r="Y330" t="s">
        <v>1680</v>
      </c>
      <c r="Z330" s="50">
        <v>967.6</v>
      </c>
      <c r="AA330" t="s">
        <v>1478</v>
      </c>
      <c r="AB330" t="s">
        <v>1478</v>
      </c>
      <c r="AC330" t="s">
        <v>1721</v>
      </c>
      <c r="AD330" t="s">
        <v>1723</v>
      </c>
      <c r="AE330" s="13" t="str">
        <f>IFERROR(VLOOKUP(D330,Metros!$C$2:$F$916,4,0),"")</f>
        <v>GA-SAV</v>
      </c>
      <c r="AF330" s="13" t="str">
        <f>IFERROR(VLOOKUP(E330,Metros!$C$2:$F$916,4,0),"")</f>
        <v>IL-CHI</v>
      </c>
      <c r="AK330" s="10"/>
      <c r="AL330" s="11"/>
      <c r="AS330">
        <v>1.31</v>
      </c>
      <c r="AT330">
        <v>1.56</v>
      </c>
      <c r="AY330">
        <v>1.33</v>
      </c>
      <c r="AZ330">
        <v>1.47</v>
      </c>
      <c r="BA330">
        <v>1.45</v>
      </c>
      <c r="BB330">
        <v>1.7</v>
      </c>
      <c r="BE330" s="1">
        <f t="shared" si="100"/>
        <v>1.5766666666666669</v>
      </c>
      <c r="BF330" s="51">
        <v>1800</v>
      </c>
      <c r="BG330" s="1">
        <f t="shared" si="101"/>
        <v>4.3041061733498696</v>
      </c>
      <c r="BH330" s="8">
        <v>4.55</v>
      </c>
      <c r="BJ330" s="6">
        <f t="shared" si="102"/>
        <v>4402.58</v>
      </c>
      <c r="BK330" s="6">
        <f t="shared" si="103"/>
        <v>4750.9160000000002</v>
      </c>
      <c r="BL330" s="5">
        <f t="shared" si="104"/>
        <v>4.9000000000000004</v>
      </c>
      <c r="BM330" s="6">
        <f t="shared" si="105"/>
        <v>4430</v>
      </c>
      <c r="BN330" s="6"/>
      <c r="BO330" s="6"/>
      <c r="BP330" s="70">
        <f t="shared" si="106"/>
        <v>3</v>
      </c>
      <c r="BQ330" s="70">
        <f t="shared" si="107"/>
        <v>3</v>
      </c>
      <c r="BR330" s="6">
        <f t="shared" si="108"/>
        <v>4430</v>
      </c>
      <c r="BS330" s="68">
        <f t="shared" si="109"/>
        <v>2</v>
      </c>
      <c r="BT330" s="6">
        <f t="shared" si="110"/>
        <v>4574</v>
      </c>
      <c r="BU330" s="6"/>
      <c r="BV330" s="6"/>
      <c r="BW330" s="6">
        <f t="shared" si="111"/>
        <v>4574</v>
      </c>
      <c r="BX330" s="6">
        <f t="shared" si="112"/>
        <v>13722</v>
      </c>
      <c r="BY330" s="6">
        <f t="shared" si="113"/>
        <v>2902.8</v>
      </c>
      <c r="CO330" s="50">
        <v>3</v>
      </c>
      <c r="CP330" t="s">
        <v>1657</v>
      </c>
      <c r="CQ330" t="s">
        <v>1658</v>
      </c>
      <c r="CR330" t="s">
        <v>1539</v>
      </c>
      <c r="CS330">
        <v>5851</v>
      </c>
      <c r="CT330" t="s">
        <v>1525</v>
      </c>
      <c r="CU330">
        <v>0</v>
      </c>
      <c r="CV330">
        <v>0</v>
      </c>
      <c r="CW330">
        <v>3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2</v>
      </c>
      <c r="DQ330">
        <v>1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</row>
    <row r="331" spans="1:145" x14ac:dyDescent="0.3">
      <c r="A331">
        <v>654</v>
      </c>
      <c r="B331">
        <v>327</v>
      </c>
      <c r="D331" s="13" t="str">
        <f t="shared" si="95"/>
        <v>921</v>
      </c>
      <c r="E331" s="13" t="str">
        <f t="shared" si="96"/>
        <v>752</v>
      </c>
      <c r="F331" s="13" t="str">
        <f t="shared" si="97"/>
        <v>92154.75232</v>
      </c>
      <c r="G331" s="13" t="str">
        <f t="shared" si="98"/>
        <v>327.654.CA.TX.2.1326.Yes.Yes</v>
      </c>
      <c r="H331" s="13" t="s">
        <v>1664</v>
      </c>
      <c r="I331" s="13" t="s">
        <v>1664</v>
      </c>
      <c r="J331" t="s">
        <v>1436</v>
      </c>
      <c r="K331" t="s">
        <v>1348</v>
      </c>
      <c r="L331" s="14" t="s">
        <v>1437</v>
      </c>
      <c r="M331" t="s">
        <v>1393</v>
      </c>
      <c r="N331" t="s">
        <v>1388</v>
      </c>
      <c r="O331" t="s">
        <v>1456</v>
      </c>
      <c r="P331" t="s">
        <v>1477</v>
      </c>
      <c r="Q331" s="34">
        <v>1326</v>
      </c>
      <c r="R331" s="9">
        <v>1363.6</v>
      </c>
      <c r="S331">
        <v>0.36</v>
      </c>
      <c r="T331">
        <v>0.36</v>
      </c>
      <c r="U331" s="11">
        <f t="shared" si="99"/>
        <v>1</v>
      </c>
      <c r="V331" s="50">
        <v>2.2999999999999998</v>
      </c>
      <c r="W331" s="22">
        <v>2.2999999999999998</v>
      </c>
      <c r="X331">
        <v>2</v>
      </c>
      <c r="Y331" t="s">
        <v>1680</v>
      </c>
      <c r="Z331" s="50">
        <v>1363.6</v>
      </c>
      <c r="AA331" t="s">
        <v>1478</v>
      </c>
      <c r="AB331" t="s">
        <v>1478</v>
      </c>
      <c r="AC331" t="s">
        <v>1727</v>
      </c>
      <c r="AD331" t="s">
        <v>1724</v>
      </c>
      <c r="AE331" s="13" t="str">
        <f>IFERROR(VLOOKUP(D331,Metros!$C$2:$F$916,4,0),"")</f>
        <v>CA-SAN</v>
      </c>
      <c r="AF331" s="13" t="str">
        <f>IFERROR(VLOOKUP(E331,Metros!$C$2:$F$916,4,0),"")</f>
        <v>TX-DFW</v>
      </c>
      <c r="AK331" s="10"/>
      <c r="AL331" s="11"/>
      <c r="AS331">
        <v>1.98</v>
      </c>
      <c r="AT331">
        <v>2.15</v>
      </c>
      <c r="AY331">
        <v>1.89</v>
      </c>
      <c r="AZ331">
        <v>2.11</v>
      </c>
      <c r="BA331">
        <v>1.92</v>
      </c>
      <c r="BB331">
        <v>2.11</v>
      </c>
      <c r="BE331" s="1">
        <f t="shared" si="100"/>
        <v>2.1233333333333331</v>
      </c>
      <c r="BF331" s="51">
        <v>1800</v>
      </c>
      <c r="BG331" s="1">
        <f t="shared" si="101"/>
        <v>4.6112018676053577</v>
      </c>
      <c r="BH331" s="8">
        <v>4.6500000000000004</v>
      </c>
      <c r="BJ331" s="6">
        <f t="shared" si="102"/>
        <v>6340.74</v>
      </c>
      <c r="BK331" s="6">
        <f t="shared" si="103"/>
        <v>6831.6359999999995</v>
      </c>
      <c r="BL331" s="5">
        <f t="shared" si="104"/>
        <v>4.79</v>
      </c>
      <c r="BM331" s="6">
        <f t="shared" si="105"/>
        <v>6352</v>
      </c>
      <c r="BN331" s="6"/>
      <c r="BO331" s="6"/>
      <c r="BP331" s="70">
        <f t="shared" si="106"/>
        <v>2</v>
      </c>
      <c r="BQ331" s="70">
        <f t="shared" si="107"/>
        <v>2</v>
      </c>
      <c r="BR331" s="6">
        <f t="shared" si="108"/>
        <v>6352</v>
      </c>
      <c r="BS331" s="68">
        <f t="shared" si="109"/>
        <v>3</v>
      </c>
      <c r="BT331" s="6">
        <f t="shared" si="110"/>
        <v>6558</v>
      </c>
      <c r="BU331" s="6"/>
      <c r="BV331" s="6"/>
      <c r="BW331" s="6">
        <f t="shared" si="111"/>
        <v>6558</v>
      </c>
      <c r="BX331" s="6">
        <f t="shared" si="112"/>
        <v>15083.4</v>
      </c>
      <c r="BY331" s="6">
        <f t="shared" si="113"/>
        <v>3136.2799999999997</v>
      </c>
      <c r="CO331" s="50">
        <v>2.2999999999999998</v>
      </c>
      <c r="CP331" t="s">
        <v>1661</v>
      </c>
      <c r="CQ331" t="s">
        <v>1662</v>
      </c>
      <c r="CR331" t="s">
        <v>1539</v>
      </c>
      <c r="CS331">
        <v>5023</v>
      </c>
      <c r="CT331" t="s">
        <v>1514</v>
      </c>
      <c r="CU331">
        <v>0</v>
      </c>
      <c r="CV331">
        <v>0</v>
      </c>
      <c r="CW331">
        <v>2.2999999999999998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2</v>
      </c>
      <c r="DQ331">
        <v>0.3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</row>
    <row r="332" spans="1:145" x14ac:dyDescent="0.3">
      <c r="A332">
        <v>656</v>
      </c>
      <c r="B332">
        <v>328</v>
      </c>
      <c r="D332" s="13" t="str">
        <f t="shared" si="95"/>
        <v>921</v>
      </c>
      <c r="E332" s="13" t="str">
        <f t="shared" si="96"/>
        <v>666</v>
      </c>
      <c r="F332" s="13" t="str">
        <f t="shared" si="97"/>
        <v>92154.66609</v>
      </c>
      <c r="G332" s="13" t="str">
        <f t="shared" si="98"/>
        <v>328.656.CA.KS.3.1484.Yes.Yes</v>
      </c>
      <c r="H332" s="13" t="s">
        <v>1664</v>
      </c>
      <c r="I332" s="13" t="s">
        <v>1664</v>
      </c>
      <c r="J332" t="s">
        <v>1436</v>
      </c>
      <c r="K332" t="s">
        <v>1348</v>
      </c>
      <c r="L332" s="14" t="s">
        <v>1437</v>
      </c>
      <c r="M332" t="s">
        <v>1457</v>
      </c>
      <c r="N332" t="s">
        <v>1458</v>
      </c>
      <c r="O332" t="s">
        <v>1459</v>
      </c>
      <c r="P332" t="s">
        <v>1477</v>
      </c>
      <c r="Q332" s="34">
        <v>1484</v>
      </c>
      <c r="R332" s="9">
        <v>1616.2</v>
      </c>
      <c r="S332">
        <v>0.36</v>
      </c>
      <c r="T332">
        <v>0.36</v>
      </c>
      <c r="U332" s="11">
        <f t="shared" si="99"/>
        <v>1</v>
      </c>
      <c r="V332" s="50">
        <v>3</v>
      </c>
      <c r="W332" s="22">
        <v>3</v>
      </c>
      <c r="X332">
        <v>3</v>
      </c>
      <c r="Y332" t="s">
        <v>1680</v>
      </c>
      <c r="Z332" s="50">
        <v>1616.2</v>
      </c>
      <c r="AA332" t="s">
        <v>1478</v>
      </c>
      <c r="AB332" t="s">
        <v>1478</v>
      </c>
      <c r="AC332" t="s">
        <v>1727</v>
      </c>
      <c r="AD332" t="s">
        <v>1724</v>
      </c>
      <c r="AE332" s="13" t="str">
        <f>IFERROR(VLOOKUP(D332,Metros!$C$2:$F$916,4,0),"")</f>
        <v>CA-SAN</v>
      </c>
      <c r="AF332" s="13" t="str">
        <f>IFERROR(VLOOKUP(E332,Metros!$C$2:$F$916,4,0),"")</f>
        <v>KS-TOP</v>
      </c>
      <c r="AK332" s="10"/>
      <c r="AL332" s="11"/>
      <c r="AS332">
        <v>1.64</v>
      </c>
      <c r="AT332">
        <v>1.8</v>
      </c>
      <c r="AY332">
        <v>1.66</v>
      </c>
      <c r="AZ332">
        <v>1.86</v>
      </c>
      <c r="BA332">
        <v>1.71</v>
      </c>
      <c r="BB332">
        <v>1.88</v>
      </c>
      <c r="BE332" s="1">
        <f t="shared" si="100"/>
        <v>1.8466666666666667</v>
      </c>
      <c r="BF332" s="51">
        <v>1800</v>
      </c>
      <c r="BG332" s="1">
        <f t="shared" si="101"/>
        <v>3.976056882399043</v>
      </c>
      <c r="BH332" s="8">
        <v>4.55</v>
      </c>
      <c r="BJ332" s="6">
        <f t="shared" si="102"/>
        <v>7353.71</v>
      </c>
      <c r="BK332" s="6">
        <f t="shared" si="103"/>
        <v>7935.5420000000004</v>
      </c>
      <c r="BL332" s="5">
        <f t="shared" si="104"/>
        <v>4.99</v>
      </c>
      <c r="BM332" s="6">
        <f t="shared" si="105"/>
        <v>7405</v>
      </c>
      <c r="BN332" s="6"/>
      <c r="BO332" s="6"/>
      <c r="BP332" s="70">
        <f t="shared" si="106"/>
        <v>3</v>
      </c>
      <c r="BQ332" s="70">
        <f t="shared" si="107"/>
        <v>3</v>
      </c>
      <c r="BR332" s="6">
        <f t="shared" si="108"/>
        <v>7405</v>
      </c>
      <c r="BS332" s="68">
        <f t="shared" si="109"/>
        <v>4</v>
      </c>
      <c r="BT332" s="6">
        <f t="shared" si="110"/>
        <v>7646</v>
      </c>
      <c r="BU332" s="6"/>
      <c r="BV332" s="6"/>
      <c r="BW332" s="6">
        <f t="shared" si="111"/>
        <v>7646</v>
      </c>
      <c r="BX332" s="6">
        <f t="shared" si="112"/>
        <v>22938</v>
      </c>
      <c r="BY332" s="6">
        <f t="shared" si="113"/>
        <v>4848.6000000000004</v>
      </c>
      <c r="CO332" s="50">
        <v>3</v>
      </c>
      <c r="CP332" t="s">
        <v>1661</v>
      </c>
      <c r="CQ332" t="s">
        <v>1662</v>
      </c>
      <c r="CR332" t="s">
        <v>1539</v>
      </c>
      <c r="CS332">
        <v>5024</v>
      </c>
      <c r="CT332" t="s">
        <v>1516</v>
      </c>
      <c r="CU332">
        <v>0</v>
      </c>
      <c r="CV332">
        <v>0</v>
      </c>
      <c r="CW332">
        <v>3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2</v>
      </c>
      <c r="DQ332">
        <v>1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</row>
    <row r="333" spans="1:145" x14ac:dyDescent="0.3">
      <c r="A333">
        <v>658</v>
      </c>
      <c r="B333">
        <v>329</v>
      </c>
      <c r="D333" s="13" t="str">
        <f t="shared" si="95"/>
        <v>921</v>
      </c>
      <c r="E333" s="13" t="str">
        <f t="shared" si="96"/>
        <v>923</v>
      </c>
      <c r="F333" s="13" t="str">
        <f t="shared" si="97"/>
        <v>92154.92374</v>
      </c>
      <c r="G333" s="13" t="str">
        <f t="shared" si="98"/>
        <v>329.658.CA.CA.3.122.Yes.Yes</v>
      </c>
      <c r="H333" s="13" t="s">
        <v>1664</v>
      </c>
      <c r="I333" s="13" t="s">
        <v>1664</v>
      </c>
      <c r="J333" t="s">
        <v>1436</v>
      </c>
      <c r="K333" t="s">
        <v>1348</v>
      </c>
      <c r="L333" s="14" t="s">
        <v>1437</v>
      </c>
      <c r="M333" t="s">
        <v>1450</v>
      </c>
      <c r="N333" t="s">
        <v>1348</v>
      </c>
      <c r="O333" t="s">
        <v>1451</v>
      </c>
      <c r="P333" t="s">
        <v>1477</v>
      </c>
      <c r="Q333" s="34">
        <v>122</v>
      </c>
      <c r="R333" s="9">
        <v>112.6</v>
      </c>
      <c r="S333">
        <v>0.36</v>
      </c>
      <c r="T333">
        <v>0.36</v>
      </c>
      <c r="U333" s="11">
        <f t="shared" si="99"/>
        <v>1</v>
      </c>
      <c r="V333" s="50">
        <v>3</v>
      </c>
      <c r="W333" s="22">
        <v>3</v>
      </c>
      <c r="X333">
        <v>3</v>
      </c>
      <c r="Y333" t="s">
        <v>1680</v>
      </c>
      <c r="Z333" s="50">
        <v>112.6</v>
      </c>
      <c r="AA333" t="s">
        <v>1478</v>
      </c>
      <c r="AB333" t="s">
        <v>1478</v>
      </c>
      <c r="AC333" t="s">
        <v>1727</v>
      </c>
      <c r="AD333" t="s">
        <v>1727</v>
      </c>
      <c r="AE333" s="13" t="str">
        <f>IFERROR(VLOOKUP(D333,Metros!$C$2:$F$916,4,0),"")</f>
        <v>CA-SAN</v>
      </c>
      <c r="AF333" s="13" t="str">
        <f>IFERROR(VLOOKUP(E333,Metros!$C$2:$F$916,4,0),"")</f>
        <v>CA-LOS</v>
      </c>
      <c r="AK333" s="10"/>
      <c r="AL333" s="11"/>
      <c r="AS333">
        <v>4.28</v>
      </c>
      <c r="AT333">
        <v>4.75</v>
      </c>
      <c r="AY333">
        <v>4.24</v>
      </c>
      <c r="AZ333">
        <v>4.76</v>
      </c>
      <c r="BA333">
        <v>4.46</v>
      </c>
      <c r="BB333">
        <v>5.08</v>
      </c>
      <c r="BE333" s="1">
        <f t="shared" si="100"/>
        <v>4.8633333333333333</v>
      </c>
      <c r="BF333" s="51">
        <v>1800</v>
      </c>
      <c r="BG333" s="1">
        <f t="shared" si="101"/>
        <v>23.523957075192421</v>
      </c>
      <c r="BH333" s="8">
        <v>1</v>
      </c>
      <c r="BI333" s="8">
        <v>2150</v>
      </c>
      <c r="BJ333" s="6">
        <f t="shared" si="102"/>
        <v>2150</v>
      </c>
      <c r="BK333" s="6">
        <f t="shared" si="103"/>
        <v>2190.5360000000001</v>
      </c>
      <c r="BL333" s="5">
        <f t="shared" si="104"/>
        <v>17.600000000000001</v>
      </c>
      <c r="BM333" s="6">
        <f t="shared" si="105"/>
        <v>2147</v>
      </c>
      <c r="BN333" s="6"/>
      <c r="BO333" s="6"/>
      <c r="BP333" s="70">
        <f t="shared" si="106"/>
        <v>3</v>
      </c>
      <c r="BQ333" s="70">
        <f t="shared" si="107"/>
        <v>3</v>
      </c>
      <c r="BR333" s="6">
        <f t="shared" si="108"/>
        <v>2147</v>
      </c>
      <c r="BS333" s="68">
        <f t="shared" si="109"/>
        <v>1</v>
      </c>
      <c r="BT333" s="6">
        <f t="shared" si="110"/>
        <v>2217</v>
      </c>
      <c r="BU333" s="6"/>
      <c r="BV333" s="6"/>
      <c r="BW333" s="6">
        <f t="shared" si="111"/>
        <v>2217</v>
      </c>
      <c r="BX333" s="6">
        <f t="shared" si="112"/>
        <v>6651</v>
      </c>
      <c r="BY333" s="6">
        <f t="shared" si="113"/>
        <v>337.79999999999995</v>
      </c>
      <c r="CO333" s="50">
        <v>3</v>
      </c>
      <c r="CP333" t="s">
        <v>1661</v>
      </c>
      <c r="CQ333" t="s">
        <v>1662</v>
      </c>
      <c r="CR333" t="s">
        <v>1539</v>
      </c>
      <c r="CS333">
        <v>5087</v>
      </c>
      <c r="CT333" t="s">
        <v>1508</v>
      </c>
      <c r="CU333">
        <v>0</v>
      </c>
      <c r="CV333">
        <v>0</v>
      </c>
      <c r="CW333">
        <v>3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2</v>
      </c>
      <c r="DQ333">
        <v>1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</row>
    <row r="334" spans="1:145" x14ac:dyDescent="0.3">
      <c r="A334">
        <v>660</v>
      </c>
      <c r="B334">
        <v>330</v>
      </c>
      <c r="D334" s="13" t="str">
        <f t="shared" si="95"/>
        <v>921</v>
      </c>
      <c r="E334" s="13" t="str">
        <f t="shared" si="96"/>
        <v>770</v>
      </c>
      <c r="F334" s="13" t="str">
        <f t="shared" si="97"/>
        <v>92154.77064</v>
      </c>
      <c r="G334" s="13" t="str">
        <f t="shared" si="98"/>
        <v>330.660.CA.TX.2.1449.Yes.Yes</v>
      </c>
      <c r="H334" s="13" t="s">
        <v>1664</v>
      </c>
      <c r="I334" s="13" t="s">
        <v>1664</v>
      </c>
      <c r="J334" t="s">
        <v>1436</v>
      </c>
      <c r="K334" t="s">
        <v>1348</v>
      </c>
      <c r="L334" s="14" t="s">
        <v>1437</v>
      </c>
      <c r="M334" t="s">
        <v>1454</v>
      </c>
      <c r="N334" t="s">
        <v>1388</v>
      </c>
      <c r="O334" t="s">
        <v>1455</v>
      </c>
      <c r="P334" t="s">
        <v>1477</v>
      </c>
      <c r="Q334" s="34">
        <v>1449</v>
      </c>
      <c r="R334" s="9">
        <v>1466.6</v>
      </c>
      <c r="S334">
        <v>0.36</v>
      </c>
      <c r="T334">
        <v>0.36</v>
      </c>
      <c r="U334" s="11">
        <f t="shared" si="99"/>
        <v>1</v>
      </c>
      <c r="V334" s="50">
        <v>2.5</v>
      </c>
      <c r="W334" s="22">
        <v>2.5</v>
      </c>
      <c r="X334">
        <v>2</v>
      </c>
      <c r="Y334" t="s">
        <v>1680</v>
      </c>
      <c r="Z334" s="50">
        <v>1466.6</v>
      </c>
      <c r="AA334" t="s">
        <v>1478</v>
      </c>
      <c r="AB334" t="s">
        <v>1478</v>
      </c>
      <c r="AC334" t="s">
        <v>1727</v>
      </c>
      <c r="AD334" t="s">
        <v>1724</v>
      </c>
      <c r="AE334" s="13" t="str">
        <f>IFERROR(VLOOKUP(D334,Metros!$C$2:$F$916,4,0),"")</f>
        <v>CA-SAN</v>
      </c>
      <c r="AF334" s="13" t="str">
        <f>IFERROR(VLOOKUP(E334,Metros!$C$2:$F$916,4,0),"")</f>
        <v>TX-HOU</v>
      </c>
      <c r="AK334" s="10"/>
      <c r="AL334" s="11"/>
      <c r="AS334">
        <v>1.97</v>
      </c>
      <c r="AT334">
        <v>2.19</v>
      </c>
      <c r="AY334">
        <v>1.82</v>
      </c>
      <c r="AZ334">
        <v>1.97</v>
      </c>
      <c r="BA334">
        <v>1.8</v>
      </c>
      <c r="BB334">
        <v>1.97</v>
      </c>
      <c r="BE334" s="1">
        <f t="shared" si="100"/>
        <v>2.0433333333333334</v>
      </c>
      <c r="BF334" s="51">
        <v>1800</v>
      </c>
      <c r="BG334" s="1">
        <f t="shared" si="101"/>
        <v>4.3944951815991642</v>
      </c>
      <c r="BH334" s="8">
        <v>4.55</v>
      </c>
      <c r="BJ334" s="6">
        <f t="shared" si="102"/>
        <v>6673.03</v>
      </c>
      <c r="BK334" s="6">
        <f t="shared" si="103"/>
        <v>7201.0059999999994</v>
      </c>
      <c r="BL334" s="5">
        <f t="shared" si="104"/>
        <v>4.6100000000000003</v>
      </c>
      <c r="BM334" s="6">
        <f t="shared" si="105"/>
        <v>6680</v>
      </c>
      <c r="BN334" s="6"/>
      <c r="BO334" s="6"/>
      <c r="BP334" s="70">
        <f t="shared" si="106"/>
        <v>2</v>
      </c>
      <c r="BQ334" s="70">
        <f t="shared" si="107"/>
        <v>2</v>
      </c>
      <c r="BR334" s="6">
        <f t="shared" si="108"/>
        <v>6680</v>
      </c>
      <c r="BS334" s="68">
        <f t="shared" si="109"/>
        <v>4</v>
      </c>
      <c r="BT334" s="6">
        <f t="shared" si="110"/>
        <v>6897</v>
      </c>
      <c r="BU334" s="6"/>
      <c r="BV334" s="6"/>
      <c r="BW334" s="6">
        <f t="shared" si="111"/>
        <v>6897</v>
      </c>
      <c r="BX334" s="6">
        <f t="shared" si="112"/>
        <v>17242.5</v>
      </c>
      <c r="BY334" s="6">
        <f t="shared" si="113"/>
        <v>3666.5</v>
      </c>
      <c r="CO334" s="50">
        <v>2.5</v>
      </c>
      <c r="CP334" t="s">
        <v>1661</v>
      </c>
      <c r="CQ334" t="s">
        <v>1662</v>
      </c>
      <c r="CR334" t="s">
        <v>1539</v>
      </c>
      <c r="CS334">
        <v>5520</v>
      </c>
      <c r="CT334" t="s">
        <v>1512</v>
      </c>
      <c r="CU334">
        <v>0</v>
      </c>
      <c r="CV334">
        <v>0</v>
      </c>
      <c r="CW334">
        <v>2.5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2</v>
      </c>
      <c r="DQ334">
        <v>0.5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</row>
    <row r="335" spans="1:145" x14ac:dyDescent="0.3">
      <c r="A335">
        <v>662</v>
      </c>
      <c r="B335">
        <v>331</v>
      </c>
      <c r="D335" s="13" t="str">
        <f t="shared" si="95"/>
        <v>921</v>
      </c>
      <c r="E335" s="13" t="str">
        <f t="shared" si="96"/>
        <v>973</v>
      </c>
      <c r="F335" s="13" t="str">
        <f t="shared" si="97"/>
        <v>92154.97317</v>
      </c>
      <c r="G335" s="13" t="str">
        <f t="shared" si="98"/>
        <v>331.662.CA.OR.2.1047.Yes.Yes</v>
      </c>
      <c r="H335" s="13" t="s">
        <v>1664</v>
      </c>
      <c r="I335" s="13" t="s">
        <v>1664</v>
      </c>
      <c r="J335" t="s">
        <v>1436</v>
      </c>
      <c r="K335" t="s">
        <v>1348</v>
      </c>
      <c r="L335" s="14" t="s">
        <v>1437</v>
      </c>
      <c r="M335" t="s">
        <v>1446</v>
      </c>
      <c r="N335" t="s">
        <v>1447</v>
      </c>
      <c r="O335" t="s">
        <v>1448</v>
      </c>
      <c r="P335" t="s">
        <v>1477</v>
      </c>
      <c r="Q335" s="34">
        <v>1047</v>
      </c>
      <c r="R335" s="9">
        <v>1042.2</v>
      </c>
      <c r="S335">
        <v>0.36</v>
      </c>
      <c r="T335">
        <v>0.36</v>
      </c>
      <c r="U335" s="11">
        <f t="shared" si="99"/>
        <v>1</v>
      </c>
      <c r="V335" s="50">
        <v>1.7</v>
      </c>
      <c r="W335" s="22">
        <v>1.7</v>
      </c>
      <c r="X335">
        <v>2</v>
      </c>
      <c r="Y335" t="s">
        <v>1680</v>
      </c>
      <c r="Z335" s="50">
        <v>1042.2</v>
      </c>
      <c r="AA335" t="s">
        <v>1478</v>
      </c>
      <c r="AB335" t="s">
        <v>1478</v>
      </c>
      <c r="AC335" t="s">
        <v>1727</v>
      </c>
      <c r="AD335" t="s">
        <v>1729</v>
      </c>
      <c r="AE335" s="13" t="str">
        <f>IFERROR(VLOOKUP(D335,Metros!$C$2:$F$916,4,0),"")</f>
        <v>CA-SAN</v>
      </c>
      <c r="AF335" s="13" t="str">
        <f>IFERROR(VLOOKUP(E335,Metros!$C$2:$F$916,4,0),"")</f>
        <v>OR-EUG</v>
      </c>
      <c r="AG335">
        <v>5</v>
      </c>
      <c r="AH335">
        <v>1028.5999999999999</v>
      </c>
      <c r="AI335">
        <v>3890</v>
      </c>
      <c r="AJ335">
        <v>3733.442</v>
      </c>
      <c r="AK335" s="10">
        <v>-156.55799999999999</v>
      </c>
      <c r="AL335" s="11">
        <v>-4.1933957993722681E-2</v>
      </c>
      <c r="AS335">
        <v>2.48</v>
      </c>
      <c r="AT335">
        <v>2.84</v>
      </c>
      <c r="AY335">
        <v>2.48</v>
      </c>
      <c r="AZ335">
        <v>2.76</v>
      </c>
      <c r="BA335">
        <v>2.71</v>
      </c>
      <c r="BB335">
        <v>3.02</v>
      </c>
      <c r="BE335" s="1">
        <f t="shared" si="100"/>
        <v>2.8733333333333331</v>
      </c>
      <c r="BF335" s="51">
        <v>1800</v>
      </c>
      <c r="BG335" s="1">
        <f t="shared" si="101"/>
        <v>6.1807823834196887</v>
      </c>
      <c r="BH335" s="8">
        <v>1</v>
      </c>
      <c r="BI335" s="8">
        <v>7725</v>
      </c>
      <c r="BJ335" s="6">
        <f t="shared" si="102"/>
        <v>7725</v>
      </c>
      <c r="BK335" s="6">
        <f t="shared" si="103"/>
        <v>8100.192</v>
      </c>
      <c r="BL335" s="5">
        <f t="shared" si="104"/>
        <v>7.38</v>
      </c>
      <c r="BM335" s="6">
        <f t="shared" si="105"/>
        <v>7727</v>
      </c>
      <c r="BN335" s="6"/>
      <c r="BO335" s="6"/>
      <c r="BP335" s="70">
        <f t="shared" si="106"/>
        <v>2</v>
      </c>
      <c r="BQ335" s="70">
        <f t="shared" si="107"/>
        <v>2</v>
      </c>
      <c r="BR335" s="6">
        <f t="shared" si="108"/>
        <v>7727</v>
      </c>
      <c r="BS335" s="68">
        <f t="shared" si="109"/>
        <v>3</v>
      </c>
      <c r="BT335" s="6">
        <f t="shared" si="110"/>
        <v>7978</v>
      </c>
      <c r="BU335" s="6"/>
      <c r="BV335" s="6"/>
      <c r="BW335" s="6">
        <f t="shared" si="111"/>
        <v>7978</v>
      </c>
      <c r="BX335" s="6">
        <f t="shared" si="112"/>
        <v>13562.6</v>
      </c>
      <c r="BY335" s="6">
        <f t="shared" si="113"/>
        <v>1771.74</v>
      </c>
      <c r="CO335" s="50">
        <v>1.7</v>
      </c>
      <c r="CP335" t="s">
        <v>1661</v>
      </c>
      <c r="CQ335" t="s">
        <v>1662</v>
      </c>
      <c r="CR335" t="s">
        <v>1539</v>
      </c>
      <c r="CS335">
        <v>5639</v>
      </c>
      <c r="CT335" t="s">
        <v>1504</v>
      </c>
      <c r="CU335">
        <v>0</v>
      </c>
      <c r="CV335">
        <v>0</v>
      </c>
      <c r="CW335">
        <v>1.7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1</v>
      </c>
      <c r="DQ335">
        <v>0.7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</row>
    <row r="336" spans="1:145" x14ac:dyDescent="0.3">
      <c r="A336">
        <v>664</v>
      </c>
      <c r="B336">
        <v>332</v>
      </c>
      <c r="D336" s="13" t="str">
        <f t="shared" si="95"/>
        <v>921</v>
      </c>
      <c r="E336" s="13" t="str">
        <f t="shared" si="96"/>
        <v>953</v>
      </c>
      <c r="F336" s="13" t="str">
        <f t="shared" si="97"/>
        <v>92154.95304</v>
      </c>
      <c r="G336" s="13" t="str">
        <f t="shared" si="98"/>
        <v>332.664.CA.CA.3.456.Yes.Yes</v>
      </c>
      <c r="H336" s="13" t="s">
        <v>1664</v>
      </c>
      <c r="I336" s="13" t="s">
        <v>1664</v>
      </c>
      <c r="J336" t="s">
        <v>1436</v>
      </c>
      <c r="K336" t="s">
        <v>1348</v>
      </c>
      <c r="L336" s="14" t="s">
        <v>1437</v>
      </c>
      <c r="M336" t="s">
        <v>1444</v>
      </c>
      <c r="N336" t="s">
        <v>1348</v>
      </c>
      <c r="O336" t="s">
        <v>1445</v>
      </c>
      <c r="P336" t="s">
        <v>1477</v>
      </c>
      <c r="Q336" s="34">
        <v>456</v>
      </c>
      <c r="R336" s="9">
        <v>446.6</v>
      </c>
      <c r="S336">
        <v>0.36</v>
      </c>
      <c r="T336">
        <v>0.36</v>
      </c>
      <c r="U336" s="11">
        <f t="shared" si="99"/>
        <v>1</v>
      </c>
      <c r="V336" s="50">
        <v>3.3</v>
      </c>
      <c r="W336" s="22">
        <v>3.3</v>
      </c>
      <c r="X336">
        <v>3</v>
      </c>
      <c r="Y336" t="s">
        <v>1680</v>
      </c>
      <c r="Z336" s="50">
        <v>446.6</v>
      </c>
      <c r="AA336" t="s">
        <v>1478</v>
      </c>
      <c r="AB336" t="s">
        <v>1478</v>
      </c>
      <c r="AC336" t="s">
        <v>1727</v>
      </c>
      <c r="AD336" t="s">
        <v>1727</v>
      </c>
      <c r="AE336" s="13" t="str">
        <f>IFERROR(VLOOKUP(D336,Metros!$C$2:$F$916,4,0),"")</f>
        <v>CA-SAN</v>
      </c>
      <c r="AF336" s="13" t="str">
        <f>IFERROR(VLOOKUP(E336,Metros!$C$2:$F$916,4,0),"")</f>
        <v>CA-SAC</v>
      </c>
      <c r="AK336" s="10"/>
      <c r="AL336" s="11"/>
      <c r="AS336">
        <v>2.46</v>
      </c>
      <c r="AT336">
        <v>2.66</v>
      </c>
      <c r="AY336">
        <v>2.5</v>
      </c>
      <c r="AZ336">
        <v>2.74</v>
      </c>
      <c r="BA336">
        <v>2.56</v>
      </c>
      <c r="BB336">
        <v>2.84</v>
      </c>
      <c r="BE336" s="1">
        <f t="shared" si="100"/>
        <v>2.7466666666666666</v>
      </c>
      <c r="BF336" s="51">
        <v>1800</v>
      </c>
      <c r="BG336" s="1">
        <f t="shared" si="101"/>
        <v>8.2877856396477085</v>
      </c>
      <c r="BH336" s="8">
        <v>8.5500000000000007</v>
      </c>
      <c r="BJ336" s="6">
        <f t="shared" si="102"/>
        <v>3818.4300000000003</v>
      </c>
      <c r="BK336" s="6">
        <f t="shared" si="103"/>
        <v>3979.2060000000001</v>
      </c>
      <c r="BL336" s="5">
        <f t="shared" si="104"/>
        <v>8.3699999999999992</v>
      </c>
      <c r="BM336" s="6">
        <f t="shared" si="105"/>
        <v>3817</v>
      </c>
      <c r="BN336" s="6"/>
      <c r="BO336" s="6"/>
      <c r="BP336" s="70">
        <f t="shared" si="106"/>
        <v>3</v>
      </c>
      <c r="BQ336" s="70">
        <f t="shared" si="107"/>
        <v>3</v>
      </c>
      <c r="BR336" s="6">
        <f t="shared" si="108"/>
        <v>3817</v>
      </c>
      <c r="BS336" s="68">
        <f t="shared" si="109"/>
        <v>1</v>
      </c>
      <c r="BT336" s="6">
        <f t="shared" si="110"/>
        <v>3941</v>
      </c>
      <c r="BU336" s="6"/>
      <c r="BV336" s="6"/>
      <c r="BW336" s="6">
        <f t="shared" si="111"/>
        <v>3941</v>
      </c>
      <c r="BX336" s="6">
        <f t="shared" si="112"/>
        <v>13005.3</v>
      </c>
      <c r="BY336" s="6">
        <f t="shared" si="113"/>
        <v>1473.78</v>
      </c>
      <c r="CO336" s="50">
        <v>3.3</v>
      </c>
      <c r="CP336" t="s">
        <v>1661</v>
      </c>
      <c r="CQ336" t="s">
        <v>1662</v>
      </c>
      <c r="CR336" t="s">
        <v>1539</v>
      </c>
      <c r="CS336">
        <v>5641</v>
      </c>
      <c r="CT336" t="s">
        <v>1503</v>
      </c>
      <c r="CU336">
        <v>0</v>
      </c>
      <c r="CV336">
        <v>0</v>
      </c>
      <c r="CW336">
        <v>3.3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3</v>
      </c>
      <c r="DQ336">
        <v>0.3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</row>
    <row r="337" spans="1:145" x14ac:dyDescent="0.3">
      <c r="A337">
        <v>666</v>
      </c>
      <c r="B337">
        <v>333</v>
      </c>
      <c r="D337" s="13" t="str">
        <f t="shared" si="95"/>
        <v>921</v>
      </c>
      <c r="E337" s="13" t="str">
        <f t="shared" si="96"/>
        <v>917</v>
      </c>
      <c r="F337" s="13" t="str">
        <f t="shared" si="97"/>
        <v>92154.91764</v>
      </c>
      <c r="G337" s="13" t="str">
        <f t="shared" si="98"/>
        <v>333.666.CA.CA.3.125.Yes.Yes</v>
      </c>
      <c r="H337" s="13" t="s">
        <v>1664</v>
      </c>
      <c r="I337" s="13" t="s">
        <v>1664</v>
      </c>
      <c r="J337" t="s">
        <v>1436</v>
      </c>
      <c r="K337" t="s">
        <v>1348</v>
      </c>
      <c r="L337" s="14" t="s">
        <v>1437</v>
      </c>
      <c r="M337" t="s">
        <v>1398</v>
      </c>
      <c r="N337" t="s">
        <v>1348</v>
      </c>
      <c r="O337" t="s">
        <v>1449</v>
      </c>
      <c r="P337" t="s">
        <v>1477</v>
      </c>
      <c r="Q337" s="34">
        <v>125</v>
      </c>
      <c r="R337" s="9">
        <v>113.2</v>
      </c>
      <c r="S337">
        <v>0.36</v>
      </c>
      <c r="T337">
        <v>0.36</v>
      </c>
      <c r="U337" s="11">
        <f t="shared" si="99"/>
        <v>1</v>
      </c>
      <c r="V337" s="50">
        <v>3.1</v>
      </c>
      <c r="W337" s="22">
        <v>3.1</v>
      </c>
      <c r="X337">
        <v>3</v>
      </c>
      <c r="Y337" t="s">
        <v>1680</v>
      </c>
      <c r="Z337" s="50">
        <v>113.2</v>
      </c>
      <c r="AA337" t="s">
        <v>1478</v>
      </c>
      <c r="AB337" t="s">
        <v>1478</v>
      </c>
      <c r="AC337" t="s">
        <v>1727</v>
      </c>
      <c r="AD337" t="s">
        <v>1727</v>
      </c>
      <c r="AE337" s="13" t="str">
        <f>IFERROR(VLOOKUP(D337,Metros!$C$2:$F$916,4,0),"")</f>
        <v>CA-SAN</v>
      </c>
      <c r="AF337" s="13" t="str">
        <f>IFERROR(VLOOKUP(E337,Metros!$C$2:$F$916,4,0),"")</f>
        <v>CA-LOS</v>
      </c>
      <c r="AK337" s="10"/>
      <c r="AL337" s="11"/>
      <c r="AS337">
        <v>4.13</v>
      </c>
      <c r="AT337">
        <v>4.58</v>
      </c>
      <c r="AY337">
        <v>4.09</v>
      </c>
      <c r="AZ337">
        <v>4.59</v>
      </c>
      <c r="BA337">
        <v>4.3</v>
      </c>
      <c r="BB337">
        <v>4.9000000000000004</v>
      </c>
      <c r="BE337" s="1">
        <f t="shared" si="100"/>
        <v>4.6900000000000004</v>
      </c>
      <c r="BF337" s="51">
        <v>1800</v>
      </c>
      <c r="BG337" s="1">
        <f t="shared" si="101"/>
        <v>23.170560070671378</v>
      </c>
      <c r="BH337" s="8">
        <v>1</v>
      </c>
      <c r="BI337" s="8">
        <v>2150</v>
      </c>
      <c r="BJ337" s="6">
        <f t="shared" si="102"/>
        <v>2150</v>
      </c>
      <c r="BK337" s="6">
        <f t="shared" si="103"/>
        <v>2190.752</v>
      </c>
      <c r="BL337" s="5">
        <f t="shared" si="104"/>
        <v>17.170000000000002</v>
      </c>
      <c r="BM337" s="6">
        <f t="shared" si="105"/>
        <v>2146</v>
      </c>
      <c r="BN337" s="6"/>
      <c r="BO337" s="6"/>
      <c r="BP337" s="70">
        <f t="shared" si="106"/>
        <v>3</v>
      </c>
      <c r="BQ337" s="70">
        <f t="shared" si="107"/>
        <v>3</v>
      </c>
      <c r="BR337" s="6">
        <f t="shared" si="108"/>
        <v>2146</v>
      </c>
      <c r="BS337" s="68">
        <f t="shared" si="109"/>
        <v>1</v>
      </c>
      <c r="BT337" s="6">
        <f t="shared" si="110"/>
        <v>2216</v>
      </c>
      <c r="BU337" s="6"/>
      <c r="BV337" s="6"/>
      <c r="BW337" s="6">
        <f t="shared" si="111"/>
        <v>2216</v>
      </c>
      <c r="BX337" s="6">
        <f t="shared" si="112"/>
        <v>6869.6</v>
      </c>
      <c r="BY337" s="6">
        <f t="shared" si="113"/>
        <v>350.92</v>
      </c>
      <c r="CO337" s="50">
        <v>3.1</v>
      </c>
      <c r="CP337" t="s">
        <v>1661</v>
      </c>
      <c r="CQ337" t="s">
        <v>1662</v>
      </c>
      <c r="CR337" t="s">
        <v>1539</v>
      </c>
      <c r="CS337">
        <v>5642</v>
      </c>
      <c r="CT337" t="s">
        <v>1506</v>
      </c>
      <c r="CU337">
        <v>0</v>
      </c>
      <c r="CV337">
        <v>0</v>
      </c>
      <c r="CW337">
        <v>3.1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2</v>
      </c>
      <c r="DQ337">
        <v>1.1000000000000001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</row>
    <row r="338" spans="1:145" x14ac:dyDescent="0.3">
      <c r="A338">
        <v>668</v>
      </c>
      <c r="B338">
        <v>334</v>
      </c>
      <c r="D338" s="13" t="str">
        <f t="shared" si="95"/>
        <v>921</v>
      </c>
      <c r="E338" s="13" t="str">
        <f t="shared" si="96"/>
        <v>853</v>
      </c>
      <c r="F338" s="13" t="str">
        <f t="shared" si="97"/>
        <v>92154.85353</v>
      </c>
      <c r="G338" s="13" t="str">
        <f t="shared" si="98"/>
        <v>334.668.CA.AZ.1.345.Yes.Yes</v>
      </c>
      <c r="H338" s="13" t="s">
        <v>1664</v>
      </c>
      <c r="I338" s="13" t="s">
        <v>1664</v>
      </c>
      <c r="J338" t="s">
        <v>1436</v>
      </c>
      <c r="K338" t="s">
        <v>1348</v>
      </c>
      <c r="L338" s="14" t="s">
        <v>1437</v>
      </c>
      <c r="M338" t="s">
        <v>1452</v>
      </c>
      <c r="N338" t="s">
        <v>1406</v>
      </c>
      <c r="O338" t="s">
        <v>1453</v>
      </c>
      <c r="P338" t="s">
        <v>1477</v>
      </c>
      <c r="Q338" s="34">
        <v>345</v>
      </c>
      <c r="R338" s="9">
        <v>342.5</v>
      </c>
      <c r="S338">
        <v>0.36</v>
      </c>
      <c r="T338">
        <v>0.36</v>
      </c>
      <c r="U338" s="11">
        <f t="shared" si="99"/>
        <v>1</v>
      </c>
      <c r="V338" s="50">
        <v>1.4</v>
      </c>
      <c r="W338" s="22">
        <v>1.4</v>
      </c>
      <c r="X338">
        <v>1</v>
      </c>
      <c r="Y338" t="s">
        <v>1680</v>
      </c>
      <c r="Z338" s="50">
        <v>342.5</v>
      </c>
      <c r="AA338" t="s">
        <v>1478</v>
      </c>
      <c r="AB338" t="s">
        <v>1478</v>
      </c>
      <c r="AC338" t="s">
        <v>1727</v>
      </c>
      <c r="AD338" t="s">
        <v>1728</v>
      </c>
      <c r="AE338" s="13" t="str">
        <f>IFERROR(VLOOKUP(D338,Metros!$C$2:$F$916,4,0),"")</f>
        <v>CA-SAN</v>
      </c>
      <c r="AF338" s="13" t="str">
        <f>IFERROR(VLOOKUP(E338,Metros!$C$2:$F$916,4,0),"")</f>
        <v>AZ-PHO</v>
      </c>
      <c r="AG338">
        <v>4</v>
      </c>
      <c r="AH338">
        <v>345.2</v>
      </c>
      <c r="AI338">
        <v>1521.3924999999999</v>
      </c>
      <c r="AJ338">
        <v>1791.5074999999999</v>
      </c>
      <c r="AK338" s="10">
        <v>270.11500000000001</v>
      </c>
      <c r="AL338" s="11">
        <v>0.15077525491799504</v>
      </c>
      <c r="AS338">
        <v>3.28</v>
      </c>
      <c r="AT338">
        <v>3.66</v>
      </c>
      <c r="AY338">
        <v>3.28</v>
      </c>
      <c r="AZ338">
        <v>3.54</v>
      </c>
      <c r="BA338">
        <v>3.4</v>
      </c>
      <c r="BB338">
        <v>3.69</v>
      </c>
      <c r="BE338" s="1">
        <f t="shared" si="100"/>
        <v>3.6300000000000003</v>
      </c>
      <c r="BF338" s="51">
        <v>1800</v>
      </c>
      <c r="BG338" s="1">
        <f t="shared" si="101"/>
        <v>10.881974452554745</v>
      </c>
      <c r="BH338" s="8">
        <v>1</v>
      </c>
      <c r="BI338" s="8">
        <v>3770</v>
      </c>
      <c r="BJ338" s="6">
        <f t="shared" si="102"/>
        <v>3770</v>
      </c>
      <c r="BK338" s="6">
        <f t="shared" si="103"/>
        <v>3893.3</v>
      </c>
      <c r="BL338" s="5">
        <f t="shared" si="104"/>
        <v>10.92</v>
      </c>
      <c r="BM338" s="6">
        <f t="shared" si="105"/>
        <v>3767</v>
      </c>
      <c r="BN338" s="6"/>
      <c r="BO338" s="6"/>
      <c r="BP338" s="70">
        <f t="shared" si="106"/>
        <v>1</v>
      </c>
      <c r="BQ338" s="70">
        <f t="shared" si="107"/>
        <v>1</v>
      </c>
      <c r="BR338" s="6">
        <f t="shared" si="108"/>
        <v>3767</v>
      </c>
      <c r="BS338" s="68">
        <f t="shared" si="109"/>
        <v>1</v>
      </c>
      <c r="BT338" s="6">
        <f t="shared" si="110"/>
        <v>3889</v>
      </c>
      <c r="BU338" s="6"/>
      <c r="BV338" s="6"/>
      <c r="BW338" s="6">
        <f t="shared" si="111"/>
        <v>3889</v>
      </c>
      <c r="BX338" s="6">
        <f t="shared" si="112"/>
        <v>5444.5999999999995</v>
      </c>
      <c r="BY338" s="6">
        <f t="shared" si="113"/>
        <v>479.49999999999994</v>
      </c>
      <c r="CC338">
        <v>4</v>
      </c>
      <c r="CD338" s="22">
        <v>345.2</v>
      </c>
      <c r="CE338" s="22">
        <v>1521.3924999999999</v>
      </c>
      <c r="CF338" s="22">
        <v>1791.5074999999999</v>
      </c>
      <c r="CG338" s="22">
        <v>270.11500000000001</v>
      </c>
      <c r="CH338" s="11">
        <v>0.15077525491799504</v>
      </c>
      <c r="CO338" s="50">
        <v>1.4</v>
      </c>
      <c r="CP338" t="s">
        <v>1661</v>
      </c>
      <c r="CQ338" t="s">
        <v>1662</v>
      </c>
      <c r="CR338" t="s">
        <v>1539</v>
      </c>
      <c r="CS338">
        <v>5643</v>
      </c>
      <c r="CT338" t="s">
        <v>1510</v>
      </c>
      <c r="CU338">
        <v>0</v>
      </c>
      <c r="CV338">
        <v>0</v>
      </c>
      <c r="CW338">
        <v>1.4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1</v>
      </c>
      <c r="DQ338">
        <v>0.4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</row>
    <row r="339" spans="1:145" x14ac:dyDescent="0.3">
      <c r="A339">
        <v>670</v>
      </c>
      <c r="B339">
        <v>335</v>
      </c>
      <c r="D339" s="13" t="str">
        <f t="shared" si="95"/>
        <v>923</v>
      </c>
      <c r="E339" s="13" t="str">
        <f t="shared" si="96"/>
        <v>752</v>
      </c>
      <c r="F339" s="13" t="str">
        <f t="shared" si="97"/>
        <v>92316.75232</v>
      </c>
      <c r="G339" s="13" t="str">
        <f t="shared" si="98"/>
        <v>335.670.CA.TX.1.1315.Yes.Yes</v>
      </c>
      <c r="H339" s="13" t="s">
        <v>1664</v>
      </c>
      <c r="I339" s="13" t="s">
        <v>1664</v>
      </c>
      <c r="J339" t="s">
        <v>1347</v>
      </c>
      <c r="K339" t="s">
        <v>1348</v>
      </c>
      <c r="L339" s="14" t="s">
        <v>1349</v>
      </c>
      <c r="M339" t="s">
        <v>1393</v>
      </c>
      <c r="N339" t="s">
        <v>1388</v>
      </c>
      <c r="O339" t="s">
        <v>1456</v>
      </c>
      <c r="P339" t="s">
        <v>1477</v>
      </c>
      <c r="Q339" s="34">
        <v>1315</v>
      </c>
      <c r="R339" s="9">
        <v>1392.9</v>
      </c>
      <c r="S339">
        <v>0.36</v>
      </c>
      <c r="T339">
        <v>0.36</v>
      </c>
      <c r="U339" s="11">
        <f t="shared" si="99"/>
        <v>0</v>
      </c>
      <c r="V339" s="50">
        <v>0</v>
      </c>
      <c r="W339" s="22">
        <v>2</v>
      </c>
      <c r="X339">
        <v>1</v>
      </c>
      <c r="Y339" t="s">
        <v>1680</v>
      </c>
      <c r="Z339" s="50">
        <v>1392.9</v>
      </c>
      <c r="AA339" t="s">
        <v>1478</v>
      </c>
      <c r="AB339" t="s">
        <v>1478</v>
      </c>
      <c r="AC339" t="s">
        <v>1727</v>
      </c>
      <c r="AD339" t="s">
        <v>1724</v>
      </c>
      <c r="AE339" s="13" t="str">
        <f>IFERROR(VLOOKUP(D339,Metros!$C$2:$F$916,4,0),"")</f>
        <v>CA-LOS</v>
      </c>
      <c r="AF339" s="13" t="str">
        <f>IFERROR(VLOOKUP(E339,Metros!$C$2:$F$916,4,0),"")</f>
        <v>TX-DFW</v>
      </c>
      <c r="AG339">
        <v>5</v>
      </c>
      <c r="AH339">
        <v>1346.2399999999998</v>
      </c>
      <c r="AI339">
        <v>3480</v>
      </c>
      <c r="AJ339">
        <v>3864.21</v>
      </c>
      <c r="AK339" s="10">
        <v>384.21000000000004</v>
      </c>
      <c r="AL339" s="11">
        <v>9.9427826127462024E-2</v>
      </c>
      <c r="AS339">
        <v>1.99</v>
      </c>
      <c r="AT339">
        <v>2.15</v>
      </c>
      <c r="AY339">
        <v>1.84</v>
      </c>
      <c r="AZ339">
        <v>1.99</v>
      </c>
      <c r="BA339">
        <v>1.88</v>
      </c>
      <c r="BB339">
        <v>2.06</v>
      </c>
      <c r="BE339" s="1">
        <f t="shared" si="100"/>
        <v>2.0666666666666664</v>
      </c>
      <c r="BF339" s="51">
        <v>1800</v>
      </c>
      <c r="BG339" s="1">
        <f t="shared" si="101"/>
        <v>4.4956012635508653</v>
      </c>
      <c r="BH339" s="8">
        <v>4.55</v>
      </c>
      <c r="BJ339" s="6">
        <f t="shared" si="102"/>
        <v>6337.6950000000006</v>
      </c>
      <c r="BK339" s="6">
        <f t="shared" si="103"/>
        <v>6839.139000000001</v>
      </c>
      <c r="BL339" s="5">
        <f t="shared" si="104"/>
        <v>4.84</v>
      </c>
      <c r="BM339" s="6">
        <f t="shared" si="105"/>
        <v>6365</v>
      </c>
      <c r="BN339" s="6"/>
      <c r="BO339" s="6"/>
      <c r="BP339" s="70">
        <f t="shared" si="106"/>
        <v>1</v>
      </c>
      <c r="BQ339" s="70">
        <f t="shared" si="107"/>
        <v>1</v>
      </c>
      <c r="BR339" s="6">
        <f t="shared" si="108"/>
        <v>6365</v>
      </c>
      <c r="BS339" s="68">
        <f t="shared" si="109"/>
        <v>3</v>
      </c>
      <c r="BT339" s="6">
        <f t="shared" si="110"/>
        <v>6572</v>
      </c>
      <c r="BU339" s="6"/>
      <c r="BV339" s="6"/>
      <c r="BW339" s="6">
        <f t="shared" si="111"/>
        <v>6572</v>
      </c>
      <c r="BX339" s="6">
        <f t="shared" si="112"/>
        <v>13144</v>
      </c>
      <c r="BY339" s="6">
        <f t="shared" si="113"/>
        <v>2785.8</v>
      </c>
      <c r="CA339">
        <v>3193</v>
      </c>
      <c r="CB339" s="39" t="s">
        <v>1481</v>
      </c>
      <c r="CC339">
        <v>3</v>
      </c>
      <c r="CD339" s="22">
        <v>1306.4000000000001</v>
      </c>
      <c r="CE339" s="22">
        <v>3166.6666666666665</v>
      </c>
      <c r="CF339" s="22">
        <v>3650.24</v>
      </c>
      <c r="CG339" s="22">
        <v>483.57333333333327</v>
      </c>
      <c r="CH339" s="11">
        <v>0.13247713392361415</v>
      </c>
      <c r="CO339" s="50">
        <v>0</v>
      </c>
      <c r="CP339" t="s">
        <v>1529</v>
      </c>
      <c r="CQ339" t="s">
        <v>1530</v>
      </c>
      <c r="CR339">
        <v>0</v>
      </c>
      <c r="CS339">
        <v>5023</v>
      </c>
      <c r="CT339" t="s">
        <v>1663</v>
      </c>
      <c r="CU339">
        <v>0</v>
      </c>
      <c r="CV339">
        <v>0</v>
      </c>
      <c r="CW339">
        <v>2</v>
      </c>
      <c r="CX339" t="s">
        <v>1664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 t="s">
        <v>1664</v>
      </c>
      <c r="DQ339" t="s">
        <v>1664</v>
      </c>
      <c r="DR339" t="s">
        <v>1664</v>
      </c>
      <c r="DS339">
        <v>0</v>
      </c>
      <c r="DT339">
        <v>0</v>
      </c>
      <c r="DU339">
        <v>0</v>
      </c>
      <c r="DV339">
        <v>0</v>
      </c>
      <c r="DW339" t="s">
        <v>1664</v>
      </c>
      <c r="DX339">
        <v>1</v>
      </c>
      <c r="DY339" t="s">
        <v>1664</v>
      </c>
      <c r="DZ339" t="s">
        <v>1664</v>
      </c>
      <c r="EA339" t="s">
        <v>1664</v>
      </c>
      <c r="EB339">
        <v>0</v>
      </c>
      <c r="EC339">
        <v>0</v>
      </c>
      <c r="ED339" t="s">
        <v>1664</v>
      </c>
      <c r="EE339" t="s">
        <v>1664</v>
      </c>
      <c r="EF339" t="s">
        <v>1664</v>
      </c>
      <c r="EG339" t="s">
        <v>1664</v>
      </c>
      <c r="EH339">
        <v>1</v>
      </c>
      <c r="EI339">
        <v>0</v>
      </c>
      <c r="EJ339">
        <v>0</v>
      </c>
      <c r="EK339" t="s">
        <v>1664</v>
      </c>
      <c r="EL339" t="s">
        <v>1664</v>
      </c>
      <c r="EM339" t="s">
        <v>1664</v>
      </c>
      <c r="EN339">
        <v>0</v>
      </c>
      <c r="EO339">
        <v>0</v>
      </c>
    </row>
    <row r="340" spans="1:145" x14ac:dyDescent="0.3">
      <c r="A340">
        <v>672</v>
      </c>
      <c r="B340">
        <v>336</v>
      </c>
      <c r="D340" s="13" t="str">
        <f t="shared" si="95"/>
        <v>923</v>
      </c>
      <c r="E340" s="13" t="str">
        <f t="shared" si="96"/>
        <v>666</v>
      </c>
      <c r="F340" s="13" t="str">
        <f t="shared" si="97"/>
        <v>92316.66609</v>
      </c>
      <c r="G340" s="13" t="str">
        <f t="shared" si="98"/>
        <v>336.672.CA.KS.1.1455.Yes.Yes</v>
      </c>
      <c r="H340" s="13" t="s">
        <v>1664</v>
      </c>
      <c r="I340" s="13" t="s">
        <v>1664</v>
      </c>
      <c r="J340" t="s">
        <v>1347</v>
      </c>
      <c r="K340" t="s">
        <v>1348</v>
      </c>
      <c r="L340" s="14" t="s">
        <v>1349</v>
      </c>
      <c r="M340" t="s">
        <v>1457</v>
      </c>
      <c r="N340" t="s">
        <v>1458</v>
      </c>
      <c r="O340" t="s">
        <v>1459</v>
      </c>
      <c r="P340" t="s">
        <v>1477</v>
      </c>
      <c r="Q340" s="34">
        <v>1455</v>
      </c>
      <c r="R340" s="9">
        <v>1518.8</v>
      </c>
      <c r="S340">
        <v>0.36</v>
      </c>
      <c r="T340">
        <v>0.36</v>
      </c>
      <c r="U340" s="11">
        <f t="shared" si="99"/>
        <v>0</v>
      </c>
      <c r="V340" s="50">
        <v>0</v>
      </c>
      <c r="W340" s="22">
        <v>2</v>
      </c>
      <c r="X340">
        <v>1</v>
      </c>
      <c r="Y340" t="s">
        <v>1680</v>
      </c>
      <c r="Z340" s="50">
        <v>1518.8</v>
      </c>
      <c r="AA340" t="s">
        <v>1478</v>
      </c>
      <c r="AB340" t="s">
        <v>1478</v>
      </c>
      <c r="AC340" t="s">
        <v>1727</v>
      </c>
      <c r="AD340" t="s">
        <v>1724</v>
      </c>
      <c r="AE340" s="13" t="str">
        <f>IFERROR(VLOOKUP(D340,Metros!$C$2:$F$916,4,0),"")</f>
        <v>CA-LOS</v>
      </c>
      <c r="AF340" s="13" t="str">
        <f>IFERROR(VLOOKUP(E340,Metros!$C$2:$F$916,4,0),"")</f>
        <v>KS-TOP</v>
      </c>
      <c r="AG340">
        <v>2</v>
      </c>
      <c r="AH340">
        <v>1452.1</v>
      </c>
      <c r="AI340">
        <v>3237.3450000000003</v>
      </c>
      <c r="AJ340">
        <v>4235.9249999999993</v>
      </c>
      <c r="AK340" s="10">
        <v>998.57999999999902</v>
      </c>
      <c r="AL340" s="11">
        <v>0.23574071778891251</v>
      </c>
      <c r="AS340">
        <v>1.79</v>
      </c>
      <c r="AT340">
        <v>1.97</v>
      </c>
      <c r="AY340">
        <v>1.61</v>
      </c>
      <c r="AZ340">
        <v>1.76</v>
      </c>
      <c r="BA340">
        <v>1.64</v>
      </c>
      <c r="BB340">
        <v>1.76</v>
      </c>
      <c r="BE340" s="1">
        <f t="shared" si="100"/>
        <v>1.83</v>
      </c>
      <c r="BF340" s="51">
        <v>1800</v>
      </c>
      <c r="BG340" s="1">
        <f t="shared" si="101"/>
        <v>4.0216461680273898</v>
      </c>
      <c r="BH340" s="8">
        <v>4.6500000000000004</v>
      </c>
      <c r="BI340" s="8">
        <v>7250</v>
      </c>
      <c r="BJ340" s="6">
        <f t="shared" si="102"/>
        <v>7250</v>
      </c>
      <c r="BK340" s="6">
        <f t="shared" si="103"/>
        <v>7796.768</v>
      </c>
      <c r="BL340" s="5">
        <f t="shared" si="104"/>
        <v>5</v>
      </c>
      <c r="BM340" s="6">
        <f t="shared" si="105"/>
        <v>7275</v>
      </c>
      <c r="BN340" s="6"/>
      <c r="BO340" s="6"/>
      <c r="BP340" s="70">
        <f t="shared" si="106"/>
        <v>1</v>
      </c>
      <c r="BQ340" s="70">
        <f t="shared" si="107"/>
        <v>1</v>
      </c>
      <c r="BR340" s="6">
        <f t="shared" si="108"/>
        <v>7275</v>
      </c>
      <c r="BS340" s="68">
        <f t="shared" si="109"/>
        <v>4</v>
      </c>
      <c r="BT340" s="6">
        <f t="shared" si="110"/>
        <v>7511</v>
      </c>
      <c r="BU340" s="6"/>
      <c r="BV340" s="6"/>
      <c r="BW340" s="6">
        <f t="shared" si="111"/>
        <v>7511</v>
      </c>
      <c r="BX340" s="6">
        <f t="shared" si="112"/>
        <v>15022</v>
      </c>
      <c r="BY340" s="6">
        <f t="shared" si="113"/>
        <v>3037.6</v>
      </c>
      <c r="CA340">
        <v>3365</v>
      </c>
      <c r="CB340" s="39" t="s">
        <v>1481</v>
      </c>
      <c r="CC340">
        <v>1</v>
      </c>
      <c r="CD340" s="22">
        <v>1446.4</v>
      </c>
      <c r="CE340" s="22">
        <v>3600</v>
      </c>
      <c r="CF340" s="22">
        <v>3871.24</v>
      </c>
      <c r="CG340" s="22">
        <v>271.23999999999978</v>
      </c>
      <c r="CH340" s="11">
        <v>7.006540539982016E-2</v>
      </c>
      <c r="CO340" s="50">
        <v>0</v>
      </c>
      <c r="CP340" t="s">
        <v>1529</v>
      </c>
      <c r="CQ340" t="s">
        <v>1530</v>
      </c>
      <c r="CR340">
        <v>0</v>
      </c>
      <c r="CS340">
        <v>5024</v>
      </c>
      <c r="CT340" t="s">
        <v>1665</v>
      </c>
      <c r="CU340">
        <v>0</v>
      </c>
      <c r="CV340">
        <v>0</v>
      </c>
      <c r="CW340">
        <v>2</v>
      </c>
      <c r="CX340" t="s">
        <v>1664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 t="s">
        <v>1664</v>
      </c>
      <c r="DQ340" t="s">
        <v>1664</v>
      </c>
      <c r="DR340" t="s">
        <v>1664</v>
      </c>
      <c r="DS340">
        <v>0</v>
      </c>
      <c r="DT340">
        <v>0</v>
      </c>
      <c r="DU340">
        <v>0</v>
      </c>
      <c r="DV340">
        <v>0</v>
      </c>
      <c r="DW340">
        <v>1</v>
      </c>
      <c r="DX340" t="s">
        <v>1664</v>
      </c>
      <c r="DY340" t="s">
        <v>1664</v>
      </c>
      <c r="DZ340" t="s">
        <v>1664</v>
      </c>
      <c r="EA340" t="s">
        <v>1664</v>
      </c>
      <c r="EB340">
        <v>0</v>
      </c>
      <c r="EC340">
        <v>0</v>
      </c>
      <c r="ED340" t="s">
        <v>1664</v>
      </c>
      <c r="EE340" t="s">
        <v>1664</v>
      </c>
      <c r="EF340" t="s">
        <v>1664</v>
      </c>
      <c r="EG340" t="s">
        <v>1664</v>
      </c>
      <c r="EH340" t="s">
        <v>1664</v>
      </c>
      <c r="EI340">
        <v>0</v>
      </c>
      <c r="EJ340">
        <v>0</v>
      </c>
      <c r="EK340">
        <v>1</v>
      </c>
      <c r="EL340" t="s">
        <v>1664</v>
      </c>
      <c r="EM340" t="s">
        <v>1664</v>
      </c>
      <c r="EN340">
        <v>0</v>
      </c>
      <c r="EO340">
        <v>0</v>
      </c>
    </row>
    <row r="341" spans="1:145" x14ac:dyDescent="0.3">
      <c r="A341">
        <v>674</v>
      </c>
      <c r="B341">
        <v>337</v>
      </c>
      <c r="D341" s="13" t="str">
        <f t="shared" si="95"/>
        <v>923</v>
      </c>
      <c r="E341" s="13" t="str">
        <f t="shared" si="96"/>
        <v>226</v>
      </c>
      <c r="F341" s="13" t="str">
        <f t="shared" si="97"/>
        <v>92316.22603</v>
      </c>
      <c r="G341" s="13" t="str">
        <f t="shared" si="98"/>
        <v>337.674.CA.VA.1.2478.Yes.Yes</v>
      </c>
      <c r="H341" s="13" t="s">
        <v>1664</v>
      </c>
      <c r="I341" s="13" t="s">
        <v>1664</v>
      </c>
      <c r="J341" t="s">
        <v>1347</v>
      </c>
      <c r="K341" t="s">
        <v>1348</v>
      </c>
      <c r="L341" s="14" t="s">
        <v>1349</v>
      </c>
      <c r="M341" t="s">
        <v>1468</v>
      </c>
      <c r="N341" t="s">
        <v>1469</v>
      </c>
      <c r="O341" t="s">
        <v>1470</v>
      </c>
      <c r="P341" t="s">
        <v>1477</v>
      </c>
      <c r="Q341" s="34">
        <v>2478</v>
      </c>
      <c r="R341" s="9">
        <v>2569</v>
      </c>
      <c r="S341">
        <v>0.36</v>
      </c>
      <c r="T341">
        <v>0.36</v>
      </c>
      <c r="U341" s="11">
        <f t="shared" si="99"/>
        <v>0</v>
      </c>
      <c r="V341" s="50">
        <v>0</v>
      </c>
      <c r="W341" s="22">
        <v>2</v>
      </c>
      <c r="X341">
        <v>1</v>
      </c>
      <c r="Y341" t="s">
        <v>1680</v>
      </c>
      <c r="Z341" s="50">
        <v>2569</v>
      </c>
      <c r="AA341" t="s">
        <v>1478</v>
      </c>
      <c r="AB341" t="s">
        <v>1478</v>
      </c>
      <c r="AC341" t="s">
        <v>1727</v>
      </c>
      <c r="AD341" t="s">
        <v>1722</v>
      </c>
      <c r="AE341" s="13" t="str">
        <f>IFERROR(VLOOKUP(D341,Metros!$C$2:$F$916,4,0),"")</f>
        <v>CA-LOS</v>
      </c>
      <c r="AF341" s="13" t="str">
        <f>IFERROR(VLOOKUP(E341,Metros!$C$2:$F$916,4,0),"")</f>
        <v>VA-WIN</v>
      </c>
      <c r="AG341">
        <v>4</v>
      </c>
      <c r="AH341">
        <v>2469.1999999999998</v>
      </c>
      <c r="AI341">
        <v>6650</v>
      </c>
      <c r="AJ341">
        <v>6932.22</v>
      </c>
      <c r="AK341" s="10">
        <v>282.22000000000025</v>
      </c>
      <c r="AL341" s="11">
        <v>4.0711344994821319E-2</v>
      </c>
      <c r="AS341">
        <v>2.0499999999999998</v>
      </c>
      <c r="AT341">
        <v>2.41</v>
      </c>
      <c r="AY341">
        <v>1.77</v>
      </c>
      <c r="AZ341">
        <v>1.9</v>
      </c>
      <c r="BA341">
        <v>1.77</v>
      </c>
      <c r="BB341">
        <v>1.9</v>
      </c>
      <c r="BE341" s="1">
        <f t="shared" si="100"/>
        <v>2.0700000000000003</v>
      </c>
      <c r="BF341" s="51">
        <v>1800</v>
      </c>
      <c r="BG341" s="1">
        <f t="shared" si="101"/>
        <v>3.90916173608408</v>
      </c>
      <c r="BH341" s="8">
        <v>4</v>
      </c>
      <c r="BJ341" s="6">
        <f t="shared" si="102"/>
        <v>10276</v>
      </c>
      <c r="BK341" s="6">
        <f t="shared" si="103"/>
        <v>11200.84</v>
      </c>
      <c r="BL341" s="5">
        <f t="shared" si="104"/>
        <v>4.16</v>
      </c>
      <c r="BM341" s="6">
        <f t="shared" si="105"/>
        <v>10308</v>
      </c>
      <c r="BN341" s="6"/>
      <c r="BO341" s="6"/>
      <c r="BP341" s="70">
        <f t="shared" si="106"/>
        <v>1</v>
      </c>
      <c r="BQ341" s="70">
        <f t="shared" si="107"/>
        <v>1</v>
      </c>
      <c r="BR341" s="6">
        <f t="shared" si="108"/>
        <v>10308</v>
      </c>
      <c r="BS341" s="68">
        <f t="shared" si="109"/>
        <v>6</v>
      </c>
      <c r="BT341" s="6">
        <f t="shared" si="110"/>
        <v>10643</v>
      </c>
      <c r="BU341" s="6"/>
      <c r="BV341" s="6"/>
      <c r="BW341" s="6">
        <f t="shared" si="111"/>
        <v>10643</v>
      </c>
      <c r="BX341" s="6">
        <f t="shared" si="112"/>
        <v>21286</v>
      </c>
      <c r="BY341" s="6">
        <f t="shared" si="113"/>
        <v>5138</v>
      </c>
      <c r="CA341">
        <v>6068</v>
      </c>
      <c r="CB341" s="39" t="s">
        <v>1481</v>
      </c>
      <c r="CC341">
        <v>4</v>
      </c>
      <c r="CD341" s="22">
        <v>2469.1999999999998</v>
      </c>
      <c r="CE341" s="22">
        <v>6650</v>
      </c>
      <c r="CF341" s="22">
        <v>6932.22</v>
      </c>
      <c r="CG341" s="22">
        <v>282.22000000000025</v>
      </c>
      <c r="CH341" s="11">
        <v>4.0711344994821319E-2</v>
      </c>
      <c r="CO341" s="50">
        <v>0</v>
      </c>
      <c r="CP341" t="s">
        <v>1529</v>
      </c>
      <c r="CQ341" t="s">
        <v>1530</v>
      </c>
      <c r="CR341">
        <v>0</v>
      </c>
      <c r="CS341">
        <v>5030</v>
      </c>
      <c r="CT341" t="s">
        <v>1666</v>
      </c>
      <c r="CU341">
        <v>0</v>
      </c>
      <c r="CV341">
        <v>0</v>
      </c>
      <c r="CW341">
        <v>2</v>
      </c>
      <c r="CX341" t="s">
        <v>1664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 t="s">
        <v>1664</v>
      </c>
      <c r="DQ341" t="s">
        <v>1664</v>
      </c>
      <c r="DR341" t="s">
        <v>1664</v>
      </c>
      <c r="DS341">
        <v>0</v>
      </c>
      <c r="DT341">
        <v>0</v>
      </c>
      <c r="DU341">
        <v>0</v>
      </c>
      <c r="DV341">
        <v>0</v>
      </c>
      <c r="DW341" t="s">
        <v>1664</v>
      </c>
      <c r="DX341">
        <v>1</v>
      </c>
      <c r="DY341" t="s">
        <v>1664</v>
      </c>
      <c r="DZ341" t="s">
        <v>1664</v>
      </c>
      <c r="EA341" t="s">
        <v>1664</v>
      </c>
      <c r="EB341">
        <v>0</v>
      </c>
      <c r="EC341">
        <v>0</v>
      </c>
      <c r="ED341" t="s">
        <v>1664</v>
      </c>
      <c r="EE341" t="s">
        <v>1664</v>
      </c>
      <c r="EF341" t="s">
        <v>1664</v>
      </c>
      <c r="EG341" t="s">
        <v>1664</v>
      </c>
      <c r="EH341">
        <v>1</v>
      </c>
      <c r="EI341">
        <v>0</v>
      </c>
      <c r="EJ341">
        <v>0</v>
      </c>
      <c r="EK341" t="s">
        <v>1664</v>
      </c>
      <c r="EL341" t="s">
        <v>1664</v>
      </c>
      <c r="EM341" t="s">
        <v>1664</v>
      </c>
      <c r="EN341">
        <v>0</v>
      </c>
      <c r="EO341">
        <v>0</v>
      </c>
    </row>
    <row r="342" spans="1:145" x14ac:dyDescent="0.3">
      <c r="A342">
        <v>676</v>
      </c>
      <c r="B342">
        <v>338</v>
      </c>
      <c r="D342" s="13" t="str">
        <f t="shared" si="95"/>
        <v>923</v>
      </c>
      <c r="E342" s="13" t="str">
        <f t="shared" si="96"/>
        <v>180</v>
      </c>
      <c r="F342" s="13" t="str">
        <f t="shared" si="97"/>
        <v>92316.18031</v>
      </c>
      <c r="G342" s="13" t="str">
        <f t="shared" si="98"/>
        <v>338.676.CA.PA.1.2591.Yes.Yes</v>
      </c>
      <c r="H342" s="13" t="s">
        <v>1664</v>
      </c>
      <c r="I342" s="13" t="s">
        <v>1664</v>
      </c>
      <c r="J342" t="s">
        <v>1347</v>
      </c>
      <c r="K342" t="s">
        <v>1348</v>
      </c>
      <c r="L342" s="14" t="s">
        <v>1349</v>
      </c>
      <c r="M342" t="s">
        <v>1438</v>
      </c>
      <c r="N342" t="s">
        <v>1357</v>
      </c>
      <c r="O342" t="s">
        <v>1439</v>
      </c>
      <c r="P342" t="s">
        <v>1477</v>
      </c>
      <c r="Q342" s="34">
        <v>2591</v>
      </c>
      <c r="R342" s="9">
        <v>2656.3</v>
      </c>
      <c r="S342">
        <v>0.36</v>
      </c>
      <c r="T342">
        <v>0.36</v>
      </c>
      <c r="U342" s="11">
        <f t="shared" si="99"/>
        <v>0</v>
      </c>
      <c r="V342" s="50">
        <v>0</v>
      </c>
      <c r="W342" s="22">
        <v>2</v>
      </c>
      <c r="X342">
        <v>1</v>
      </c>
      <c r="Y342" t="s">
        <v>1680</v>
      </c>
      <c r="Z342" s="50">
        <v>2656.3</v>
      </c>
      <c r="AA342" t="s">
        <v>1478</v>
      </c>
      <c r="AB342" t="s">
        <v>1478</v>
      </c>
      <c r="AC342" t="s">
        <v>1727</v>
      </c>
      <c r="AD342" t="s">
        <v>1725</v>
      </c>
      <c r="AE342" s="13" t="str">
        <f>IFERROR(VLOOKUP(D342,Metros!$C$2:$F$916,4,0),"")</f>
        <v>CA-LOS</v>
      </c>
      <c r="AF342" s="13" t="str">
        <f>IFERROR(VLOOKUP(E342,Metros!$C$2:$F$916,4,0),"")</f>
        <v>PA-ALL</v>
      </c>
      <c r="AG342">
        <v>6</v>
      </c>
      <c r="AH342">
        <v>2581.9</v>
      </c>
      <c r="AI342">
        <v>6030.666666666667</v>
      </c>
      <c r="AJ342">
        <v>5512.5983333333343</v>
      </c>
      <c r="AK342" s="10">
        <v>-518.0683333333327</v>
      </c>
      <c r="AL342" s="11">
        <v>-9.3978973617704048E-2</v>
      </c>
      <c r="AS342">
        <v>1.77</v>
      </c>
      <c r="AT342">
        <v>1.91</v>
      </c>
      <c r="AY342">
        <v>1.68</v>
      </c>
      <c r="AZ342">
        <v>1.79</v>
      </c>
      <c r="BA342">
        <v>1.7</v>
      </c>
      <c r="BB342">
        <v>1.84</v>
      </c>
      <c r="BE342" s="1">
        <f t="shared" si="100"/>
        <v>1.8466666666666667</v>
      </c>
      <c r="BF342" s="51">
        <v>1800</v>
      </c>
      <c r="BG342" s="1">
        <f t="shared" si="101"/>
        <v>3.5399676366876234</v>
      </c>
      <c r="BH342" s="8">
        <v>3.89</v>
      </c>
      <c r="BJ342" s="6">
        <f t="shared" si="102"/>
        <v>10333.007000000001</v>
      </c>
      <c r="BK342" s="6">
        <f t="shared" si="103"/>
        <v>11289.275000000001</v>
      </c>
      <c r="BL342" s="5">
        <f t="shared" si="104"/>
        <v>4</v>
      </c>
      <c r="BM342" s="6">
        <f t="shared" si="105"/>
        <v>10364</v>
      </c>
      <c r="BN342" s="6"/>
      <c r="BO342" s="6"/>
      <c r="BP342" s="70">
        <f t="shared" si="106"/>
        <v>1</v>
      </c>
      <c r="BQ342" s="70">
        <f t="shared" si="107"/>
        <v>1</v>
      </c>
      <c r="BR342" s="6">
        <f t="shared" si="108"/>
        <v>10364</v>
      </c>
      <c r="BS342" s="68">
        <f t="shared" si="109"/>
        <v>6</v>
      </c>
      <c r="BT342" s="6">
        <f t="shared" si="110"/>
        <v>10701</v>
      </c>
      <c r="BU342" s="6"/>
      <c r="BV342" s="6"/>
      <c r="BW342" s="6">
        <f t="shared" si="111"/>
        <v>10701</v>
      </c>
      <c r="BX342" s="6">
        <f t="shared" si="112"/>
        <v>21402</v>
      </c>
      <c r="BY342" s="6">
        <f t="shared" si="113"/>
        <v>5312.6</v>
      </c>
      <c r="CA342">
        <v>5379</v>
      </c>
      <c r="CB342" s="39" t="s">
        <v>1481</v>
      </c>
      <c r="CC342">
        <v>6</v>
      </c>
      <c r="CD342" s="22">
        <v>2581.9</v>
      </c>
      <c r="CE342" s="22">
        <v>6030.666666666667</v>
      </c>
      <c r="CF342" s="22">
        <v>5512.5983333333343</v>
      </c>
      <c r="CG342" s="22">
        <v>-518.0683333333327</v>
      </c>
      <c r="CH342" s="11">
        <v>-9.3978973617704048E-2</v>
      </c>
      <c r="CO342" s="50">
        <v>0</v>
      </c>
      <c r="CP342" t="s">
        <v>1529</v>
      </c>
      <c r="CQ342" t="s">
        <v>1530</v>
      </c>
      <c r="CR342">
        <v>0</v>
      </c>
      <c r="CS342">
        <v>5034</v>
      </c>
      <c r="CT342" t="s">
        <v>1667</v>
      </c>
      <c r="CU342">
        <v>0</v>
      </c>
      <c r="CV342">
        <v>0</v>
      </c>
      <c r="CW342">
        <v>2</v>
      </c>
      <c r="CX342" t="s">
        <v>1664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 t="s">
        <v>1664</v>
      </c>
      <c r="DQ342" t="s">
        <v>1664</v>
      </c>
      <c r="DR342" t="s">
        <v>1664</v>
      </c>
      <c r="DS342">
        <v>0</v>
      </c>
      <c r="DT342">
        <v>0</v>
      </c>
      <c r="DU342">
        <v>0</v>
      </c>
      <c r="DV342">
        <v>0</v>
      </c>
      <c r="DW342" t="s">
        <v>1664</v>
      </c>
      <c r="DX342" t="s">
        <v>1664</v>
      </c>
      <c r="DY342">
        <v>1</v>
      </c>
      <c r="DZ342" t="s">
        <v>1664</v>
      </c>
      <c r="EA342" t="s">
        <v>1664</v>
      </c>
      <c r="EB342">
        <v>0</v>
      </c>
      <c r="EC342">
        <v>0</v>
      </c>
      <c r="ED342" t="s">
        <v>1664</v>
      </c>
      <c r="EE342" t="s">
        <v>1664</v>
      </c>
      <c r="EF342" t="s">
        <v>1664</v>
      </c>
      <c r="EG342" t="s">
        <v>1664</v>
      </c>
      <c r="EH342">
        <v>1</v>
      </c>
      <c r="EI342">
        <v>0</v>
      </c>
      <c r="EJ342">
        <v>0</v>
      </c>
      <c r="EK342" t="s">
        <v>1664</v>
      </c>
      <c r="EL342" t="s">
        <v>1664</v>
      </c>
      <c r="EM342" t="s">
        <v>1664</v>
      </c>
      <c r="EN342">
        <v>0</v>
      </c>
      <c r="EO342">
        <v>0</v>
      </c>
    </row>
    <row r="343" spans="1:145" x14ac:dyDescent="0.3">
      <c r="A343">
        <v>678</v>
      </c>
      <c r="B343">
        <v>339</v>
      </c>
      <c r="D343" s="13" t="str">
        <f t="shared" si="95"/>
        <v>923</v>
      </c>
      <c r="E343" s="13" t="str">
        <f t="shared" si="96"/>
        <v>450</v>
      </c>
      <c r="F343" s="13" t="str">
        <f t="shared" si="97"/>
        <v>92316.45050</v>
      </c>
      <c r="G343" s="13" t="str">
        <f t="shared" si="98"/>
        <v>339.678.CA.OH.1.2099.Yes.Yes</v>
      </c>
      <c r="H343" s="13" t="s">
        <v>1664</v>
      </c>
      <c r="I343" s="13" t="s">
        <v>1664</v>
      </c>
      <c r="J343" t="s">
        <v>1347</v>
      </c>
      <c r="K343" t="s">
        <v>1348</v>
      </c>
      <c r="L343" s="14" t="s">
        <v>1349</v>
      </c>
      <c r="M343" t="s">
        <v>1471</v>
      </c>
      <c r="N343" t="s">
        <v>1345</v>
      </c>
      <c r="O343" t="s">
        <v>1472</v>
      </c>
      <c r="P343" t="s">
        <v>1477</v>
      </c>
      <c r="Q343" s="34">
        <v>2099</v>
      </c>
      <c r="R343" s="9">
        <v>2155.3000000000002</v>
      </c>
      <c r="S343">
        <v>0.36</v>
      </c>
      <c r="T343">
        <v>0.36</v>
      </c>
      <c r="U343" s="11">
        <f t="shared" si="99"/>
        <v>0</v>
      </c>
      <c r="V343" s="50">
        <v>0</v>
      </c>
      <c r="W343" s="22">
        <v>2</v>
      </c>
      <c r="X343">
        <v>1</v>
      </c>
      <c r="Y343" t="s">
        <v>1680</v>
      </c>
      <c r="Z343" s="50">
        <v>2155.3000000000002</v>
      </c>
      <c r="AA343" t="s">
        <v>1478</v>
      </c>
      <c r="AB343" t="s">
        <v>1478</v>
      </c>
      <c r="AC343" t="s">
        <v>1727</v>
      </c>
      <c r="AD343" t="s">
        <v>1723</v>
      </c>
      <c r="AE343" s="13" t="str">
        <f>IFERROR(VLOOKUP(D343,Metros!$C$2:$F$916,4,0),"")</f>
        <v>CA-LOS</v>
      </c>
      <c r="AF343" s="13" t="str">
        <f>IFERROR(VLOOKUP(E343,Metros!$C$2:$F$916,4,0),"")</f>
        <v>OH-CIN</v>
      </c>
      <c r="AG343">
        <v>3</v>
      </c>
      <c r="AH343">
        <v>2089.9</v>
      </c>
      <c r="AI343">
        <v>4835</v>
      </c>
      <c r="AJ343">
        <v>5027.67</v>
      </c>
      <c r="AK343" s="10">
        <v>192.67000000000007</v>
      </c>
      <c r="AL343" s="11">
        <v>3.8321926458976044E-2</v>
      </c>
      <c r="AS343">
        <v>1.58</v>
      </c>
      <c r="AT343">
        <v>1.65</v>
      </c>
      <c r="AY343">
        <v>1.5</v>
      </c>
      <c r="AZ343">
        <v>1.65</v>
      </c>
      <c r="BA343">
        <v>1.52</v>
      </c>
      <c r="BB343">
        <v>1.65</v>
      </c>
      <c r="BE343" s="1">
        <f t="shared" si="100"/>
        <v>1.6499999999999997</v>
      </c>
      <c r="BF343" s="51">
        <v>1800</v>
      </c>
      <c r="BG343" s="1">
        <f t="shared" si="101"/>
        <v>3.3926505590869018</v>
      </c>
      <c r="BH343" s="8">
        <v>3.45</v>
      </c>
      <c r="BJ343" s="6">
        <f t="shared" si="102"/>
        <v>7435.7850000000008</v>
      </c>
      <c r="BK343" s="6">
        <f t="shared" si="103"/>
        <v>8211.6930000000011</v>
      </c>
      <c r="BL343" s="5">
        <f t="shared" si="104"/>
        <v>3.55</v>
      </c>
      <c r="BM343" s="6">
        <f t="shared" si="105"/>
        <v>7451</v>
      </c>
      <c r="BN343" s="6"/>
      <c r="BO343" s="6"/>
      <c r="BP343" s="70">
        <f t="shared" si="106"/>
        <v>1</v>
      </c>
      <c r="BQ343" s="70">
        <f t="shared" si="107"/>
        <v>1</v>
      </c>
      <c r="BR343" s="6">
        <f t="shared" si="108"/>
        <v>7451</v>
      </c>
      <c r="BS343" s="68">
        <f t="shared" si="109"/>
        <v>5</v>
      </c>
      <c r="BT343" s="6">
        <f t="shared" si="110"/>
        <v>7693</v>
      </c>
      <c r="BU343" s="6"/>
      <c r="BV343" s="6"/>
      <c r="BW343" s="6">
        <f t="shared" si="111"/>
        <v>7693</v>
      </c>
      <c r="BX343" s="6">
        <f t="shared" si="112"/>
        <v>15386</v>
      </c>
      <c r="BY343" s="6">
        <f t="shared" si="113"/>
        <v>4310.6000000000004</v>
      </c>
      <c r="CA343">
        <v>4261</v>
      </c>
      <c r="CB343" s="39" t="s">
        <v>1481</v>
      </c>
      <c r="CC343">
        <v>3</v>
      </c>
      <c r="CD343" s="22">
        <v>2089.9</v>
      </c>
      <c r="CE343" s="22">
        <v>4835</v>
      </c>
      <c r="CF343" s="22">
        <v>5027.67</v>
      </c>
      <c r="CG343" s="22">
        <v>192.67000000000007</v>
      </c>
      <c r="CH343" s="11">
        <v>3.8321926458976044E-2</v>
      </c>
      <c r="CO343" s="50">
        <v>0</v>
      </c>
      <c r="CP343" t="s">
        <v>1529</v>
      </c>
      <c r="CQ343" t="s">
        <v>1530</v>
      </c>
      <c r="CR343">
        <v>0</v>
      </c>
      <c r="CS343">
        <v>5084</v>
      </c>
      <c r="CT343" t="s">
        <v>1668</v>
      </c>
      <c r="CU343">
        <v>0</v>
      </c>
      <c r="CV343">
        <v>0</v>
      </c>
      <c r="CW343">
        <v>2</v>
      </c>
      <c r="CX343" t="s">
        <v>1664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 t="s">
        <v>1664</v>
      </c>
      <c r="DQ343" t="s">
        <v>1664</v>
      </c>
      <c r="DR343" t="s">
        <v>1664</v>
      </c>
      <c r="DS343">
        <v>0</v>
      </c>
      <c r="DT343">
        <v>0</v>
      </c>
      <c r="DU343">
        <v>0</v>
      </c>
      <c r="DV343">
        <v>0</v>
      </c>
      <c r="DW343" t="s">
        <v>1664</v>
      </c>
      <c r="DX343" t="s">
        <v>1664</v>
      </c>
      <c r="DY343">
        <v>1</v>
      </c>
      <c r="DZ343" t="s">
        <v>1664</v>
      </c>
      <c r="EA343" t="s">
        <v>1664</v>
      </c>
      <c r="EB343">
        <v>0</v>
      </c>
      <c r="EC343">
        <v>0</v>
      </c>
      <c r="ED343" t="s">
        <v>1664</v>
      </c>
      <c r="EE343" t="s">
        <v>1664</v>
      </c>
      <c r="EF343" t="s">
        <v>1664</v>
      </c>
      <c r="EG343">
        <v>1</v>
      </c>
      <c r="EH343" t="s">
        <v>1664</v>
      </c>
      <c r="EI343">
        <v>0</v>
      </c>
      <c r="EJ343">
        <v>0</v>
      </c>
      <c r="EK343" t="s">
        <v>1664</v>
      </c>
      <c r="EL343" t="s">
        <v>1664</v>
      </c>
      <c r="EM343" t="s">
        <v>1664</v>
      </c>
      <c r="EN343">
        <v>0</v>
      </c>
      <c r="EO343">
        <v>0</v>
      </c>
    </row>
    <row r="344" spans="1:145" x14ac:dyDescent="0.3">
      <c r="A344">
        <v>680</v>
      </c>
      <c r="B344">
        <v>340</v>
      </c>
      <c r="D344" s="13" t="str">
        <f t="shared" si="95"/>
        <v>923</v>
      </c>
      <c r="E344" s="13" t="str">
        <f t="shared" si="96"/>
        <v>316</v>
      </c>
      <c r="F344" s="13" t="str">
        <f t="shared" si="97"/>
        <v>92316.31636</v>
      </c>
      <c r="G344" s="13" t="str">
        <f t="shared" si="98"/>
        <v>340.680.CA.GA.1.2191.Yes.Yes</v>
      </c>
      <c r="H344" s="13" t="s">
        <v>1664</v>
      </c>
      <c r="I344" s="13" t="s">
        <v>1664</v>
      </c>
      <c r="J344" t="s">
        <v>1347</v>
      </c>
      <c r="K344" t="s">
        <v>1348</v>
      </c>
      <c r="L344" s="14" t="s">
        <v>1349</v>
      </c>
      <c r="M344" t="s">
        <v>1460</v>
      </c>
      <c r="N344" t="s">
        <v>1372</v>
      </c>
      <c r="O344" t="s">
        <v>1461</v>
      </c>
      <c r="P344" t="s">
        <v>1477</v>
      </c>
      <c r="Q344" s="34">
        <v>2191</v>
      </c>
      <c r="R344" s="9">
        <v>2291.6999999999998</v>
      </c>
      <c r="S344">
        <v>0.36</v>
      </c>
      <c r="T344">
        <v>0.36</v>
      </c>
      <c r="U344" s="11">
        <f t="shared" si="99"/>
        <v>0.25</v>
      </c>
      <c r="V344" s="50">
        <v>1</v>
      </c>
      <c r="W344" s="22">
        <v>4</v>
      </c>
      <c r="X344">
        <v>1</v>
      </c>
      <c r="Y344" t="s">
        <v>1680</v>
      </c>
      <c r="Z344" s="50">
        <v>2291.6999999999998</v>
      </c>
      <c r="AA344" t="s">
        <v>1478</v>
      </c>
      <c r="AB344" t="s">
        <v>1478</v>
      </c>
      <c r="AC344" t="s">
        <v>1727</v>
      </c>
      <c r="AD344" t="s">
        <v>1721</v>
      </c>
      <c r="AE344" s="13" t="str">
        <f>IFERROR(VLOOKUP(D344,Metros!$C$2:$F$916,4,0),"")</f>
        <v>CA-LOS</v>
      </c>
      <c r="AF344" s="13" t="str">
        <f>IFERROR(VLOOKUP(E344,Metros!$C$2:$F$916,4,0),"")</f>
        <v>GA-VAL</v>
      </c>
      <c r="AG344">
        <v>3</v>
      </c>
      <c r="AH344">
        <v>2188.1333333333332</v>
      </c>
      <c r="AI344">
        <v>5733.333333333333</v>
      </c>
      <c r="AJ344">
        <v>5905.52</v>
      </c>
      <c r="AK344" s="10">
        <v>172.18666666666741</v>
      </c>
      <c r="AL344" s="11">
        <v>2.9156901791318527E-2</v>
      </c>
      <c r="AS344">
        <v>1.95</v>
      </c>
      <c r="AT344">
        <v>2.44</v>
      </c>
      <c r="AY344">
        <v>1.6</v>
      </c>
      <c r="AZ344">
        <v>1.66</v>
      </c>
      <c r="BA344">
        <v>1.71</v>
      </c>
      <c r="BB344">
        <v>1.8</v>
      </c>
      <c r="BE344" s="1">
        <f t="shared" si="100"/>
        <v>1.9666666666666666</v>
      </c>
      <c r="BF344" s="51">
        <v>1800</v>
      </c>
      <c r="BG344" s="1">
        <f t="shared" si="101"/>
        <v>3.8337764541606667</v>
      </c>
      <c r="BH344" s="8">
        <v>3.95</v>
      </c>
      <c r="BI344" s="8">
        <v>9250</v>
      </c>
      <c r="BJ344" s="6">
        <f t="shared" si="102"/>
        <v>9250</v>
      </c>
      <c r="BK344" s="6">
        <f t="shared" si="103"/>
        <v>10075.012000000001</v>
      </c>
      <c r="BL344" s="5">
        <f t="shared" si="104"/>
        <v>4.24</v>
      </c>
      <c r="BM344" s="6">
        <f t="shared" si="105"/>
        <v>9290</v>
      </c>
      <c r="BN344" s="6"/>
      <c r="BO344" s="6"/>
      <c r="BP344" s="70">
        <f t="shared" si="106"/>
        <v>1</v>
      </c>
      <c r="BQ344" s="70">
        <f t="shared" si="107"/>
        <v>1</v>
      </c>
      <c r="BR344" s="6">
        <f t="shared" si="108"/>
        <v>9290</v>
      </c>
      <c r="BS344" s="68">
        <f t="shared" si="109"/>
        <v>5</v>
      </c>
      <c r="BT344" s="6">
        <f t="shared" si="110"/>
        <v>9592</v>
      </c>
      <c r="BU344" s="6"/>
      <c r="BV344" s="6"/>
      <c r="BW344" s="6">
        <f t="shared" si="111"/>
        <v>9592</v>
      </c>
      <c r="BX344" s="6">
        <f t="shared" si="112"/>
        <v>38368</v>
      </c>
      <c r="BY344" s="6">
        <f t="shared" si="113"/>
        <v>9166.7999999999993</v>
      </c>
      <c r="CA344">
        <v>4523</v>
      </c>
      <c r="CB344" s="39" t="s">
        <v>1481</v>
      </c>
      <c r="CC344">
        <v>3</v>
      </c>
      <c r="CD344" s="22">
        <v>2188.1333333333332</v>
      </c>
      <c r="CE344" s="22">
        <v>5733.333333333333</v>
      </c>
      <c r="CF344" s="22">
        <v>5905.52</v>
      </c>
      <c r="CG344" s="22">
        <v>172.18666666666741</v>
      </c>
      <c r="CH344" s="11">
        <v>2.9156901791318527E-2</v>
      </c>
      <c r="CO344" s="50">
        <v>1</v>
      </c>
      <c r="CP344" t="s">
        <v>1529</v>
      </c>
      <c r="CQ344" t="s">
        <v>1530</v>
      </c>
      <c r="CR344">
        <v>0</v>
      </c>
      <c r="CS344">
        <v>5085</v>
      </c>
      <c r="CT344" t="s">
        <v>1669</v>
      </c>
      <c r="CU344">
        <v>0</v>
      </c>
      <c r="CV344">
        <v>0</v>
      </c>
      <c r="CW344">
        <v>4</v>
      </c>
      <c r="CX344">
        <v>1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 t="s">
        <v>1664</v>
      </c>
      <c r="DQ344" t="s">
        <v>1664</v>
      </c>
      <c r="DR344">
        <v>1</v>
      </c>
      <c r="DS344">
        <v>0</v>
      </c>
      <c r="DT344">
        <v>0</v>
      </c>
      <c r="DU344">
        <v>0</v>
      </c>
      <c r="DV344">
        <v>0</v>
      </c>
      <c r="DW344" t="s">
        <v>1664</v>
      </c>
      <c r="DX344" t="s">
        <v>1664</v>
      </c>
      <c r="DY344">
        <v>1</v>
      </c>
      <c r="DZ344" t="s">
        <v>1664</v>
      </c>
      <c r="EA344" t="s">
        <v>1664</v>
      </c>
      <c r="EB344">
        <v>0</v>
      </c>
      <c r="EC344">
        <v>0</v>
      </c>
      <c r="ED344" t="s">
        <v>1664</v>
      </c>
      <c r="EE344" t="s">
        <v>1664</v>
      </c>
      <c r="EF344" t="s">
        <v>1664</v>
      </c>
      <c r="EG344">
        <v>1</v>
      </c>
      <c r="EH344" t="s">
        <v>1664</v>
      </c>
      <c r="EI344">
        <v>0</v>
      </c>
      <c r="EJ344">
        <v>0</v>
      </c>
      <c r="EK344" t="s">
        <v>1664</v>
      </c>
      <c r="EL344" t="s">
        <v>1664</v>
      </c>
      <c r="EM344" t="s">
        <v>1664</v>
      </c>
      <c r="EN344">
        <v>0</v>
      </c>
      <c r="EO344">
        <v>0</v>
      </c>
    </row>
    <row r="345" spans="1:145" x14ac:dyDescent="0.3">
      <c r="A345">
        <v>682</v>
      </c>
      <c r="B345">
        <v>341</v>
      </c>
      <c r="D345" s="13" t="str">
        <f t="shared" si="95"/>
        <v>923</v>
      </c>
      <c r="E345" s="13" t="str">
        <f t="shared" si="96"/>
        <v>351</v>
      </c>
      <c r="F345" s="13" t="str">
        <f t="shared" si="97"/>
        <v>92316.35111</v>
      </c>
      <c r="G345" s="13" t="str">
        <f t="shared" si="98"/>
        <v>341.682.CA.AL.1.1929.Yes.Yes</v>
      </c>
      <c r="H345" s="13" t="s">
        <v>1664</v>
      </c>
      <c r="I345" s="13" t="s">
        <v>1664</v>
      </c>
      <c r="J345" t="s">
        <v>1347</v>
      </c>
      <c r="K345" t="s">
        <v>1348</v>
      </c>
      <c r="L345" s="14" t="s">
        <v>1349</v>
      </c>
      <c r="M345" t="s">
        <v>1462</v>
      </c>
      <c r="N345" t="s">
        <v>1415</v>
      </c>
      <c r="O345" t="s">
        <v>1463</v>
      </c>
      <c r="P345" t="s">
        <v>1477</v>
      </c>
      <c r="Q345" s="34">
        <v>1929</v>
      </c>
      <c r="R345" s="9">
        <v>2000.8</v>
      </c>
      <c r="S345">
        <v>0.36</v>
      </c>
      <c r="T345">
        <v>0.36</v>
      </c>
      <c r="U345" s="11">
        <f t="shared" si="99"/>
        <v>0.33333333333333331</v>
      </c>
      <c r="V345" s="50">
        <v>1</v>
      </c>
      <c r="W345" s="22">
        <v>3</v>
      </c>
      <c r="X345">
        <v>1</v>
      </c>
      <c r="Y345" t="s">
        <v>1680</v>
      </c>
      <c r="Z345" s="50">
        <v>2000.8</v>
      </c>
      <c r="AA345" t="s">
        <v>1478</v>
      </c>
      <c r="AB345" t="s">
        <v>1478</v>
      </c>
      <c r="AC345" t="s">
        <v>1727</v>
      </c>
      <c r="AD345" t="s">
        <v>1721</v>
      </c>
      <c r="AE345" s="13" t="str">
        <f>IFERROR(VLOOKUP(D345,Metros!$C$2:$F$916,4,0),"")</f>
        <v>CA-LOS</v>
      </c>
      <c r="AF345" s="13" t="str">
        <f>IFERROR(VLOOKUP(E345,Metros!$C$2:$F$916,4,0),"")</f>
        <v>AL-BIR</v>
      </c>
      <c r="AG345">
        <v>3</v>
      </c>
      <c r="AH345">
        <v>1920.5</v>
      </c>
      <c r="AI345">
        <v>4225</v>
      </c>
      <c r="AJ345">
        <v>4950.18</v>
      </c>
      <c r="AK345" s="10">
        <v>725.18000000000029</v>
      </c>
      <c r="AL345" s="11">
        <v>0.14649568298526522</v>
      </c>
      <c r="AS345">
        <v>1.84</v>
      </c>
      <c r="AT345">
        <v>1.96</v>
      </c>
      <c r="AY345">
        <v>1.67</v>
      </c>
      <c r="AZ345">
        <v>1.77</v>
      </c>
      <c r="BA345">
        <v>1.66</v>
      </c>
      <c r="BB345">
        <v>1.7</v>
      </c>
      <c r="BE345" s="1">
        <f t="shared" si="100"/>
        <v>1.8099999999999998</v>
      </c>
      <c r="BF345" s="51">
        <v>1800</v>
      </c>
      <c r="BG345" s="1">
        <f t="shared" si="101"/>
        <v>3.705140143942423</v>
      </c>
      <c r="BH345" s="8">
        <v>3.77</v>
      </c>
      <c r="BI345" s="8">
        <v>9999</v>
      </c>
      <c r="BJ345" s="6">
        <f t="shared" si="102"/>
        <v>9999</v>
      </c>
      <c r="BK345" s="6">
        <f t="shared" si="103"/>
        <v>10719.288</v>
      </c>
      <c r="BL345" s="5">
        <f t="shared" si="104"/>
        <v>5.2</v>
      </c>
      <c r="BM345" s="6">
        <f t="shared" si="105"/>
        <v>10031</v>
      </c>
      <c r="BN345" s="6"/>
      <c r="BO345" s="6"/>
      <c r="BP345" s="70">
        <f t="shared" si="106"/>
        <v>1</v>
      </c>
      <c r="BQ345" s="70">
        <f t="shared" si="107"/>
        <v>1</v>
      </c>
      <c r="BR345" s="6">
        <f t="shared" si="108"/>
        <v>10031</v>
      </c>
      <c r="BS345" s="68">
        <f t="shared" si="109"/>
        <v>5</v>
      </c>
      <c r="BT345" s="6">
        <f t="shared" si="110"/>
        <v>10357</v>
      </c>
      <c r="BU345" s="6"/>
      <c r="BV345" s="6"/>
      <c r="BW345" s="6">
        <f t="shared" si="111"/>
        <v>10357</v>
      </c>
      <c r="BX345" s="6">
        <f t="shared" si="112"/>
        <v>31071</v>
      </c>
      <c r="BY345" s="6">
        <f t="shared" si="113"/>
        <v>6002.4</v>
      </c>
      <c r="CA345">
        <v>4278</v>
      </c>
      <c r="CB345" s="39" t="s">
        <v>1481</v>
      </c>
      <c r="CC345">
        <v>3</v>
      </c>
      <c r="CD345" s="22">
        <v>1920.5</v>
      </c>
      <c r="CE345" s="22">
        <v>4225</v>
      </c>
      <c r="CF345" s="22">
        <v>4950.18</v>
      </c>
      <c r="CG345" s="22">
        <v>725.18000000000029</v>
      </c>
      <c r="CH345" s="11">
        <v>0.14649568298526522</v>
      </c>
      <c r="CO345" s="50">
        <v>1</v>
      </c>
      <c r="CP345" t="s">
        <v>1529</v>
      </c>
      <c r="CQ345" t="s">
        <v>1530</v>
      </c>
      <c r="CR345">
        <v>0</v>
      </c>
      <c r="CS345">
        <v>5086</v>
      </c>
      <c r="CT345" t="s">
        <v>1670</v>
      </c>
      <c r="CU345">
        <v>0</v>
      </c>
      <c r="CV345">
        <v>0</v>
      </c>
      <c r="CW345">
        <v>3</v>
      </c>
      <c r="CX345">
        <v>1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1</v>
      </c>
      <c r="DQ345" t="s">
        <v>1664</v>
      </c>
      <c r="DR345" t="s">
        <v>1664</v>
      </c>
      <c r="DS345">
        <v>0</v>
      </c>
      <c r="DT345">
        <v>0</v>
      </c>
      <c r="DU345">
        <v>0</v>
      </c>
      <c r="DV345">
        <v>0</v>
      </c>
      <c r="DW345" t="s">
        <v>1664</v>
      </c>
      <c r="DX345" t="s">
        <v>1664</v>
      </c>
      <c r="DY345" t="s">
        <v>1664</v>
      </c>
      <c r="DZ345" t="s">
        <v>1664</v>
      </c>
      <c r="EA345" t="s">
        <v>1664</v>
      </c>
      <c r="EB345">
        <v>0</v>
      </c>
      <c r="EC345">
        <v>0</v>
      </c>
      <c r="ED345">
        <v>1</v>
      </c>
      <c r="EE345" t="s">
        <v>1664</v>
      </c>
      <c r="EF345" t="s">
        <v>1664</v>
      </c>
      <c r="EG345" t="s">
        <v>1664</v>
      </c>
      <c r="EH345" t="s">
        <v>1664</v>
      </c>
      <c r="EI345">
        <v>0</v>
      </c>
      <c r="EJ345">
        <v>0</v>
      </c>
      <c r="EK345" t="s">
        <v>1664</v>
      </c>
      <c r="EL345" t="s">
        <v>1664</v>
      </c>
      <c r="EM345" t="s">
        <v>1664</v>
      </c>
      <c r="EN345">
        <v>0</v>
      </c>
      <c r="EO345">
        <v>0</v>
      </c>
    </row>
    <row r="346" spans="1:145" x14ac:dyDescent="0.3">
      <c r="A346">
        <v>684</v>
      </c>
      <c r="B346">
        <v>342</v>
      </c>
      <c r="D346" s="13" t="str">
        <f t="shared" si="95"/>
        <v>923</v>
      </c>
      <c r="E346" s="13" t="str">
        <f t="shared" si="96"/>
        <v>291</v>
      </c>
      <c r="F346" s="13" t="str">
        <f t="shared" si="97"/>
        <v>92316.29172</v>
      </c>
      <c r="G346" s="13" t="str">
        <f t="shared" si="98"/>
        <v>342.684.CA.SC.1.2309.Yes.Yes</v>
      </c>
      <c r="H346" s="13" t="s">
        <v>1664</v>
      </c>
      <c r="I346" s="13" t="s">
        <v>1664</v>
      </c>
      <c r="J346" t="s">
        <v>1347</v>
      </c>
      <c r="K346" t="s">
        <v>1348</v>
      </c>
      <c r="L346" s="14" t="s">
        <v>1349</v>
      </c>
      <c r="M346" t="s">
        <v>1464</v>
      </c>
      <c r="N346" t="s">
        <v>1418</v>
      </c>
      <c r="O346" t="s">
        <v>1465</v>
      </c>
      <c r="P346" t="s">
        <v>1477</v>
      </c>
      <c r="Q346" s="34">
        <v>2309</v>
      </c>
      <c r="R346" s="9">
        <v>2355.6</v>
      </c>
      <c r="S346">
        <v>0.36</v>
      </c>
      <c r="T346">
        <v>0.36</v>
      </c>
      <c r="U346" s="11">
        <f t="shared" si="99"/>
        <v>0.5</v>
      </c>
      <c r="V346" s="50">
        <v>1</v>
      </c>
      <c r="W346" s="22">
        <v>2</v>
      </c>
      <c r="X346">
        <v>1</v>
      </c>
      <c r="Y346" t="s">
        <v>1680</v>
      </c>
      <c r="Z346" s="50">
        <v>2355.6</v>
      </c>
      <c r="AA346" t="s">
        <v>1478</v>
      </c>
      <c r="AB346" t="s">
        <v>1478</v>
      </c>
      <c r="AC346" t="s">
        <v>1727</v>
      </c>
      <c r="AD346" t="s">
        <v>1722</v>
      </c>
      <c r="AE346" s="13" t="str">
        <f>IFERROR(VLOOKUP(D346,Metros!$C$2:$F$916,4,0),"")</f>
        <v>CA-LOS</v>
      </c>
      <c r="AF346" s="13" t="str">
        <f>IFERROR(VLOOKUP(E346,Metros!$C$2:$F$916,4,0),"")</f>
        <v>SC-COL</v>
      </c>
      <c r="AK346" s="10"/>
      <c r="AL346" s="11"/>
      <c r="AS346">
        <v>1.87</v>
      </c>
      <c r="AT346">
        <v>2.2400000000000002</v>
      </c>
      <c r="AY346">
        <v>1.65</v>
      </c>
      <c r="AZ346">
        <v>1.86</v>
      </c>
      <c r="BA346">
        <v>1.69</v>
      </c>
      <c r="BB346">
        <v>1.86</v>
      </c>
      <c r="BE346" s="1">
        <f t="shared" si="100"/>
        <v>1.986666666666667</v>
      </c>
      <c r="BF346" s="51">
        <v>1800</v>
      </c>
      <c r="BG346" s="1">
        <f t="shared" si="101"/>
        <v>3.8434698590592635</v>
      </c>
      <c r="BH346" s="8">
        <v>3.85</v>
      </c>
      <c r="BJ346" s="6">
        <f t="shared" si="102"/>
        <v>9069.06</v>
      </c>
      <c r="BK346" s="6">
        <f t="shared" si="103"/>
        <v>9917.0759999999991</v>
      </c>
      <c r="BL346" s="5">
        <f t="shared" si="104"/>
        <v>3.93</v>
      </c>
      <c r="BM346" s="6">
        <f t="shared" si="105"/>
        <v>9074</v>
      </c>
      <c r="BN346" s="6"/>
      <c r="BO346" s="6"/>
      <c r="BP346" s="70">
        <f t="shared" si="106"/>
        <v>1</v>
      </c>
      <c r="BQ346" s="70">
        <f t="shared" si="107"/>
        <v>1</v>
      </c>
      <c r="BR346" s="6">
        <f t="shared" si="108"/>
        <v>9074</v>
      </c>
      <c r="BS346" s="68">
        <f t="shared" si="109"/>
        <v>5</v>
      </c>
      <c r="BT346" s="6">
        <f t="shared" si="110"/>
        <v>9369</v>
      </c>
      <c r="BU346" s="6"/>
      <c r="BV346" s="6"/>
      <c r="BW346" s="6">
        <f t="shared" si="111"/>
        <v>9369</v>
      </c>
      <c r="BX346" s="6">
        <f t="shared" si="112"/>
        <v>18738</v>
      </c>
      <c r="BY346" s="6">
        <f t="shared" si="113"/>
        <v>4711.2</v>
      </c>
      <c r="CA346">
        <v>7320</v>
      </c>
      <c r="CB346" s="39" t="s">
        <v>1481</v>
      </c>
      <c r="CO346" s="50">
        <v>1</v>
      </c>
      <c r="CP346" t="s">
        <v>1529</v>
      </c>
      <c r="CQ346" t="s">
        <v>1530</v>
      </c>
      <c r="CR346">
        <v>0</v>
      </c>
      <c r="CS346">
        <v>5088</v>
      </c>
      <c r="CT346" t="s">
        <v>1671</v>
      </c>
      <c r="CU346">
        <v>0</v>
      </c>
      <c r="CV346">
        <v>0</v>
      </c>
      <c r="CW346">
        <v>2</v>
      </c>
      <c r="CX346" t="s">
        <v>1664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 t="s">
        <v>1664</v>
      </c>
      <c r="DQ346">
        <v>1</v>
      </c>
      <c r="DR346" t="s">
        <v>1664</v>
      </c>
      <c r="DS346">
        <v>0</v>
      </c>
      <c r="DT346">
        <v>0</v>
      </c>
      <c r="DU346">
        <v>0</v>
      </c>
      <c r="DV346">
        <v>0</v>
      </c>
      <c r="DW346" t="s">
        <v>1664</v>
      </c>
      <c r="DX346" t="s">
        <v>1664</v>
      </c>
      <c r="DY346" t="s">
        <v>1664</v>
      </c>
      <c r="DZ346" t="s">
        <v>1664</v>
      </c>
      <c r="EA346" t="s">
        <v>1664</v>
      </c>
      <c r="EB346">
        <v>0</v>
      </c>
      <c r="EC346">
        <v>0</v>
      </c>
      <c r="ED346" t="s">
        <v>1664</v>
      </c>
      <c r="EE346" t="s">
        <v>1664</v>
      </c>
      <c r="EF346">
        <v>1</v>
      </c>
      <c r="EG346" t="s">
        <v>1664</v>
      </c>
      <c r="EH346" t="s">
        <v>1664</v>
      </c>
      <c r="EI346">
        <v>0</v>
      </c>
      <c r="EJ346">
        <v>0</v>
      </c>
      <c r="EK346" t="s">
        <v>1664</v>
      </c>
      <c r="EL346" t="s">
        <v>1664</v>
      </c>
      <c r="EM346" t="s">
        <v>1664</v>
      </c>
      <c r="EN346">
        <v>0</v>
      </c>
      <c r="EO346">
        <v>0</v>
      </c>
    </row>
    <row r="347" spans="1:145" x14ac:dyDescent="0.3">
      <c r="A347">
        <v>686</v>
      </c>
      <c r="B347">
        <v>343</v>
      </c>
      <c r="D347" s="13" t="str">
        <f t="shared" si="95"/>
        <v>923</v>
      </c>
      <c r="E347" s="13" t="str">
        <f t="shared" si="96"/>
        <v>186</v>
      </c>
      <c r="F347" s="13" t="str">
        <f t="shared" si="97"/>
        <v>92316.18640</v>
      </c>
      <c r="G347" s="13" t="str">
        <f t="shared" si="98"/>
        <v>343.686.CA.PA.1.2595.Yes.Yes</v>
      </c>
      <c r="H347" s="13" t="s">
        <v>1664</v>
      </c>
      <c r="I347" s="13" t="s">
        <v>1664</v>
      </c>
      <c r="J347" t="s">
        <v>1347</v>
      </c>
      <c r="K347" t="s">
        <v>1348</v>
      </c>
      <c r="L347" s="14" t="s">
        <v>1349</v>
      </c>
      <c r="M347" t="s">
        <v>1440</v>
      </c>
      <c r="N347" t="s">
        <v>1357</v>
      </c>
      <c r="O347" t="s">
        <v>1441</v>
      </c>
      <c r="P347" t="s">
        <v>1477</v>
      </c>
      <c r="Q347" s="34">
        <v>2595</v>
      </c>
      <c r="R347" s="9">
        <v>2651.6</v>
      </c>
      <c r="S347">
        <v>0.36</v>
      </c>
      <c r="T347">
        <v>0.36</v>
      </c>
      <c r="U347" s="11">
        <f t="shared" si="99"/>
        <v>0.5</v>
      </c>
      <c r="V347" s="50">
        <v>1</v>
      </c>
      <c r="W347" s="22">
        <v>2</v>
      </c>
      <c r="X347">
        <v>1</v>
      </c>
      <c r="Y347" t="s">
        <v>1680</v>
      </c>
      <c r="Z347" s="50">
        <v>2651.6</v>
      </c>
      <c r="AA347" t="s">
        <v>1478</v>
      </c>
      <c r="AB347" t="s">
        <v>1478</v>
      </c>
      <c r="AC347" t="s">
        <v>1727</v>
      </c>
      <c r="AD347" t="s">
        <v>1725</v>
      </c>
      <c r="AE347" s="13" t="str">
        <f>IFERROR(VLOOKUP(D347,Metros!$C$2:$F$916,4,0),"")</f>
        <v>CA-LOS</v>
      </c>
      <c r="AF347" s="13" t="str">
        <f>IFERROR(VLOOKUP(E347,Metros!$C$2:$F$916,4,0),"")</f>
        <v>PA-SCR</v>
      </c>
      <c r="AG347">
        <v>3</v>
      </c>
      <c r="AH347">
        <v>2648.7000000000003</v>
      </c>
      <c r="AI347">
        <v>6426.666666666667</v>
      </c>
      <c r="AJ347">
        <v>7338.7966666666662</v>
      </c>
      <c r="AK347" s="10">
        <v>912.1299999999992</v>
      </c>
      <c r="AL347" s="11">
        <v>0.12428876850382818</v>
      </c>
      <c r="AS347">
        <v>1.77</v>
      </c>
      <c r="AT347">
        <v>1.91</v>
      </c>
      <c r="AY347">
        <v>1.68</v>
      </c>
      <c r="AZ347">
        <v>1.79</v>
      </c>
      <c r="BA347">
        <v>1.7</v>
      </c>
      <c r="BB347">
        <v>1.84</v>
      </c>
      <c r="BE347" s="1">
        <f t="shared" si="100"/>
        <v>1.8466666666666667</v>
      </c>
      <c r="BF347" s="51">
        <v>1800</v>
      </c>
      <c r="BG347" s="1">
        <f t="shared" si="101"/>
        <v>3.5411687534570322</v>
      </c>
      <c r="BH347" s="8">
        <v>3.89</v>
      </c>
      <c r="BJ347" s="6">
        <f t="shared" si="102"/>
        <v>10314.724</v>
      </c>
      <c r="BK347" s="6">
        <f t="shared" si="103"/>
        <v>11269.3</v>
      </c>
      <c r="BL347" s="5">
        <f t="shared" si="104"/>
        <v>3.98</v>
      </c>
      <c r="BM347" s="6">
        <f t="shared" si="105"/>
        <v>10328</v>
      </c>
      <c r="BN347" s="6"/>
      <c r="BO347" s="6"/>
      <c r="BP347" s="70">
        <f t="shared" si="106"/>
        <v>1</v>
      </c>
      <c r="BQ347" s="70">
        <f t="shared" si="107"/>
        <v>1</v>
      </c>
      <c r="BR347" s="6">
        <f t="shared" si="108"/>
        <v>10328</v>
      </c>
      <c r="BS347" s="68">
        <f t="shared" si="109"/>
        <v>6</v>
      </c>
      <c r="BT347" s="6">
        <f t="shared" si="110"/>
        <v>10664</v>
      </c>
      <c r="BU347" s="6"/>
      <c r="BV347" s="6"/>
      <c r="BW347" s="6">
        <f t="shared" si="111"/>
        <v>10664</v>
      </c>
      <c r="BX347" s="6">
        <f t="shared" si="112"/>
        <v>21328</v>
      </c>
      <c r="BY347" s="6">
        <f t="shared" si="113"/>
        <v>5303.2</v>
      </c>
      <c r="CA347">
        <v>5390</v>
      </c>
      <c r="CB347" s="39" t="s">
        <v>1481</v>
      </c>
      <c r="CC347">
        <v>1</v>
      </c>
      <c r="CD347" s="22">
        <v>2586.1</v>
      </c>
      <c r="CE347" s="22">
        <v>6180</v>
      </c>
      <c r="CF347" s="22">
        <v>6365.19</v>
      </c>
      <c r="CG347" s="22">
        <v>185.1899999999996</v>
      </c>
      <c r="CH347" s="11">
        <v>2.9094182577424965E-2</v>
      </c>
      <c r="CO347" s="50">
        <v>1</v>
      </c>
      <c r="CP347" t="s">
        <v>1529</v>
      </c>
      <c r="CQ347" t="s">
        <v>1530</v>
      </c>
      <c r="CR347">
        <v>0</v>
      </c>
      <c r="CS347">
        <v>5089</v>
      </c>
      <c r="CT347" t="s">
        <v>1672</v>
      </c>
      <c r="CU347">
        <v>0</v>
      </c>
      <c r="CV347">
        <v>0</v>
      </c>
      <c r="CW347">
        <v>2</v>
      </c>
      <c r="CX347" t="s">
        <v>1664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 t="s">
        <v>1664</v>
      </c>
      <c r="DQ347">
        <v>1</v>
      </c>
      <c r="DR347" t="s">
        <v>1664</v>
      </c>
      <c r="DS347">
        <v>0</v>
      </c>
      <c r="DT347">
        <v>0</v>
      </c>
      <c r="DU347">
        <v>0</v>
      </c>
      <c r="DV347">
        <v>0</v>
      </c>
      <c r="DW347" t="s">
        <v>1664</v>
      </c>
      <c r="DX347" t="s">
        <v>1664</v>
      </c>
      <c r="DY347" t="s">
        <v>1664</v>
      </c>
      <c r="DZ347" t="s">
        <v>1664</v>
      </c>
      <c r="EA347" t="s">
        <v>1664</v>
      </c>
      <c r="EB347">
        <v>0</v>
      </c>
      <c r="EC347">
        <v>0</v>
      </c>
      <c r="ED347" t="s">
        <v>1664</v>
      </c>
      <c r="EE347" t="s">
        <v>1664</v>
      </c>
      <c r="EF347">
        <v>1</v>
      </c>
      <c r="EG347" t="s">
        <v>1664</v>
      </c>
      <c r="EH347" t="s">
        <v>1664</v>
      </c>
      <c r="EI347">
        <v>0</v>
      </c>
      <c r="EJ347">
        <v>0</v>
      </c>
      <c r="EK347" t="s">
        <v>1664</v>
      </c>
      <c r="EL347" t="s">
        <v>1664</v>
      </c>
      <c r="EM347" t="s">
        <v>1664</v>
      </c>
      <c r="EN347">
        <v>0</v>
      </c>
      <c r="EO347">
        <v>0</v>
      </c>
    </row>
    <row r="348" spans="1:145" x14ac:dyDescent="0.3">
      <c r="A348">
        <v>688</v>
      </c>
      <c r="B348">
        <v>344</v>
      </c>
      <c r="D348" s="13" t="str">
        <f t="shared" si="95"/>
        <v>923</v>
      </c>
      <c r="E348" s="13" t="str">
        <f t="shared" si="96"/>
        <v>458</v>
      </c>
      <c r="F348" s="13" t="str">
        <f t="shared" si="97"/>
        <v>92316.45889</v>
      </c>
      <c r="G348" s="13" t="str">
        <f t="shared" si="98"/>
        <v>344.688.CA.OH.1.2172.Yes.Yes</v>
      </c>
      <c r="H348" s="13" t="s">
        <v>1664</v>
      </c>
      <c r="I348" s="13" t="s">
        <v>1664</v>
      </c>
      <c r="J348" t="s">
        <v>1347</v>
      </c>
      <c r="K348" t="s">
        <v>1348</v>
      </c>
      <c r="L348" s="14" t="s">
        <v>1349</v>
      </c>
      <c r="M348" t="s">
        <v>1473</v>
      </c>
      <c r="N348" t="s">
        <v>1345</v>
      </c>
      <c r="O348" t="s">
        <v>1474</v>
      </c>
      <c r="P348" t="s">
        <v>1477</v>
      </c>
      <c r="Q348" s="34">
        <v>2172</v>
      </c>
      <c r="R348" s="9">
        <v>2217.1</v>
      </c>
      <c r="S348">
        <v>0.36</v>
      </c>
      <c r="T348">
        <v>0.36</v>
      </c>
      <c r="U348" s="11">
        <f t="shared" si="99"/>
        <v>0.5</v>
      </c>
      <c r="V348" s="50">
        <v>1</v>
      </c>
      <c r="W348" s="22">
        <v>2</v>
      </c>
      <c r="X348">
        <v>1</v>
      </c>
      <c r="Y348" t="s">
        <v>1680</v>
      </c>
      <c r="Z348" s="50">
        <v>2217.1</v>
      </c>
      <c r="AA348" t="s">
        <v>1478</v>
      </c>
      <c r="AB348" t="s">
        <v>1478</v>
      </c>
      <c r="AC348" t="s">
        <v>1727</v>
      </c>
      <c r="AD348" t="s">
        <v>1723</v>
      </c>
      <c r="AE348" s="13" t="str">
        <f>IFERROR(VLOOKUP(D348,Metros!$C$2:$F$916,4,0),"")</f>
        <v>CA-LOS</v>
      </c>
      <c r="AF348" s="13" t="str">
        <f>IFERROR(VLOOKUP(E348,Metros!$C$2:$F$916,4,0),"")</f>
        <v>OH-LIM</v>
      </c>
      <c r="AG348">
        <v>3</v>
      </c>
      <c r="AH348">
        <v>2162.9</v>
      </c>
      <c r="AI348">
        <v>4800</v>
      </c>
      <c r="AJ348">
        <v>5371.02</v>
      </c>
      <c r="AK348" s="10">
        <v>571.02000000000044</v>
      </c>
      <c r="AL348" s="11">
        <v>0.10631500161980413</v>
      </c>
      <c r="AS348">
        <v>1.94</v>
      </c>
      <c r="AT348">
        <v>2.15</v>
      </c>
      <c r="AY348">
        <v>1.69</v>
      </c>
      <c r="AZ348">
        <v>2.0299999999999998</v>
      </c>
      <c r="BA348">
        <v>1.67</v>
      </c>
      <c r="BB348">
        <v>1.91</v>
      </c>
      <c r="BE348" s="1">
        <f t="shared" si="100"/>
        <v>2.0299999999999998</v>
      </c>
      <c r="BF348" s="51">
        <v>1800</v>
      </c>
      <c r="BG348" s="1">
        <f t="shared" si="101"/>
        <v>3.9583713634928506</v>
      </c>
      <c r="BH348" s="8">
        <v>3.9</v>
      </c>
      <c r="BJ348" s="6">
        <f t="shared" si="102"/>
        <v>8646.6899999999987</v>
      </c>
      <c r="BK348" s="6">
        <f t="shared" si="103"/>
        <v>9444.8459999999977</v>
      </c>
      <c r="BL348" s="5">
        <f t="shared" si="104"/>
        <v>3.99</v>
      </c>
      <c r="BM348" s="6">
        <f t="shared" si="105"/>
        <v>8666</v>
      </c>
      <c r="BN348" s="6"/>
      <c r="BO348" s="6"/>
      <c r="BP348" s="70">
        <f t="shared" si="106"/>
        <v>1</v>
      </c>
      <c r="BQ348" s="70">
        <f t="shared" si="107"/>
        <v>1</v>
      </c>
      <c r="BR348" s="6">
        <f t="shared" si="108"/>
        <v>8666</v>
      </c>
      <c r="BS348" s="68">
        <f t="shared" si="109"/>
        <v>5</v>
      </c>
      <c r="BT348" s="6">
        <f t="shared" si="110"/>
        <v>8948</v>
      </c>
      <c r="BU348" s="6"/>
      <c r="BV348" s="6"/>
      <c r="BW348" s="6">
        <f t="shared" si="111"/>
        <v>8948</v>
      </c>
      <c r="BX348" s="6">
        <f t="shared" si="112"/>
        <v>17896</v>
      </c>
      <c r="BY348" s="6">
        <f t="shared" si="113"/>
        <v>4434.2</v>
      </c>
      <c r="CA348">
        <v>4614</v>
      </c>
      <c r="CB348" s="39" t="s">
        <v>1481</v>
      </c>
      <c r="CC348">
        <v>3</v>
      </c>
      <c r="CD348" s="22">
        <v>2162.9</v>
      </c>
      <c r="CE348" s="22">
        <v>4800</v>
      </c>
      <c r="CF348" s="22">
        <v>5371.02</v>
      </c>
      <c r="CG348" s="22">
        <v>571.02000000000044</v>
      </c>
      <c r="CH348" s="11">
        <v>0.10631500161980413</v>
      </c>
      <c r="CO348" s="50">
        <v>1</v>
      </c>
      <c r="CP348" t="s">
        <v>1529</v>
      </c>
      <c r="CQ348" t="s">
        <v>1530</v>
      </c>
      <c r="CR348">
        <v>0</v>
      </c>
      <c r="CS348">
        <v>5120</v>
      </c>
      <c r="CT348" t="s">
        <v>1673</v>
      </c>
      <c r="CU348">
        <v>0</v>
      </c>
      <c r="CV348">
        <v>0</v>
      </c>
      <c r="CW348">
        <v>2</v>
      </c>
      <c r="CX348" t="s">
        <v>1664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 t="s">
        <v>1664</v>
      </c>
      <c r="DQ348" t="s">
        <v>1664</v>
      </c>
      <c r="DR348">
        <v>1</v>
      </c>
      <c r="DS348">
        <v>0</v>
      </c>
      <c r="DT348">
        <v>0</v>
      </c>
      <c r="DU348">
        <v>0</v>
      </c>
      <c r="DV348">
        <v>0</v>
      </c>
      <c r="DW348" t="s">
        <v>1664</v>
      </c>
      <c r="DX348" t="s">
        <v>1664</v>
      </c>
      <c r="DY348" t="s">
        <v>1664</v>
      </c>
      <c r="DZ348" t="s">
        <v>1664</v>
      </c>
      <c r="EA348" t="s">
        <v>1664</v>
      </c>
      <c r="EB348">
        <v>0</v>
      </c>
      <c r="EC348">
        <v>0</v>
      </c>
      <c r="ED348" t="s">
        <v>1664</v>
      </c>
      <c r="EE348">
        <v>1</v>
      </c>
      <c r="EF348" t="s">
        <v>1664</v>
      </c>
      <c r="EG348" t="s">
        <v>1664</v>
      </c>
      <c r="EH348" t="s">
        <v>1664</v>
      </c>
      <c r="EI348">
        <v>0</v>
      </c>
      <c r="EJ348">
        <v>0</v>
      </c>
      <c r="EK348" t="s">
        <v>1664</v>
      </c>
      <c r="EL348" t="s">
        <v>1664</v>
      </c>
      <c r="EM348" t="s">
        <v>1664</v>
      </c>
      <c r="EN348">
        <v>0</v>
      </c>
      <c r="EO348">
        <v>0</v>
      </c>
    </row>
    <row r="349" spans="1:145" x14ac:dyDescent="0.3">
      <c r="A349">
        <v>690</v>
      </c>
      <c r="B349">
        <v>345</v>
      </c>
      <c r="D349" s="13" t="str">
        <f t="shared" si="95"/>
        <v>923</v>
      </c>
      <c r="E349" s="13" t="str">
        <f t="shared" si="96"/>
        <v>010</v>
      </c>
      <c r="F349" s="13" t="str">
        <f t="shared" si="97"/>
        <v>92316.01085</v>
      </c>
      <c r="G349" s="13" t="str">
        <f t="shared" si="98"/>
        <v>345.690.CA.MA.1.2805.Yes.Yes</v>
      </c>
      <c r="H349" s="13" t="s">
        <v>1664</v>
      </c>
      <c r="I349" s="13" t="s">
        <v>1664</v>
      </c>
      <c r="J349" t="s">
        <v>1347</v>
      </c>
      <c r="K349" t="s">
        <v>1348</v>
      </c>
      <c r="L349" s="14" t="s">
        <v>1349</v>
      </c>
      <c r="M349" t="s">
        <v>1442</v>
      </c>
      <c r="N349" t="s">
        <v>1427</v>
      </c>
      <c r="O349" t="s">
        <v>1443</v>
      </c>
      <c r="P349" t="s">
        <v>1477</v>
      </c>
      <c r="Q349" s="34">
        <v>2805</v>
      </c>
      <c r="R349" s="9">
        <v>2888.6</v>
      </c>
      <c r="S349">
        <v>0.36</v>
      </c>
      <c r="T349">
        <v>0.36</v>
      </c>
      <c r="U349" s="11">
        <f t="shared" si="99"/>
        <v>0</v>
      </c>
      <c r="V349" s="50">
        <v>0</v>
      </c>
      <c r="W349" s="22">
        <v>3</v>
      </c>
      <c r="X349">
        <v>1</v>
      </c>
      <c r="Y349" t="s">
        <v>1680</v>
      </c>
      <c r="Z349" s="50">
        <v>2888.6</v>
      </c>
      <c r="AA349" t="s">
        <v>1478</v>
      </c>
      <c r="AB349" t="s">
        <v>1478</v>
      </c>
      <c r="AC349" t="s">
        <v>1727</v>
      </c>
      <c r="AD349" t="s">
        <v>1726</v>
      </c>
      <c r="AE349" s="13" t="str">
        <f>IFERROR(VLOOKUP(D349,Metros!$C$2:$F$916,4,0),"")</f>
        <v>CA-LOS</v>
      </c>
      <c r="AF349" s="13" t="str">
        <f>IFERROR(VLOOKUP(E349,Metros!$C$2:$F$916,4,0),"")</f>
        <v>MA-SPR</v>
      </c>
      <c r="AG349">
        <v>3</v>
      </c>
      <c r="AH349">
        <v>2796.3000000000006</v>
      </c>
      <c r="AI349">
        <v>6533.333333333333</v>
      </c>
      <c r="AJ349">
        <v>7065.0099999999993</v>
      </c>
      <c r="AK349" s="10">
        <v>531.67666666666628</v>
      </c>
      <c r="AL349" s="11">
        <v>7.5254906456843851E-2</v>
      </c>
      <c r="AY349">
        <v>1.68</v>
      </c>
      <c r="AZ349">
        <v>1.8</v>
      </c>
      <c r="BA349">
        <v>1.69</v>
      </c>
      <c r="BB349">
        <v>1.81</v>
      </c>
      <c r="BE349" s="1">
        <f t="shared" si="100"/>
        <v>1.8050000000000002</v>
      </c>
      <c r="BF349" s="51">
        <v>1800</v>
      </c>
      <c r="BG349" s="1">
        <f t="shared" si="101"/>
        <v>3.4208892370006234</v>
      </c>
      <c r="BH349" s="8">
        <v>3.95</v>
      </c>
      <c r="BJ349" s="6">
        <f t="shared" si="102"/>
        <v>11409.97</v>
      </c>
      <c r="BK349" s="6">
        <f t="shared" si="103"/>
        <v>12449.866</v>
      </c>
      <c r="BL349" s="5">
        <f t="shared" si="104"/>
        <v>4.08</v>
      </c>
      <c r="BM349" s="6">
        <f t="shared" si="105"/>
        <v>11444</v>
      </c>
      <c r="BN349" s="6"/>
      <c r="BO349" s="6"/>
      <c r="BP349" s="70">
        <f t="shared" si="106"/>
        <v>1</v>
      </c>
      <c r="BQ349" s="70">
        <f t="shared" si="107"/>
        <v>1</v>
      </c>
      <c r="BR349" s="6">
        <f t="shared" si="108"/>
        <v>11444</v>
      </c>
      <c r="BS349" s="68">
        <f t="shared" si="109"/>
        <v>6</v>
      </c>
      <c r="BT349" s="6">
        <f t="shared" si="110"/>
        <v>11816</v>
      </c>
      <c r="BU349" s="6"/>
      <c r="BV349" s="6"/>
      <c r="BW349" s="6">
        <f t="shared" si="111"/>
        <v>11816</v>
      </c>
      <c r="BX349" s="6">
        <f t="shared" si="112"/>
        <v>35448</v>
      </c>
      <c r="BY349" s="6">
        <f t="shared" si="113"/>
        <v>8665.7999999999993</v>
      </c>
      <c r="CA349">
        <v>6005</v>
      </c>
      <c r="CB349" s="39" t="s">
        <v>1481</v>
      </c>
      <c r="CC349">
        <v>3</v>
      </c>
      <c r="CD349" s="22">
        <v>2796.3000000000006</v>
      </c>
      <c r="CE349" s="22">
        <v>6533.333333333333</v>
      </c>
      <c r="CF349" s="22">
        <v>7065.0099999999993</v>
      </c>
      <c r="CG349" s="22">
        <v>531.67666666666628</v>
      </c>
      <c r="CH349" s="11">
        <v>7.5254906456843851E-2</v>
      </c>
      <c r="CO349" s="50">
        <v>0</v>
      </c>
      <c r="CP349" t="s">
        <v>1529</v>
      </c>
      <c r="CQ349" t="s">
        <v>1530</v>
      </c>
      <c r="CR349">
        <v>0</v>
      </c>
      <c r="CS349">
        <v>5221</v>
      </c>
      <c r="CT349" t="s">
        <v>1674</v>
      </c>
      <c r="CU349">
        <v>0</v>
      </c>
      <c r="CV349">
        <v>0</v>
      </c>
      <c r="CW349">
        <v>3</v>
      </c>
      <c r="CX349">
        <v>1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 t="s">
        <v>1664</v>
      </c>
      <c r="DQ349" t="s">
        <v>1664</v>
      </c>
      <c r="DR349" t="s">
        <v>1664</v>
      </c>
      <c r="DS349">
        <v>0</v>
      </c>
      <c r="DT349">
        <v>0</v>
      </c>
      <c r="DU349">
        <v>0</v>
      </c>
      <c r="DV349">
        <v>0</v>
      </c>
      <c r="DW349">
        <v>1</v>
      </c>
      <c r="DX349" t="s">
        <v>1664</v>
      </c>
      <c r="DY349" t="s">
        <v>1664</v>
      </c>
      <c r="DZ349" t="s">
        <v>1664</v>
      </c>
      <c r="EA349" t="s">
        <v>1664</v>
      </c>
      <c r="EB349">
        <v>0</v>
      </c>
      <c r="EC349">
        <v>0</v>
      </c>
      <c r="ED349" t="s">
        <v>1664</v>
      </c>
      <c r="EE349">
        <v>1</v>
      </c>
      <c r="EF349" t="s">
        <v>1664</v>
      </c>
      <c r="EG349" t="s">
        <v>1664</v>
      </c>
      <c r="EH349" t="s">
        <v>1664</v>
      </c>
      <c r="EI349">
        <v>0</v>
      </c>
      <c r="EJ349">
        <v>0</v>
      </c>
      <c r="EK349" t="s">
        <v>1664</v>
      </c>
      <c r="EL349" t="s">
        <v>1664</v>
      </c>
      <c r="EM349" t="s">
        <v>1664</v>
      </c>
      <c r="EN349">
        <v>0</v>
      </c>
      <c r="EO349">
        <v>0</v>
      </c>
    </row>
    <row r="350" spans="1:145" x14ac:dyDescent="0.3">
      <c r="A350">
        <v>692</v>
      </c>
      <c r="B350">
        <v>346</v>
      </c>
      <c r="D350" s="13" t="str">
        <f t="shared" si="95"/>
        <v>923</v>
      </c>
      <c r="E350" s="13" t="str">
        <f t="shared" si="96"/>
        <v>770</v>
      </c>
      <c r="F350" s="13" t="str">
        <f t="shared" si="97"/>
        <v>92316.77064</v>
      </c>
      <c r="G350" s="13" t="str">
        <f t="shared" si="98"/>
        <v>346.692.CA.TX.1.1438.Yes.Yes</v>
      </c>
      <c r="H350" s="13" t="s">
        <v>1664</v>
      </c>
      <c r="I350" s="13" t="s">
        <v>1664</v>
      </c>
      <c r="J350" t="s">
        <v>1347</v>
      </c>
      <c r="K350" t="s">
        <v>1348</v>
      </c>
      <c r="L350" s="14" t="s">
        <v>1349</v>
      </c>
      <c r="M350" t="s">
        <v>1454</v>
      </c>
      <c r="N350" t="s">
        <v>1388</v>
      </c>
      <c r="O350" t="s">
        <v>1455</v>
      </c>
      <c r="P350" t="s">
        <v>1477</v>
      </c>
      <c r="Q350" s="34">
        <v>1438</v>
      </c>
      <c r="R350" s="9">
        <v>1495.9</v>
      </c>
      <c r="S350">
        <v>0.36</v>
      </c>
      <c r="T350">
        <v>0.36</v>
      </c>
      <c r="U350" s="11">
        <f t="shared" si="99"/>
        <v>0.5</v>
      </c>
      <c r="V350" s="50">
        <v>1</v>
      </c>
      <c r="W350" s="22">
        <v>2</v>
      </c>
      <c r="X350">
        <v>1</v>
      </c>
      <c r="Y350" t="s">
        <v>1680</v>
      </c>
      <c r="Z350" s="50">
        <v>1495.9</v>
      </c>
      <c r="AA350" t="s">
        <v>1478</v>
      </c>
      <c r="AB350" t="s">
        <v>1478</v>
      </c>
      <c r="AC350" t="s">
        <v>1727</v>
      </c>
      <c r="AD350" t="s">
        <v>1724</v>
      </c>
      <c r="AE350" s="13" t="str">
        <f>IFERROR(VLOOKUP(D350,Metros!$C$2:$F$916,4,0),"")</f>
        <v>CA-LOS</v>
      </c>
      <c r="AF350" s="13" t="str">
        <f>IFERROR(VLOOKUP(E350,Metros!$C$2:$F$916,4,0),"")</f>
        <v>TX-HOU</v>
      </c>
      <c r="AG350">
        <v>4</v>
      </c>
      <c r="AH350">
        <v>1455.3</v>
      </c>
      <c r="AI350">
        <v>4358.75</v>
      </c>
      <c r="AJ350">
        <v>5410.1075000000001</v>
      </c>
      <c r="AK350" s="10">
        <v>1051.3575000000001</v>
      </c>
      <c r="AL350" s="11">
        <v>0.19433209044367419</v>
      </c>
      <c r="AS350">
        <v>1.97</v>
      </c>
      <c r="AT350">
        <v>2.17</v>
      </c>
      <c r="AY350">
        <v>1.77</v>
      </c>
      <c r="AZ350">
        <v>1.9</v>
      </c>
      <c r="BA350">
        <v>1.81</v>
      </c>
      <c r="BB350">
        <v>1.95</v>
      </c>
      <c r="BE350" s="1">
        <f t="shared" si="100"/>
        <v>2.0066666666666668</v>
      </c>
      <c r="BF350" s="51">
        <v>1800</v>
      </c>
      <c r="BG350" s="1">
        <f t="shared" si="101"/>
        <v>4.313622323239076</v>
      </c>
      <c r="BH350" s="8">
        <v>4.45</v>
      </c>
      <c r="BJ350" s="6">
        <f t="shared" si="102"/>
        <v>6656.755000000001</v>
      </c>
      <c r="BK350" s="6">
        <f t="shared" si="103"/>
        <v>7195.2790000000014</v>
      </c>
      <c r="BL350" s="5">
        <f t="shared" si="104"/>
        <v>4.6399999999999997</v>
      </c>
      <c r="BM350" s="6">
        <f t="shared" si="105"/>
        <v>6672</v>
      </c>
      <c r="BN350" s="6"/>
      <c r="BO350" s="6"/>
      <c r="BP350" s="70">
        <f t="shared" si="106"/>
        <v>1</v>
      </c>
      <c r="BQ350" s="70">
        <f t="shared" si="107"/>
        <v>1</v>
      </c>
      <c r="BR350" s="6">
        <f t="shared" si="108"/>
        <v>6672</v>
      </c>
      <c r="BS350" s="68">
        <f t="shared" si="109"/>
        <v>4</v>
      </c>
      <c r="BT350" s="6">
        <f t="shared" si="110"/>
        <v>6889</v>
      </c>
      <c r="BU350" s="6"/>
      <c r="BV350" s="6"/>
      <c r="BW350" s="6">
        <f t="shared" si="111"/>
        <v>6889</v>
      </c>
      <c r="BX350" s="6">
        <f t="shared" si="112"/>
        <v>13778</v>
      </c>
      <c r="BY350" s="6">
        <f t="shared" si="113"/>
        <v>2991.8</v>
      </c>
      <c r="CA350">
        <v>3540</v>
      </c>
      <c r="CB350" s="39" t="s">
        <v>1481</v>
      </c>
      <c r="CC350">
        <v>2</v>
      </c>
      <c r="CD350" s="22">
        <v>1433.5</v>
      </c>
      <c r="CE350" s="22">
        <v>4617.5</v>
      </c>
      <c r="CF350" s="22">
        <v>4858.2249999999995</v>
      </c>
      <c r="CG350" s="22">
        <v>240.72499999999945</v>
      </c>
      <c r="CH350" s="11">
        <v>4.9549989965470824E-2</v>
      </c>
      <c r="CO350" s="50">
        <v>1</v>
      </c>
      <c r="CP350" t="s">
        <v>1529</v>
      </c>
      <c r="CQ350" t="s">
        <v>1530</v>
      </c>
      <c r="CR350">
        <v>0</v>
      </c>
      <c r="CS350">
        <v>5520</v>
      </c>
      <c r="CT350" t="s">
        <v>1675</v>
      </c>
      <c r="CU350">
        <v>0</v>
      </c>
      <c r="CV350">
        <v>0</v>
      </c>
      <c r="CW350">
        <v>2</v>
      </c>
      <c r="CX350" t="s">
        <v>1664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 t="s">
        <v>1664</v>
      </c>
      <c r="DQ350" t="s">
        <v>1664</v>
      </c>
      <c r="DR350">
        <v>1</v>
      </c>
      <c r="DS350">
        <v>0</v>
      </c>
      <c r="DT350">
        <v>0</v>
      </c>
      <c r="DU350">
        <v>0</v>
      </c>
      <c r="DV350">
        <v>0</v>
      </c>
      <c r="DW350" t="s">
        <v>1664</v>
      </c>
      <c r="DX350" t="s">
        <v>1664</v>
      </c>
      <c r="DY350" t="s">
        <v>1664</v>
      </c>
      <c r="DZ350" t="s">
        <v>1664</v>
      </c>
      <c r="EA350" t="s">
        <v>1664</v>
      </c>
      <c r="EB350">
        <v>0</v>
      </c>
      <c r="EC350">
        <v>0</v>
      </c>
      <c r="ED350" t="s">
        <v>1664</v>
      </c>
      <c r="EE350" t="s">
        <v>1664</v>
      </c>
      <c r="EF350" t="s">
        <v>1664</v>
      </c>
      <c r="EG350" t="s">
        <v>1664</v>
      </c>
      <c r="EH350" t="s">
        <v>1664</v>
      </c>
      <c r="EI350">
        <v>0</v>
      </c>
      <c r="EJ350">
        <v>0</v>
      </c>
      <c r="EK350">
        <v>1</v>
      </c>
      <c r="EL350" t="s">
        <v>1664</v>
      </c>
      <c r="EM350" t="s">
        <v>1664</v>
      </c>
      <c r="EN350">
        <v>0</v>
      </c>
      <c r="EO350">
        <v>0</v>
      </c>
    </row>
    <row r="351" spans="1:145" x14ac:dyDescent="0.3">
      <c r="A351">
        <v>694</v>
      </c>
      <c r="B351">
        <v>347</v>
      </c>
      <c r="D351" s="13" t="str">
        <f t="shared" si="95"/>
        <v>923</v>
      </c>
      <c r="E351" s="13" t="str">
        <f t="shared" si="96"/>
        <v>604</v>
      </c>
      <c r="F351" s="13" t="str">
        <f t="shared" si="97"/>
        <v>92316.60436</v>
      </c>
      <c r="G351" s="13" t="str">
        <f t="shared" si="98"/>
        <v>347.694.CA.IL.1.1937.Yes.Yes</v>
      </c>
      <c r="H351" s="13" t="s">
        <v>1664</v>
      </c>
      <c r="I351" s="13" t="s">
        <v>1664</v>
      </c>
      <c r="J351" t="s">
        <v>1347</v>
      </c>
      <c r="K351" t="s">
        <v>1348</v>
      </c>
      <c r="L351" s="14" t="s">
        <v>1349</v>
      </c>
      <c r="M351" t="s">
        <v>1466</v>
      </c>
      <c r="N351" t="s">
        <v>1354</v>
      </c>
      <c r="O351" t="s">
        <v>1467</v>
      </c>
      <c r="P351" t="s">
        <v>1477</v>
      </c>
      <c r="Q351" s="34">
        <v>1937</v>
      </c>
      <c r="R351" s="9">
        <v>1950.3</v>
      </c>
      <c r="S351">
        <v>0.36</v>
      </c>
      <c r="T351">
        <v>0.36</v>
      </c>
      <c r="U351" s="11">
        <f t="shared" si="99"/>
        <v>0.5</v>
      </c>
      <c r="V351" s="50">
        <v>1</v>
      </c>
      <c r="W351" s="22">
        <v>2</v>
      </c>
      <c r="X351">
        <v>1</v>
      </c>
      <c r="Y351" t="s">
        <v>1680</v>
      </c>
      <c r="Z351" s="50">
        <v>1950.3</v>
      </c>
      <c r="AA351" t="s">
        <v>1478</v>
      </c>
      <c r="AB351" t="s">
        <v>1478</v>
      </c>
      <c r="AC351" t="s">
        <v>1727</v>
      </c>
      <c r="AD351" t="s">
        <v>1723</v>
      </c>
      <c r="AE351" s="13" t="str">
        <f>IFERROR(VLOOKUP(D351,Metros!$C$2:$F$916,4,0),"")</f>
        <v>CA-LOS</v>
      </c>
      <c r="AF351" s="13" t="str">
        <f>IFERROR(VLOOKUP(E351,Metros!$C$2:$F$916,4,0),"")</f>
        <v>IL-CHI</v>
      </c>
      <c r="AG351">
        <v>3</v>
      </c>
      <c r="AH351">
        <v>1944.8</v>
      </c>
      <c r="AI351">
        <v>3995</v>
      </c>
      <c r="AJ351">
        <v>4507.68</v>
      </c>
      <c r="AK351" s="10">
        <v>512.68000000000029</v>
      </c>
      <c r="AL351" s="11">
        <v>0.11373478152841379</v>
      </c>
      <c r="AS351">
        <v>1.7</v>
      </c>
      <c r="AT351">
        <v>2.1</v>
      </c>
      <c r="AY351">
        <v>1.32</v>
      </c>
      <c r="AZ351">
        <v>1.42</v>
      </c>
      <c r="BA351">
        <v>1.32</v>
      </c>
      <c r="BB351">
        <v>1.42</v>
      </c>
      <c r="BE351" s="1">
        <f t="shared" si="100"/>
        <v>1.6466666666666665</v>
      </c>
      <c r="BF351" s="51">
        <v>1800</v>
      </c>
      <c r="BG351" s="1">
        <f t="shared" si="101"/>
        <v>3.4752682664205508</v>
      </c>
      <c r="BH351" s="8">
        <v>3.55</v>
      </c>
      <c r="BI351" s="8">
        <v>7750</v>
      </c>
      <c r="BJ351" s="6">
        <f t="shared" si="102"/>
        <v>7750</v>
      </c>
      <c r="BK351" s="6">
        <f t="shared" si="103"/>
        <v>8452.1080000000002</v>
      </c>
      <c r="BL351" s="5">
        <f t="shared" si="104"/>
        <v>4</v>
      </c>
      <c r="BM351" s="6">
        <f t="shared" si="105"/>
        <v>7748</v>
      </c>
      <c r="BN351" s="6"/>
      <c r="BO351" s="6"/>
      <c r="BP351" s="70">
        <f t="shared" si="106"/>
        <v>1</v>
      </c>
      <c r="BQ351" s="70">
        <f t="shared" si="107"/>
        <v>1</v>
      </c>
      <c r="BR351" s="6">
        <f t="shared" si="108"/>
        <v>7748</v>
      </c>
      <c r="BS351" s="68">
        <f t="shared" si="109"/>
        <v>5</v>
      </c>
      <c r="BT351" s="6">
        <f t="shared" si="110"/>
        <v>8000</v>
      </c>
      <c r="BU351" s="6"/>
      <c r="BV351" s="6"/>
      <c r="BW351" s="6">
        <f t="shared" si="111"/>
        <v>8000</v>
      </c>
      <c r="BX351" s="6">
        <f t="shared" si="112"/>
        <v>16000</v>
      </c>
      <c r="BY351" s="6">
        <f t="shared" si="113"/>
        <v>3900.6</v>
      </c>
      <c r="CA351">
        <v>3827</v>
      </c>
      <c r="CB351" s="39" t="s">
        <v>1481</v>
      </c>
      <c r="CC351">
        <v>3</v>
      </c>
      <c r="CD351" s="22">
        <v>1944.8</v>
      </c>
      <c r="CE351" s="22">
        <v>3995</v>
      </c>
      <c r="CF351" s="22">
        <v>4507.68</v>
      </c>
      <c r="CG351" s="22">
        <v>512.68000000000029</v>
      </c>
      <c r="CH351" s="11">
        <v>0.11373478152841379</v>
      </c>
      <c r="CO351" s="50">
        <v>1</v>
      </c>
      <c r="CP351" t="s">
        <v>1529</v>
      </c>
      <c r="CQ351" t="s">
        <v>1530</v>
      </c>
      <c r="CR351">
        <v>0</v>
      </c>
      <c r="CS351">
        <v>5851</v>
      </c>
      <c r="CT351" t="s">
        <v>1676</v>
      </c>
      <c r="CU351">
        <v>0</v>
      </c>
      <c r="CV351">
        <v>0</v>
      </c>
      <c r="CW351">
        <v>2</v>
      </c>
      <c r="CX351" t="s">
        <v>1664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1</v>
      </c>
      <c r="DQ351" t="s">
        <v>1664</v>
      </c>
      <c r="DR351" t="s">
        <v>1664</v>
      </c>
      <c r="DS351">
        <v>0</v>
      </c>
      <c r="DT351">
        <v>0</v>
      </c>
      <c r="DU351">
        <v>0</v>
      </c>
      <c r="DV351">
        <v>0</v>
      </c>
      <c r="DW351" t="s">
        <v>1664</v>
      </c>
      <c r="DX351" t="s">
        <v>1664</v>
      </c>
      <c r="DY351" t="s">
        <v>1664</v>
      </c>
      <c r="DZ351" t="s">
        <v>1664</v>
      </c>
      <c r="EA351" t="s">
        <v>1664</v>
      </c>
      <c r="EB351">
        <v>0</v>
      </c>
      <c r="EC351">
        <v>0</v>
      </c>
      <c r="ED351">
        <v>1</v>
      </c>
      <c r="EE351" t="s">
        <v>1664</v>
      </c>
      <c r="EF351" t="s">
        <v>1664</v>
      </c>
      <c r="EG351" t="s">
        <v>1664</v>
      </c>
      <c r="EH351" t="s">
        <v>1664</v>
      </c>
      <c r="EI351">
        <v>0</v>
      </c>
      <c r="EJ351">
        <v>0</v>
      </c>
      <c r="EK351" t="s">
        <v>1664</v>
      </c>
      <c r="EL351" t="s">
        <v>1664</v>
      </c>
      <c r="EM351" t="s">
        <v>1664</v>
      </c>
      <c r="EN351">
        <v>0</v>
      </c>
      <c r="EO351">
        <v>0</v>
      </c>
    </row>
    <row r="352" spans="1:145" x14ac:dyDescent="0.3">
      <c r="A352">
        <v>696</v>
      </c>
      <c r="B352">
        <v>348</v>
      </c>
      <c r="D352" s="13" t="str">
        <f t="shared" si="95"/>
        <v>923</v>
      </c>
      <c r="E352" s="13" t="str">
        <f t="shared" si="96"/>
        <v>088</v>
      </c>
      <c r="F352" s="13" t="str">
        <f t="shared" si="97"/>
        <v>92316.08831</v>
      </c>
      <c r="G352" s="13" t="str">
        <f t="shared" si="98"/>
        <v>348.696.CA.NJ.1.2661.Yes.Yes</v>
      </c>
      <c r="H352" s="13" t="s">
        <v>1664</v>
      </c>
      <c r="I352" s="13" t="s">
        <v>1664</v>
      </c>
      <c r="J352" t="s">
        <v>1347</v>
      </c>
      <c r="K352" t="s">
        <v>1348</v>
      </c>
      <c r="L352" s="14" t="s">
        <v>1349</v>
      </c>
      <c r="M352" t="s">
        <v>1475</v>
      </c>
      <c r="N352" t="s">
        <v>1396</v>
      </c>
      <c r="O352" t="s">
        <v>1476</v>
      </c>
      <c r="P352" t="s">
        <v>1477</v>
      </c>
      <c r="Q352" s="34">
        <v>2661</v>
      </c>
      <c r="R352" s="9">
        <v>2727.9</v>
      </c>
      <c r="S352">
        <v>0.36</v>
      </c>
      <c r="T352">
        <v>0.36</v>
      </c>
      <c r="U352" s="11">
        <f t="shared" si="99"/>
        <v>0.5</v>
      </c>
      <c r="V352" s="50">
        <v>1</v>
      </c>
      <c r="W352" s="22">
        <v>2</v>
      </c>
      <c r="X352">
        <v>1</v>
      </c>
      <c r="Y352" t="s">
        <v>1680</v>
      </c>
      <c r="Z352" s="50">
        <v>2727.9</v>
      </c>
      <c r="AA352" t="s">
        <v>1478</v>
      </c>
      <c r="AB352" t="s">
        <v>1478</v>
      </c>
      <c r="AC352" t="s">
        <v>1727</v>
      </c>
      <c r="AD352" t="s">
        <v>1725</v>
      </c>
      <c r="AE352" s="13" t="str">
        <f>IFERROR(VLOOKUP(D352,Metros!$C$2:$F$916,4,0),"")</f>
        <v>CA-LOS</v>
      </c>
      <c r="AF352" s="13" t="str">
        <f>IFERROR(VLOOKUP(E352,Metros!$C$2:$F$916,4,0),"")</f>
        <v>NJ-TRE</v>
      </c>
      <c r="AK352" s="10"/>
      <c r="AL352" s="11"/>
      <c r="AS352">
        <v>1.79</v>
      </c>
      <c r="AT352">
        <v>1.91</v>
      </c>
      <c r="AY352">
        <v>1.67</v>
      </c>
      <c r="AZ352">
        <v>1.81</v>
      </c>
      <c r="BA352">
        <v>1.7</v>
      </c>
      <c r="BB352">
        <v>1.85</v>
      </c>
      <c r="BE352" s="1">
        <f t="shared" si="100"/>
        <v>1.8566666666666667</v>
      </c>
      <c r="BF352" s="51">
        <v>1800</v>
      </c>
      <c r="BG352" s="1">
        <f t="shared" si="101"/>
        <v>3.5376815682393046</v>
      </c>
      <c r="BH352" s="8">
        <v>3.55</v>
      </c>
      <c r="BI352" s="8">
        <v>11500</v>
      </c>
      <c r="BJ352" s="6">
        <f t="shared" si="102"/>
        <v>11500</v>
      </c>
      <c r="BK352" s="6">
        <f t="shared" si="103"/>
        <v>12482.044</v>
      </c>
      <c r="BL352" s="5">
        <f t="shared" si="104"/>
        <v>4.33</v>
      </c>
      <c r="BM352" s="6">
        <f t="shared" si="105"/>
        <v>11522</v>
      </c>
      <c r="BN352" s="6"/>
      <c r="BO352" s="6"/>
      <c r="BP352" s="70">
        <f t="shared" si="106"/>
        <v>1</v>
      </c>
      <c r="BQ352" s="70">
        <f t="shared" si="107"/>
        <v>1</v>
      </c>
      <c r="BR352" s="6">
        <f t="shared" si="108"/>
        <v>11522</v>
      </c>
      <c r="BS352" s="68">
        <f t="shared" si="109"/>
        <v>6</v>
      </c>
      <c r="BT352" s="6">
        <f t="shared" si="110"/>
        <v>11896</v>
      </c>
      <c r="BU352" s="6"/>
      <c r="BV352" s="6"/>
      <c r="BW352" s="6">
        <f t="shared" si="111"/>
        <v>11896</v>
      </c>
      <c r="BX352" s="6">
        <f t="shared" si="112"/>
        <v>23792</v>
      </c>
      <c r="BY352" s="6">
        <f t="shared" si="113"/>
        <v>5455.8</v>
      </c>
      <c r="CO352" s="50">
        <v>1</v>
      </c>
      <c r="CP352" t="s">
        <v>1529</v>
      </c>
      <c r="CQ352" t="s">
        <v>1530</v>
      </c>
      <c r="CR352">
        <v>0</v>
      </c>
      <c r="CS352">
        <v>6175</v>
      </c>
      <c r="CT352" t="s">
        <v>1677</v>
      </c>
      <c r="CU352">
        <v>0</v>
      </c>
      <c r="CV352">
        <v>0</v>
      </c>
      <c r="CW352">
        <v>2</v>
      </c>
      <c r="CX352">
        <v>1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 t="s">
        <v>1664</v>
      </c>
      <c r="DQ352" t="s">
        <v>1664</v>
      </c>
      <c r="DR352">
        <v>1</v>
      </c>
      <c r="DS352">
        <v>0</v>
      </c>
      <c r="DT352">
        <v>0</v>
      </c>
      <c r="DU352">
        <v>0</v>
      </c>
      <c r="DV352">
        <v>0</v>
      </c>
      <c r="DW352" t="s">
        <v>1664</v>
      </c>
      <c r="DX352" t="s">
        <v>1664</v>
      </c>
      <c r="DY352" t="s">
        <v>1664</v>
      </c>
      <c r="DZ352" t="s">
        <v>1664</v>
      </c>
      <c r="EA352" t="s">
        <v>1664</v>
      </c>
      <c r="EB352">
        <v>0</v>
      </c>
      <c r="EC352">
        <v>0</v>
      </c>
      <c r="ED352" t="s">
        <v>1664</v>
      </c>
      <c r="EE352" t="s">
        <v>1664</v>
      </c>
      <c r="EF352" t="s">
        <v>1664</v>
      </c>
      <c r="EG352" t="s">
        <v>1664</v>
      </c>
      <c r="EH352" t="s">
        <v>1664</v>
      </c>
      <c r="EI352">
        <v>0</v>
      </c>
      <c r="EJ352">
        <v>0</v>
      </c>
      <c r="EK352" t="s">
        <v>1664</v>
      </c>
      <c r="EL352" t="s">
        <v>1664</v>
      </c>
      <c r="EM352" t="s">
        <v>1664</v>
      </c>
      <c r="EN352">
        <v>0</v>
      </c>
      <c r="EO352">
        <v>0</v>
      </c>
    </row>
    <row r="353" spans="1:145" x14ac:dyDescent="0.3">
      <c r="A353">
        <v>698</v>
      </c>
      <c r="B353">
        <v>349</v>
      </c>
      <c r="D353" s="13" t="str">
        <f t="shared" si="95"/>
        <v>923</v>
      </c>
      <c r="E353" s="13" t="str">
        <f t="shared" si="96"/>
        <v>088</v>
      </c>
      <c r="F353" s="13" t="str">
        <f t="shared" si="97"/>
        <v>92316.08831</v>
      </c>
      <c r="G353" s="13" t="str">
        <f t="shared" si="98"/>
        <v>349.698.CA.NJ.1.2661.Yes.Yes</v>
      </c>
      <c r="H353" s="13" t="s">
        <v>1664</v>
      </c>
      <c r="I353" s="13" t="s">
        <v>1664</v>
      </c>
      <c r="J353" t="s">
        <v>1347</v>
      </c>
      <c r="K353" t="s">
        <v>1348</v>
      </c>
      <c r="L353" s="14" t="s">
        <v>1349</v>
      </c>
      <c r="M353" t="s">
        <v>1475</v>
      </c>
      <c r="N353" t="s">
        <v>1396</v>
      </c>
      <c r="O353" t="s">
        <v>1476</v>
      </c>
      <c r="P353" t="s">
        <v>1477</v>
      </c>
      <c r="Q353" s="34">
        <v>2661</v>
      </c>
      <c r="R353" s="9">
        <v>2727.9</v>
      </c>
      <c r="S353">
        <v>0.36</v>
      </c>
      <c r="T353">
        <v>0.36</v>
      </c>
      <c r="U353" s="11">
        <f t="shared" si="99"/>
        <v>0.5</v>
      </c>
      <c r="V353" s="50">
        <v>1</v>
      </c>
      <c r="W353" s="22">
        <v>2</v>
      </c>
      <c r="X353">
        <v>1</v>
      </c>
      <c r="Y353" t="s">
        <v>1680</v>
      </c>
      <c r="Z353" s="50">
        <v>2727.9</v>
      </c>
      <c r="AA353" t="s">
        <v>1478</v>
      </c>
      <c r="AB353" t="s">
        <v>1478</v>
      </c>
      <c r="AC353" t="s">
        <v>1727</v>
      </c>
      <c r="AD353" t="s">
        <v>1725</v>
      </c>
      <c r="AE353" s="13" t="str">
        <f>IFERROR(VLOOKUP(D353,Metros!$C$2:$F$916,4,0),"")</f>
        <v>CA-LOS</v>
      </c>
      <c r="AF353" s="13" t="str">
        <f>IFERROR(VLOOKUP(E353,Metros!$C$2:$F$916,4,0),"")</f>
        <v>NJ-TRE</v>
      </c>
      <c r="AK353" s="10"/>
      <c r="AL353" s="11"/>
      <c r="AS353">
        <v>1.79</v>
      </c>
      <c r="AT353">
        <v>1.91</v>
      </c>
      <c r="AY353">
        <v>1.67</v>
      </c>
      <c r="AZ353">
        <v>1.81</v>
      </c>
      <c r="BA353">
        <v>1.7</v>
      </c>
      <c r="BB353">
        <v>1.85</v>
      </c>
      <c r="BE353" s="1">
        <f t="shared" si="100"/>
        <v>1.8566666666666667</v>
      </c>
      <c r="BF353" s="51">
        <v>1800</v>
      </c>
      <c r="BG353" s="1">
        <f t="shared" si="101"/>
        <v>3.5376815682393046</v>
      </c>
      <c r="BH353" s="8">
        <v>3.55</v>
      </c>
      <c r="BI353" s="8">
        <v>10500</v>
      </c>
      <c r="BJ353" s="6">
        <f t="shared" si="102"/>
        <v>10500</v>
      </c>
      <c r="BK353" s="6">
        <f t="shared" si="103"/>
        <v>11482.044</v>
      </c>
      <c r="BL353" s="5">
        <f t="shared" si="104"/>
        <v>3.95</v>
      </c>
      <c r="BM353" s="6">
        <f t="shared" si="105"/>
        <v>10511</v>
      </c>
      <c r="BN353" s="6"/>
      <c r="BO353" s="6"/>
      <c r="BP353" s="70">
        <f t="shared" si="106"/>
        <v>1</v>
      </c>
      <c r="BQ353" s="70">
        <f t="shared" si="107"/>
        <v>1</v>
      </c>
      <c r="BR353" s="6">
        <f t="shared" si="108"/>
        <v>10511</v>
      </c>
      <c r="BS353" s="68">
        <f t="shared" si="109"/>
        <v>6</v>
      </c>
      <c r="BT353" s="6">
        <f t="shared" si="110"/>
        <v>10853</v>
      </c>
      <c r="BU353" s="6"/>
      <c r="BV353" s="6"/>
      <c r="BW353" s="6">
        <f t="shared" si="111"/>
        <v>10853</v>
      </c>
      <c r="BX353" s="6">
        <f t="shared" si="112"/>
        <v>21706</v>
      </c>
      <c r="BY353" s="6">
        <f t="shared" si="113"/>
        <v>5455.8</v>
      </c>
      <c r="CO353" s="50">
        <v>1</v>
      </c>
      <c r="CP353" t="s">
        <v>1529</v>
      </c>
      <c r="CQ353" t="s">
        <v>1530</v>
      </c>
      <c r="CR353">
        <v>0</v>
      </c>
      <c r="CS353">
        <v>6177</v>
      </c>
      <c r="CT353" t="s">
        <v>1678</v>
      </c>
      <c r="CU353">
        <v>0</v>
      </c>
      <c r="CV353">
        <v>0</v>
      </c>
      <c r="CW353">
        <v>2</v>
      </c>
      <c r="CX353">
        <v>1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 t="s">
        <v>1664</v>
      </c>
      <c r="DQ353" t="s">
        <v>1664</v>
      </c>
      <c r="DR353">
        <v>1</v>
      </c>
      <c r="DS353">
        <v>0</v>
      </c>
      <c r="DT353">
        <v>0</v>
      </c>
      <c r="DU353">
        <v>0</v>
      </c>
      <c r="DV353">
        <v>0</v>
      </c>
      <c r="DW353" t="s">
        <v>1664</v>
      </c>
      <c r="DX353" t="s">
        <v>1664</v>
      </c>
      <c r="DY353" t="s">
        <v>1664</v>
      </c>
      <c r="DZ353" t="s">
        <v>1664</v>
      </c>
      <c r="EA353" t="s">
        <v>1664</v>
      </c>
      <c r="EB353">
        <v>0</v>
      </c>
      <c r="EC353">
        <v>0</v>
      </c>
      <c r="ED353" t="s">
        <v>1664</v>
      </c>
      <c r="EE353" t="s">
        <v>1664</v>
      </c>
      <c r="EF353" t="s">
        <v>1664</v>
      </c>
      <c r="EG353" t="s">
        <v>1664</v>
      </c>
      <c r="EH353" t="s">
        <v>1664</v>
      </c>
      <c r="EI353">
        <v>0</v>
      </c>
      <c r="EJ353">
        <v>0</v>
      </c>
      <c r="EK353" t="s">
        <v>1664</v>
      </c>
      <c r="EL353" t="s">
        <v>1664</v>
      </c>
      <c r="EM353" t="s">
        <v>1664</v>
      </c>
      <c r="EN353">
        <v>0</v>
      </c>
      <c r="EO353">
        <v>0</v>
      </c>
    </row>
  </sheetData>
  <autoFilter ref="A4:EX353">
    <sortState ref="A5:EY353">
      <sortCondition ref="B4:B353"/>
    </sortState>
  </autoFilter>
  <pageMargins left="0.7" right="0.7" top="0.75" bottom="0.75" header="0.3" footer="0.3"/>
  <pageSetup orientation="portrait" horizontalDpi="204" verticalDpi="196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01"/>
  <sheetViews>
    <sheetView workbookViewId="0">
      <selection activeCell="E3" sqref="E3:DA3"/>
    </sheetView>
  </sheetViews>
  <sheetFormatPr defaultRowHeight="14.4" x14ac:dyDescent="0.3"/>
  <sheetData>
    <row r="1" spans="3:5" ht="28.8" x14ac:dyDescent="0.3">
      <c r="C1" s="16" t="s">
        <v>8</v>
      </c>
      <c r="E1" s="16" t="s">
        <v>8</v>
      </c>
    </row>
    <row r="2" spans="3:5" ht="28.8" x14ac:dyDescent="0.3">
      <c r="C2" s="16" t="s">
        <v>9</v>
      </c>
    </row>
    <row r="3" spans="3:5" ht="43.2" x14ac:dyDescent="0.3">
      <c r="C3" s="16" t="s">
        <v>1337</v>
      </c>
    </row>
    <row r="4" spans="3:5" x14ac:dyDescent="0.3">
      <c r="C4" s="16" t="s">
        <v>33</v>
      </c>
    </row>
    <row r="5" spans="3:5" x14ac:dyDescent="0.3">
      <c r="C5" s="16" t="s">
        <v>34</v>
      </c>
    </row>
    <row r="6" spans="3:5" x14ac:dyDescent="0.3">
      <c r="C6" s="16"/>
    </row>
    <row r="7" spans="3:5" x14ac:dyDescent="0.3">
      <c r="C7" s="16"/>
    </row>
    <row r="8" spans="3:5" x14ac:dyDescent="0.3">
      <c r="C8" s="16"/>
    </row>
    <row r="9" spans="3:5" x14ac:dyDescent="0.3">
      <c r="C9" s="16"/>
    </row>
    <row r="10" spans="3:5" x14ac:dyDescent="0.3">
      <c r="C10" s="16" t="s">
        <v>7</v>
      </c>
    </row>
    <row r="11" spans="3:5" ht="28.8" x14ac:dyDescent="0.3">
      <c r="C11" s="16" t="s">
        <v>6</v>
      </c>
    </row>
    <row r="12" spans="3:5" x14ac:dyDescent="0.3">
      <c r="C12" s="17" t="s">
        <v>5</v>
      </c>
    </row>
    <row r="13" spans="3:5" x14ac:dyDescent="0.3">
      <c r="C13" s="16" t="s">
        <v>4</v>
      </c>
    </row>
    <row r="14" spans="3:5" ht="28.8" x14ac:dyDescent="0.3">
      <c r="C14" s="16" t="s">
        <v>3</v>
      </c>
    </row>
    <row r="15" spans="3:5" x14ac:dyDescent="0.3">
      <c r="C15" s="16" t="s">
        <v>2</v>
      </c>
    </row>
    <row r="16" spans="3:5" ht="28.8" x14ac:dyDescent="0.3">
      <c r="C16" s="16" t="s">
        <v>1737</v>
      </c>
    </row>
    <row r="17" spans="3:3" ht="28.8" x14ac:dyDescent="0.3">
      <c r="C17" s="16" t="s">
        <v>1738</v>
      </c>
    </row>
    <row r="18" spans="3:3" x14ac:dyDescent="0.3">
      <c r="C18" s="16" t="s">
        <v>0</v>
      </c>
    </row>
    <row r="19" spans="3:3" ht="28.8" x14ac:dyDescent="0.3">
      <c r="C19" s="16" t="s">
        <v>23</v>
      </c>
    </row>
    <row r="20" spans="3:3" ht="28.8" x14ac:dyDescent="0.3">
      <c r="C20" s="16" t="s">
        <v>24</v>
      </c>
    </row>
    <row r="21" spans="3:3" x14ac:dyDescent="0.3">
      <c r="C21" s="16"/>
    </row>
    <row r="22" spans="3:3" x14ac:dyDescent="0.3">
      <c r="C22" s="16"/>
    </row>
    <row r="23" spans="3:3" x14ac:dyDescent="0.3">
      <c r="C23" s="16"/>
    </row>
    <row r="24" spans="3:3" x14ac:dyDescent="0.3">
      <c r="C24" s="16" t="s">
        <v>1306</v>
      </c>
    </row>
    <row r="25" spans="3:3" ht="28.8" x14ac:dyDescent="0.3">
      <c r="C25" s="16" t="s">
        <v>1739</v>
      </c>
    </row>
    <row r="26" spans="3:3" x14ac:dyDescent="0.3">
      <c r="C26" s="16" t="s">
        <v>0</v>
      </c>
    </row>
    <row r="27" spans="3:3" ht="28.8" x14ac:dyDescent="0.3">
      <c r="C27" s="16" t="s">
        <v>30</v>
      </c>
    </row>
    <row r="28" spans="3:3" ht="28.8" x14ac:dyDescent="0.3">
      <c r="C28" s="16" t="s">
        <v>31</v>
      </c>
    </row>
    <row r="29" spans="3:3" x14ac:dyDescent="0.3">
      <c r="C29" s="16"/>
    </row>
    <row r="30" spans="3:3" x14ac:dyDescent="0.3">
      <c r="C30" s="16"/>
    </row>
    <row r="31" spans="3:3" ht="28.8" x14ac:dyDescent="0.3">
      <c r="C31" s="16" t="s">
        <v>13</v>
      </c>
    </row>
    <row r="32" spans="3:3" ht="28.8" x14ac:dyDescent="0.3">
      <c r="C32" s="16" t="s">
        <v>14</v>
      </c>
    </row>
    <row r="33" spans="3:3" ht="43.2" x14ac:dyDescent="0.3">
      <c r="C33" s="16" t="s">
        <v>74</v>
      </c>
    </row>
    <row r="34" spans="3:3" ht="57.6" x14ac:dyDescent="0.3">
      <c r="C34" s="16" t="s">
        <v>1308</v>
      </c>
    </row>
    <row r="35" spans="3:3" ht="57.6" x14ac:dyDescent="0.3">
      <c r="C35" s="16" t="s">
        <v>1309</v>
      </c>
    </row>
    <row r="36" spans="3:3" ht="57.6" x14ac:dyDescent="0.3">
      <c r="C36" s="16" t="s">
        <v>1310</v>
      </c>
    </row>
    <row r="37" spans="3:3" ht="43.2" x14ac:dyDescent="0.3">
      <c r="C37" s="16" t="s">
        <v>1302</v>
      </c>
    </row>
    <row r="38" spans="3:3" ht="43.2" x14ac:dyDescent="0.3">
      <c r="C38" s="16" t="s">
        <v>1303</v>
      </c>
    </row>
    <row r="39" spans="3:3" ht="43.2" x14ac:dyDescent="0.3">
      <c r="C39" s="16" t="s">
        <v>1740</v>
      </c>
    </row>
    <row r="40" spans="3:3" ht="43.2" x14ac:dyDescent="0.3">
      <c r="C40" s="16" t="s">
        <v>1741</v>
      </c>
    </row>
    <row r="41" spans="3:3" ht="57.6" x14ac:dyDescent="0.3">
      <c r="C41" s="16" t="s">
        <v>1742</v>
      </c>
    </row>
    <row r="42" spans="3:3" ht="43.2" x14ac:dyDescent="0.3">
      <c r="C42" s="16" t="s">
        <v>1743</v>
      </c>
    </row>
    <row r="43" spans="3:3" ht="28.8" x14ac:dyDescent="0.3">
      <c r="C43" s="16" t="s">
        <v>1744</v>
      </c>
    </row>
    <row r="44" spans="3:3" ht="28.8" x14ac:dyDescent="0.3">
      <c r="C44" s="16" t="s">
        <v>1745</v>
      </c>
    </row>
    <row r="45" spans="3:3" ht="43.2" x14ac:dyDescent="0.3">
      <c r="C45" s="16" t="s">
        <v>1746</v>
      </c>
    </row>
    <row r="46" spans="3:3" ht="43.2" x14ac:dyDescent="0.3">
      <c r="C46" s="16" t="s">
        <v>1318</v>
      </c>
    </row>
    <row r="47" spans="3:3" ht="43.2" x14ac:dyDescent="0.3">
      <c r="C47" s="16" t="s">
        <v>1747</v>
      </c>
    </row>
    <row r="48" spans="3:3" ht="43.2" x14ac:dyDescent="0.3">
      <c r="C48" s="16" t="s">
        <v>1319</v>
      </c>
    </row>
    <row r="49" spans="3:3" ht="43.2" x14ac:dyDescent="0.3">
      <c r="C49" s="16" t="s">
        <v>1748</v>
      </c>
    </row>
    <row r="50" spans="3:3" ht="43.2" x14ac:dyDescent="0.3">
      <c r="C50" s="16" t="s">
        <v>1323</v>
      </c>
    </row>
    <row r="51" spans="3:3" ht="43.2" x14ac:dyDescent="0.3">
      <c r="C51" s="16" t="s">
        <v>1749</v>
      </c>
    </row>
    <row r="52" spans="3:3" ht="43.2" x14ac:dyDescent="0.3">
      <c r="C52" s="16" t="s">
        <v>1322</v>
      </c>
    </row>
    <row r="53" spans="3:3" ht="43.2" x14ac:dyDescent="0.3">
      <c r="C53" s="16" t="s">
        <v>1750</v>
      </c>
    </row>
    <row r="54" spans="3:3" ht="43.2" x14ac:dyDescent="0.3">
      <c r="C54" s="16" t="s">
        <v>1321</v>
      </c>
    </row>
    <row r="55" spans="3:3" ht="43.2" x14ac:dyDescent="0.3">
      <c r="C55" s="16" t="s">
        <v>1751</v>
      </c>
    </row>
    <row r="56" spans="3:3" ht="43.2" x14ac:dyDescent="0.3">
      <c r="C56" s="16" t="s">
        <v>1320</v>
      </c>
    </row>
    <row r="57" spans="3:3" ht="28.8" x14ac:dyDescent="0.3">
      <c r="C57" s="16" t="s">
        <v>1752</v>
      </c>
    </row>
    <row r="58" spans="3:3" x14ac:dyDescent="0.3">
      <c r="C58" s="16"/>
    </row>
    <row r="59" spans="3:3" x14ac:dyDescent="0.3">
      <c r="C59" s="16"/>
    </row>
    <row r="60" spans="3:3" ht="28.8" x14ac:dyDescent="0.3">
      <c r="C60" s="18" t="s">
        <v>10</v>
      </c>
    </row>
    <row r="61" spans="3:3" x14ac:dyDescent="0.3">
      <c r="C61" s="18" t="s">
        <v>11</v>
      </c>
    </row>
    <row r="62" spans="3:3" ht="28.8" x14ac:dyDescent="0.3">
      <c r="C62" s="18" t="s">
        <v>26</v>
      </c>
    </row>
    <row r="63" spans="3:3" ht="28.8" x14ac:dyDescent="0.3">
      <c r="C63" s="18" t="s">
        <v>25</v>
      </c>
    </row>
    <row r="64" spans="3:3" ht="28.8" x14ac:dyDescent="0.3">
      <c r="C64" s="18" t="s">
        <v>12</v>
      </c>
    </row>
    <row r="65" spans="3:3" ht="28.8" x14ac:dyDescent="0.3">
      <c r="C65" s="18" t="s">
        <v>27</v>
      </c>
    </row>
    <row r="66" spans="3:3" ht="28.8" x14ac:dyDescent="0.3">
      <c r="C66" s="18" t="s">
        <v>27</v>
      </c>
    </row>
    <row r="67" spans="3:3" ht="28.8" x14ac:dyDescent="0.3">
      <c r="C67" s="18" t="s">
        <v>27</v>
      </c>
    </row>
    <row r="68" spans="3:3" x14ac:dyDescent="0.3">
      <c r="C68" s="69"/>
    </row>
    <row r="69" spans="3:3" x14ac:dyDescent="0.3">
      <c r="C69" s="69"/>
    </row>
    <row r="70" spans="3:3" x14ac:dyDescent="0.3">
      <c r="C70" s="18"/>
    </row>
    <row r="71" spans="3:3" x14ac:dyDescent="0.3">
      <c r="C71" s="18"/>
    </row>
    <row r="72" spans="3:3" x14ac:dyDescent="0.3">
      <c r="C72" s="18"/>
    </row>
    <row r="73" spans="3:3" x14ac:dyDescent="0.3">
      <c r="C73" s="18"/>
    </row>
    <row r="74" spans="3:3" x14ac:dyDescent="0.3">
      <c r="C74" s="18"/>
    </row>
    <row r="75" spans="3:3" x14ac:dyDescent="0.3">
      <c r="C75" s="18"/>
    </row>
    <row r="76" spans="3:3" x14ac:dyDescent="0.3">
      <c r="C76" s="18"/>
    </row>
    <row r="77" spans="3:3" x14ac:dyDescent="0.3">
      <c r="C77" s="18"/>
    </row>
    <row r="78" spans="3:3" x14ac:dyDescent="0.3">
      <c r="C78" s="16" t="s">
        <v>1753</v>
      </c>
    </row>
    <row r="79" spans="3:3" ht="28.8" x14ac:dyDescent="0.3">
      <c r="C79" s="16" t="s">
        <v>1754</v>
      </c>
    </row>
    <row r="80" spans="3:3" ht="28.8" x14ac:dyDescent="0.3">
      <c r="C80" s="37" t="s">
        <v>17</v>
      </c>
    </row>
    <row r="81" spans="3:3" ht="43.2" x14ac:dyDescent="0.3">
      <c r="C81" s="16" t="s">
        <v>1301</v>
      </c>
    </row>
    <row r="82" spans="3:3" ht="57.6" x14ac:dyDescent="0.3">
      <c r="C82" s="20" t="s">
        <v>1755</v>
      </c>
    </row>
    <row r="83" spans="3:3" ht="57.6" x14ac:dyDescent="0.3">
      <c r="C83" s="20" t="s">
        <v>1756</v>
      </c>
    </row>
    <row r="84" spans="3:3" ht="57.6" x14ac:dyDescent="0.3">
      <c r="C84" s="20" t="s">
        <v>1311</v>
      </c>
    </row>
    <row r="85" spans="3:3" ht="28.8" x14ac:dyDescent="0.3">
      <c r="C85" s="20" t="s">
        <v>1304</v>
      </c>
    </row>
    <row r="86" spans="3:3" x14ac:dyDescent="0.3">
      <c r="C86" s="19" t="s">
        <v>1305</v>
      </c>
    </row>
    <row r="87" spans="3:3" x14ac:dyDescent="0.3">
      <c r="C87" s="23" t="s">
        <v>1324</v>
      </c>
    </row>
    <row r="88" spans="3:3" ht="28.8" x14ac:dyDescent="0.3">
      <c r="C88" s="23" t="s">
        <v>1333</v>
      </c>
    </row>
    <row r="89" spans="3:3" ht="43.2" x14ac:dyDescent="0.3">
      <c r="C89" s="23" t="s">
        <v>1334</v>
      </c>
    </row>
    <row r="90" spans="3:3" ht="57.6" x14ac:dyDescent="0.3">
      <c r="C90" s="23" t="s">
        <v>1335</v>
      </c>
    </row>
    <row r="91" spans="3:3" x14ac:dyDescent="0.3">
      <c r="C91" s="23" t="s">
        <v>1757</v>
      </c>
    </row>
    <row r="92" spans="3:3" x14ac:dyDescent="0.3">
      <c r="C92" s="23" t="s">
        <v>1758</v>
      </c>
    </row>
    <row r="93" spans="3:3" x14ac:dyDescent="0.3">
      <c r="C93" s="23"/>
    </row>
    <row r="94" spans="3:3" x14ac:dyDescent="0.3">
      <c r="C94" s="23"/>
    </row>
    <row r="95" spans="3:3" x14ac:dyDescent="0.3">
      <c r="C95" s="23"/>
    </row>
    <row r="96" spans="3:3" x14ac:dyDescent="0.3">
      <c r="C96" s="23"/>
    </row>
    <row r="97" spans="3:3" x14ac:dyDescent="0.3">
      <c r="C97" s="23"/>
    </row>
    <row r="98" spans="3:3" x14ac:dyDescent="0.3">
      <c r="C98" s="23"/>
    </row>
    <row r="99" spans="3:3" x14ac:dyDescent="0.3">
      <c r="C99" s="23"/>
    </row>
    <row r="100" spans="3:3" x14ac:dyDescent="0.3">
      <c r="C100" s="23"/>
    </row>
    <row r="101" spans="3:3" x14ac:dyDescent="0.3">
      <c r="C101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6"/>
  <sheetViews>
    <sheetView workbookViewId="0">
      <selection activeCell="F807" sqref="F807"/>
    </sheetView>
  </sheetViews>
  <sheetFormatPr defaultRowHeight="14.4" x14ac:dyDescent="0.3"/>
  <sheetData>
    <row r="1" spans="1:6" x14ac:dyDescent="0.3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</row>
    <row r="2" spans="1:6" x14ac:dyDescent="0.3">
      <c r="A2">
        <v>1</v>
      </c>
      <c r="B2" t="s">
        <v>81</v>
      </c>
      <c r="C2" t="str">
        <f>LEFT(D2,3)</f>
        <v>010</v>
      </c>
      <c r="D2" t="s">
        <v>82</v>
      </c>
      <c r="E2" t="b">
        <v>1</v>
      </c>
      <c r="F2" t="s">
        <v>83</v>
      </c>
    </row>
    <row r="3" spans="1:6" x14ac:dyDescent="0.3">
      <c r="A3">
        <v>2</v>
      </c>
      <c r="B3" t="s">
        <v>84</v>
      </c>
      <c r="C3" t="str">
        <f t="shared" ref="C3:C66" si="0">LEFT(D3,3)</f>
        <v>011</v>
      </c>
      <c r="D3" t="s">
        <v>85</v>
      </c>
      <c r="E3" t="b">
        <v>1</v>
      </c>
      <c r="F3" t="s">
        <v>83</v>
      </c>
    </row>
    <row r="4" spans="1:6" x14ac:dyDescent="0.3">
      <c r="A4">
        <v>3</v>
      </c>
      <c r="B4" t="s">
        <v>86</v>
      </c>
      <c r="C4" t="str">
        <f t="shared" si="0"/>
        <v>012</v>
      </c>
      <c r="D4" t="s">
        <v>87</v>
      </c>
      <c r="E4" t="b">
        <v>1</v>
      </c>
      <c r="F4" t="s">
        <v>83</v>
      </c>
    </row>
    <row r="5" spans="1:6" x14ac:dyDescent="0.3">
      <c r="A5">
        <v>4</v>
      </c>
      <c r="B5" t="s">
        <v>88</v>
      </c>
      <c r="C5" t="str">
        <f t="shared" si="0"/>
        <v>013</v>
      </c>
      <c r="D5" t="s">
        <v>89</v>
      </c>
      <c r="E5" t="b">
        <v>1</v>
      </c>
      <c r="F5" t="s">
        <v>90</v>
      </c>
    </row>
    <row r="6" spans="1:6" x14ac:dyDescent="0.3">
      <c r="A6">
        <v>5</v>
      </c>
      <c r="B6" t="s">
        <v>91</v>
      </c>
      <c r="C6" t="str">
        <f t="shared" si="0"/>
        <v>014</v>
      </c>
      <c r="D6" t="s">
        <v>92</v>
      </c>
      <c r="E6" t="b">
        <v>1</v>
      </c>
      <c r="F6" t="s">
        <v>62</v>
      </c>
    </row>
    <row r="7" spans="1:6" x14ac:dyDescent="0.3">
      <c r="A7">
        <v>6</v>
      </c>
      <c r="B7" t="s">
        <v>93</v>
      </c>
      <c r="C7" t="str">
        <f t="shared" si="0"/>
        <v>015</v>
      </c>
      <c r="D7" t="s">
        <v>94</v>
      </c>
      <c r="E7" t="b">
        <v>1</v>
      </c>
      <c r="F7" t="s">
        <v>83</v>
      </c>
    </row>
    <row r="8" spans="1:6" x14ac:dyDescent="0.3">
      <c r="A8">
        <v>7</v>
      </c>
      <c r="B8" t="s">
        <v>95</v>
      </c>
      <c r="C8" t="str">
        <f t="shared" si="0"/>
        <v>016</v>
      </c>
      <c r="D8" t="s">
        <v>96</v>
      </c>
      <c r="E8" t="b">
        <v>1</v>
      </c>
      <c r="F8" t="s">
        <v>62</v>
      </c>
    </row>
    <row r="9" spans="1:6" x14ac:dyDescent="0.3">
      <c r="A9">
        <v>8</v>
      </c>
      <c r="B9" t="s">
        <v>97</v>
      </c>
      <c r="C9" t="str">
        <f t="shared" si="0"/>
        <v>017</v>
      </c>
      <c r="D9" t="s">
        <v>98</v>
      </c>
      <c r="E9" t="b">
        <v>1</v>
      </c>
      <c r="F9" t="s">
        <v>62</v>
      </c>
    </row>
    <row r="10" spans="1:6" x14ac:dyDescent="0.3">
      <c r="A10">
        <v>9</v>
      </c>
      <c r="B10" t="s">
        <v>99</v>
      </c>
      <c r="C10" t="str">
        <f t="shared" si="0"/>
        <v>018</v>
      </c>
      <c r="D10" t="s">
        <v>100</v>
      </c>
      <c r="E10" t="b">
        <v>1</v>
      </c>
      <c r="F10" t="s">
        <v>62</v>
      </c>
    </row>
    <row r="11" spans="1:6" x14ac:dyDescent="0.3">
      <c r="A11">
        <v>10</v>
      </c>
      <c r="B11" t="s">
        <v>101</v>
      </c>
      <c r="C11" t="str">
        <f t="shared" si="0"/>
        <v>019</v>
      </c>
      <c r="D11" t="s">
        <v>102</v>
      </c>
      <c r="E11" t="b">
        <v>1</v>
      </c>
      <c r="F11" t="s">
        <v>62</v>
      </c>
    </row>
    <row r="12" spans="1:6" x14ac:dyDescent="0.3">
      <c r="A12">
        <v>11</v>
      </c>
      <c r="B12" t="s">
        <v>103</v>
      </c>
      <c r="C12" t="str">
        <f t="shared" si="0"/>
        <v>020</v>
      </c>
      <c r="D12" t="s">
        <v>104</v>
      </c>
      <c r="E12" t="b">
        <v>1</v>
      </c>
      <c r="F12" t="s">
        <v>62</v>
      </c>
    </row>
    <row r="13" spans="1:6" x14ac:dyDescent="0.3">
      <c r="A13">
        <v>12</v>
      </c>
      <c r="B13" t="s">
        <v>105</v>
      </c>
      <c r="C13" t="str">
        <f t="shared" si="0"/>
        <v>021</v>
      </c>
      <c r="D13" t="s">
        <v>106</v>
      </c>
      <c r="E13" t="b">
        <v>1</v>
      </c>
      <c r="F13" t="s">
        <v>62</v>
      </c>
    </row>
    <row r="14" spans="1:6" x14ac:dyDescent="0.3">
      <c r="A14">
        <v>13</v>
      </c>
      <c r="B14" t="s">
        <v>107</v>
      </c>
      <c r="C14" t="str">
        <f t="shared" si="0"/>
        <v>022</v>
      </c>
      <c r="D14" t="s">
        <v>108</v>
      </c>
      <c r="E14" t="b">
        <v>1</v>
      </c>
      <c r="F14" t="s">
        <v>62</v>
      </c>
    </row>
    <row r="15" spans="1:6" x14ac:dyDescent="0.3">
      <c r="A15">
        <v>14</v>
      </c>
      <c r="B15" t="s">
        <v>109</v>
      </c>
      <c r="C15" t="str">
        <f t="shared" si="0"/>
        <v>023</v>
      </c>
      <c r="D15" t="s">
        <v>110</v>
      </c>
      <c r="E15" t="b">
        <v>1</v>
      </c>
      <c r="F15" t="s">
        <v>62</v>
      </c>
    </row>
    <row r="16" spans="1:6" x14ac:dyDescent="0.3">
      <c r="A16">
        <v>15</v>
      </c>
      <c r="B16" t="s">
        <v>111</v>
      </c>
      <c r="C16" t="str">
        <f t="shared" si="0"/>
        <v>024</v>
      </c>
      <c r="D16" t="s">
        <v>112</v>
      </c>
      <c r="E16" t="b">
        <v>1</v>
      </c>
      <c r="F16" t="s">
        <v>62</v>
      </c>
    </row>
    <row r="17" spans="1:6" x14ac:dyDescent="0.3">
      <c r="A17">
        <v>16</v>
      </c>
      <c r="B17" t="s">
        <v>113</v>
      </c>
      <c r="C17" t="str">
        <f t="shared" si="0"/>
        <v>025</v>
      </c>
      <c r="D17" t="s">
        <v>114</v>
      </c>
      <c r="E17" t="b">
        <v>1</v>
      </c>
      <c r="F17" t="s">
        <v>62</v>
      </c>
    </row>
    <row r="18" spans="1:6" x14ac:dyDescent="0.3">
      <c r="A18">
        <v>17</v>
      </c>
      <c r="B18" t="s">
        <v>115</v>
      </c>
      <c r="C18" t="str">
        <f t="shared" si="0"/>
        <v>026</v>
      </c>
      <c r="D18" t="s">
        <v>116</v>
      </c>
      <c r="E18" t="b">
        <v>1</v>
      </c>
      <c r="F18" t="s">
        <v>62</v>
      </c>
    </row>
    <row r="19" spans="1:6" x14ac:dyDescent="0.3">
      <c r="A19">
        <v>18</v>
      </c>
      <c r="B19" t="s">
        <v>117</v>
      </c>
      <c r="C19" t="str">
        <f t="shared" si="0"/>
        <v>027</v>
      </c>
      <c r="D19" t="s">
        <v>118</v>
      </c>
      <c r="E19" t="b">
        <v>1</v>
      </c>
      <c r="F19" t="s">
        <v>62</v>
      </c>
    </row>
    <row r="20" spans="1:6" x14ac:dyDescent="0.3">
      <c r="A20">
        <v>19</v>
      </c>
      <c r="B20" t="s">
        <v>119</v>
      </c>
      <c r="C20" t="str">
        <f t="shared" si="0"/>
        <v>028</v>
      </c>
      <c r="D20" t="s">
        <v>120</v>
      </c>
      <c r="E20" t="b">
        <v>1</v>
      </c>
      <c r="F20" t="s">
        <v>62</v>
      </c>
    </row>
    <row r="21" spans="1:6" x14ac:dyDescent="0.3">
      <c r="A21">
        <v>20</v>
      </c>
      <c r="B21" t="s">
        <v>121</v>
      </c>
      <c r="C21" t="str">
        <f t="shared" si="0"/>
        <v>029</v>
      </c>
      <c r="D21" t="s">
        <v>122</v>
      </c>
      <c r="E21" t="b">
        <v>1</v>
      </c>
      <c r="F21" t="s">
        <v>62</v>
      </c>
    </row>
    <row r="22" spans="1:6" x14ac:dyDescent="0.3">
      <c r="A22">
        <v>21</v>
      </c>
      <c r="B22" t="s">
        <v>123</v>
      </c>
      <c r="C22" t="str">
        <f t="shared" si="0"/>
        <v>030</v>
      </c>
      <c r="D22" t="s">
        <v>124</v>
      </c>
      <c r="E22" t="b">
        <v>1</v>
      </c>
      <c r="F22" t="s">
        <v>125</v>
      </c>
    </row>
    <row r="23" spans="1:6" x14ac:dyDescent="0.3">
      <c r="A23">
        <v>22</v>
      </c>
      <c r="B23" t="s">
        <v>126</v>
      </c>
      <c r="C23" t="str">
        <f t="shared" si="0"/>
        <v>031</v>
      </c>
      <c r="D23" t="s">
        <v>127</v>
      </c>
      <c r="E23" t="b">
        <v>1</v>
      </c>
      <c r="F23" t="s">
        <v>125</v>
      </c>
    </row>
    <row r="24" spans="1:6" x14ac:dyDescent="0.3">
      <c r="A24">
        <v>23</v>
      </c>
      <c r="B24" t="s">
        <v>128</v>
      </c>
      <c r="C24" t="str">
        <f t="shared" si="0"/>
        <v>032</v>
      </c>
      <c r="D24" t="s">
        <v>129</v>
      </c>
      <c r="E24" t="b">
        <v>1</v>
      </c>
      <c r="F24" t="s">
        <v>125</v>
      </c>
    </row>
    <row r="25" spans="1:6" x14ac:dyDescent="0.3">
      <c r="A25">
        <v>24</v>
      </c>
      <c r="B25" t="s">
        <v>130</v>
      </c>
      <c r="C25" t="str">
        <f t="shared" si="0"/>
        <v>033</v>
      </c>
      <c r="D25" t="s">
        <v>131</v>
      </c>
      <c r="E25" t="b">
        <v>1</v>
      </c>
      <c r="F25" t="s">
        <v>125</v>
      </c>
    </row>
    <row r="26" spans="1:6" x14ac:dyDescent="0.3">
      <c r="A26">
        <v>25</v>
      </c>
      <c r="B26" t="s">
        <v>132</v>
      </c>
      <c r="C26" t="str">
        <f t="shared" si="0"/>
        <v>034</v>
      </c>
      <c r="D26" t="s">
        <v>133</v>
      </c>
      <c r="E26" t="b">
        <v>1</v>
      </c>
      <c r="F26" t="s">
        <v>90</v>
      </c>
    </row>
    <row r="27" spans="1:6" x14ac:dyDescent="0.3">
      <c r="A27">
        <v>26</v>
      </c>
      <c r="B27" t="s">
        <v>134</v>
      </c>
      <c r="C27" t="str">
        <f t="shared" si="0"/>
        <v>035</v>
      </c>
      <c r="D27" t="s">
        <v>135</v>
      </c>
      <c r="E27" t="b">
        <v>1</v>
      </c>
      <c r="F27" t="s">
        <v>136</v>
      </c>
    </row>
    <row r="28" spans="1:6" x14ac:dyDescent="0.3">
      <c r="A28">
        <v>27</v>
      </c>
      <c r="B28" t="s">
        <v>137</v>
      </c>
      <c r="C28" t="str">
        <f t="shared" si="0"/>
        <v>036</v>
      </c>
      <c r="D28" t="s">
        <v>138</v>
      </c>
      <c r="E28" t="b">
        <v>1</v>
      </c>
      <c r="F28" t="s">
        <v>90</v>
      </c>
    </row>
    <row r="29" spans="1:6" x14ac:dyDescent="0.3">
      <c r="A29">
        <v>28</v>
      </c>
      <c r="B29" t="s">
        <v>139</v>
      </c>
      <c r="C29" t="str">
        <f t="shared" si="0"/>
        <v>037</v>
      </c>
      <c r="D29" t="s">
        <v>140</v>
      </c>
      <c r="E29" t="b">
        <v>1</v>
      </c>
      <c r="F29" t="s">
        <v>141</v>
      </c>
    </row>
    <row r="30" spans="1:6" x14ac:dyDescent="0.3">
      <c r="A30">
        <v>29</v>
      </c>
      <c r="B30" t="s">
        <v>142</v>
      </c>
      <c r="C30" t="str">
        <f t="shared" si="0"/>
        <v>038</v>
      </c>
      <c r="D30" t="s">
        <v>143</v>
      </c>
      <c r="E30" t="b">
        <v>1</v>
      </c>
      <c r="F30" t="s">
        <v>125</v>
      </c>
    </row>
    <row r="31" spans="1:6" x14ac:dyDescent="0.3">
      <c r="A31">
        <v>30</v>
      </c>
      <c r="B31" t="s">
        <v>144</v>
      </c>
      <c r="C31" t="str">
        <f t="shared" si="0"/>
        <v>039</v>
      </c>
      <c r="D31" t="s">
        <v>145</v>
      </c>
      <c r="E31" t="b">
        <v>1</v>
      </c>
      <c r="F31" t="s">
        <v>146</v>
      </c>
    </row>
    <row r="32" spans="1:6" x14ac:dyDescent="0.3">
      <c r="A32">
        <v>31</v>
      </c>
      <c r="B32" t="s">
        <v>147</v>
      </c>
      <c r="C32" t="str">
        <f t="shared" si="0"/>
        <v>040</v>
      </c>
      <c r="D32" t="s">
        <v>148</v>
      </c>
      <c r="E32" t="b">
        <v>1</v>
      </c>
      <c r="F32" t="s">
        <v>146</v>
      </c>
    </row>
    <row r="33" spans="1:6" x14ac:dyDescent="0.3">
      <c r="A33">
        <v>32</v>
      </c>
      <c r="B33" t="s">
        <v>149</v>
      </c>
      <c r="C33" t="str">
        <f t="shared" si="0"/>
        <v>041</v>
      </c>
      <c r="D33" t="s">
        <v>150</v>
      </c>
      <c r="E33" t="b">
        <v>1</v>
      </c>
      <c r="F33" t="s">
        <v>146</v>
      </c>
    </row>
    <row r="34" spans="1:6" x14ac:dyDescent="0.3">
      <c r="A34">
        <v>33</v>
      </c>
      <c r="B34" t="s">
        <v>151</v>
      </c>
      <c r="C34" t="str">
        <f t="shared" si="0"/>
        <v>042</v>
      </c>
      <c r="D34" t="s">
        <v>152</v>
      </c>
      <c r="E34" t="b">
        <v>1</v>
      </c>
      <c r="F34" t="s">
        <v>146</v>
      </c>
    </row>
    <row r="35" spans="1:6" x14ac:dyDescent="0.3">
      <c r="A35">
        <v>34</v>
      </c>
      <c r="B35" t="s">
        <v>153</v>
      </c>
      <c r="C35" t="str">
        <f t="shared" si="0"/>
        <v>043</v>
      </c>
      <c r="D35" t="s">
        <v>154</v>
      </c>
      <c r="E35" t="b">
        <v>1</v>
      </c>
      <c r="F35" t="s">
        <v>146</v>
      </c>
    </row>
    <row r="36" spans="1:6" x14ac:dyDescent="0.3">
      <c r="A36">
        <v>35</v>
      </c>
      <c r="B36" t="s">
        <v>155</v>
      </c>
      <c r="C36" t="str">
        <f t="shared" si="0"/>
        <v>044</v>
      </c>
      <c r="D36" t="s">
        <v>156</v>
      </c>
      <c r="E36" t="b">
        <v>1</v>
      </c>
      <c r="F36" t="s">
        <v>157</v>
      </c>
    </row>
    <row r="37" spans="1:6" x14ac:dyDescent="0.3">
      <c r="A37">
        <v>36</v>
      </c>
      <c r="B37" t="s">
        <v>158</v>
      </c>
      <c r="C37" t="str">
        <f t="shared" si="0"/>
        <v>045</v>
      </c>
      <c r="D37" t="s">
        <v>159</v>
      </c>
      <c r="E37" t="b">
        <v>1</v>
      </c>
      <c r="F37" t="s">
        <v>146</v>
      </c>
    </row>
    <row r="38" spans="1:6" x14ac:dyDescent="0.3">
      <c r="A38">
        <v>37</v>
      </c>
      <c r="B38" t="s">
        <v>160</v>
      </c>
      <c r="C38" t="str">
        <f t="shared" si="0"/>
        <v>046</v>
      </c>
      <c r="D38" t="s">
        <v>161</v>
      </c>
      <c r="E38" t="b">
        <v>1</v>
      </c>
      <c r="F38" t="s">
        <v>157</v>
      </c>
    </row>
    <row r="39" spans="1:6" x14ac:dyDescent="0.3">
      <c r="A39">
        <v>38</v>
      </c>
      <c r="B39" t="s">
        <v>162</v>
      </c>
      <c r="C39" t="str">
        <f t="shared" si="0"/>
        <v>047</v>
      </c>
      <c r="D39" t="s">
        <v>163</v>
      </c>
      <c r="E39" t="b">
        <v>1</v>
      </c>
      <c r="F39" t="s">
        <v>164</v>
      </c>
    </row>
    <row r="40" spans="1:6" x14ac:dyDescent="0.3">
      <c r="A40">
        <v>39</v>
      </c>
      <c r="B40" t="s">
        <v>165</v>
      </c>
      <c r="C40" t="str">
        <f t="shared" si="0"/>
        <v>048</v>
      </c>
      <c r="D40" t="s">
        <v>166</v>
      </c>
      <c r="E40" t="b">
        <v>1</v>
      </c>
      <c r="F40" t="s">
        <v>157</v>
      </c>
    </row>
    <row r="41" spans="1:6" x14ac:dyDescent="0.3">
      <c r="A41">
        <v>40</v>
      </c>
      <c r="B41" t="s">
        <v>167</v>
      </c>
      <c r="C41" t="str">
        <f t="shared" si="0"/>
        <v>049</v>
      </c>
      <c r="D41" t="s">
        <v>168</v>
      </c>
      <c r="E41" t="b">
        <v>1</v>
      </c>
      <c r="F41" t="s">
        <v>169</v>
      </c>
    </row>
    <row r="42" spans="1:6" x14ac:dyDescent="0.3">
      <c r="A42">
        <v>41</v>
      </c>
      <c r="B42" t="s">
        <v>170</v>
      </c>
      <c r="C42" t="str">
        <f t="shared" si="0"/>
        <v>050</v>
      </c>
      <c r="D42" t="s">
        <v>171</v>
      </c>
      <c r="E42" t="b">
        <v>1</v>
      </c>
      <c r="F42" t="s">
        <v>141</v>
      </c>
    </row>
    <row r="43" spans="1:6" x14ac:dyDescent="0.3">
      <c r="A43">
        <v>42</v>
      </c>
      <c r="B43" t="s">
        <v>172</v>
      </c>
      <c r="C43" t="str">
        <f t="shared" si="0"/>
        <v>051</v>
      </c>
      <c r="D43" t="s">
        <v>173</v>
      </c>
      <c r="E43" t="b">
        <v>1</v>
      </c>
      <c r="F43" t="s">
        <v>90</v>
      </c>
    </row>
    <row r="44" spans="1:6" x14ac:dyDescent="0.3">
      <c r="A44">
        <v>43</v>
      </c>
      <c r="B44" t="s">
        <v>174</v>
      </c>
      <c r="C44" t="str">
        <f t="shared" si="0"/>
        <v>052</v>
      </c>
      <c r="D44" t="s">
        <v>175</v>
      </c>
      <c r="E44" t="b">
        <v>1</v>
      </c>
      <c r="F44" t="s">
        <v>141</v>
      </c>
    </row>
    <row r="45" spans="1:6" x14ac:dyDescent="0.3">
      <c r="A45">
        <v>44</v>
      </c>
      <c r="B45" t="s">
        <v>176</v>
      </c>
      <c r="C45" t="str">
        <f t="shared" si="0"/>
        <v>053</v>
      </c>
      <c r="D45" t="s">
        <v>177</v>
      </c>
      <c r="E45" t="b">
        <v>1</v>
      </c>
      <c r="F45" t="s">
        <v>90</v>
      </c>
    </row>
    <row r="46" spans="1:6" x14ac:dyDescent="0.3">
      <c r="A46">
        <v>45</v>
      </c>
      <c r="B46" t="s">
        <v>178</v>
      </c>
      <c r="C46" t="str">
        <f t="shared" si="0"/>
        <v>054</v>
      </c>
      <c r="D46" t="s">
        <v>179</v>
      </c>
      <c r="E46" t="b">
        <v>1</v>
      </c>
      <c r="F46" t="s">
        <v>180</v>
      </c>
    </row>
    <row r="47" spans="1:6" x14ac:dyDescent="0.3">
      <c r="A47">
        <v>46</v>
      </c>
      <c r="B47" t="s">
        <v>181</v>
      </c>
      <c r="C47" t="str">
        <f t="shared" si="0"/>
        <v>And</v>
      </c>
      <c r="D47" t="s">
        <v>182</v>
      </c>
      <c r="E47" t="b">
        <v>1</v>
      </c>
      <c r="F47" t="s">
        <v>62</v>
      </c>
    </row>
    <row r="48" spans="1:6" x14ac:dyDescent="0.3">
      <c r="A48">
        <v>47</v>
      </c>
      <c r="B48" t="s">
        <v>183</v>
      </c>
      <c r="C48" t="str">
        <f t="shared" si="0"/>
        <v>056</v>
      </c>
      <c r="D48" t="s">
        <v>184</v>
      </c>
      <c r="E48" t="b">
        <v>1</v>
      </c>
      <c r="F48" t="s">
        <v>180</v>
      </c>
    </row>
    <row r="49" spans="1:6" x14ac:dyDescent="0.3">
      <c r="A49">
        <v>48</v>
      </c>
      <c r="B49" t="s">
        <v>185</v>
      </c>
      <c r="C49" t="str">
        <f t="shared" si="0"/>
        <v>057</v>
      </c>
      <c r="D49" t="s">
        <v>186</v>
      </c>
      <c r="E49" t="b">
        <v>1</v>
      </c>
      <c r="F49" t="s">
        <v>141</v>
      </c>
    </row>
    <row r="50" spans="1:6" x14ac:dyDescent="0.3">
      <c r="A50">
        <v>49</v>
      </c>
      <c r="B50" t="s">
        <v>187</v>
      </c>
      <c r="C50" t="str">
        <f t="shared" si="0"/>
        <v>058</v>
      </c>
      <c r="D50" t="s">
        <v>188</v>
      </c>
      <c r="E50" t="b">
        <v>1</v>
      </c>
      <c r="F50" t="s">
        <v>136</v>
      </c>
    </row>
    <row r="51" spans="1:6" x14ac:dyDescent="0.3">
      <c r="A51">
        <v>50</v>
      </c>
      <c r="B51" t="s">
        <v>189</v>
      </c>
      <c r="C51" t="str">
        <f t="shared" si="0"/>
        <v>059</v>
      </c>
      <c r="D51" t="s">
        <v>190</v>
      </c>
      <c r="E51" t="b">
        <v>1</v>
      </c>
      <c r="F51" t="s">
        <v>136</v>
      </c>
    </row>
    <row r="52" spans="1:6" x14ac:dyDescent="0.3">
      <c r="A52">
        <v>51</v>
      </c>
      <c r="B52" t="s">
        <v>191</v>
      </c>
      <c r="C52" t="str">
        <f t="shared" si="0"/>
        <v>060</v>
      </c>
      <c r="D52" t="s">
        <v>192</v>
      </c>
      <c r="E52" t="b">
        <v>1</v>
      </c>
      <c r="F52" t="s">
        <v>193</v>
      </c>
    </row>
    <row r="53" spans="1:6" x14ac:dyDescent="0.3">
      <c r="A53">
        <v>52</v>
      </c>
      <c r="B53" t="s">
        <v>194</v>
      </c>
      <c r="C53" t="str">
        <f t="shared" si="0"/>
        <v>061</v>
      </c>
      <c r="D53" t="s">
        <v>195</v>
      </c>
      <c r="E53" t="b">
        <v>1</v>
      </c>
      <c r="F53" t="s">
        <v>193</v>
      </c>
    </row>
    <row r="54" spans="1:6" x14ac:dyDescent="0.3">
      <c r="A54">
        <v>53</v>
      </c>
      <c r="B54" t="s">
        <v>196</v>
      </c>
      <c r="C54" t="str">
        <f t="shared" si="0"/>
        <v>062</v>
      </c>
      <c r="D54" t="s">
        <v>197</v>
      </c>
      <c r="E54" t="b">
        <v>1</v>
      </c>
      <c r="F54" t="s">
        <v>193</v>
      </c>
    </row>
    <row r="55" spans="1:6" x14ac:dyDescent="0.3">
      <c r="A55">
        <v>54</v>
      </c>
      <c r="B55" t="s">
        <v>198</v>
      </c>
      <c r="C55" t="str">
        <f t="shared" si="0"/>
        <v>063</v>
      </c>
      <c r="D55" t="s">
        <v>199</v>
      </c>
      <c r="E55" t="b">
        <v>1</v>
      </c>
      <c r="F55" t="s">
        <v>193</v>
      </c>
    </row>
    <row r="56" spans="1:6" x14ac:dyDescent="0.3">
      <c r="A56">
        <v>55</v>
      </c>
      <c r="B56" t="s">
        <v>200</v>
      </c>
      <c r="C56" t="str">
        <f t="shared" si="0"/>
        <v>064</v>
      </c>
      <c r="D56" t="s">
        <v>201</v>
      </c>
      <c r="E56" t="b">
        <v>1</v>
      </c>
      <c r="F56" t="s">
        <v>193</v>
      </c>
    </row>
    <row r="57" spans="1:6" x14ac:dyDescent="0.3">
      <c r="A57">
        <v>56</v>
      </c>
      <c r="B57" t="s">
        <v>202</v>
      </c>
      <c r="C57" t="str">
        <f t="shared" si="0"/>
        <v>065</v>
      </c>
      <c r="D57" t="s">
        <v>203</v>
      </c>
      <c r="E57" t="b">
        <v>1</v>
      </c>
      <c r="F57" t="s">
        <v>193</v>
      </c>
    </row>
    <row r="58" spans="1:6" x14ac:dyDescent="0.3">
      <c r="A58">
        <v>57</v>
      </c>
      <c r="B58" t="s">
        <v>204</v>
      </c>
      <c r="C58" t="str">
        <f t="shared" si="0"/>
        <v>066</v>
      </c>
      <c r="D58" t="s">
        <v>205</v>
      </c>
      <c r="E58" t="b">
        <v>1</v>
      </c>
      <c r="F58" t="s">
        <v>206</v>
      </c>
    </row>
    <row r="59" spans="1:6" x14ac:dyDescent="0.3">
      <c r="A59">
        <v>58</v>
      </c>
      <c r="B59" t="s">
        <v>207</v>
      </c>
      <c r="C59" t="str">
        <f t="shared" si="0"/>
        <v>067</v>
      </c>
      <c r="D59" t="s">
        <v>208</v>
      </c>
      <c r="E59" t="b">
        <v>1</v>
      </c>
      <c r="F59" t="s">
        <v>193</v>
      </c>
    </row>
    <row r="60" spans="1:6" x14ac:dyDescent="0.3">
      <c r="A60">
        <v>59</v>
      </c>
      <c r="B60" t="s">
        <v>209</v>
      </c>
      <c r="C60" t="str">
        <f t="shared" si="0"/>
        <v>068</v>
      </c>
      <c r="D60" t="s">
        <v>210</v>
      </c>
      <c r="E60" t="b">
        <v>1</v>
      </c>
      <c r="F60" t="s">
        <v>206</v>
      </c>
    </row>
    <row r="61" spans="1:6" x14ac:dyDescent="0.3">
      <c r="A61">
        <v>60</v>
      </c>
      <c r="B61" t="s">
        <v>211</v>
      </c>
      <c r="C61" t="str">
        <f t="shared" si="0"/>
        <v>069</v>
      </c>
      <c r="D61" t="s">
        <v>212</v>
      </c>
      <c r="E61" t="b">
        <v>1</v>
      </c>
      <c r="F61" t="s">
        <v>206</v>
      </c>
    </row>
    <row r="62" spans="1:6" x14ac:dyDescent="0.3">
      <c r="A62">
        <v>61</v>
      </c>
      <c r="B62" t="s">
        <v>213</v>
      </c>
      <c r="C62" t="str">
        <f t="shared" si="0"/>
        <v>070</v>
      </c>
      <c r="D62" t="s">
        <v>214</v>
      </c>
      <c r="E62" t="b">
        <v>1</v>
      </c>
      <c r="F62" t="s">
        <v>215</v>
      </c>
    </row>
    <row r="63" spans="1:6" x14ac:dyDescent="0.3">
      <c r="A63">
        <v>62</v>
      </c>
      <c r="B63" t="s">
        <v>216</v>
      </c>
      <c r="C63" t="str">
        <f t="shared" si="0"/>
        <v>071</v>
      </c>
      <c r="D63" t="s">
        <v>217</v>
      </c>
      <c r="E63" t="b">
        <v>1</v>
      </c>
      <c r="F63" t="s">
        <v>215</v>
      </c>
    </row>
    <row r="64" spans="1:6" x14ac:dyDescent="0.3">
      <c r="A64">
        <v>63</v>
      </c>
      <c r="B64" t="s">
        <v>218</v>
      </c>
      <c r="C64" t="str">
        <f t="shared" si="0"/>
        <v>072</v>
      </c>
      <c r="D64" t="s">
        <v>219</v>
      </c>
      <c r="E64" t="b">
        <v>1</v>
      </c>
      <c r="F64" t="s">
        <v>215</v>
      </c>
    </row>
    <row r="65" spans="1:6" x14ac:dyDescent="0.3">
      <c r="A65">
        <v>64</v>
      </c>
      <c r="B65" t="s">
        <v>220</v>
      </c>
      <c r="C65" t="str">
        <f t="shared" si="0"/>
        <v>073</v>
      </c>
      <c r="D65" t="s">
        <v>221</v>
      </c>
      <c r="E65" t="b">
        <v>1</v>
      </c>
      <c r="F65" t="s">
        <v>215</v>
      </c>
    </row>
    <row r="66" spans="1:6" x14ac:dyDescent="0.3">
      <c r="A66">
        <v>65</v>
      </c>
      <c r="B66" t="s">
        <v>222</v>
      </c>
      <c r="C66" t="str">
        <f t="shared" si="0"/>
        <v>074</v>
      </c>
      <c r="D66" t="s">
        <v>223</v>
      </c>
      <c r="E66" t="b">
        <v>1</v>
      </c>
      <c r="F66" t="s">
        <v>215</v>
      </c>
    </row>
    <row r="67" spans="1:6" x14ac:dyDescent="0.3">
      <c r="A67">
        <v>66</v>
      </c>
      <c r="B67" t="s">
        <v>224</v>
      </c>
      <c r="C67" t="str">
        <f t="shared" ref="C67:C130" si="1">LEFT(D67,3)</f>
        <v>075</v>
      </c>
      <c r="D67" t="s">
        <v>225</v>
      </c>
      <c r="E67" t="b">
        <v>1</v>
      </c>
      <c r="F67" t="s">
        <v>215</v>
      </c>
    </row>
    <row r="68" spans="1:6" x14ac:dyDescent="0.3">
      <c r="A68">
        <v>67</v>
      </c>
      <c r="B68" t="s">
        <v>226</v>
      </c>
      <c r="C68" t="str">
        <f t="shared" si="1"/>
        <v>076</v>
      </c>
      <c r="D68" t="s">
        <v>227</v>
      </c>
      <c r="E68" t="b">
        <v>1</v>
      </c>
      <c r="F68" t="s">
        <v>206</v>
      </c>
    </row>
    <row r="69" spans="1:6" x14ac:dyDescent="0.3">
      <c r="A69">
        <v>68</v>
      </c>
      <c r="B69" t="s">
        <v>228</v>
      </c>
      <c r="C69" t="str">
        <f t="shared" si="1"/>
        <v>077</v>
      </c>
      <c r="D69" t="s">
        <v>229</v>
      </c>
      <c r="E69" t="b">
        <v>1</v>
      </c>
      <c r="F69" t="s">
        <v>215</v>
      </c>
    </row>
    <row r="70" spans="1:6" x14ac:dyDescent="0.3">
      <c r="A70">
        <v>69</v>
      </c>
      <c r="B70" t="s">
        <v>230</v>
      </c>
      <c r="C70" t="str">
        <f t="shared" si="1"/>
        <v>078</v>
      </c>
      <c r="D70" t="s">
        <v>231</v>
      </c>
      <c r="E70" t="b">
        <v>1</v>
      </c>
      <c r="F70" t="s">
        <v>215</v>
      </c>
    </row>
    <row r="71" spans="1:6" x14ac:dyDescent="0.3">
      <c r="A71">
        <v>70</v>
      </c>
      <c r="B71" t="s">
        <v>232</v>
      </c>
      <c r="C71" t="str">
        <f t="shared" si="1"/>
        <v>079</v>
      </c>
      <c r="D71" t="s">
        <v>233</v>
      </c>
      <c r="E71" t="b">
        <v>1</v>
      </c>
      <c r="F71" t="s">
        <v>215</v>
      </c>
    </row>
    <row r="72" spans="1:6" x14ac:dyDescent="0.3">
      <c r="A72">
        <v>71</v>
      </c>
      <c r="B72" t="s">
        <v>234</v>
      </c>
      <c r="C72" t="str">
        <f t="shared" si="1"/>
        <v>080</v>
      </c>
      <c r="D72" t="s">
        <v>235</v>
      </c>
      <c r="E72" t="b">
        <v>1</v>
      </c>
      <c r="F72" t="s">
        <v>236</v>
      </c>
    </row>
    <row r="73" spans="1:6" x14ac:dyDescent="0.3">
      <c r="A73">
        <v>72</v>
      </c>
      <c r="B73" t="s">
        <v>237</v>
      </c>
      <c r="C73" t="str">
        <f t="shared" si="1"/>
        <v>081</v>
      </c>
      <c r="D73" t="s">
        <v>238</v>
      </c>
      <c r="E73" t="b">
        <v>1</v>
      </c>
      <c r="F73" t="s">
        <v>236</v>
      </c>
    </row>
    <row r="74" spans="1:6" x14ac:dyDescent="0.3">
      <c r="A74">
        <v>73</v>
      </c>
      <c r="B74" t="s">
        <v>239</v>
      </c>
      <c r="C74" t="str">
        <f t="shared" si="1"/>
        <v>082</v>
      </c>
      <c r="D74" t="s">
        <v>240</v>
      </c>
      <c r="E74" t="b">
        <v>1</v>
      </c>
      <c r="F74" t="s">
        <v>241</v>
      </c>
    </row>
    <row r="75" spans="1:6" x14ac:dyDescent="0.3">
      <c r="A75">
        <v>74</v>
      </c>
      <c r="B75" t="s">
        <v>242</v>
      </c>
      <c r="C75" t="str">
        <f t="shared" si="1"/>
        <v>083</v>
      </c>
      <c r="D75" t="s">
        <v>243</v>
      </c>
      <c r="E75" t="b">
        <v>1</v>
      </c>
      <c r="F75" t="s">
        <v>241</v>
      </c>
    </row>
    <row r="76" spans="1:6" x14ac:dyDescent="0.3">
      <c r="A76">
        <v>75</v>
      </c>
      <c r="B76" t="s">
        <v>244</v>
      </c>
      <c r="C76" t="str">
        <f t="shared" si="1"/>
        <v>084</v>
      </c>
      <c r="D76" t="s">
        <v>245</v>
      </c>
      <c r="E76" t="b">
        <v>1</v>
      </c>
      <c r="F76" t="s">
        <v>241</v>
      </c>
    </row>
    <row r="77" spans="1:6" x14ac:dyDescent="0.3">
      <c r="A77">
        <v>76</v>
      </c>
      <c r="B77" t="s">
        <v>246</v>
      </c>
      <c r="C77" t="str">
        <f t="shared" si="1"/>
        <v>085</v>
      </c>
      <c r="D77" t="s">
        <v>247</v>
      </c>
      <c r="E77" t="b">
        <v>1</v>
      </c>
      <c r="F77" t="s">
        <v>44</v>
      </c>
    </row>
    <row r="78" spans="1:6" x14ac:dyDescent="0.3">
      <c r="A78">
        <v>77</v>
      </c>
      <c r="B78" t="s">
        <v>248</v>
      </c>
      <c r="C78" t="str">
        <f t="shared" si="1"/>
        <v>086</v>
      </c>
      <c r="D78" t="s">
        <v>249</v>
      </c>
      <c r="E78" t="b">
        <v>1</v>
      </c>
      <c r="F78" t="s">
        <v>44</v>
      </c>
    </row>
    <row r="79" spans="1:6" x14ac:dyDescent="0.3">
      <c r="A79">
        <v>78</v>
      </c>
      <c r="B79" t="s">
        <v>250</v>
      </c>
      <c r="C79" t="str">
        <f t="shared" si="1"/>
        <v>087</v>
      </c>
      <c r="D79" t="s">
        <v>251</v>
      </c>
      <c r="E79" t="b">
        <v>1</v>
      </c>
      <c r="F79" t="s">
        <v>44</v>
      </c>
    </row>
    <row r="80" spans="1:6" x14ac:dyDescent="0.3">
      <c r="A80">
        <v>79</v>
      </c>
      <c r="B80" t="s">
        <v>252</v>
      </c>
      <c r="C80" t="str">
        <f t="shared" si="1"/>
        <v>088</v>
      </c>
      <c r="D80" t="s">
        <v>253</v>
      </c>
      <c r="E80" t="b">
        <v>1</v>
      </c>
      <c r="F80" t="s">
        <v>44</v>
      </c>
    </row>
    <row r="81" spans="1:6" x14ac:dyDescent="0.3">
      <c r="A81">
        <v>80</v>
      </c>
      <c r="B81" t="s">
        <v>254</v>
      </c>
      <c r="C81" t="str">
        <f t="shared" si="1"/>
        <v>089</v>
      </c>
      <c r="D81" t="s">
        <v>255</v>
      </c>
      <c r="E81" t="b">
        <v>1</v>
      </c>
      <c r="F81" t="s">
        <v>44</v>
      </c>
    </row>
    <row r="82" spans="1:6" x14ac:dyDescent="0.3">
      <c r="A82">
        <v>81</v>
      </c>
      <c r="B82" t="s">
        <v>103</v>
      </c>
      <c r="C82" t="str">
        <f t="shared" si="1"/>
        <v>020</v>
      </c>
      <c r="D82" t="s">
        <v>104</v>
      </c>
      <c r="E82" t="b">
        <v>1</v>
      </c>
      <c r="F82" t="s">
        <v>62</v>
      </c>
    </row>
    <row r="83" spans="1:6" x14ac:dyDescent="0.3">
      <c r="A83">
        <v>82</v>
      </c>
      <c r="B83" t="s">
        <v>123</v>
      </c>
      <c r="C83" t="str">
        <f t="shared" si="1"/>
        <v>030</v>
      </c>
      <c r="D83" t="s">
        <v>124</v>
      </c>
      <c r="E83" t="b">
        <v>1</v>
      </c>
      <c r="F83" t="s">
        <v>125</v>
      </c>
    </row>
    <row r="84" spans="1:6" x14ac:dyDescent="0.3">
      <c r="A84">
        <v>83</v>
      </c>
      <c r="B84" t="s">
        <v>147</v>
      </c>
      <c r="C84" t="str">
        <f t="shared" si="1"/>
        <v>040</v>
      </c>
      <c r="D84" t="s">
        <v>148</v>
      </c>
      <c r="E84" t="b">
        <v>1</v>
      </c>
      <c r="F84" t="s">
        <v>146</v>
      </c>
    </row>
    <row r="85" spans="1:6" x14ac:dyDescent="0.3">
      <c r="A85">
        <v>84</v>
      </c>
      <c r="B85" t="s">
        <v>170</v>
      </c>
      <c r="C85" t="str">
        <f t="shared" si="1"/>
        <v>050</v>
      </c>
      <c r="D85" t="s">
        <v>171</v>
      </c>
      <c r="E85" t="b">
        <v>1</v>
      </c>
      <c r="F85" t="s">
        <v>141</v>
      </c>
    </row>
    <row r="86" spans="1:6" x14ac:dyDescent="0.3">
      <c r="A86">
        <v>85</v>
      </c>
      <c r="B86" t="s">
        <v>191</v>
      </c>
      <c r="C86" t="str">
        <f t="shared" si="1"/>
        <v>060</v>
      </c>
      <c r="D86" t="s">
        <v>192</v>
      </c>
      <c r="E86" t="b">
        <v>1</v>
      </c>
      <c r="F86" t="s">
        <v>193</v>
      </c>
    </row>
    <row r="87" spans="1:6" x14ac:dyDescent="0.3">
      <c r="A87">
        <v>86</v>
      </c>
      <c r="B87" t="s">
        <v>213</v>
      </c>
      <c r="C87" t="str">
        <f t="shared" si="1"/>
        <v>070</v>
      </c>
      <c r="D87" t="s">
        <v>214</v>
      </c>
      <c r="E87" t="b">
        <v>1</v>
      </c>
      <c r="F87" t="s">
        <v>215</v>
      </c>
    </row>
    <row r="88" spans="1:6" x14ac:dyDescent="0.3">
      <c r="A88">
        <v>87</v>
      </c>
      <c r="B88" t="s">
        <v>234</v>
      </c>
      <c r="C88" t="str">
        <f t="shared" si="1"/>
        <v>080</v>
      </c>
      <c r="D88" t="s">
        <v>235</v>
      </c>
      <c r="E88" t="b">
        <v>1</v>
      </c>
      <c r="F88" t="s">
        <v>236</v>
      </c>
    </row>
    <row r="89" spans="1:6" x14ac:dyDescent="0.3">
      <c r="A89">
        <v>88</v>
      </c>
      <c r="B89" t="s">
        <v>256</v>
      </c>
      <c r="C89" t="str">
        <f t="shared" si="1"/>
        <v>100</v>
      </c>
      <c r="D89" t="s">
        <v>257</v>
      </c>
      <c r="E89" t="b">
        <v>1</v>
      </c>
      <c r="F89" t="s">
        <v>258</v>
      </c>
    </row>
    <row r="90" spans="1:6" x14ac:dyDescent="0.3">
      <c r="A90">
        <v>89</v>
      </c>
      <c r="B90" t="s">
        <v>259</v>
      </c>
      <c r="C90" t="str">
        <f t="shared" si="1"/>
        <v>101</v>
      </c>
      <c r="D90" t="s">
        <v>260</v>
      </c>
      <c r="E90" t="b">
        <v>1</v>
      </c>
      <c r="F90" t="s">
        <v>258</v>
      </c>
    </row>
    <row r="91" spans="1:6" x14ac:dyDescent="0.3">
      <c r="A91">
        <v>90</v>
      </c>
      <c r="B91">
        <v>102</v>
      </c>
      <c r="C91" t="str">
        <f t="shared" si="1"/>
        <v>102</v>
      </c>
      <c r="D91" t="s">
        <v>261</v>
      </c>
      <c r="E91" t="b">
        <v>1</v>
      </c>
      <c r="F91" t="s">
        <v>258</v>
      </c>
    </row>
    <row r="92" spans="1:6" x14ac:dyDescent="0.3">
      <c r="A92">
        <v>91</v>
      </c>
      <c r="B92">
        <v>103</v>
      </c>
      <c r="C92" t="str">
        <f t="shared" si="1"/>
        <v>103</v>
      </c>
      <c r="D92" t="s">
        <v>262</v>
      </c>
      <c r="E92" t="b">
        <v>0</v>
      </c>
      <c r="F92" t="s">
        <v>258</v>
      </c>
    </row>
    <row r="93" spans="1:6" x14ac:dyDescent="0.3">
      <c r="A93">
        <v>92</v>
      </c>
      <c r="B93">
        <v>104</v>
      </c>
      <c r="C93" t="str">
        <f t="shared" si="1"/>
        <v>104</v>
      </c>
      <c r="D93" t="s">
        <v>263</v>
      </c>
      <c r="E93" t="b">
        <v>1</v>
      </c>
      <c r="F93" t="s">
        <v>258</v>
      </c>
    </row>
    <row r="94" spans="1:6" x14ac:dyDescent="0.3">
      <c r="A94">
        <v>93</v>
      </c>
      <c r="B94">
        <v>105</v>
      </c>
      <c r="C94" t="str">
        <f t="shared" si="1"/>
        <v>105</v>
      </c>
      <c r="D94" t="s">
        <v>264</v>
      </c>
      <c r="E94" t="b">
        <v>1</v>
      </c>
      <c r="F94" t="s">
        <v>258</v>
      </c>
    </row>
    <row r="95" spans="1:6" x14ac:dyDescent="0.3">
      <c r="A95">
        <v>94</v>
      </c>
      <c r="B95">
        <v>106</v>
      </c>
      <c r="C95" t="str">
        <f t="shared" si="1"/>
        <v>106</v>
      </c>
      <c r="D95" t="s">
        <v>265</v>
      </c>
      <c r="E95" t="b">
        <v>1</v>
      </c>
      <c r="F95" t="s">
        <v>258</v>
      </c>
    </row>
    <row r="96" spans="1:6" x14ac:dyDescent="0.3">
      <c r="A96">
        <v>95</v>
      </c>
      <c r="B96">
        <v>107</v>
      </c>
      <c r="C96" t="str">
        <f t="shared" si="1"/>
        <v>107</v>
      </c>
      <c r="D96" t="s">
        <v>266</v>
      </c>
      <c r="E96" t="b">
        <v>1</v>
      </c>
      <c r="F96" t="s">
        <v>258</v>
      </c>
    </row>
    <row r="97" spans="1:6" x14ac:dyDescent="0.3">
      <c r="A97">
        <v>96</v>
      </c>
      <c r="B97">
        <v>108</v>
      </c>
      <c r="C97" t="str">
        <f t="shared" si="1"/>
        <v>108</v>
      </c>
      <c r="D97" t="s">
        <v>267</v>
      </c>
      <c r="E97" t="b">
        <v>1</v>
      </c>
      <c r="F97" t="s">
        <v>258</v>
      </c>
    </row>
    <row r="98" spans="1:6" x14ac:dyDescent="0.3">
      <c r="A98">
        <v>97</v>
      </c>
      <c r="B98">
        <v>109</v>
      </c>
      <c r="C98" t="str">
        <f t="shared" si="1"/>
        <v>109</v>
      </c>
      <c r="D98" t="s">
        <v>268</v>
      </c>
      <c r="E98" t="b">
        <v>1</v>
      </c>
      <c r="F98" t="s">
        <v>206</v>
      </c>
    </row>
    <row r="99" spans="1:6" x14ac:dyDescent="0.3">
      <c r="A99">
        <v>98</v>
      </c>
      <c r="B99">
        <v>110</v>
      </c>
      <c r="C99" t="str">
        <f t="shared" si="1"/>
        <v>110</v>
      </c>
      <c r="D99" t="s">
        <v>269</v>
      </c>
      <c r="E99" t="b">
        <v>1</v>
      </c>
      <c r="F99" t="s">
        <v>258</v>
      </c>
    </row>
    <row r="100" spans="1:6" x14ac:dyDescent="0.3">
      <c r="A100">
        <v>99</v>
      </c>
      <c r="B100">
        <v>111</v>
      </c>
      <c r="C100" t="str">
        <f t="shared" si="1"/>
        <v>111</v>
      </c>
      <c r="D100" t="s">
        <v>270</v>
      </c>
      <c r="E100" t="b">
        <v>1</v>
      </c>
      <c r="F100" t="s">
        <v>258</v>
      </c>
    </row>
    <row r="101" spans="1:6" x14ac:dyDescent="0.3">
      <c r="A101">
        <v>100</v>
      </c>
      <c r="B101">
        <v>112</v>
      </c>
      <c r="C101" t="str">
        <f t="shared" si="1"/>
        <v>112</v>
      </c>
      <c r="D101" t="s">
        <v>271</v>
      </c>
      <c r="E101" t="b">
        <v>1</v>
      </c>
      <c r="F101" t="s">
        <v>258</v>
      </c>
    </row>
    <row r="102" spans="1:6" x14ac:dyDescent="0.3">
      <c r="A102">
        <v>101</v>
      </c>
      <c r="B102">
        <v>113</v>
      </c>
      <c r="C102" t="str">
        <f t="shared" si="1"/>
        <v>113</v>
      </c>
      <c r="D102" t="s">
        <v>272</v>
      </c>
      <c r="E102" t="b">
        <v>1</v>
      </c>
      <c r="F102" t="s">
        <v>258</v>
      </c>
    </row>
    <row r="103" spans="1:6" x14ac:dyDescent="0.3">
      <c r="A103">
        <v>102</v>
      </c>
      <c r="B103">
        <v>114</v>
      </c>
      <c r="C103" t="str">
        <f t="shared" si="1"/>
        <v>114</v>
      </c>
      <c r="D103" t="s">
        <v>273</v>
      </c>
      <c r="E103" t="b">
        <v>1</v>
      </c>
      <c r="F103" t="s">
        <v>258</v>
      </c>
    </row>
    <row r="104" spans="1:6" x14ac:dyDescent="0.3">
      <c r="A104">
        <v>103</v>
      </c>
      <c r="B104">
        <v>115</v>
      </c>
      <c r="C104" t="str">
        <f t="shared" si="1"/>
        <v>115</v>
      </c>
      <c r="D104" t="s">
        <v>274</v>
      </c>
      <c r="E104" t="b">
        <v>1</v>
      </c>
      <c r="F104" t="s">
        <v>258</v>
      </c>
    </row>
    <row r="105" spans="1:6" x14ac:dyDescent="0.3">
      <c r="A105">
        <v>104</v>
      </c>
      <c r="B105">
        <v>116</v>
      </c>
      <c r="C105" t="str">
        <f t="shared" si="1"/>
        <v>116</v>
      </c>
      <c r="D105" t="s">
        <v>275</v>
      </c>
      <c r="E105" t="b">
        <v>1</v>
      </c>
      <c r="F105" t="s">
        <v>258</v>
      </c>
    </row>
    <row r="106" spans="1:6" x14ac:dyDescent="0.3">
      <c r="A106">
        <v>105</v>
      </c>
      <c r="B106">
        <v>117</v>
      </c>
      <c r="C106" t="str">
        <f t="shared" si="1"/>
        <v>117</v>
      </c>
      <c r="D106" t="s">
        <v>276</v>
      </c>
      <c r="E106" t="b">
        <v>1</v>
      </c>
      <c r="F106" t="s">
        <v>258</v>
      </c>
    </row>
    <row r="107" spans="1:6" x14ac:dyDescent="0.3">
      <c r="A107">
        <v>106</v>
      </c>
      <c r="B107">
        <v>118</v>
      </c>
      <c r="C107" t="str">
        <f t="shared" si="1"/>
        <v>118</v>
      </c>
      <c r="D107" t="s">
        <v>277</v>
      </c>
      <c r="E107" t="b">
        <v>1</v>
      </c>
      <c r="F107" t="s">
        <v>258</v>
      </c>
    </row>
    <row r="108" spans="1:6" x14ac:dyDescent="0.3">
      <c r="A108">
        <v>107</v>
      </c>
      <c r="B108">
        <v>119</v>
      </c>
      <c r="C108" t="str">
        <f t="shared" si="1"/>
        <v>119</v>
      </c>
      <c r="D108" t="s">
        <v>278</v>
      </c>
      <c r="E108" t="b">
        <v>1</v>
      </c>
      <c r="F108" t="s">
        <v>258</v>
      </c>
    </row>
    <row r="109" spans="1:6" x14ac:dyDescent="0.3">
      <c r="A109">
        <v>108</v>
      </c>
      <c r="B109">
        <v>120</v>
      </c>
      <c r="C109" t="str">
        <f t="shared" si="1"/>
        <v>120</v>
      </c>
      <c r="D109" t="s">
        <v>279</v>
      </c>
      <c r="E109" t="b">
        <v>1</v>
      </c>
      <c r="F109" t="s">
        <v>280</v>
      </c>
    </row>
    <row r="110" spans="1:6" x14ac:dyDescent="0.3">
      <c r="A110">
        <v>109</v>
      </c>
      <c r="B110">
        <v>121</v>
      </c>
      <c r="C110" t="str">
        <f t="shared" si="1"/>
        <v>121</v>
      </c>
      <c r="D110" t="s">
        <v>281</v>
      </c>
      <c r="E110" t="b">
        <v>1</v>
      </c>
      <c r="F110" t="s">
        <v>280</v>
      </c>
    </row>
    <row r="111" spans="1:6" x14ac:dyDescent="0.3">
      <c r="A111">
        <v>110</v>
      </c>
      <c r="B111">
        <v>122</v>
      </c>
      <c r="C111" t="str">
        <f t="shared" si="1"/>
        <v>122</v>
      </c>
      <c r="D111" t="s">
        <v>282</v>
      </c>
      <c r="E111" t="b">
        <v>1</v>
      </c>
      <c r="F111" t="s">
        <v>280</v>
      </c>
    </row>
    <row r="112" spans="1:6" x14ac:dyDescent="0.3">
      <c r="A112">
        <v>111</v>
      </c>
      <c r="B112">
        <v>123</v>
      </c>
      <c r="C112" t="str">
        <f t="shared" si="1"/>
        <v>123</v>
      </c>
      <c r="D112" t="s">
        <v>283</v>
      </c>
      <c r="E112" t="b">
        <v>1</v>
      </c>
      <c r="F112" t="s">
        <v>280</v>
      </c>
    </row>
    <row r="113" spans="1:6" x14ac:dyDescent="0.3">
      <c r="A113">
        <v>112</v>
      </c>
      <c r="B113">
        <v>124</v>
      </c>
      <c r="C113" t="str">
        <f t="shared" si="1"/>
        <v>124</v>
      </c>
      <c r="D113" t="s">
        <v>284</v>
      </c>
      <c r="E113" t="b">
        <v>1</v>
      </c>
      <c r="F113" t="s">
        <v>280</v>
      </c>
    </row>
    <row r="114" spans="1:6" x14ac:dyDescent="0.3">
      <c r="A114">
        <v>113</v>
      </c>
      <c r="B114">
        <v>125</v>
      </c>
      <c r="C114" t="str">
        <f t="shared" si="1"/>
        <v>125</v>
      </c>
      <c r="D114" t="s">
        <v>285</v>
      </c>
      <c r="E114" t="b">
        <v>1</v>
      </c>
      <c r="F114" t="s">
        <v>280</v>
      </c>
    </row>
    <row r="115" spans="1:6" x14ac:dyDescent="0.3">
      <c r="A115">
        <v>114</v>
      </c>
      <c r="B115">
        <v>126</v>
      </c>
      <c r="C115" t="str">
        <f t="shared" si="1"/>
        <v>126</v>
      </c>
      <c r="D115" t="s">
        <v>286</v>
      </c>
      <c r="E115" t="b">
        <v>1</v>
      </c>
      <c r="F115" t="s">
        <v>280</v>
      </c>
    </row>
    <row r="116" spans="1:6" x14ac:dyDescent="0.3">
      <c r="A116">
        <v>115</v>
      </c>
      <c r="B116">
        <v>127</v>
      </c>
      <c r="C116" t="str">
        <f t="shared" si="1"/>
        <v>127</v>
      </c>
      <c r="D116" t="s">
        <v>287</v>
      </c>
      <c r="E116" t="b">
        <v>1</v>
      </c>
      <c r="F116" t="s">
        <v>58</v>
      </c>
    </row>
    <row r="117" spans="1:6" x14ac:dyDescent="0.3">
      <c r="A117">
        <v>116</v>
      </c>
      <c r="B117">
        <v>128</v>
      </c>
      <c r="C117" t="str">
        <f t="shared" si="1"/>
        <v>128</v>
      </c>
      <c r="D117" t="s">
        <v>288</v>
      </c>
      <c r="E117" t="b">
        <v>1</v>
      </c>
      <c r="F117" t="s">
        <v>141</v>
      </c>
    </row>
    <row r="118" spans="1:6" x14ac:dyDescent="0.3">
      <c r="A118">
        <v>117</v>
      </c>
      <c r="B118">
        <v>129</v>
      </c>
      <c r="C118" t="str">
        <f t="shared" si="1"/>
        <v>129</v>
      </c>
      <c r="D118" t="s">
        <v>289</v>
      </c>
      <c r="E118" t="b">
        <v>1</v>
      </c>
      <c r="F118" t="s">
        <v>290</v>
      </c>
    </row>
    <row r="119" spans="1:6" x14ac:dyDescent="0.3">
      <c r="A119">
        <v>118</v>
      </c>
      <c r="B119">
        <v>130</v>
      </c>
      <c r="C119" t="str">
        <f t="shared" si="1"/>
        <v>130</v>
      </c>
      <c r="D119" t="s">
        <v>291</v>
      </c>
      <c r="E119" t="b">
        <v>1</v>
      </c>
      <c r="F119" t="s">
        <v>292</v>
      </c>
    </row>
    <row r="120" spans="1:6" x14ac:dyDescent="0.3">
      <c r="A120">
        <v>119</v>
      </c>
      <c r="B120">
        <v>131</v>
      </c>
      <c r="C120" t="str">
        <f t="shared" si="1"/>
        <v>131</v>
      </c>
      <c r="D120" t="s">
        <v>293</v>
      </c>
      <c r="E120" t="b">
        <v>1</v>
      </c>
      <c r="F120" t="s">
        <v>292</v>
      </c>
    </row>
    <row r="121" spans="1:6" x14ac:dyDescent="0.3">
      <c r="A121">
        <v>120</v>
      </c>
      <c r="B121">
        <v>132</v>
      </c>
      <c r="C121" t="str">
        <f t="shared" si="1"/>
        <v>132</v>
      </c>
      <c r="D121" t="s">
        <v>294</v>
      </c>
      <c r="E121" t="b">
        <v>1</v>
      </c>
      <c r="F121" t="s">
        <v>292</v>
      </c>
    </row>
    <row r="122" spans="1:6" x14ac:dyDescent="0.3">
      <c r="A122">
        <v>121</v>
      </c>
      <c r="B122">
        <v>133</v>
      </c>
      <c r="C122" t="str">
        <f t="shared" si="1"/>
        <v>133</v>
      </c>
      <c r="D122" t="s">
        <v>295</v>
      </c>
      <c r="E122" t="b">
        <v>1</v>
      </c>
      <c r="F122" t="s">
        <v>292</v>
      </c>
    </row>
    <row r="123" spans="1:6" x14ac:dyDescent="0.3">
      <c r="A123">
        <v>122</v>
      </c>
      <c r="B123">
        <v>134</v>
      </c>
      <c r="C123" t="str">
        <f t="shared" si="1"/>
        <v>134</v>
      </c>
      <c r="D123" t="s">
        <v>296</v>
      </c>
      <c r="E123" t="b">
        <v>1</v>
      </c>
      <c r="F123" t="s">
        <v>292</v>
      </c>
    </row>
    <row r="124" spans="1:6" x14ac:dyDescent="0.3">
      <c r="A124">
        <v>123</v>
      </c>
      <c r="B124">
        <v>135</v>
      </c>
      <c r="C124" t="str">
        <f t="shared" si="1"/>
        <v>135</v>
      </c>
      <c r="D124" t="s">
        <v>297</v>
      </c>
      <c r="E124" t="b">
        <v>1</v>
      </c>
      <c r="F124" t="s">
        <v>292</v>
      </c>
    </row>
    <row r="125" spans="1:6" x14ac:dyDescent="0.3">
      <c r="A125">
        <v>124</v>
      </c>
      <c r="B125">
        <v>136</v>
      </c>
      <c r="C125" t="str">
        <f t="shared" si="1"/>
        <v>136</v>
      </c>
      <c r="D125" t="s">
        <v>298</v>
      </c>
      <c r="E125" t="b">
        <v>1</v>
      </c>
      <c r="F125" t="s">
        <v>290</v>
      </c>
    </row>
    <row r="126" spans="1:6" x14ac:dyDescent="0.3">
      <c r="A126">
        <v>125</v>
      </c>
      <c r="B126">
        <v>137</v>
      </c>
      <c r="C126" t="str">
        <f t="shared" si="1"/>
        <v>137</v>
      </c>
      <c r="D126" t="s">
        <v>299</v>
      </c>
      <c r="E126" t="b">
        <v>1</v>
      </c>
      <c r="F126" t="s">
        <v>300</v>
      </c>
    </row>
    <row r="127" spans="1:6" x14ac:dyDescent="0.3">
      <c r="A127">
        <v>126</v>
      </c>
      <c r="B127">
        <v>138</v>
      </c>
      <c r="C127" t="str">
        <f t="shared" si="1"/>
        <v>138</v>
      </c>
      <c r="D127" t="s">
        <v>301</v>
      </c>
      <c r="E127" t="b">
        <v>1</v>
      </c>
      <c r="F127" t="s">
        <v>300</v>
      </c>
    </row>
    <row r="128" spans="1:6" x14ac:dyDescent="0.3">
      <c r="A128">
        <v>127</v>
      </c>
      <c r="B128">
        <v>139</v>
      </c>
      <c r="C128" t="str">
        <f t="shared" si="1"/>
        <v>139</v>
      </c>
      <c r="D128" t="s">
        <v>302</v>
      </c>
      <c r="E128" t="b">
        <v>1</v>
      </c>
      <c r="F128" t="s">
        <v>300</v>
      </c>
    </row>
    <row r="129" spans="1:6" x14ac:dyDescent="0.3">
      <c r="A129">
        <v>128</v>
      </c>
      <c r="B129">
        <v>140</v>
      </c>
      <c r="C129" t="str">
        <f t="shared" si="1"/>
        <v>140</v>
      </c>
      <c r="D129" t="s">
        <v>303</v>
      </c>
      <c r="E129" t="b">
        <v>1</v>
      </c>
      <c r="F129" t="s">
        <v>304</v>
      </c>
    </row>
    <row r="130" spans="1:6" x14ac:dyDescent="0.3">
      <c r="A130">
        <v>129</v>
      </c>
      <c r="B130">
        <v>141</v>
      </c>
      <c r="C130" t="str">
        <f t="shared" si="1"/>
        <v>141</v>
      </c>
      <c r="D130" t="s">
        <v>305</v>
      </c>
      <c r="E130" t="b">
        <v>1</v>
      </c>
      <c r="F130" t="s">
        <v>304</v>
      </c>
    </row>
    <row r="131" spans="1:6" x14ac:dyDescent="0.3">
      <c r="A131">
        <v>130</v>
      </c>
      <c r="B131">
        <v>142</v>
      </c>
      <c r="C131" t="str">
        <f t="shared" ref="C131:C194" si="2">LEFT(D131,3)</f>
        <v>142</v>
      </c>
      <c r="D131" t="s">
        <v>306</v>
      </c>
      <c r="E131" t="b">
        <v>1</v>
      </c>
      <c r="F131" t="s">
        <v>304</v>
      </c>
    </row>
    <row r="132" spans="1:6" x14ac:dyDescent="0.3">
      <c r="A132">
        <v>131</v>
      </c>
      <c r="B132">
        <v>143</v>
      </c>
      <c r="C132" t="str">
        <f t="shared" si="2"/>
        <v>143</v>
      </c>
      <c r="D132" t="s">
        <v>307</v>
      </c>
      <c r="E132" t="b">
        <v>1</v>
      </c>
      <c r="F132" t="s">
        <v>304</v>
      </c>
    </row>
    <row r="133" spans="1:6" x14ac:dyDescent="0.3">
      <c r="A133">
        <v>132</v>
      </c>
      <c r="B133">
        <v>144</v>
      </c>
      <c r="C133" t="str">
        <f t="shared" si="2"/>
        <v>144</v>
      </c>
      <c r="D133" t="s">
        <v>308</v>
      </c>
      <c r="E133" t="b">
        <v>1</v>
      </c>
      <c r="F133" t="s">
        <v>309</v>
      </c>
    </row>
    <row r="134" spans="1:6" x14ac:dyDescent="0.3">
      <c r="A134">
        <v>133</v>
      </c>
      <c r="B134">
        <v>145</v>
      </c>
      <c r="C134" t="str">
        <f t="shared" si="2"/>
        <v>145</v>
      </c>
      <c r="D134" t="s">
        <v>310</v>
      </c>
      <c r="E134" t="b">
        <v>1</v>
      </c>
      <c r="F134" t="s">
        <v>309</v>
      </c>
    </row>
    <row r="135" spans="1:6" x14ac:dyDescent="0.3">
      <c r="A135">
        <v>134</v>
      </c>
      <c r="B135">
        <v>146</v>
      </c>
      <c r="C135" t="str">
        <f t="shared" si="2"/>
        <v>146</v>
      </c>
      <c r="D135" t="s">
        <v>311</v>
      </c>
      <c r="E135" t="b">
        <v>1</v>
      </c>
      <c r="F135" t="s">
        <v>309</v>
      </c>
    </row>
    <row r="136" spans="1:6" x14ac:dyDescent="0.3">
      <c r="A136">
        <v>135</v>
      </c>
      <c r="B136">
        <v>147</v>
      </c>
      <c r="C136" t="str">
        <f t="shared" si="2"/>
        <v>147</v>
      </c>
      <c r="D136" t="s">
        <v>312</v>
      </c>
      <c r="E136" t="b">
        <v>1</v>
      </c>
      <c r="F136" t="s">
        <v>313</v>
      </c>
    </row>
    <row r="137" spans="1:6" x14ac:dyDescent="0.3">
      <c r="A137">
        <v>136</v>
      </c>
      <c r="B137">
        <v>148</v>
      </c>
      <c r="C137" t="str">
        <f t="shared" si="2"/>
        <v>148</v>
      </c>
      <c r="D137" t="s">
        <v>314</v>
      </c>
      <c r="E137" t="b">
        <v>1</v>
      </c>
      <c r="F137" t="s">
        <v>315</v>
      </c>
    </row>
    <row r="138" spans="1:6" x14ac:dyDescent="0.3">
      <c r="A138">
        <v>137</v>
      </c>
      <c r="B138">
        <v>149</v>
      </c>
      <c r="C138" t="str">
        <f t="shared" si="2"/>
        <v>149</v>
      </c>
      <c r="D138" t="s">
        <v>316</v>
      </c>
      <c r="E138" t="b">
        <v>1</v>
      </c>
      <c r="F138" t="s">
        <v>300</v>
      </c>
    </row>
    <row r="139" spans="1:6" x14ac:dyDescent="0.3">
      <c r="A139">
        <v>138</v>
      </c>
      <c r="B139">
        <v>150</v>
      </c>
      <c r="C139" t="str">
        <f t="shared" si="2"/>
        <v>150</v>
      </c>
      <c r="D139" t="s">
        <v>317</v>
      </c>
      <c r="E139" t="b">
        <v>1</v>
      </c>
      <c r="F139" t="s">
        <v>318</v>
      </c>
    </row>
    <row r="140" spans="1:6" x14ac:dyDescent="0.3">
      <c r="A140">
        <v>139</v>
      </c>
      <c r="B140">
        <v>151</v>
      </c>
      <c r="C140" t="str">
        <f t="shared" si="2"/>
        <v>151</v>
      </c>
      <c r="D140" t="s">
        <v>319</v>
      </c>
      <c r="E140" t="b">
        <v>1</v>
      </c>
      <c r="F140" t="s">
        <v>318</v>
      </c>
    </row>
    <row r="141" spans="1:6" x14ac:dyDescent="0.3">
      <c r="A141">
        <v>140</v>
      </c>
      <c r="B141">
        <v>152</v>
      </c>
      <c r="C141" t="str">
        <f t="shared" si="2"/>
        <v>152</v>
      </c>
      <c r="D141" t="s">
        <v>320</v>
      </c>
      <c r="E141" t="b">
        <v>1</v>
      </c>
      <c r="F141" t="s">
        <v>318</v>
      </c>
    </row>
    <row r="142" spans="1:6" x14ac:dyDescent="0.3">
      <c r="A142">
        <v>141</v>
      </c>
      <c r="B142">
        <v>153</v>
      </c>
      <c r="C142" t="str">
        <f t="shared" si="2"/>
        <v>153</v>
      </c>
      <c r="D142" t="s">
        <v>321</v>
      </c>
      <c r="E142" t="b">
        <v>1</v>
      </c>
      <c r="F142" t="s">
        <v>318</v>
      </c>
    </row>
    <row r="143" spans="1:6" x14ac:dyDescent="0.3">
      <c r="A143">
        <v>142</v>
      </c>
      <c r="B143">
        <v>154</v>
      </c>
      <c r="C143" t="str">
        <f t="shared" si="2"/>
        <v>154</v>
      </c>
      <c r="D143" t="s">
        <v>322</v>
      </c>
      <c r="E143" t="b">
        <v>1</v>
      </c>
      <c r="F143" t="s">
        <v>323</v>
      </c>
    </row>
    <row r="144" spans="1:6" x14ac:dyDescent="0.3">
      <c r="A144">
        <v>143</v>
      </c>
      <c r="B144">
        <v>155</v>
      </c>
      <c r="C144" t="str">
        <f t="shared" si="2"/>
        <v>155</v>
      </c>
      <c r="D144" t="s">
        <v>324</v>
      </c>
      <c r="E144" t="b">
        <v>1</v>
      </c>
      <c r="F144" t="s">
        <v>325</v>
      </c>
    </row>
    <row r="145" spans="1:6" x14ac:dyDescent="0.3">
      <c r="A145">
        <v>144</v>
      </c>
      <c r="B145">
        <v>156</v>
      </c>
      <c r="C145" t="str">
        <f t="shared" si="2"/>
        <v>156</v>
      </c>
      <c r="D145" t="s">
        <v>326</v>
      </c>
      <c r="E145" t="b">
        <v>1</v>
      </c>
      <c r="F145" t="s">
        <v>318</v>
      </c>
    </row>
    <row r="146" spans="1:6" x14ac:dyDescent="0.3">
      <c r="A146">
        <v>145</v>
      </c>
      <c r="B146">
        <v>157</v>
      </c>
      <c r="C146" t="str">
        <f t="shared" si="2"/>
        <v>157</v>
      </c>
      <c r="D146" t="s">
        <v>327</v>
      </c>
      <c r="E146" t="b">
        <v>1</v>
      </c>
      <c r="F146" t="s">
        <v>325</v>
      </c>
    </row>
    <row r="147" spans="1:6" x14ac:dyDescent="0.3">
      <c r="A147">
        <v>146</v>
      </c>
      <c r="B147">
        <v>158</v>
      </c>
      <c r="C147" t="str">
        <f t="shared" si="2"/>
        <v>158</v>
      </c>
      <c r="D147" t="s">
        <v>328</v>
      </c>
      <c r="E147" t="b">
        <v>1</v>
      </c>
      <c r="F147" t="s">
        <v>329</v>
      </c>
    </row>
    <row r="148" spans="1:6" x14ac:dyDescent="0.3">
      <c r="A148">
        <v>147</v>
      </c>
      <c r="B148">
        <v>159</v>
      </c>
      <c r="C148" t="str">
        <f t="shared" si="2"/>
        <v>159</v>
      </c>
      <c r="D148" t="s">
        <v>330</v>
      </c>
      <c r="E148" t="b">
        <v>1</v>
      </c>
      <c r="F148" t="s">
        <v>325</v>
      </c>
    </row>
    <row r="149" spans="1:6" x14ac:dyDescent="0.3">
      <c r="A149">
        <v>148</v>
      </c>
      <c r="B149">
        <v>160</v>
      </c>
      <c r="C149" t="str">
        <f t="shared" si="2"/>
        <v>160</v>
      </c>
      <c r="D149" t="s">
        <v>331</v>
      </c>
      <c r="E149" t="b">
        <v>1</v>
      </c>
      <c r="F149" t="s">
        <v>318</v>
      </c>
    </row>
    <row r="150" spans="1:6" x14ac:dyDescent="0.3">
      <c r="A150">
        <v>149</v>
      </c>
      <c r="B150">
        <v>161</v>
      </c>
      <c r="C150" t="str">
        <f t="shared" si="2"/>
        <v>161</v>
      </c>
      <c r="D150" t="s">
        <v>332</v>
      </c>
      <c r="E150" t="b">
        <v>1</v>
      </c>
      <c r="F150" t="s">
        <v>333</v>
      </c>
    </row>
    <row r="151" spans="1:6" x14ac:dyDescent="0.3">
      <c r="A151">
        <v>150</v>
      </c>
      <c r="B151">
        <v>162</v>
      </c>
      <c r="C151" t="str">
        <f t="shared" si="2"/>
        <v>162</v>
      </c>
      <c r="D151" t="s">
        <v>334</v>
      </c>
      <c r="E151" t="b">
        <v>1</v>
      </c>
      <c r="F151" t="s">
        <v>318</v>
      </c>
    </row>
    <row r="152" spans="1:6" x14ac:dyDescent="0.3">
      <c r="A152">
        <v>151</v>
      </c>
      <c r="B152">
        <v>163</v>
      </c>
      <c r="C152" t="str">
        <f t="shared" si="2"/>
        <v>163</v>
      </c>
      <c r="D152" t="s">
        <v>335</v>
      </c>
      <c r="E152" t="b">
        <v>1</v>
      </c>
      <c r="F152" t="s">
        <v>336</v>
      </c>
    </row>
    <row r="153" spans="1:6" x14ac:dyDescent="0.3">
      <c r="A153">
        <v>152</v>
      </c>
      <c r="B153">
        <v>164</v>
      </c>
      <c r="C153" t="str">
        <f t="shared" si="2"/>
        <v>164</v>
      </c>
      <c r="D153" t="s">
        <v>337</v>
      </c>
      <c r="E153" t="b">
        <v>1</v>
      </c>
      <c r="F153" t="s">
        <v>336</v>
      </c>
    </row>
    <row r="154" spans="1:6" x14ac:dyDescent="0.3">
      <c r="A154">
        <v>153</v>
      </c>
      <c r="B154">
        <v>165</v>
      </c>
      <c r="C154" t="str">
        <f t="shared" si="2"/>
        <v>165</v>
      </c>
      <c r="D154" t="s">
        <v>338</v>
      </c>
      <c r="E154" t="b">
        <v>1</v>
      </c>
      <c r="F154" t="s">
        <v>336</v>
      </c>
    </row>
    <row r="155" spans="1:6" x14ac:dyDescent="0.3">
      <c r="A155">
        <v>154</v>
      </c>
      <c r="B155">
        <v>166</v>
      </c>
      <c r="C155" t="str">
        <f t="shared" si="2"/>
        <v>166</v>
      </c>
      <c r="D155" t="s">
        <v>339</v>
      </c>
      <c r="E155" t="b">
        <v>1</v>
      </c>
      <c r="F155" t="s">
        <v>325</v>
      </c>
    </row>
    <row r="156" spans="1:6" x14ac:dyDescent="0.3">
      <c r="A156">
        <v>155</v>
      </c>
      <c r="B156">
        <v>167</v>
      </c>
      <c r="C156" t="str">
        <f t="shared" si="2"/>
        <v>167</v>
      </c>
      <c r="D156" t="s">
        <v>340</v>
      </c>
      <c r="E156" t="b">
        <v>1</v>
      </c>
      <c r="F156" t="s">
        <v>313</v>
      </c>
    </row>
    <row r="157" spans="1:6" x14ac:dyDescent="0.3">
      <c r="A157">
        <v>156</v>
      </c>
      <c r="B157">
        <v>168</v>
      </c>
      <c r="C157" t="str">
        <f t="shared" si="2"/>
        <v>168</v>
      </c>
      <c r="D157" t="s">
        <v>341</v>
      </c>
      <c r="E157" t="b">
        <v>1</v>
      </c>
      <c r="F157" t="s">
        <v>329</v>
      </c>
    </row>
    <row r="158" spans="1:6" x14ac:dyDescent="0.3">
      <c r="A158">
        <v>157</v>
      </c>
      <c r="B158">
        <v>169</v>
      </c>
      <c r="C158" t="str">
        <f t="shared" si="2"/>
        <v>169</v>
      </c>
      <c r="D158" t="s">
        <v>342</v>
      </c>
      <c r="E158" t="b">
        <v>1</v>
      </c>
      <c r="F158" t="s">
        <v>315</v>
      </c>
    </row>
    <row r="159" spans="1:6" x14ac:dyDescent="0.3">
      <c r="A159">
        <v>158</v>
      </c>
      <c r="B159">
        <v>170</v>
      </c>
      <c r="C159" t="str">
        <f t="shared" si="2"/>
        <v>170</v>
      </c>
      <c r="D159" t="s">
        <v>343</v>
      </c>
      <c r="E159" t="b">
        <v>1</v>
      </c>
      <c r="F159" t="s">
        <v>344</v>
      </c>
    </row>
    <row r="160" spans="1:6" x14ac:dyDescent="0.3">
      <c r="A160">
        <v>159</v>
      </c>
      <c r="B160">
        <v>171</v>
      </c>
      <c r="C160" t="str">
        <f t="shared" si="2"/>
        <v>171</v>
      </c>
      <c r="D160" t="s">
        <v>345</v>
      </c>
      <c r="E160" t="b">
        <v>1</v>
      </c>
      <c r="F160" t="s">
        <v>344</v>
      </c>
    </row>
    <row r="161" spans="1:6" x14ac:dyDescent="0.3">
      <c r="A161">
        <v>160</v>
      </c>
      <c r="B161">
        <v>172</v>
      </c>
      <c r="C161" t="str">
        <f t="shared" si="2"/>
        <v>172</v>
      </c>
      <c r="D161" t="s">
        <v>346</v>
      </c>
      <c r="E161" t="b">
        <v>1</v>
      </c>
      <c r="F161" t="s">
        <v>347</v>
      </c>
    </row>
    <row r="162" spans="1:6" x14ac:dyDescent="0.3">
      <c r="A162">
        <v>161</v>
      </c>
      <c r="B162">
        <v>173</v>
      </c>
      <c r="C162" t="str">
        <f t="shared" si="2"/>
        <v>173</v>
      </c>
      <c r="D162" t="s">
        <v>348</v>
      </c>
      <c r="E162" t="b">
        <v>1</v>
      </c>
      <c r="F162" t="s">
        <v>344</v>
      </c>
    </row>
    <row r="163" spans="1:6" x14ac:dyDescent="0.3">
      <c r="A163">
        <v>162</v>
      </c>
      <c r="B163">
        <v>174</v>
      </c>
      <c r="C163" t="str">
        <f t="shared" si="2"/>
        <v>174</v>
      </c>
      <c r="D163" t="s">
        <v>349</v>
      </c>
      <c r="E163" t="b">
        <v>1</v>
      </c>
      <c r="F163" t="s">
        <v>344</v>
      </c>
    </row>
    <row r="164" spans="1:6" x14ac:dyDescent="0.3">
      <c r="A164">
        <v>163</v>
      </c>
      <c r="B164">
        <v>175</v>
      </c>
      <c r="C164" t="str">
        <f t="shared" si="2"/>
        <v>175</v>
      </c>
      <c r="D164" t="s">
        <v>350</v>
      </c>
      <c r="E164" t="b">
        <v>1</v>
      </c>
      <c r="F164" t="s">
        <v>45</v>
      </c>
    </row>
    <row r="165" spans="1:6" x14ac:dyDescent="0.3">
      <c r="A165">
        <v>164</v>
      </c>
      <c r="B165">
        <v>176</v>
      </c>
      <c r="C165" t="str">
        <f t="shared" si="2"/>
        <v>176</v>
      </c>
      <c r="D165" t="s">
        <v>351</v>
      </c>
      <c r="E165" t="b">
        <v>1</v>
      </c>
      <c r="F165" t="s">
        <v>45</v>
      </c>
    </row>
    <row r="166" spans="1:6" x14ac:dyDescent="0.3">
      <c r="A166">
        <v>165</v>
      </c>
      <c r="B166">
        <v>177</v>
      </c>
      <c r="C166" t="str">
        <f t="shared" si="2"/>
        <v>177</v>
      </c>
      <c r="D166" t="s">
        <v>352</v>
      </c>
      <c r="E166" t="b">
        <v>1</v>
      </c>
      <c r="F166" t="s">
        <v>315</v>
      </c>
    </row>
    <row r="167" spans="1:6" x14ac:dyDescent="0.3">
      <c r="A167">
        <v>166</v>
      </c>
      <c r="B167">
        <v>178</v>
      </c>
      <c r="C167" t="str">
        <f t="shared" si="2"/>
        <v>178</v>
      </c>
      <c r="D167" t="s">
        <v>353</v>
      </c>
      <c r="E167" t="b">
        <v>1</v>
      </c>
      <c r="F167" t="s">
        <v>344</v>
      </c>
    </row>
    <row r="168" spans="1:6" x14ac:dyDescent="0.3">
      <c r="A168">
        <v>167</v>
      </c>
      <c r="B168">
        <v>179</v>
      </c>
      <c r="C168" t="str">
        <f t="shared" si="2"/>
        <v>179</v>
      </c>
      <c r="D168" t="s">
        <v>354</v>
      </c>
      <c r="E168" t="b">
        <v>1</v>
      </c>
      <c r="F168" t="s">
        <v>45</v>
      </c>
    </row>
    <row r="169" spans="1:6" x14ac:dyDescent="0.3">
      <c r="A169">
        <v>168</v>
      </c>
      <c r="B169">
        <v>180</v>
      </c>
      <c r="C169" t="str">
        <f t="shared" si="2"/>
        <v>180</v>
      </c>
      <c r="D169" t="s">
        <v>355</v>
      </c>
      <c r="E169" t="b">
        <v>1</v>
      </c>
      <c r="F169" t="s">
        <v>356</v>
      </c>
    </row>
    <row r="170" spans="1:6" x14ac:dyDescent="0.3">
      <c r="A170">
        <v>169</v>
      </c>
      <c r="B170">
        <v>181</v>
      </c>
      <c r="C170" t="str">
        <f t="shared" si="2"/>
        <v>181</v>
      </c>
      <c r="D170" t="s">
        <v>357</v>
      </c>
      <c r="E170" t="b">
        <v>1</v>
      </c>
      <c r="F170" t="s">
        <v>356</v>
      </c>
    </row>
    <row r="171" spans="1:6" x14ac:dyDescent="0.3">
      <c r="A171">
        <v>170</v>
      </c>
      <c r="B171">
        <v>182</v>
      </c>
      <c r="C171" t="str">
        <f t="shared" si="2"/>
        <v>182</v>
      </c>
      <c r="D171" t="s">
        <v>358</v>
      </c>
      <c r="E171" t="b">
        <v>1</v>
      </c>
      <c r="F171" t="s">
        <v>356</v>
      </c>
    </row>
    <row r="172" spans="1:6" x14ac:dyDescent="0.3">
      <c r="A172">
        <v>171</v>
      </c>
      <c r="B172">
        <v>183</v>
      </c>
      <c r="C172" t="str">
        <f t="shared" si="2"/>
        <v>183</v>
      </c>
      <c r="D172" t="s">
        <v>359</v>
      </c>
      <c r="E172" t="b">
        <v>1</v>
      </c>
      <c r="F172" t="s">
        <v>58</v>
      </c>
    </row>
    <row r="173" spans="1:6" x14ac:dyDescent="0.3">
      <c r="A173">
        <v>172</v>
      </c>
      <c r="B173">
        <v>184</v>
      </c>
      <c r="C173" t="str">
        <f t="shared" si="2"/>
        <v>184</v>
      </c>
      <c r="D173" t="s">
        <v>360</v>
      </c>
      <c r="E173" t="b">
        <v>1</v>
      </c>
      <c r="F173" t="s">
        <v>58</v>
      </c>
    </row>
    <row r="174" spans="1:6" x14ac:dyDescent="0.3">
      <c r="A174">
        <v>173</v>
      </c>
      <c r="B174">
        <v>185</v>
      </c>
      <c r="C174" t="str">
        <f t="shared" si="2"/>
        <v>185</v>
      </c>
      <c r="D174" t="s">
        <v>361</v>
      </c>
      <c r="E174" t="b">
        <v>1</v>
      </c>
      <c r="F174" t="s">
        <v>58</v>
      </c>
    </row>
    <row r="175" spans="1:6" x14ac:dyDescent="0.3">
      <c r="A175">
        <v>174</v>
      </c>
      <c r="B175">
        <v>186</v>
      </c>
      <c r="C175" t="str">
        <f t="shared" si="2"/>
        <v>186</v>
      </c>
      <c r="D175" t="s">
        <v>362</v>
      </c>
      <c r="E175" t="b">
        <v>1</v>
      </c>
      <c r="F175" t="s">
        <v>58</v>
      </c>
    </row>
    <row r="176" spans="1:6" x14ac:dyDescent="0.3">
      <c r="A176">
        <v>175</v>
      </c>
      <c r="B176">
        <v>187</v>
      </c>
      <c r="C176" t="str">
        <f t="shared" si="2"/>
        <v>187</v>
      </c>
      <c r="D176" t="s">
        <v>363</v>
      </c>
      <c r="E176" t="b">
        <v>1</v>
      </c>
      <c r="F176" t="s">
        <v>58</v>
      </c>
    </row>
    <row r="177" spans="1:6" x14ac:dyDescent="0.3">
      <c r="A177">
        <v>176</v>
      </c>
      <c r="B177">
        <v>188</v>
      </c>
      <c r="C177" t="str">
        <f t="shared" si="2"/>
        <v>188</v>
      </c>
      <c r="D177" t="s">
        <v>364</v>
      </c>
      <c r="E177" t="b">
        <v>1</v>
      </c>
      <c r="F177" t="s">
        <v>300</v>
      </c>
    </row>
    <row r="178" spans="1:6" x14ac:dyDescent="0.3">
      <c r="A178">
        <v>177</v>
      </c>
      <c r="B178">
        <v>189</v>
      </c>
      <c r="C178" t="str">
        <f t="shared" si="2"/>
        <v>189</v>
      </c>
      <c r="D178" t="s">
        <v>365</v>
      </c>
      <c r="E178" t="b">
        <v>1</v>
      </c>
      <c r="F178" t="s">
        <v>356</v>
      </c>
    </row>
    <row r="179" spans="1:6" x14ac:dyDescent="0.3">
      <c r="A179">
        <v>178</v>
      </c>
      <c r="B179">
        <v>190</v>
      </c>
      <c r="C179" t="str">
        <f t="shared" si="2"/>
        <v>190</v>
      </c>
      <c r="D179" t="s">
        <v>366</v>
      </c>
      <c r="E179" t="b">
        <v>1</v>
      </c>
      <c r="F179" t="s">
        <v>236</v>
      </c>
    </row>
    <row r="180" spans="1:6" x14ac:dyDescent="0.3">
      <c r="A180">
        <v>179</v>
      </c>
      <c r="B180">
        <v>191</v>
      </c>
      <c r="C180" t="str">
        <f t="shared" si="2"/>
        <v>191</v>
      </c>
      <c r="D180" t="s">
        <v>367</v>
      </c>
      <c r="E180" t="b">
        <v>1</v>
      </c>
      <c r="F180" t="s">
        <v>236</v>
      </c>
    </row>
    <row r="181" spans="1:6" x14ac:dyDescent="0.3">
      <c r="A181">
        <v>180</v>
      </c>
      <c r="B181">
        <v>192</v>
      </c>
      <c r="C181" t="str">
        <f t="shared" si="2"/>
        <v>192</v>
      </c>
      <c r="D181" t="s">
        <v>368</v>
      </c>
      <c r="E181" t="b">
        <v>1</v>
      </c>
      <c r="F181" t="s">
        <v>236</v>
      </c>
    </row>
    <row r="182" spans="1:6" x14ac:dyDescent="0.3">
      <c r="A182">
        <v>181</v>
      </c>
      <c r="B182">
        <v>193</v>
      </c>
      <c r="C182" t="str">
        <f t="shared" si="2"/>
        <v>193</v>
      </c>
      <c r="D182" t="s">
        <v>369</v>
      </c>
      <c r="E182" t="b">
        <v>1</v>
      </c>
      <c r="F182" t="s">
        <v>236</v>
      </c>
    </row>
    <row r="183" spans="1:6" x14ac:dyDescent="0.3">
      <c r="A183">
        <v>182</v>
      </c>
      <c r="B183">
        <v>194</v>
      </c>
      <c r="C183" t="str">
        <f t="shared" si="2"/>
        <v>194</v>
      </c>
      <c r="D183" t="s">
        <v>370</v>
      </c>
      <c r="E183" t="b">
        <v>1</v>
      </c>
      <c r="F183" t="s">
        <v>236</v>
      </c>
    </row>
    <row r="184" spans="1:6" x14ac:dyDescent="0.3">
      <c r="A184">
        <v>183</v>
      </c>
      <c r="B184">
        <v>195</v>
      </c>
      <c r="C184" t="str">
        <f t="shared" si="2"/>
        <v>195</v>
      </c>
      <c r="D184" t="s">
        <v>371</v>
      </c>
      <c r="E184" t="b">
        <v>1</v>
      </c>
      <c r="F184" t="s">
        <v>45</v>
      </c>
    </row>
    <row r="185" spans="1:6" x14ac:dyDescent="0.3">
      <c r="A185">
        <v>184</v>
      </c>
      <c r="B185">
        <v>196</v>
      </c>
      <c r="C185" t="str">
        <f t="shared" si="2"/>
        <v>196</v>
      </c>
      <c r="D185" t="s">
        <v>372</v>
      </c>
      <c r="E185" t="b">
        <v>1</v>
      </c>
      <c r="F185" t="s">
        <v>45</v>
      </c>
    </row>
    <row r="186" spans="1:6" x14ac:dyDescent="0.3">
      <c r="A186">
        <v>185</v>
      </c>
      <c r="B186">
        <v>197</v>
      </c>
      <c r="C186" t="str">
        <f t="shared" si="2"/>
        <v>197</v>
      </c>
      <c r="D186" t="s">
        <v>373</v>
      </c>
      <c r="E186" t="b">
        <v>1</v>
      </c>
      <c r="F186" t="s">
        <v>236</v>
      </c>
    </row>
    <row r="187" spans="1:6" x14ac:dyDescent="0.3">
      <c r="A187">
        <v>186</v>
      </c>
      <c r="B187">
        <v>198</v>
      </c>
      <c r="C187" t="str">
        <f t="shared" si="2"/>
        <v>198</v>
      </c>
      <c r="D187" t="s">
        <v>374</v>
      </c>
      <c r="E187" t="b">
        <v>1</v>
      </c>
      <c r="F187" t="s">
        <v>236</v>
      </c>
    </row>
    <row r="188" spans="1:6" x14ac:dyDescent="0.3">
      <c r="A188">
        <v>187</v>
      </c>
      <c r="B188">
        <v>199</v>
      </c>
      <c r="C188" t="str">
        <f t="shared" si="2"/>
        <v>199</v>
      </c>
      <c r="D188" t="s">
        <v>375</v>
      </c>
      <c r="E188" t="b">
        <v>1</v>
      </c>
      <c r="F188" t="s">
        <v>376</v>
      </c>
    </row>
    <row r="189" spans="1:6" x14ac:dyDescent="0.3">
      <c r="A189">
        <v>188</v>
      </c>
      <c r="B189">
        <v>200</v>
      </c>
      <c r="C189" t="str">
        <f t="shared" si="2"/>
        <v>200</v>
      </c>
      <c r="D189" t="s">
        <v>377</v>
      </c>
      <c r="E189" t="b">
        <v>1</v>
      </c>
      <c r="F189" t="s">
        <v>378</v>
      </c>
    </row>
    <row r="190" spans="1:6" x14ac:dyDescent="0.3">
      <c r="A190">
        <v>189</v>
      </c>
      <c r="B190">
        <v>201</v>
      </c>
      <c r="C190" t="str">
        <f t="shared" si="2"/>
        <v>201</v>
      </c>
      <c r="D190" t="s">
        <v>379</v>
      </c>
      <c r="E190" t="b">
        <v>1</v>
      </c>
      <c r="F190" t="s">
        <v>378</v>
      </c>
    </row>
    <row r="191" spans="1:6" x14ac:dyDescent="0.3">
      <c r="A191">
        <v>190</v>
      </c>
      <c r="B191">
        <v>202</v>
      </c>
      <c r="C191" t="str">
        <f t="shared" si="2"/>
        <v>202</v>
      </c>
      <c r="D191" t="s">
        <v>380</v>
      </c>
      <c r="E191" t="b">
        <v>1</v>
      </c>
      <c r="F191" t="s">
        <v>378</v>
      </c>
    </row>
    <row r="192" spans="1:6" x14ac:dyDescent="0.3">
      <c r="A192">
        <v>191</v>
      </c>
      <c r="B192">
        <v>203</v>
      </c>
      <c r="C192" t="str">
        <f t="shared" si="2"/>
        <v>203</v>
      </c>
      <c r="D192" t="s">
        <v>381</v>
      </c>
      <c r="E192" t="b">
        <v>1</v>
      </c>
      <c r="F192" t="s">
        <v>378</v>
      </c>
    </row>
    <row r="193" spans="1:6" x14ac:dyDescent="0.3">
      <c r="A193">
        <v>192</v>
      </c>
      <c r="B193">
        <v>204</v>
      </c>
      <c r="C193" t="str">
        <f t="shared" si="2"/>
        <v>204</v>
      </c>
      <c r="D193" t="s">
        <v>382</v>
      </c>
      <c r="E193" t="b">
        <v>1</v>
      </c>
      <c r="F193" t="s">
        <v>378</v>
      </c>
    </row>
    <row r="194" spans="1:6" x14ac:dyDescent="0.3">
      <c r="A194">
        <v>193</v>
      </c>
      <c r="B194">
        <v>205</v>
      </c>
      <c r="C194" t="str">
        <f t="shared" si="2"/>
        <v>205</v>
      </c>
      <c r="D194" t="s">
        <v>383</v>
      </c>
      <c r="E194" t="b">
        <v>1</v>
      </c>
      <c r="F194" t="s">
        <v>378</v>
      </c>
    </row>
    <row r="195" spans="1:6" x14ac:dyDescent="0.3">
      <c r="A195">
        <v>194</v>
      </c>
      <c r="B195">
        <v>206</v>
      </c>
      <c r="C195" t="str">
        <f t="shared" ref="C195:C258" si="3">LEFT(D195,3)</f>
        <v>206</v>
      </c>
      <c r="D195" t="s">
        <v>384</v>
      </c>
      <c r="E195" t="b">
        <v>1</v>
      </c>
      <c r="F195" t="s">
        <v>378</v>
      </c>
    </row>
    <row r="196" spans="1:6" x14ac:dyDescent="0.3">
      <c r="A196">
        <v>195</v>
      </c>
      <c r="B196">
        <v>207</v>
      </c>
      <c r="C196" t="str">
        <f t="shared" si="3"/>
        <v>207</v>
      </c>
      <c r="D196" t="s">
        <v>385</v>
      </c>
      <c r="E196" t="b">
        <v>1</v>
      </c>
      <c r="F196" t="s">
        <v>378</v>
      </c>
    </row>
    <row r="197" spans="1:6" x14ac:dyDescent="0.3">
      <c r="A197">
        <v>196</v>
      </c>
      <c r="B197">
        <v>208</v>
      </c>
      <c r="C197" t="str">
        <f t="shared" si="3"/>
        <v>208</v>
      </c>
      <c r="D197" t="s">
        <v>386</v>
      </c>
      <c r="E197" t="b">
        <v>1</v>
      </c>
      <c r="F197" t="s">
        <v>387</v>
      </c>
    </row>
    <row r="198" spans="1:6" x14ac:dyDescent="0.3">
      <c r="A198">
        <v>197</v>
      </c>
      <c r="B198">
        <v>209</v>
      </c>
      <c r="C198" t="str">
        <f t="shared" si="3"/>
        <v>209</v>
      </c>
      <c r="D198" t="s">
        <v>388</v>
      </c>
      <c r="E198" t="b">
        <v>1</v>
      </c>
      <c r="F198" t="s">
        <v>378</v>
      </c>
    </row>
    <row r="199" spans="1:6" x14ac:dyDescent="0.3">
      <c r="A199">
        <v>198</v>
      </c>
      <c r="B199">
        <v>210</v>
      </c>
      <c r="C199" t="str">
        <f t="shared" si="3"/>
        <v>210</v>
      </c>
      <c r="D199" t="s">
        <v>389</v>
      </c>
      <c r="E199" t="b">
        <v>1</v>
      </c>
      <c r="F199" t="s">
        <v>390</v>
      </c>
    </row>
    <row r="200" spans="1:6" x14ac:dyDescent="0.3">
      <c r="A200">
        <v>199</v>
      </c>
      <c r="B200">
        <v>211</v>
      </c>
      <c r="C200" t="str">
        <f t="shared" si="3"/>
        <v>211</v>
      </c>
      <c r="D200" t="s">
        <v>391</v>
      </c>
      <c r="E200" t="b">
        <v>1</v>
      </c>
      <c r="F200" t="s">
        <v>390</v>
      </c>
    </row>
    <row r="201" spans="1:6" x14ac:dyDescent="0.3">
      <c r="A201">
        <v>200</v>
      </c>
      <c r="B201">
        <v>212</v>
      </c>
      <c r="C201" t="str">
        <f t="shared" si="3"/>
        <v>212</v>
      </c>
      <c r="D201" t="s">
        <v>392</v>
      </c>
      <c r="E201" t="b">
        <v>1</v>
      </c>
      <c r="F201" t="s">
        <v>390</v>
      </c>
    </row>
    <row r="202" spans="1:6" x14ac:dyDescent="0.3">
      <c r="A202">
        <v>201</v>
      </c>
      <c r="B202">
        <v>214</v>
      </c>
      <c r="C202" t="str">
        <f t="shared" si="3"/>
        <v>214</v>
      </c>
      <c r="D202" t="s">
        <v>393</v>
      </c>
      <c r="E202" t="b">
        <v>1</v>
      </c>
      <c r="F202" t="s">
        <v>390</v>
      </c>
    </row>
    <row r="203" spans="1:6" x14ac:dyDescent="0.3">
      <c r="A203">
        <v>202</v>
      </c>
      <c r="B203">
        <v>215</v>
      </c>
      <c r="C203" t="str">
        <f t="shared" si="3"/>
        <v>215</v>
      </c>
      <c r="D203" t="s">
        <v>394</v>
      </c>
      <c r="E203" t="b">
        <v>1</v>
      </c>
      <c r="F203" t="s">
        <v>323</v>
      </c>
    </row>
    <row r="204" spans="1:6" x14ac:dyDescent="0.3">
      <c r="A204">
        <v>203</v>
      </c>
      <c r="B204">
        <v>216</v>
      </c>
      <c r="C204" t="str">
        <f t="shared" si="3"/>
        <v>216</v>
      </c>
      <c r="D204" t="s">
        <v>395</v>
      </c>
      <c r="E204" t="b">
        <v>1</v>
      </c>
      <c r="F204" t="s">
        <v>396</v>
      </c>
    </row>
    <row r="205" spans="1:6" x14ac:dyDescent="0.3">
      <c r="A205">
        <v>204</v>
      </c>
      <c r="B205">
        <v>217</v>
      </c>
      <c r="C205" t="str">
        <f t="shared" si="3"/>
        <v>217</v>
      </c>
      <c r="D205" t="s">
        <v>397</v>
      </c>
      <c r="E205" t="b">
        <v>1</v>
      </c>
      <c r="F205" t="s">
        <v>387</v>
      </c>
    </row>
    <row r="206" spans="1:6" x14ac:dyDescent="0.3">
      <c r="A206">
        <v>205</v>
      </c>
      <c r="B206">
        <v>218</v>
      </c>
      <c r="C206" t="str">
        <f t="shared" si="3"/>
        <v>218</v>
      </c>
      <c r="D206" t="s">
        <v>398</v>
      </c>
      <c r="E206" t="b">
        <v>1</v>
      </c>
      <c r="F206" t="s">
        <v>396</v>
      </c>
    </row>
    <row r="207" spans="1:6" x14ac:dyDescent="0.3">
      <c r="A207">
        <v>206</v>
      </c>
      <c r="B207">
        <v>219</v>
      </c>
      <c r="C207" t="str">
        <f t="shared" si="3"/>
        <v>219</v>
      </c>
      <c r="D207" t="s">
        <v>399</v>
      </c>
      <c r="E207" t="b">
        <v>1</v>
      </c>
      <c r="F207" t="s">
        <v>390</v>
      </c>
    </row>
    <row r="208" spans="1:6" x14ac:dyDescent="0.3">
      <c r="A208">
        <v>207</v>
      </c>
      <c r="B208">
        <v>220</v>
      </c>
      <c r="C208" t="str">
        <f t="shared" si="3"/>
        <v>220</v>
      </c>
      <c r="D208" t="s">
        <v>400</v>
      </c>
      <c r="E208" t="b">
        <v>1</v>
      </c>
      <c r="F208" t="s">
        <v>378</v>
      </c>
    </row>
    <row r="209" spans="1:6" x14ac:dyDescent="0.3">
      <c r="A209">
        <v>208</v>
      </c>
      <c r="B209">
        <v>221</v>
      </c>
      <c r="C209" t="str">
        <f t="shared" si="3"/>
        <v>221</v>
      </c>
      <c r="D209" t="s">
        <v>401</v>
      </c>
      <c r="E209" t="b">
        <v>1</v>
      </c>
      <c r="F209" t="s">
        <v>378</v>
      </c>
    </row>
    <row r="210" spans="1:6" x14ac:dyDescent="0.3">
      <c r="A210">
        <v>209</v>
      </c>
      <c r="B210">
        <v>222</v>
      </c>
      <c r="C210" t="str">
        <f t="shared" si="3"/>
        <v>222</v>
      </c>
      <c r="D210" t="s">
        <v>402</v>
      </c>
      <c r="E210" t="b">
        <v>1</v>
      </c>
      <c r="F210" t="s">
        <v>378</v>
      </c>
    </row>
    <row r="211" spans="1:6" x14ac:dyDescent="0.3">
      <c r="A211">
        <v>210</v>
      </c>
      <c r="B211">
        <v>223</v>
      </c>
      <c r="C211" t="str">
        <f t="shared" si="3"/>
        <v>223</v>
      </c>
      <c r="D211" t="s">
        <v>403</v>
      </c>
      <c r="E211" t="b">
        <v>1</v>
      </c>
      <c r="F211" t="s">
        <v>378</v>
      </c>
    </row>
    <row r="212" spans="1:6" x14ac:dyDescent="0.3">
      <c r="A212">
        <v>211</v>
      </c>
      <c r="B212">
        <v>224</v>
      </c>
      <c r="C212" t="str">
        <f t="shared" si="3"/>
        <v>224</v>
      </c>
      <c r="D212" t="s">
        <v>404</v>
      </c>
      <c r="E212" t="b">
        <v>1</v>
      </c>
      <c r="F212" t="s">
        <v>405</v>
      </c>
    </row>
    <row r="213" spans="1:6" x14ac:dyDescent="0.3">
      <c r="A213">
        <v>212</v>
      </c>
      <c r="B213">
        <v>225</v>
      </c>
      <c r="C213" t="str">
        <f t="shared" si="3"/>
        <v>225</v>
      </c>
      <c r="D213" t="s">
        <v>406</v>
      </c>
      <c r="E213" t="b">
        <v>1</v>
      </c>
      <c r="F213" t="s">
        <v>405</v>
      </c>
    </row>
    <row r="214" spans="1:6" x14ac:dyDescent="0.3">
      <c r="A214">
        <v>213</v>
      </c>
      <c r="B214">
        <v>226</v>
      </c>
      <c r="C214" t="str">
        <f t="shared" si="3"/>
        <v>226</v>
      </c>
      <c r="D214" t="s">
        <v>407</v>
      </c>
      <c r="E214" t="b">
        <v>1</v>
      </c>
      <c r="F214" t="s">
        <v>408</v>
      </c>
    </row>
    <row r="215" spans="1:6" x14ac:dyDescent="0.3">
      <c r="A215">
        <v>214</v>
      </c>
      <c r="B215">
        <v>227</v>
      </c>
      <c r="C215" t="str">
        <f t="shared" si="3"/>
        <v>227</v>
      </c>
      <c r="D215" t="s">
        <v>409</v>
      </c>
      <c r="E215" t="b">
        <v>1</v>
      </c>
      <c r="F215" t="s">
        <v>410</v>
      </c>
    </row>
    <row r="216" spans="1:6" x14ac:dyDescent="0.3">
      <c r="A216">
        <v>215</v>
      </c>
      <c r="B216">
        <v>228</v>
      </c>
      <c r="C216" t="str">
        <f t="shared" si="3"/>
        <v>228</v>
      </c>
      <c r="D216" t="s">
        <v>411</v>
      </c>
      <c r="E216" t="b">
        <v>1</v>
      </c>
      <c r="F216" t="s">
        <v>408</v>
      </c>
    </row>
    <row r="217" spans="1:6" x14ac:dyDescent="0.3">
      <c r="A217">
        <v>216</v>
      </c>
      <c r="B217">
        <v>229</v>
      </c>
      <c r="C217" t="str">
        <f t="shared" si="3"/>
        <v>229</v>
      </c>
      <c r="D217" t="s">
        <v>412</v>
      </c>
      <c r="E217" t="b">
        <v>1</v>
      </c>
      <c r="F217" t="s">
        <v>410</v>
      </c>
    </row>
    <row r="218" spans="1:6" x14ac:dyDescent="0.3">
      <c r="A218">
        <v>217</v>
      </c>
      <c r="B218">
        <v>230</v>
      </c>
      <c r="C218" t="str">
        <f t="shared" si="3"/>
        <v>230</v>
      </c>
      <c r="D218" t="s">
        <v>413</v>
      </c>
      <c r="E218" t="b">
        <v>1</v>
      </c>
      <c r="F218" t="s">
        <v>405</v>
      </c>
    </row>
    <row r="219" spans="1:6" x14ac:dyDescent="0.3">
      <c r="A219">
        <v>218</v>
      </c>
      <c r="B219">
        <v>231</v>
      </c>
      <c r="C219" t="str">
        <f t="shared" si="3"/>
        <v>231</v>
      </c>
      <c r="D219" t="s">
        <v>414</v>
      </c>
      <c r="E219" t="b">
        <v>1</v>
      </c>
      <c r="F219" t="s">
        <v>405</v>
      </c>
    </row>
    <row r="220" spans="1:6" x14ac:dyDescent="0.3">
      <c r="A220">
        <v>219</v>
      </c>
      <c r="B220">
        <v>232</v>
      </c>
      <c r="C220" t="str">
        <f t="shared" si="3"/>
        <v>232</v>
      </c>
      <c r="D220" t="s">
        <v>415</v>
      </c>
      <c r="E220" t="b">
        <v>1</v>
      </c>
      <c r="F220" t="s">
        <v>405</v>
      </c>
    </row>
    <row r="221" spans="1:6" x14ac:dyDescent="0.3">
      <c r="A221">
        <v>220</v>
      </c>
      <c r="B221">
        <v>233</v>
      </c>
      <c r="C221" t="str">
        <f t="shared" si="3"/>
        <v>233</v>
      </c>
      <c r="D221" t="s">
        <v>416</v>
      </c>
      <c r="E221" t="b">
        <v>1</v>
      </c>
      <c r="F221" t="s">
        <v>417</v>
      </c>
    </row>
    <row r="222" spans="1:6" x14ac:dyDescent="0.3">
      <c r="A222">
        <v>221</v>
      </c>
      <c r="B222">
        <v>234</v>
      </c>
      <c r="C222" t="str">
        <f t="shared" si="3"/>
        <v>234</v>
      </c>
      <c r="D222" t="s">
        <v>418</v>
      </c>
      <c r="E222" t="b">
        <v>1</v>
      </c>
      <c r="F222" t="s">
        <v>417</v>
      </c>
    </row>
    <row r="223" spans="1:6" x14ac:dyDescent="0.3">
      <c r="A223">
        <v>222</v>
      </c>
      <c r="B223">
        <v>235</v>
      </c>
      <c r="C223" t="str">
        <f t="shared" si="3"/>
        <v>235</v>
      </c>
      <c r="D223" t="s">
        <v>419</v>
      </c>
      <c r="E223" t="b">
        <v>1</v>
      </c>
      <c r="F223" t="s">
        <v>417</v>
      </c>
    </row>
    <row r="224" spans="1:6" x14ac:dyDescent="0.3">
      <c r="A224">
        <v>223</v>
      </c>
      <c r="B224">
        <v>236</v>
      </c>
      <c r="C224" t="str">
        <f t="shared" si="3"/>
        <v>236</v>
      </c>
      <c r="D224" t="s">
        <v>420</v>
      </c>
      <c r="E224" t="b">
        <v>1</v>
      </c>
      <c r="F224" t="s">
        <v>417</v>
      </c>
    </row>
    <row r="225" spans="1:6" x14ac:dyDescent="0.3">
      <c r="A225">
        <v>224</v>
      </c>
      <c r="B225">
        <v>237</v>
      </c>
      <c r="C225" t="str">
        <f t="shared" si="3"/>
        <v>237</v>
      </c>
      <c r="D225" t="s">
        <v>421</v>
      </c>
      <c r="E225" t="b">
        <v>1</v>
      </c>
      <c r="F225" t="s">
        <v>417</v>
      </c>
    </row>
    <row r="226" spans="1:6" x14ac:dyDescent="0.3">
      <c r="A226">
        <v>225</v>
      </c>
      <c r="B226">
        <v>238</v>
      </c>
      <c r="C226" t="str">
        <f t="shared" si="3"/>
        <v>238</v>
      </c>
      <c r="D226" t="s">
        <v>422</v>
      </c>
      <c r="E226" t="b">
        <v>1</v>
      </c>
      <c r="F226" t="s">
        <v>405</v>
      </c>
    </row>
    <row r="227" spans="1:6" x14ac:dyDescent="0.3">
      <c r="A227">
        <v>226</v>
      </c>
      <c r="B227">
        <v>239</v>
      </c>
      <c r="C227" t="str">
        <f t="shared" si="3"/>
        <v>239</v>
      </c>
      <c r="D227" t="s">
        <v>423</v>
      </c>
      <c r="E227" t="b">
        <v>1</v>
      </c>
      <c r="F227" t="s">
        <v>424</v>
      </c>
    </row>
    <row r="228" spans="1:6" x14ac:dyDescent="0.3">
      <c r="A228">
        <v>227</v>
      </c>
      <c r="B228">
        <v>240</v>
      </c>
      <c r="C228" t="str">
        <f t="shared" si="3"/>
        <v>240</v>
      </c>
      <c r="D228" t="s">
        <v>425</v>
      </c>
      <c r="E228" t="b">
        <v>1</v>
      </c>
      <c r="F228" t="s">
        <v>426</v>
      </c>
    </row>
    <row r="229" spans="1:6" x14ac:dyDescent="0.3">
      <c r="A229">
        <v>228</v>
      </c>
      <c r="B229">
        <v>241</v>
      </c>
      <c r="C229" t="str">
        <f t="shared" si="3"/>
        <v>241</v>
      </c>
      <c r="D229" t="s">
        <v>427</v>
      </c>
      <c r="E229" t="b">
        <v>1</v>
      </c>
      <c r="F229" t="s">
        <v>426</v>
      </c>
    </row>
    <row r="230" spans="1:6" x14ac:dyDescent="0.3">
      <c r="A230">
        <v>229</v>
      </c>
      <c r="B230">
        <v>242</v>
      </c>
      <c r="C230" t="str">
        <f t="shared" si="3"/>
        <v>242</v>
      </c>
      <c r="D230" t="s">
        <v>428</v>
      </c>
      <c r="E230" t="b">
        <v>1</v>
      </c>
      <c r="F230" t="s">
        <v>429</v>
      </c>
    </row>
    <row r="231" spans="1:6" x14ac:dyDescent="0.3">
      <c r="A231">
        <v>230</v>
      </c>
      <c r="B231">
        <v>243</v>
      </c>
      <c r="C231" t="str">
        <f t="shared" si="3"/>
        <v>243</v>
      </c>
      <c r="D231" t="s">
        <v>430</v>
      </c>
      <c r="E231" t="b">
        <v>1</v>
      </c>
      <c r="F231" t="s">
        <v>429</v>
      </c>
    </row>
    <row r="232" spans="1:6" x14ac:dyDescent="0.3">
      <c r="A232">
        <v>231</v>
      </c>
      <c r="B232">
        <v>244</v>
      </c>
      <c r="C232" t="str">
        <f t="shared" si="3"/>
        <v>244</v>
      </c>
      <c r="D232" t="s">
        <v>431</v>
      </c>
      <c r="E232" t="b">
        <v>1</v>
      </c>
      <c r="F232" t="s">
        <v>410</v>
      </c>
    </row>
    <row r="233" spans="1:6" x14ac:dyDescent="0.3">
      <c r="A233">
        <v>232</v>
      </c>
      <c r="B233">
        <v>245</v>
      </c>
      <c r="C233" t="str">
        <f t="shared" si="3"/>
        <v>245</v>
      </c>
      <c r="D233" t="s">
        <v>432</v>
      </c>
      <c r="E233" t="b">
        <v>1</v>
      </c>
      <c r="F233" t="s">
        <v>433</v>
      </c>
    </row>
    <row r="234" spans="1:6" x14ac:dyDescent="0.3">
      <c r="A234">
        <v>233</v>
      </c>
      <c r="B234">
        <v>246</v>
      </c>
      <c r="C234" t="str">
        <f t="shared" si="3"/>
        <v>246</v>
      </c>
      <c r="D234" t="s">
        <v>434</v>
      </c>
      <c r="E234" t="b">
        <v>1</v>
      </c>
      <c r="F234" t="s">
        <v>429</v>
      </c>
    </row>
    <row r="235" spans="1:6" x14ac:dyDescent="0.3">
      <c r="A235">
        <v>234</v>
      </c>
      <c r="B235">
        <v>247</v>
      </c>
      <c r="C235" t="str">
        <f t="shared" si="3"/>
        <v>247</v>
      </c>
      <c r="D235" t="s">
        <v>435</v>
      </c>
      <c r="E235" t="b">
        <v>1</v>
      </c>
      <c r="F235" t="s">
        <v>436</v>
      </c>
    </row>
    <row r="236" spans="1:6" x14ac:dyDescent="0.3">
      <c r="A236">
        <v>235</v>
      </c>
      <c r="B236">
        <v>248</v>
      </c>
      <c r="C236" t="str">
        <f t="shared" si="3"/>
        <v>248</v>
      </c>
      <c r="D236" t="s">
        <v>437</v>
      </c>
      <c r="E236" t="b">
        <v>1</v>
      </c>
      <c r="F236" t="s">
        <v>436</v>
      </c>
    </row>
    <row r="237" spans="1:6" x14ac:dyDescent="0.3">
      <c r="A237">
        <v>236</v>
      </c>
      <c r="B237">
        <v>249</v>
      </c>
      <c r="C237" t="str">
        <f t="shared" si="3"/>
        <v>249</v>
      </c>
      <c r="D237" t="s">
        <v>438</v>
      </c>
      <c r="E237" t="b">
        <v>1</v>
      </c>
      <c r="F237" t="s">
        <v>436</v>
      </c>
    </row>
    <row r="238" spans="1:6" x14ac:dyDescent="0.3">
      <c r="A238">
        <v>237</v>
      </c>
      <c r="B238">
        <v>250</v>
      </c>
      <c r="C238" t="str">
        <f t="shared" si="3"/>
        <v>250</v>
      </c>
      <c r="D238" t="s">
        <v>439</v>
      </c>
      <c r="E238" t="b">
        <v>1</v>
      </c>
      <c r="F238" t="s">
        <v>440</v>
      </c>
    </row>
    <row r="239" spans="1:6" x14ac:dyDescent="0.3">
      <c r="A239">
        <v>238</v>
      </c>
      <c r="B239">
        <v>251</v>
      </c>
      <c r="C239" t="str">
        <f t="shared" si="3"/>
        <v>251</v>
      </c>
      <c r="D239" t="s">
        <v>441</v>
      </c>
      <c r="E239" t="b">
        <v>1</v>
      </c>
      <c r="F239" t="s">
        <v>440</v>
      </c>
    </row>
    <row r="240" spans="1:6" x14ac:dyDescent="0.3">
      <c r="A240">
        <v>239</v>
      </c>
      <c r="B240">
        <v>252</v>
      </c>
      <c r="C240" t="str">
        <f t="shared" si="3"/>
        <v>252</v>
      </c>
      <c r="D240" t="s">
        <v>442</v>
      </c>
      <c r="E240" t="b">
        <v>1</v>
      </c>
      <c r="F240" t="s">
        <v>440</v>
      </c>
    </row>
    <row r="241" spans="1:6" x14ac:dyDescent="0.3">
      <c r="A241">
        <v>240</v>
      </c>
      <c r="B241">
        <v>253</v>
      </c>
      <c r="C241" t="str">
        <f t="shared" si="3"/>
        <v>253</v>
      </c>
      <c r="D241" t="s">
        <v>443</v>
      </c>
      <c r="E241" t="b">
        <v>1</v>
      </c>
      <c r="F241" t="s">
        <v>440</v>
      </c>
    </row>
    <row r="242" spans="1:6" x14ac:dyDescent="0.3">
      <c r="A242">
        <v>241</v>
      </c>
      <c r="B242">
        <v>254</v>
      </c>
      <c r="C242" t="str">
        <f t="shared" si="3"/>
        <v>254</v>
      </c>
      <c r="D242" t="s">
        <v>444</v>
      </c>
      <c r="E242" t="b">
        <v>1</v>
      </c>
      <c r="F242" t="s">
        <v>347</v>
      </c>
    </row>
    <row r="243" spans="1:6" x14ac:dyDescent="0.3">
      <c r="A243">
        <v>242</v>
      </c>
      <c r="B243">
        <v>255</v>
      </c>
      <c r="C243" t="str">
        <f t="shared" si="3"/>
        <v>255</v>
      </c>
      <c r="D243" t="s">
        <v>445</v>
      </c>
      <c r="E243" t="b">
        <v>1</v>
      </c>
      <c r="F243" t="s">
        <v>440</v>
      </c>
    </row>
    <row r="244" spans="1:6" x14ac:dyDescent="0.3">
      <c r="A244">
        <v>243</v>
      </c>
      <c r="B244">
        <v>256</v>
      </c>
      <c r="C244" t="str">
        <f t="shared" si="3"/>
        <v>256</v>
      </c>
      <c r="D244" t="s">
        <v>446</v>
      </c>
      <c r="E244" t="b">
        <v>1</v>
      </c>
      <c r="F244" t="s">
        <v>447</v>
      </c>
    </row>
    <row r="245" spans="1:6" x14ac:dyDescent="0.3">
      <c r="A245">
        <v>244</v>
      </c>
      <c r="B245">
        <v>257</v>
      </c>
      <c r="C245" t="str">
        <f t="shared" si="3"/>
        <v>257</v>
      </c>
      <c r="D245" t="s">
        <v>448</v>
      </c>
      <c r="E245" t="b">
        <v>1</v>
      </c>
      <c r="F245" t="s">
        <v>440</v>
      </c>
    </row>
    <row r="246" spans="1:6" x14ac:dyDescent="0.3">
      <c r="A246">
        <v>245</v>
      </c>
      <c r="B246">
        <v>258</v>
      </c>
      <c r="C246" t="str">
        <f t="shared" si="3"/>
        <v>258</v>
      </c>
      <c r="D246" t="s">
        <v>449</v>
      </c>
      <c r="E246" t="b">
        <v>1</v>
      </c>
      <c r="F246" t="s">
        <v>436</v>
      </c>
    </row>
    <row r="247" spans="1:6" x14ac:dyDescent="0.3">
      <c r="A247">
        <v>246</v>
      </c>
      <c r="B247">
        <v>259</v>
      </c>
      <c r="C247" t="str">
        <f t="shared" si="3"/>
        <v>259</v>
      </c>
      <c r="D247" t="s">
        <v>450</v>
      </c>
      <c r="E247" t="b">
        <v>1</v>
      </c>
      <c r="F247" t="s">
        <v>436</v>
      </c>
    </row>
    <row r="248" spans="1:6" x14ac:dyDescent="0.3">
      <c r="A248">
        <v>247</v>
      </c>
      <c r="B248">
        <v>260</v>
      </c>
      <c r="C248" t="str">
        <f t="shared" si="3"/>
        <v>260</v>
      </c>
      <c r="D248" t="s">
        <v>451</v>
      </c>
      <c r="E248" t="b">
        <v>1</v>
      </c>
      <c r="F248" t="s">
        <v>318</v>
      </c>
    </row>
    <row r="249" spans="1:6" x14ac:dyDescent="0.3">
      <c r="A249">
        <v>248</v>
      </c>
      <c r="B249">
        <v>261</v>
      </c>
      <c r="C249" t="str">
        <f t="shared" si="3"/>
        <v>261</v>
      </c>
      <c r="D249" t="s">
        <v>452</v>
      </c>
      <c r="E249" t="b">
        <v>1</v>
      </c>
      <c r="F249" t="s">
        <v>453</v>
      </c>
    </row>
    <row r="250" spans="1:6" x14ac:dyDescent="0.3">
      <c r="A250">
        <v>249</v>
      </c>
      <c r="B250">
        <v>262</v>
      </c>
      <c r="C250" t="str">
        <f t="shared" si="3"/>
        <v>262</v>
      </c>
      <c r="D250" t="s">
        <v>454</v>
      </c>
      <c r="E250" t="b">
        <v>1</v>
      </c>
      <c r="F250" t="s">
        <v>455</v>
      </c>
    </row>
    <row r="251" spans="1:6" x14ac:dyDescent="0.3">
      <c r="A251">
        <v>250</v>
      </c>
      <c r="B251">
        <v>263</v>
      </c>
      <c r="C251" t="str">
        <f t="shared" si="3"/>
        <v>263</v>
      </c>
      <c r="D251" t="s">
        <v>456</v>
      </c>
      <c r="E251" t="b">
        <v>1</v>
      </c>
      <c r="F251" t="s">
        <v>455</v>
      </c>
    </row>
    <row r="252" spans="1:6" x14ac:dyDescent="0.3">
      <c r="A252">
        <v>251</v>
      </c>
      <c r="B252">
        <v>264</v>
      </c>
      <c r="C252" t="str">
        <f t="shared" si="3"/>
        <v>264</v>
      </c>
      <c r="D252" t="s">
        <v>457</v>
      </c>
      <c r="E252" t="b">
        <v>1</v>
      </c>
      <c r="F252" t="s">
        <v>323</v>
      </c>
    </row>
    <row r="253" spans="1:6" x14ac:dyDescent="0.3">
      <c r="A253">
        <v>252</v>
      </c>
      <c r="B253">
        <v>265</v>
      </c>
      <c r="C253" t="str">
        <f t="shared" si="3"/>
        <v>265</v>
      </c>
      <c r="D253" t="s">
        <v>458</v>
      </c>
      <c r="E253" t="b">
        <v>1</v>
      </c>
      <c r="F253" t="s">
        <v>323</v>
      </c>
    </row>
    <row r="254" spans="1:6" x14ac:dyDescent="0.3">
      <c r="A254">
        <v>253</v>
      </c>
      <c r="B254">
        <v>266</v>
      </c>
      <c r="C254" t="str">
        <f t="shared" si="3"/>
        <v>266</v>
      </c>
      <c r="D254" t="s">
        <v>459</v>
      </c>
      <c r="E254" t="b">
        <v>1</v>
      </c>
      <c r="F254" t="s">
        <v>455</v>
      </c>
    </row>
    <row r="255" spans="1:6" x14ac:dyDescent="0.3">
      <c r="A255">
        <v>254</v>
      </c>
      <c r="B255">
        <v>267</v>
      </c>
      <c r="C255" t="str">
        <f t="shared" si="3"/>
        <v>267</v>
      </c>
      <c r="D255" t="s">
        <v>460</v>
      </c>
      <c r="E255" t="b">
        <v>1</v>
      </c>
      <c r="F255" t="s">
        <v>408</v>
      </c>
    </row>
    <row r="256" spans="1:6" x14ac:dyDescent="0.3">
      <c r="A256">
        <v>255</v>
      </c>
      <c r="B256">
        <v>268</v>
      </c>
      <c r="C256" t="str">
        <f t="shared" si="3"/>
        <v>268</v>
      </c>
      <c r="D256" t="s">
        <v>461</v>
      </c>
      <c r="E256" t="b">
        <v>1</v>
      </c>
      <c r="F256" t="s">
        <v>408</v>
      </c>
    </row>
    <row r="257" spans="1:6" x14ac:dyDescent="0.3">
      <c r="A257">
        <v>256</v>
      </c>
      <c r="B257">
        <v>270</v>
      </c>
      <c r="C257" t="str">
        <f t="shared" si="3"/>
        <v>270</v>
      </c>
      <c r="D257" t="s">
        <v>462</v>
      </c>
      <c r="E257" t="b">
        <v>1</v>
      </c>
      <c r="F257" t="s">
        <v>53</v>
      </c>
    </row>
    <row r="258" spans="1:6" x14ac:dyDescent="0.3">
      <c r="A258">
        <v>257</v>
      </c>
      <c r="B258">
        <v>271</v>
      </c>
      <c r="C258" t="str">
        <f t="shared" si="3"/>
        <v>271</v>
      </c>
      <c r="D258" t="s">
        <v>463</v>
      </c>
      <c r="E258" t="b">
        <v>1</v>
      </c>
      <c r="F258" t="s">
        <v>53</v>
      </c>
    </row>
    <row r="259" spans="1:6" x14ac:dyDescent="0.3">
      <c r="A259">
        <v>258</v>
      </c>
      <c r="B259">
        <v>272</v>
      </c>
      <c r="C259" t="str">
        <f t="shared" ref="C259:C322" si="4">LEFT(D259,3)</f>
        <v>272</v>
      </c>
      <c r="D259" t="s">
        <v>464</v>
      </c>
      <c r="E259" t="b">
        <v>1</v>
      </c>
      <c r="F259" t="s">
        <v>53</v>
      </c>
    </row>
    <row r="260" spans="1:6" x14ac:dyDescent="0.3">
      <c r="A260">
        <v>259</v>
      </c>
      <c r="B260">
        <v>273</v>
      </c>
      <c r="C260" t="str">
        <f t="shared" si="4"/>
        <v>273</v>
      </c>
      <c r="D260" t="s">
        <v>465</v>
      </c>
      <c r="E260" t="b">
        <v>1</v>
      </c>
      <c r="F260" t="s">
        <v>53</v>
      </c>
    </row>
    <row r="261" spans="1:6" x14ac:dyDescent="0.3">
      <c r="A261">
        <v>260</v>
      </c>
      <c r="B261">
        <v>274</v>
      </c>
      <c r="C261" t="str">
        <f t="shared" si="4"/>
        <v>274</v>
      </c>
      <c r="D261" t="s">
        <v>466</v>
      </c>
      <c r="E261" t="b">
        <v>1</v>
      </c>
      <c r="F261" t="s">
        <v>53</v>
      </c>
    </row>
    <row r="262" spans="1:6" x14ac:dyDescent="0.3">
      <c r="A262">
        <v>261</v>
      </c>
      <c r="B262">
        <v>275</v>
      </c>
      <c r="C262" t="str">
        <f t="shared" si="4"/>
        <v>275</v>
      </c>
      <c r="D262" t="s">
        <v>467</v>
      </c>
      <c r="E262" t="b">
        <v>1</v>
      </c>
      <c r="F262" t="s">
        <v>468</v>
      </c>
    </row>
    <row r="263" spans="1:6" x14ac:dyDescent="0.3">
      <c r="A263">
        <v>262</v>
      </c>
      <c r="B263">
        <v>276</v>
      </c>
      <c r="C263" t="str">
        <f t="shared" si="4"/>
        <v>276</v>
      </c>
      <c r="D263" t="s">
        <v>469</v>
      </c>
      <c r="E263" t="b">
        <v>1</v>
      </c>
      <c r="F263" t="s">
        <v>468</v>
      </c>
    </row>
    <row r="264" spans="1:6" x14ac:dyDescent="0.3">
      <c r="A264">
        <v>263</v>
      </c>
      <c r="B264">
        <v>277</v>
      </c>
      <c r="C264" t="str">
        <f t="shared" si="4"/>
        <v>277</v>
      </c>
      <c r="D264" t="s">
        <v>470</v>
      </c>
      <c r="E264" t="b">
        <v>1</v>
      </c>
      <c r="F264" t="s">
        <v>468</v>
      </c>
    </row>
    <row r="265" spans="1:6" x14ac:dyDescent="0.3">
      <c r="A265">
        <v>264</v>
      </c>
      <c r="B265">
        <v>278</v>
      </c>
      <c r="C265" t="str">
        <f t="shared" si="4"/>
        <v>278</v>
      </c>
      <c r="D265" t="s">
        <v>471</v>
      </c>
      <c r="E265" t="b">
        <v>1</v>
      </c>
      <c r="F265" t="s">
        <v>468</v>
      </c>
    </row>
    <row r="266" spans="1:6" x14ac:dyDescent="0.3">
      <c r="A266">
        <v>265</v>
      </c>
      <c r="B266">
        <v>279</v>
      </c>
      <c r="C266" t="str">
        <f t="shared" si="4"/>
        <v>279</v>
      </c>
      <c r="D266" t="s">
        <v>472</v>
      </c>
      <c r="E266" t="b">
        <v>1</v>
      </c>
      <c r="F266" t="s">
        <v>417</v>
      </c>
    </row>
    <row r="267" spans="1:6" x14ac:dyDescent="0.3">
      <c r="A267">
        <v>266</v>
      </c>
      <c r="B267">
        <v>280</v>
      </c>
      <c r="C267" t="str">
        <f t="shared" si="4"/>
        <v>280</v>
      </c>
      <c r="D267" t="s">
        <v>473</v>
      </c>
      <c r="E267" t="b">
        <v>1</v>
      </c>
      <c r="F267" t="s">
        <v>474</v>
      </c>
    </row>
    <row r="268" spans="1:6" x14ac:dyDescent="0.3">
      <c r="A268">
        <v>267</v>
      </c>
      <c r="B268">
        <v>281</v>
      </c>
      <c r="C268" t="str">
        <f t="shared" si="4"/>
        <v>281</v>
      </c>
      <c r="D268" t="s">
        <v>475</v>
      </c>
      <c r="E268" t="b">
        <v>1</v>
      </c>
      <c r="F268" t="s">
        <v>474</v>
      </c>
    </row>
    <row r="269" spans="1:6" x14ac:dyDescent="0.3">
      <c r="A269">
        <v>268</v>
      </c>
      <c r="B269">
        <v>282</v>
      </c>
      <c r="C269" t="str">
        <f t="shared" si="4"/>
        <v>282</v>
      </c>
      <c r="D269" t="s">
        <v>476</v>
      </c>
      <c r="E269" t="b">
        <v>1</v>
      </c>
      <c r="F269" t="s">
        <v>474</v>
      </c>
    </row>
    <row r="270" spans="1:6" x14ac:dyDescent="0.3">
      <c r="A270">
        <v>269</v>
      </c>
      <c r="B270">
        <v>283</v>
      </c>
      <c r="C270" t="str">
        <f t="shared" si="4"/>
        <v>283</v>
      </c>
      <c r="D270" t="s">
        <v>477</v>
      </c>
      <c r="E270" t="b">
        <v>1</v>
      </c>
      <c r="F270" t="s">
        <v>478</v>
      </c>
    </row>
    <row r="271" spans="1:6" x14ac:dyDescent="0.3">
      <c r="A271">
        <v>270</v>
      </c>
      <c r="B271">
        <v>284</v>
      </c>
      <c r="C271" t="str">
        <f t="shared" si="4"/>
        <v>284</v>
      </c>
      <c r="D271" t="s">
        <v>479</v>
      </c>
      <c r="E271" t="b">
        <v>1</v>
      </c>
      <c r="F271" t="s">
        <v>480</v>
      </c>
    </row>
    <row r="272" spans="1:6" x14ac:dyDescent="0.3">
      <c r="A272">
        <v>271</v>
      </c>
      <c r="B272">
        <v>285</v>
      </c>
      <c r="C272" t="str">
        <f t="shared" si="4"/>
        <v>285</v>
      </c>
      <c r="D272" t="s">
        <v>481</v>
      </c>
      <c r="E272" t="b">
        <v>1</v>
      </c>
      <c r="F272" t="s">
        <v>482</v>
      </c>
    </row>
    <row r="273" spans="1:6" x14ac:dyDescent="0.3">
      <c r="A273">
        <v>272</v>
      </c>
      <c r="B273">
        <v>286</v>
      </c>
      <c r="C273" t="str">
        <f t="shared" si="4"/>
        <v>286</v>
      </c>
      <c r="D273" t="s">
        <v>483</v>
      </c>
      <c r="E273" t="b">
        <v>1</v>
      </c>
      <c r="F273" t="s">
        <v>484</v>
      </c>
    </row>
    <row r="274" spans="1:6" x14ac:dyDescent="0.3">
      <c r="A274">
        <v>273</v>
      </c>
      <c r="B274">
        <v>287</v>
      </c>
      <c r="C274" t="str">
        <f t="shared" si="4"/>
        <v>287</v>
      </c>
      <c r="D274" t="s">
        <v>485</v>
      </c>
      <c r="E274" t="b">
        <v>1</v>
      </c>
      <c r="F274" t="s">
        <v>486</v>
      </c>
    </row>
    <row r="275" spans="1:6" x14ac:dyDescent="0.3">
      <c r="A275">
        <v>274</v>
      </c>
      <c r="B275">
        <v>288</v>
      </c>
      <c r="C275" t="str">
        <f t="shared" si="4"/>
        <v>288</v>
      </c>
      <c r="D275" t="s">
        <v>487</v>
      </c>
      <c r="E275" t="b">
        <v>1</v>
      </c>
      <c r="F275" t="s">
        <v>486</v>
      </c>
    </row>
    <row r="276" spans="1:6" x14ac:dyDescent="0.3">
      <c r="A276">
        <v>275</v>
      </c>
      <c r="B276">
        <v>289</v>
      </c>
      <c r="C276" t="str">
        <f t="shared" si="4"/>
        <v>289</v>
      </c>
      <c r="D276" t="s">
        <v>488</v>
      </c>
      <c r="E276" t="b">
        <v>1</v>
      </c>
      <c r="F276" t="s">
        <v>489</v>
      </c>
    </row>
    <row r="277" spans="1:6" x14ac:dyDescent="0.3">
      <c r="A277">
        <v>276</v>
      </c>
      <c r="B277">
        <v>290</v>
      </c>
      <c r="C277" t="str">
        <f t="shared" si="4"/>
        <v>290</v>
      </c>
      <c r="D277" t="s">
        <v>490</v>
      </c>
      <c r="E277" t="b">
        <v>1</v>
      </c>
      <c r="F277" t="s">
        <v>491</v>
      </c>
    </row>
    <row r="278" spans="1:6" x14ac:dyDescent="0.3">
      <c r="A278">
        <v>277</v>
      </c>
      <c r="B278">
        <v>291</v>
      </c>
      <c r="C278" t="str">
        <f t="shared" si="4"/>
        <v>291</v>
      </c>
      <c r="D278" t="s">
        <v>492</v>
      </c>
      <c r="E278" t="b">
        <v>1</v>
      </c>
      <c r="F278" t="s">
        <v>491</v>
      </c>
    </row>
    <row r="279" spans="1:6" x14ac:dyDescent="0.3">
      <c r="A279">
        <v>278</v>
      </c>
      <c r="B279">
        <v>292</v>
      </c>
      <c r="C279" t="str">
        <f t="shared" si="4"/>
        <v>292</v>
      </c>
      <c r="D279" t="s">
        <v>493</v>
      </c>
      <c r="E279" t="b">
        <v>1</v>
      </c>
      <c r="F279" t="s">
        <v>491</v>
      </c>
    </row>
    <row r="280" spans="1:6" x14ac:dyDescent="0.3">
      <c r="A280">
        <v>279</v>
      </c>
      <c r="B280">
        <v>293</v>
      </c>
      <c r="C280" t="str">
        <f t="shared" si="4"/>
        <v>293</v>
      </c>
      <c r="D280" t="s">
        <v>494</v>
      </c>
      <c r="E280" t="b">
        <v>1</v>
      </c>
      <c r="F280" t="s">
        <v>43</v>
      </c>
    </row>
    <row r="281" spans="1:6" x14ac:dyDescent="0.3">
      <c r="A281">
        <v>280</v>
      </c>
      <c r="B281">
        <v>294</v>
      </c>
      <c r="C281" t="str">
        <f t="shared" si="4"/>
        <v>294</v>
      </c>
      <c r="D281" t="s">
        <v>495</v>
      </c>
      <c r="E281" t="b">
        <v>1</v>
      </c>
      <c r="F281" t="s">
        <v>496</v>
      </c>
    </row>
    <row r="282" spans="1:6" x14ac:dyDescent="0.3">
      <c r="A282">
        <v>281</v>
      </c>
      <c r="B282">
        <v>295</v>
      </c>
      <c r="C282" t="str">
        <f t="shared" si="4"/>
        <v>295</v>
      </c>
      <c r="D282" t="s">
        <v>497</v>
      </c>
      <c r="E282" t="b">
        <v>1</v>
      </c>
      <c r="F282" t="s">
        <v>498</v>
      </c>
    </row>
    <row r="283" spans="1:6" x14ac:dyDescent="0.3">
      <c r="A283">
        <v>282</v>
      </c>
      <c r="B283">
        <v>296</v>
      </c>
      <c r="C283" t="str">
        <f t="shared" si="4"/>
        <v>296</v>
      </c>
      <c r="D283" t="s">
        <v>499</v>
      </c>
      <c r="E283" t="b">
        <v>1</v>
      </c>
      <c r="F283" t="s">
        <v>43</v>
      </c>
    </row>
    <row r="284" spans="1:6" x14ac:dyDescent="0.3">
      <c r="A284">
        <v>283</v>
      </c>
      <c r="B284">
        <v>297</v>
      </c>
      <c r="C284" t="str">
        <f t="shared" si="4"/>
        <v>297</v>
      </c>
      <c r="D284" t="s">
        <v>500</v>
      </c>
      <c r="E284" t="b">
        <v>1</v>
      </c>
      <c r="F284" t="s">
        <v>474</v>
      </c>
    </row>
    <row r="285" spans="1:6" x14ac:dyDescent="0.3">
      <c r="A285">
        <v>284</v>
      </c>
      <c r="B285">
        <v>298</v>
      </c>
      <c r="C285" t="str">
        <f t="shared" si="4"/>
        <v>298</v>
      </c>
      <c r="D285" t="s">
        <v>501</v>
      </c>
      <c r="E285" t="b">
        <v>1</v>
      </c>
      <c r="F285" t="s">
        <v>502</v>
      </c>
    </row>
    <row r="286" spans="1:6" x14ac:dyDescent="0.3">
      <c r="A286">
        <v>285</v>
      </c>
      <c r="B286">
        <v>299</v>
      </c>
      <c r="C286" t="str">
        <f t="shared" si="4"/>
        <v>299</v>
      </c>
      <c r="D286" t="s">
        <v>503</v>
      </c>
      <c r="E286" t="b">
        <v>1</v>
      </c>
      <c r="F286" t="s">
        <v>504</v>
      </c>
    </row>
    <row r="287" spans="1:6" x14ac:dyDescent="0.3">
      <c r="A287">
        <v>286</v>
      </c>
      <c r="B287">
        <v>300</v>
      </c>
      <c r="C287" t="str">
        <f t="shared" si="4"/>
        <v>300</v>
      </c>
      <c r="D287" t="s">
        <v>505</v>
      </c>
      <c r="E287" t="b">
        <v>1</v>
      </c>
      <c r="F287" t="s">
        <v>46</v>
      </c>
    </row>
    <row r="288" spans="1:6" x14ac:dyDescent="0.3">
      <c r="A288">
        <v>287</v>
      </c>
      <c r="B288">
        <v>301</v>
      </c>
      <c r="C288" t="str">
        <f t="shared" si="4"/>
        <v>301</v>
      </c>
      <c r="D288" t="s">
        <v>506</v>
      </c>
      <c r="E288" t="b">
        <v>1</v>
      </c>
      <c r="F288" t="s">
        <v>46</v>
      </c>
    </row>
    <row r="289" spans="1:6" x14ac:dyDescent="0.3">
      <c r="A289">
        <v>288</v>
      </c>
      <c r="B289">
        <v>302</v>
      </c>
      <c r="C289" t="str">
        <f t="shared" si="4"/>
        <v>302</v>
      </c>
      <c r="D289" t="s">
        <v>507</v>
      </c>
      <c r="E289" t="b">
        <v>1</v>
      </c>
      <c r="F289" t="s">
        <v>46</v>
      </c>
    </row>
    <row r="290" spans="1:6" x14ac:dyDescent="0.3">
      <c r="A290">
        <v>289</v>
      </c>
      <c r="B290">
        <v>303</v>
      </c>
      <c r="C290" t="str">
        <f t="shared" si="4"/>
        <v>303</v>
      </c>
      <c r="D290" t="s">
        <v>508</v>
      </c>
      <c r="E290" t="b">
        <v>1</v>
      </c>
      <c r="F290" t="s">
        <v>46</v>
      </c>
    </row>
    <row r="291" spans="1:6" x14ac:dyDescent="0.3">
      <c r="A291">
        <v>290</v>
      </c>
      <c r="B291">
        <v>304</v>
      </c>
      <c r="C291" t="str">
        <f t="shared" si="4"/>
        <v>304</v>
      </c>
      <c r="D291" t="s">
        <v>509</v>
      </c>
      <c r="E291" t="b">
        <v>1</v>
      </c>
      <c r="F291" t="s">
        <v>52</v>
      </c>
    </row>
    <row r="292" spans="1:6" x14ac:dyDescent="0.3">
      <c r="A292">
        <v>291</v>
      </c>
      <c r="B292">
        <v>305</v>
      </c>
      <c r="C292" t="str">
        <f t="shared" si="4"/>
        <v>305</v>
      </c>
      <c r="D292" t="s">
        <v>510</v>
      </c>
      <c r="E292" t="b">
        <v>1</v>
      </c>
      <c r="F292" t="s">
        <v>511</v>
      </c>
    </row>
    <row r="293" spans="1:6" x14ac:dyDescent="0.3">
      <c r="A293">
        <v>292</v>
      </c>
      <c r="B293">
        <v>306</v>
      </c>
      <c r="C293" t="str">
        <f t="shared" si="4"/>
        <v>306</v>
      </c>
      <c r="D293" t="s">
        <v>512</v>
      </c>
      <c r="E293" t="b">
        <v>1</v>
      </c>
      <c r="F293" t="s">
        <v>511</v>
      </c>
    </row>
    <row r="294" spans="1:6" x14ac:dyDescent="0.3">
      <c r="A294">
        <v>293</v>
      </c>
      <c r="B294">
        <v>307</v>
      </c>
      <c r="C294" t="str">
        <f t="shared" si="4"/>
        <v>307</v>
      </c>
      <c r="D294" t="s">
        <v>513</v>
      </c>
      <c r="E294" t="b">
        <v>1</v>
      </c>
      <c r="F294" t="s">
        <v>489</v>
      </c>
    </row>
    <row r="295" spans="1:6" x14ac:dyDescent="0.3">
      <c r="A295">
        <v>294</v>
      </c>
      <c r="B295">
        <v>308</v>
      </c>
      <c r="C295" t="str">
        <f t="shared" si="4"/>
        <v>308</v>
      </c>
      <c r="D295" t="s">
        <v>514</v>
      </c>
      <c r="E295" t="b">
        <v>1</v>
      </c>
      <c r="F295" t="s">
        <v>502</v>
      </c>
    </row>
    <row r="296" spans="1:6" x14ac:dyDescent="0.3">
      <c r="A296">
        <v>295</v>
      </c>
      <c r="B296">
        <v>309</v>
      </c>
      <c r="C296" t="str">
        <f t="shared" si="4"/>
        <v>309</v>
      </c>
      <c r="D296" t="s">
        <v>515</v>
      </c>
      <c r="E296" t="b">
        <v>1</v>
      </c>
      <c r="F296" t="s">
        <v>502</v>
      </c>
    </row>
    <row r="297" spans="1:6" x14ac:dyDescent="0.3">
      <c r="A297">
        <v>296</v>
      </c>
      <c r="B297">
        <v>310</v>
      </c>
      <c r="C297" t="str">
        <f t="shared" si="4"/>
        <v>310</v>
      </c>
      <c r="D297" t="s">
        <v>516</v>
      </c>
      <c r="E297" t="b">
        <v>1</v>
      </c>
      <c r="F297" t="s">
        <v>517</v>
      </c>
    </row>
    <row r="298" spans="1:6" x14ac:dyDescent="0.3">
      <c r="A298">
        <v>297</v>
      </c>
      <c r="B298">
        <v>311</v>
      </c>
      <c r="C298" t="str">
        <f t="shared" si="4"/>
        <v>311</v>
      </c>
      <c r="D298" t="s">
        <v>518</v>
      </c>
      <c r="E298" t="b">
        <v>1</v>
      </c>
      <c r="F298" t="s">
        <v>46</v>
      </c>
    </row>
    <row r="299" spans="1:6" x14ac:dyDescent="0.3">
      <c r="A299">
        <v>298</v>
      </c>
      <c r="B299">
        <v>312</v>
      </c>
      <c r="C299" t="str">
        <f t="shared" si="4"/>
        <v>312</v>
      </c>
      <c r="D299" t="s">
        <v>519</v>
      </c>
      <c r="E299" t="b">
        <v>1</v>
      </c>
      <c r="F299" t="s">
        <v>517</v>
      </c>
    </row>
    <row r="300" spans="1:6" x14ac:dyDescent="0.3">
      <c r="A300">
        <v>299</v>
      </c>
      <c r="B300">
        <v>313</v>
      </c>
      <c r="C300" t="str">
        <f t="shared" si="4"/>
        <v>313</v>
      </c>
      <c r="D300" t="s">
        <v>520</v>
      </c>
      <c r="E300" t="b">
        <v>1</v>
      </c>
      <c r="F300" t="s">
        <v>52</v>
      </c>
    </row>
    <row r="301" spans="1:6" x14ac:dyDescent="0.3">
      <c r="A301">
        <v>300</v>
      </c>
      <c r="B301">
        <v>314</v>
      </c>
      <c r="C301" t="str">
        <f t="shared" si="4"/>
        <v>314</v>
      </c>
      <c r="D301" t="s">
        <v>521</v>
      </c>
      <c r="E301" t="b">
        <v>1</v>
      </c>
      <c r="F301" t="s">
        <v>52</v>
      </c>
    </row>
    <row r="302" spans="1:6" x14ac:dyDescent="0.3">
      <c r="A302">
        <v>301</v>
      </c>
      <c r="B302">
        <v>315</v>
      </c>
      <c r="C302" t="str">
        <f t="shared" si="4"/>
        <v>315</v>
      </c>
      <c r="D302" t="s">
        <v>522</v>
      </c>
      <c r="E302" t="b">
        <v>1</v>
      </c>
      <c r="F302" t="s">
        <v>49</v>
      </c>
    </row>
    <row r="303" spans="1:6" x14ac:dyDescent="0.3">
      <c r="A303">
        <v>302</v>
      </c>
      <c r="B303">
        <v>316</v>
      </c>
      <c r="C303" t="str">
        <f t="shared" si="4"/>
        <v>316</v>
      </c>
      <c r="D303" t="s">
        <v>523</v>
      </c>
      <c r="E303" t="b">
        <v>1</v>
      </c>
      <c r="F303" t="s">
        <v>524</v>
      </c>
    </row>
    <row r="304" spans="1:6" x14ac:dyDescent="0.3">
      <c r="A304">
        <v>303</v>
      </c>
      <c r="B304">
        <v>317</v>
      </c>
      <c r="C304" t="str">
        <f t="shared" si="4"/>
        <v>317</v>
      </c>
      <c r="D304" t="s">
        <v>525</v>
      </c>
      <c r="E304" t="b">
        <v>1</v>
      </c>
      <c r="F304" t="s">
        <v>524</v>
      </c>
    </row>
    <row r="305" spans="1:6" x14ac:dyDescent="0.3">
      <c r="A305">
        <v>304</v>
      </c>
      <c r="B305">
        <v>318</v>
      </c>
      <c r="C305" t="str">
        <f t="shared" si="4"/>
        <v>318</v>
      </c>
      <c r="D305" t="s">
        <v>526</v>
      </c>
      <c r="E305" t="b">
        <v>1</v>
      </c>
      <c r="F305" t="s">
        <v>527</v>
      </c>
    </row>
    <row r="306" spans="1:6" x14ac:dyDescent="0.3">
      <c r="A306">
        <v>305</v>
      </c>
      <c r="B306">
        <v>319</v>
      </c>
      <c r="C306" t="str">
        <f t="shared" si="4"/>
        <v>319</v>
      </c>
      <c r="D306" t="s">
        <v>528</v>
      </c>
      <c r="E306" t="b">
        <v>1</v>
      </c>
      <c r="F306" t="s">
        <v>527</v>
      </c>
    </row>
    <row r="307" spans="1:6" x14ac:dyDescent="0.3">
      <c r="A307">
        <v>306</v>
      </c>
      <c r="B307">
        <v>320</v>
      </c>
      <c r="C307" t="str">
        <f t="shared" si="4"/>
        <v>320</v>
      </c>
      <c r="D307" t="s">
        <v>529</v>
      </c>
      <c r="E307" t="b">
        <v>1</v>
      </c>
      <c r="F307" t="s">
        <v>49</v>
      </c>
    </row>
    <row r="308" spans="1:6" x14ac:dyDescent="0.3">
      <c r="A308">
        <v>307</v>
      </c>
      <c r="B308">
        <v>321</v>
      </c>
      <c r="C308" t="str">
        <f t="shared" si="4"/>
        <v>321</v>
      </c>
      <c r="D308" t="s">
        <v>530</v>
      </c>
      <c r="E308" t="b">
        <v>1</v>
      </c>
      <c r="F308" t="s">
        <v>531</v>
      </c>
    </row>
    <row r="309" spans="1:6" x14ac:dyDescent="0.3">
      <c r="A309">
        <v>308</v>
      </c>
      <c r="B309">
        <v>322</v>
      </c>
      <c r="C309" t="str">
        <f t="shared" si="4"/>
        <v>322</v>
      </c>
      <c r="D309" t="s">
        <v>532</v>
      </c>
      <c r="E309" t="b">
        <v>1</v>
      </c>
      <c r="F309" t="s">
        <v>49</v>
      </c>
    </row>
    <row r="310" spans="1:6" x14ac:dyDescent="0.3">
      <c r="A310">
        <v>309</v>
      </c>
      <c r="B310">
        <v>323</v>
      </c>
      <c r="C310" t="str">
        <f t="shared" si="4"/>
        <v>323</v>
      </c>
      <c r="D310" t="s">
        <v>533</v>
      </c>
      <c r="E310" t="b">
        <v>1</v>
      </c>
      <c r="F310" t="s">
        <v>524</v>
      </c>
    </row>
    <row r="311" spans="1:6" x14ac:dyDescent="0.3">
      <c r="A311">
        <v>310</v>
      </c>
      <c r="B311">
        <v>324</v>
      </c>
      <c r="C311" t="str">
        <f t="shared" si="4"/>
        <v>324</v>
      </c>
      <c r="D311" t="s">
        <v>534</v>
      </c>
      <c r="E311" t="b">
        <v>1</v>
      </c>
      <c r="F311" t="s">
        <v>535</v>
      </c>
    </row>
    <row r="312" spans="1:6" x14ac:dyDescent="0.3">
      <c r="A312">
        <v>311</v>
      </c>
      <c r="B312">
        <v>325</v>
      </c>
      <c r="C312" t="str">
        <f t="shared" si="4"/>
        <v>325</v>
      </c>
      <c r="D312" t="s">
        <v>536</v>
      </c>
      <c r="E312" t="b">
        <v>1</v>
      </c>
      <c r="F312" t="s">
        <v>537</v>
      </c>
    </row>
    <row r="313" spans="1:6" x14ac:dyDescent="0.3">
      <c r="A313">
        <v>312</v>
      </c>
      <c r="B313">
        <v>326</v>
      </c>
      <c r="C313" t="str">
        <f t="shared" si="4"/>
        <v>326</v>
      </c>
      <c r="D313" t="s">
        <v>538</v>
      </c>
      <c r="E313" t="b">
        <v>1</v>
      </c>
      <c r="F313" t="s">
        <v>47</v>
      </c>
    </row>
    <row r="314" spans="1:6" x14ac:dyDescent="0.3">
      <c r="A314">
        <v>313</v>
      </c>
      <c r="B314">
        <v>327</v>
      </c>
      <c r="C314" t="str">
        <f t="shared" si="4"/>
        <v>327</v>
      </c>
      <c r="D314" t="s">
        <v>539</v>
      </c>
      <c r="E314" t="b">
        <v>1</v>
      </c>
      <c r="F314" t="s">
        <v>531</v>
      </c>
    </row>
    <row r="315" spans="1:6" x14ac:dyDescent="0.3">
      <c r="A315">
        <v>314</v>
      </c>
      <c r="B315">
        <v>328</v>
      </c>
      <c r="C315" t="str">
        <f t="shared" si="4"/>
        <v>328</v>
      </c>
      <c r="D315" t="s">
        <v>540</v>
      </c>
      <c r="E315" t="b">
        <v>1</v>
      </c>
      <c r="F315" t="s">
        <v>531</v>
      </c>
    </row>
    <row r="316" spans="1:6" x14ac:dyDescent="0.3">
      <c r="A316">
        <v>315</v>
      </c>
      <c r="B316">
        <v>329</v>
      </c>
      <c r="C316" t="str">
        <f t="shared" si="4"/>
        <v>329</v>
      </c>
      <c r="D316" t="s">
        <v>541</v>
      </c>
      <c r="E316" t="b">
        <v>1</v>
      </c>
      <c r="F316" t="s">
        <v>48</v>
      </c>
    </row>
    <row r="317" spans="1:6" x14ac:dyDescent="0.3">
      <c r="A317">
        <v>316</v>
      </c>
      <c r="B317">
        <v>330</v>
      </c>
      <c r="C317" t="str">
        <f t="shared" si="4"/>
        <v>330</v>
      </c>
      <c r="D317" t="s">
        <v>542</v>
      </c>
      <c r="E317" t="b">
        <v>1</v>
      </c>
      <c r="F317" t="s">
        <v>543</v>
      </c>
    </row>
    <row r="318" spans="1:6" x14ac:dyDescent="0.3">
      <c r="A318">
        <v>317</v>
      </c>
      <c r="B318">
        <v>331</v>
      </c>
      <c r="C318" t="str">
        <f t="shared" si="4"/>
        <v>331</v>
      </c>
      <c r="D318" t="s">
        <v>544</v>
      </c>
      <c r="E318" t="b">
        <v>1</v>
      </c>
      <c r="F318" t="s">
        <v>543</v>
      </c>
    </row>
    <row r="319" spans="1:6" x14ac:dyDescent="0.3">
      <c r="A319">
        <v>318</v>
      </c>
      <c r="B319">
        <v>332</v>
      </c>
      <c r="C319" t="str">
        <f t="shared" si="4"/>
        <v>332</v>
      </c>
      <c r="D319" t="s">
        <v>545</v>
      </c>
      <c r="E319" t="b">
        <v>1</v>
      </c>
      <c r="F319" t="s">
        <v>543</v>
      </c>
    </row>
    <row r="320" spans="1:6" x14ac:dyDescent="0.3">
      <c r="A320">
        <v>319</v>
      </c>
      <c r="B320">
        <v>333</v>
      </c>
      <c r="C320" t="str">
        <f t="shared" si="4"/>
        <v>333</v>
      </c>
      <c r="D320" t="s">
        <v>546</v>
      </c>
      <c r="E320" t="b">
        <v>1</v>
      </c>
      <c r="F320" t="s">
        <v>543</v>
      </c>
    </row>
    <row r="321" spans="1:6" x14ac:dyDescent="0.3">
      <c r="A321">
        <v>320</v>
      </c>
      <c r="B321">
        <v>334</v>
      </c>
      <c r="C321" t="str">
        <f t="shared" si="4"/>
        <v>334</v>
      </c>
      <c r="D321" t="s">
        <v>547</v>
      </c>
      <c r="E321" t="b">
        <v>1</v>
      </c>
      <c r="F321" t="s">
        <v>48</v>
      </c>
    </row>
    <row r="322" spans="1:6" x14ac:dyDescent="0.3">
      <c r="A322">
        <v>321</v>
      </c>
      <c r="B322">
        <v>335</v>
      </c>
      <c r="C322" t="str">
        <f t="shared" si="4"/>
        <v>335</v>
      </c>
      <c r="D322" t="s">
        <v>548</v>
      </c>
      <c r="E322" t="b">
        <v>1</v>
      </c>
      <c r="F322" t="s">
        <v>50</v>
      </c>
    </row>
    <row r="323" spans="1:6" x14ac:dyDescent="0.3">
      <c r="A323">
        <v>322</v>
      </c>
      <c r="B323">
        <v>336</v>
      </c>
      <c r="C323" t="str">
        <f t="shared" ref="C323:C386" si="5">LEFT(D323,3)</f>
        <v>336</v>
      </c>
      <c r="D323" t="s">
        <v>549</v>
      </c>
      <c r="E323" t="b">
        <v>1</v>
      </c>
      <c r="F323" t="s">
        <v>50</v>
      </c>
    </row>
    <row r="324" spans="1:6" x14ac:dyDescent="0.3">
      <c r="A324">
        <v>323</v>
      </c>
      <c r="B324">
        <v>337</v>
      </c>
      <c r="C324" t="str">
        <f t="shared" si="5"/>
        <v>337</v>
      </c>
      <c r="D324" t="s">
        <v>550</v>
      </c>
      <c r="E324" t="b">
        <v>1</v>
      </c>
      <c r="F324" t="s">
        <v>50</v>
      </c>
    </row>
    <row r="325" spans="1:6" x14ac:dyDescent="0.3">
      <c r="A325">
        <v>324</v>
      </c>
      <c r="B325">
        <v>338</v>
      </c>
      <c r="C325" t="str">
        <f t="shared" si="5"/>
        <v>338</v>
      </c>
      <c r="D325" t="s">
        <v>551</v>
      </c>
      <c r="E325" t="b">
        <v>1</v>
      </c>
      <c r="F325" t="s">
        <v>50</v>
      </c>
    </row>
    <row r="326" spans="1:6" x14ac:dyDescent="0.3">
      <c r="A326">
        <v>325</v>
      </c>
      <c r="B326">
        <v>339</v>
      </c>
      <c r="C326" t="str">
        <f t="shared" si="5"/>
        <v>339</v>
      </c>
      <c r="D326" t="s">
        <v>552</v>
      </c>
      <c r="E326" t="b">
        <v>1</v>
      </c>
      <c r="F326" t="s">
        <v>50</v>
      </c>
    </row>
    <row r="327" spans="1:6" x14ac:dyDescent="0.3">
      <c r="A327">
        <v>326</v>
      </c>
      <c r="B327">
        <v>341</v>
      </c>
      <c r="C327" t="str">
        <f t="shared" si="5"/>
        <v>341</v>
      </c>
      <c r="D327" t="s">
        <v>553</v>
      </c>
      <c r="E327" t="b">
        <v>1</v>
      </c>
      <c r="F327" t="s">
        <v>543</v>
      </c>
    </row>
    <row r="328" spans="1:6" x14ac:dyDescent="0.3">
      <c r="A328">
        <v>327</v>
      </c>
      <c r="B328">
        <v>342</v>
      </c>
      <c r="C328" t="str">
        <f t="shared" si="5"/>
        <v>342</v>
      </c>
      <c r="D328" t="s">
        <v>554</v>
      </c>
      <c r="E328" t="b">
        <v>1</v>
      </c>
      <c r="F328" t="s">
        <v>50</v>
      </c>
    </row>
    <row r="329" spans="1:6" x14ac:dyDescent="0.3">
      <c r="A329">
        <v>328</v>
      </c>
      <c r="B329">
        <v>344</v>
      </c>
      <c r="C329" t="str">
        <f t="shared" si="5"/>
        <v>344</v>
      </c>
      <c r="D329" t="s">
        <v>555</v>
      </c>
      <c r="E329" t="b">
        <v>1</v>
      </c>
      <c r="F329" t="s">
        <v>47</v>
      </c>
    </row>
    <row r="330" spans="1:6" x14ac:dyDescent="0.3">
      <c r="A330">
        <v>329</v>
      </c>
      <c r="B330">
        <v>346</v>
      </c>
      <c r="C330" t="str">
        <f t="shared" si="5"/>
        <v>346</v>
      </c>
      <c r="D330" t="s">
        <v>556</v>
      </c>
      <c r="E330" t="b">
        <v>1</v>
      </c>
      <c r="F330" t="s">
        <v>50</v>
      </c>
    </row>
    <row r="331" spans="1:6" x14ac:dyDescent="0.3">
      <c r="A331">
        <v>330</v>
      </c>
      <c r="B331">
        <v>347</v>
      </c>
      <c r="C331" t="str">
        <f t="shared" si="5"/>
        <v>347</v>
      </c>
      <c r="D331" t="s">
        <v>557</v>
      </c>
      <c r="E331" t="b">
        <v>1</v>
      </c>
      <c r="F331" t="s">
        <v>531</v>
      </c>
    </row>
    <row r="332" spans="1:6" x14ac:dyDescent="0.3">
      <c r="A332">
        <v>331</v>
      </c>
      <c r="B332">
        <v>349</v>
      </c>
      <c r="C332" t="str">
        <f t="shared" si="5"/>
        <v>349</v>
      </c>
      <c r="D332" t="s">
        <v>558</v>
      </c>
      <c r="E332" t="b">
        <v>1</v>
      </c>
      <c r="F332" t="s">
        <v>48</v>
      </c>
    </row>
    <row r="333" spans="1:6" x14ac:dyDescent="0.3">
      <c r="A333">
        <v>332</v>
      </c>
      <c r="B333">
        <v>350</v>
      </c>
      <c r="C333" t="str">
        <f t="shared" si="5"/>
        <v>350</v>
      </c>
      <c r="D333" t="s">
        <v>559</v>
      </c>
      <c r="E333" t="b">
        <v>1</v>
      </c>
      <c r="F333" t="s">
        <v>560</v>
      </c>
    </row>
    <row r="334" spans="1:6" x14ac:dyDescent="0.3">
      <c r="A334">
        <v>333</v>
      </c>
      <c r="B334">
        <v>351</v>
      </c>
      <c r="C334" t="str">
        <f t="shared" si="5"/>
        <v>351</v>
      </c>
      <c r="D334" t="s">
        <v>561</v>
      </c>
      <c r="E334" t="b">
        <v>1</v>
      </c>
      <c r="F334" t="s">
        <v>560</v>
      </c>
    </row>
    <row r="335" spans="1:6" x14ac:dyDescent="0.3">
      <c r="A335">
        <v>334</v>
      </c>
      <c r="B335">
        <v>352</v>
      </c>
      <c r="C335" t="str">
        <f t="shared" si="5"/>
        <v>352</v>
      </c>
      <c r="D335" t="s">
        <v>562</v>
      </c>
      <c r="E335" t="b">
        <v>1</v>
      </c>
      <c r="F335" t="s">
        <v>560</v>
      </c>
    </row>
    <row r="336" spans="1:6" x14ac:dyDescent="0.3">
      <c r="A336">
        <v>335</v>
      </c>
      <c r="B336">
        <v>354</v>
      </c>
      <c r="C336" t="str">
        <f t="shared" si="5"/>
        <v>354</v>
      </c>
      <c r="D336" t="s">
        <v>563</v>
      </c>
      <c r="E336" t="b">
        <v>1</v>
      </c>
      <c r="F336" t="s">
        <v>564</v>
      </c>
    </row>
    <row r="337" spans="1:6" x14ac:dyDescent="0.3">
      <c r="A337">
        <v>336</v>
      </c>
      <c r="B337">
        <v>355</v>
      </c>
      <c r="C337" t="str">
        <f t="shared" si="5"/>
        <v>355</v>
      </c>
      <c r="D337" t="s">
        <v>565</v>
      </c>
      <c r="E337" t="b">
        <v>1</v>
      </c>
      <c r="F337" t="s">
        <v>564</v>
      </c>
    </row>
    <row r="338" spans="1:6" x14ac:dyDescent="0.3">
      <c r="A338">
        <v>337</v>
      </c>
      <c r="B338">
        <v>356</v>
      </c>
      <c r="C338" t="str">
        <f t="shared" si="5"/>
        <v>356</v>
      </c>
      <c r="D338" t="s">
        <v>566</v>
      </c>
      <c r="E338" t="b">
        <v>1</v>
      </c>
      <c r="F338" t="s">
        <v>567</v>
      </c>
    </row>
    <row r="339" spans="1:6" x14ac:dyDescent="0.3">
      <c r="A339">
        <v>338</v>
      </c>
      <c r="B339">
        <v>357</v>
      </c>
      <c r="C339" t="str">
        <f t="shared" si="5"/>
        <v>357</v>
      </c>
      <c r="D339" t="s">
        <v>568</v>
      </c>
      <c r="E339" t="b">
        <v>1</v>
      </c>
      <c r="F339" t="s">
        <v>569</v>
      </c>
    </row>
    <row r="340" spans="1:6" x14ac:dyDescent="0.3">
      <c r="A340">
        <v>339</v>
      </c>
      <c r="B340">
        <v>358</v>
      </c>
      <c r="C340" t="str">
        <f t="shared" si="5"/>
        <v>358</v>
      </c>
      <c r="D340" t="s">
        <v>570</v>
      </c>
      <c r="E340" t="b">
        <v>1</v>
      </c>
      <c r="F340" t="s">
        <v>569</v>
      </c>
    </row>
    <row r="341" spans="1:6" x14ac:dyDescent="0.3">
      <c r="A341">
        <v>340</v>
      </c>
      <c r="B341">
        <v>359</v>
      </c>
      <c r="C341" t="str">
        <f t="shared" si="5"/>
        <v>359</v>
      </c>
      <c r="D341" t="s">
        <v>571</v>
      </c>
      <c r="E341" t="b">
        <v>1</v>
      </c>
      <c r="F341" t="s">
        <v>572</v>
      </c>
    </row>
    <row r="342" spans="1:6" x14ac:dyDescent="0.3">
      <c r="A342">
        <v>341</v>
      </c>
      <c r="B342">
        <v>360</v>
      </c>
      <c r="C342" t="str">
        <f t="shared" si="5"/>
        <v>360</v>
      </c>
      <c r="D342" t="s">
        <v>573</v>
      </c>
      <c r="E342" t="b">
        <v>1</v>
      </c>
      <c r="F342" t="s">
        <v>574</v>
      </c>
    </row>
    <row r="343" spans="1:6" x14ac:dyDescent="0.3">
      <c r="A343">
        <v>342</v>
      </c>
      <c r="B343">
        <v>361</v>
      </c>
      <c r="C343" t="str">
        <f t="shared" si="5"/>
        <v>361</v>
      </c>
      <c r="D343" t="s">
        <v>575</v>
      </c>
      <c r="E343" t="b">
        <v>1</v>
      </c>
      <c r="F343" t="s">
        <v>574</v>
      </c>
    </row>
    <row r="344" spans="1:6" x14ac:dyDescent="0.3">
      <c r="A344">
        <v>343</v>
      </c>
      <c r="B344">
        <v>362</v>
      </c>
      <c r="C344" t="str">
        <f t="shared" si="5"/>
        <v>362</v>
      </c>
      <c r="D344" t="s">
        <v>576</v>
      </c>
      <c r="E344" t="b">
        <v>1</v>
      </c>
      <c r="F344" t="s">
        <v>572</v>
      </c>
    </row>
    <row r="345" spans="1:6" x14ac:dyDescent="0.3">
      <c r="A345">
        <v>344</v>
      </c>
      <c r="B345">
        <v>363</v>
      </c>
      <c r="C345" t="str">
        <f t="shared" si="5"/>
        <v>363</v>
      </c>
      <c r="D345" t="s">
        <v>577</v>
      </c>
      <c r="E345" t="b">
        <v>1</v>
      </c>
      <c r="F345" t="s">
        <v>535</v>
      </c>
    </row>
    <row r="346" spans="1:6" x14ac:dyDescent="0.3">
      <c r="A346">
        <v>345</v>
      </c>
      <c r="B346">
        <v>364</v>
      </c>
      <c r="C346" t="str">
        <f t="shared" si="5"/>
        <v>364</v>
      </c>
      <c r="D346" t="s">
        <v>578</v>
      </c>
      <c r="E346" t="b">
        <v>1</v>
      </c>
      <c r="F346" t="s">
        <v>574</v>
      </c>
    </row>
    <row r="347" spans="1:6" x14ac:dyDescent="0.3">
      <c r="A347">
        <v>346</v>
      </c>
      <c r="B347">
        <v>365</v>
      </c>
      <c r="C347" t="str">
        <f t="shared" si="5"/>
        <v>365</v>
      </c>
      <c r="D347" t="s">
        <v>579</v>
      </c>
      <c r="E347" t="b">
        <v>1</v>
      </c>
      <c r="F347" t="s">
        <v>580</v>
      </c>
    </row>
    <row r="348" spans="1:6" x14ac:dyDescent="0.3">
      <c r="A348">
        <v>347</v>
      </c>
      <c r="B348">
        <v>366</v>
      </c>
      <c r="C348" t="str">
        <f t="shared" si="5"/>
        <v>366</v>
      </c>
      <c r="D348" t="s">
        <v>581</v>
      </c>
      <c r="E348" t="b">
        <v>1</v>
      </c>
      <c r="F348" t="s">
        <v>580</v>
      </c>
    </row>
    <row r="349" spans="1:6" x14ac:dyDescent="0.3">
      <c r="A349">
        <v>348</v>
      </c>
      <c r="B349">
        <v>367</v>
      </c>
      <c r="C349" t="str">
        <f t="shared" si="5"/>
        <v>367</v>
      </c>
      <c r="D349" t="s">
        <v>582</v>
      </c>
      <c r="E349" t="b">
        <v>1</v>
      </c>
      <c r="F349" t="s">
        <v>574</v>
      </c>
    </row>
    <row r="350" spans="1:6" x14ac:dyDescent="0.3">
      <c r="A350">
        <v>349</v>
      </c>
      <c r="B350">
        <v>368</v>
      </c>
      <c r="C350" t="str">
        <f t="shared" si="5"/>
        <v>368</v>
      </c>
      <c r="D350" t="s">
        <v>583</v>
      </c>
      <c r="E350" t="b">
        <v>1</v>
      </c>
      <c r="F350" t="s">
        <v>527</v>
      </c>
    </row>
    <row r="351" spans="1:6" x14ac:dyDescent="0.3">
      <c r="A351">
        <v>350</v>
      </c>
      <c r="B351">
        <v>369</v>
      </c>
      <c r="C351" t="str">
        <f t="shared" si="5"/>
        <v>369</v>
      </c>
      <c r="D351" t="s">
        <v>584</v>
      </c>
      <c r="E351" t="b">
        <v>1</v>
      </c>
      <c r="F351" t="s">
        <v>585</v>
      </c>
    </row>
    <row r="352" spans="1:6" x14ac:dyDescent="0.3">
      <c r="A352">
        <v>351</v>
      </c>
      <c r="B352">
        <v>370</v>
      </c>
      <c r="C352" t="str">
        <f t="shared" si="5"/>
        <v>370</v>
      </c>
      <c r="D352" t="s">
        <v>586</v>
      </c>
      <c r="E352" t="b">
        <v>1</v>
      </c>
      <c r="F352" t="s">
        <v>587</v>
      </c>
    </row>
    <row r="353" spans="1:6" x14ac:dyDescent="0.3">
      <c r="A353">
        <v>352</v>
      </c>
      <c r="B353">
        <v>371</v>
      </c>
      <c r="C353" t="str">
        <f t="shared" si="5"/>
        <v>371</v>
      </c>
      <c r="D353" t="s">
        <v>588</v>
      </c>
      <c r="E353" t="b">
        <v>1</v>
      </c>
      <c r="F353" t="s">
        <v>587</v>
      </c>
    </row>
    <row r="354" spans="1:6" x14ac:dyDescent="0.3">
      <c r="A354">
        <v>353</v>
      </c>
      <c r="B354">
        <v>372</v>
      </c>
      <c r="C354" t="str">
        <f t="shared" si="5"/>
        <v>372</v>
      </c>
      <c r="D354" t="s">
        <v>589</v>
      </c>
      <c r="E354" t="b">
        <v>1</v>
      </c>
      <c r="F354" t="s">
        <v>587</v>
      </c>
    </row>
    <row r="355" spans="1:6" x14ac:dyDescent="0.3">
      <c r="A355">
        <v>354</v>
      </c>
      <c r="B355">
        <v>373</v>
      </c>
      <c r="C355" t="str">
        <f t="shared" si="5"/>
        <v>373</v>
      </c>
      <c r="D355" t="s">
        <v>590</v>
      </c>
      <c r="E355" t="b">
        <v>1</v>
      </c>
      <c r="F355" t="s">
        <v>489</v>
      </c>
    </row>
    <row r="356" spans="1:6" x14ac:dyDescent="0.3">
      <c r="A356">
        <v>355</v>
      </c>
      <c r="B356">
        <v>374</v>
      </c>
      <c r="C356" t="str">
        <f t="shared" si="5"/>
        <v>374</v>
      </c>
      <c r="D356" t="s">
        <v>591</v>
      </c>
      <c r="E356" t="b">
        <v>1</v>
      </c>
      <c r="F356" t="s">
        <v>489</v>
      </c>
    </row>
    <row r="357" spans="1:6" x14ac:dyDescent="0.3">
      <c r="A357">
        <v>356</v>
      </c>
      <c r="B357">
        <v>375</v>
      </c>
      <c r="C357" t="str">
        <f t="shared" si="5"/>
        <v>375</v>
      </c>
      <c r="D357" t="s">
        <v>592</v>
      </c>
      <c r="E357" t="b">
        <v>1</v>
      </c>
      <c r="F357" t="s">
        <v>593</v>
      </c>
    </row>
    <row r="358" spans="1:6" x14ac:dyDescent="0.3">
      <c r="A358">
        <v>357</v>
      </c>
      <c r="B358">
        <v>376</v>
      </c>
      <c r="C358" t="str">
        <f t="shared" si="5"/>
        <v>376</v>
      </c>
      <c r="D358" t="s">
        <v>594</v>
      </c>
      <c r="E358" t="b">
        <v>1</v>
      </c>
      <c r="F358" t="s">
        <v>595</v>
      </c>
    </row>
    <row r="359" spans="1:6" x14ac:dyDescent="0.3">
      <c r="A359">
        <v>358</v>
      </c>
      <c r="B359">
        <v>377</v>
      </c>
      <c r="C359" t="str">
        <f t="shared" si="5"/>
        <v>377</v>
      </c>
      <c r="D359" t="s">
        <v>596</v>
      </c>
      <c r="E359" t="b">
        <v>1</v>
      </c>
      <c r="F359" t="s">
        <v>597</v>
      </c>
    </row>
    <row r="360" spans="1:6" x14ac:dyDescent="0.3">
      <c r="A360">
        <v>359</v>
      </c>
      <c r="B360">
        <v>378</v>
      </c>
      <c r="C360" t="str">
        <f t="shared" si="5"/>
        <v>378</v>
      </c>
      <c r="D360" t="s">
        <v>598</v>
      </c>
      <c r="E360" t="b">
        <v>1</v>
      </c>
      <c r="F360" t="s">
        <v>597</v>
      </c>
    </row>
    <row r="361" spans="1:6" x14ac:dyDescent="0.3">
      <c r="A361">
        <v>360</v>
      </c>
      <c r="B361">
        <v>379</v>
      </c>
      <c r="C361" t="str">
        <f t="shared" si="5"/>
        <v>379</v>
      </c>
      <c r="D361" t="s">
        <v>599</v>
      </c>
      <c r="E361" t="b">
        <v>1</v>
      </c>
      <c r="F361" t="s">
        <v>597</v>
      </c>
    </row>
    <row r="362" spans="1:6" x14ac:dyDescent="0.3">
      <c r="A362">
        <v>361</v>
      </c>
      <c r="B362">
        <v>380</v>
      </c>
      <c r="C362" t="str">
        <f t="shared" si="5"/>
        <v>380</v>
      </c>
      <c r="D362" t="s">
        <v>600</v>
      </c>
      <c r="E362" t="b">
        <v>1</v>
      </c>
      <c r="F362" t="s">
        <v>601</v>
      </c>
    </row>
    <row r="363" spans="1:6" x14ac:dyDescent="0.3">
      <c r="A363">
        <v>362</v>
      </c>
      <c r="B363">
        <v>381</v>
      </c>
      <c r="C363" t="str">
        <f t="shared" si="5"/>
        <v>381</v>
      </c>
      <c r="D363" t="s">
        <v>602</v>
      </c>
      <c r="E363" t="b">
        <v>1</v>
      </c>
      <c r="F363" t="s">
        <v>593</v>
      </c>
    </row>
    <row r="364" spans="1:6" x14ac:dyDescent="0.3">
      <c r="A364">
        <v>363</v>
      </c>
      <c r="B364">
        <v>382</v>
      </c>
      <c r="C364" t="str">
        <f t="shared" si="5"/>
        <v>382</v>
      </c>
      <c r="D364" t="s">
        <v>603</v>
      </c>
      <c r="E364" t="b">
        <v>1</v>
      </c>
      <c r="F364" t="s">
        <v>604</v>
      </c>
    </row>
    <row r="365" spans="1:6" x14ac:dyDescent="0.3">
      <c r="A365">
        <v>364</v>
      </c>
      <c r="B365">
        <v>383</v>
      </c>
      <c r="C365" t="str">
        <f t="shared" si="5"/>
        <v>383</v>
      </c>
      <c r="D365" t="s">
        <v>605</v>
      </c>
      <c r="E365" t="b">
        <v>1</v>
      </c>
      <c r="F365" t="s">
        <v>601</v>
      </c>
    </row>
    <row r="366" spans="1:6" x14ac:dyDescent="0.3">
      <c r="A366">
        <v>365</v>
      </c>
      <c r="B366">
        <v>384</v>
      </c>
      <c r="C366" t="str">
        <f t="shared" si="5"/>
        <v>384</v>
      </c>
      <c r="D366" t="s">
        <v>606</v>
      </c>
      <c r="E366" t="b">
        <v>1</v>
      </c>
      <c r="F366" t="s">
        <v>607</v>
      </c>
    </row>
    <row r="367" spans="1:6" x14ac:dyDescent="0.3">
      <c r="A367">
        <v>366</v>
      </c>
      <c r="B367">
        <v>385</v>
      </c>
      <c r="C367" t="str">
        <f t="shared" si="5"/>
        <v>385</v>
      </c>
      <c r="D367" t="s">
        <v>608</v>
      </c>
      <c r="E367" t="b">
        <v>1</v>
      </c>
      <c r="F367" t="s">
        <v>609</v>
      </c>
    </row>
    <row r="368" spans="1:6" x14ac:dyDescent="0.3">
      <c r="A368">
        <v>367</v>
      </c>
      <c r="B368">
        <v>386</v>
      </c>
      <c r="C368" t="str">
        <f t="shared" si="5"/>
        <v>386</v>
      </c>
      <c r="D368" t="s">
        <v>610</v>
      </c>
      <c r="E368" t="b">
        <v>1</v>
      </c>
      <c r="F368" t="s">
        <v>51</v>
      </c>
    </row>
    <row r="369" spans="1:6" x14ac:dyDescent="0.3">
      <c r="A369">
        <v>368</v>
      </c>
      <c r="B369">
        <v>387</v>
      </c>
      <c r="C369" t="str">
        <f t="shared" si="5"/>
        <v>387</v>
      </c>
      <c r="D369" t="s">
        <v>611</v>
      </c>
      <c r="E369" t="b">
        <v>1</v>
      </c>
      <c r="F369" t="s">
        <v>612</v>
      </c>
    </row>
    <row r="370" spans="1:6" x14ac:dyDescent="0.3">
      <c r="A370">
        <v>369</v>
      </c>
      <c r="B370">
        <v>388</v>
      </c>
      <c r="C370" t="str">
        <f t="shared" si="5"/>
        <v>388</v>
      </c>
      <c r="D370" t="s">
        <v>613</v>
      </c>
      <c r="E370" t="b">
        <v>1</v>
      </c>
      <c r="F370" t="s">
        <v>614</v>
      </c>
    </row>
    <row r="371" spans="1:6" x14ac:dyDescent="0.3">
      <c r="A371">
        <v>370</v>
      </c>
      <c r="B371">
        <v>389</v>
      </c>
      <c r="C371" t="str">
        <f t="shared" si="5"/>
        <v>389</v>
      </c>
      <c r="D371" t="s">
        <v>615</v>
      </c>
      <c r="E371" t="b">
        <v>1</v>
      </c>
      <c r="F371" t="s">
        <v>51</v>
      </c>
    </row>
    <row r="372" spans="1:6" x14ac:dyDescent="0.3">
      <c r="A372">
        <v>371</v>
      </c>
      <c r="B372">
        <v>390</v>
      </c>
      <c r="C372" t="str">
        <f t="shared" si="5"/>
        <v>390</v>
      </c>
      <c r="D372" t="s">
        <v>616</v>
      </c>
      <c r="E372" t="b">
        <v>1</v>
      </c>
      <c r="F372" t="s">
        <v>617</v>
      </c>
    </row>
    <row r="373" spans="1:6" x14ac:dyDescent="0.3">
      <c r="A373">
        <v>372</v>
      </c>
      <c r="B373">
        <v>391</v>
      </c>
      <c r="C373" t="str">
        <f t="shared" si="5"/>
        <v>391</v>
      </c>
      <c r="D373" t="s">
        <v>618</v>
      </c>
      <c r="E373" t="b">
        <v>1</v>
      </c>
      <c r="F373" t="s">
        <v>617</v>
      </c>
    </row>
    <row r="374" spans="1:6" x14ac:dyDescent="0.3">
      <c r="A374">
        <v>373</v>
      </c>
      <c r="B374">
        <v>392</v>
      </c>
      <c r="C374" t="str">
        <f t="shared" si="5"/>
        <v>392</v>
      </c>
      <c r="D374" t="s">
        <v>619</v>
      </c>
      <c r="E374" t="b">
        <v>1</v>
      </c>
      <c r="F374" t="s">
        <v>617</v>
      </c>
    </row>
    <row r="375" spans="1:6" x14ac:dyDescent="0.3">
      <c r="A375">
        <v>374</v>
      </c>
      <c r="B375">
        <v>393</v>
      </c>
      <c r="C375" t="str">
        <f t="shared" si="5"/>
        <v>393</v>
      </c>
      <c r="D375" t="s">
        <v>620</v>
      </c>
      <c r="E375" t="b">
        <v>1</v>
      </c>
      <c r="F375" t="s">
        <v>585</v>
      </c>
    </row>
    <row r="376" spans="1:6" x14ac:dyDescent="0.3">
      <c r="A376">
        <v>375</v>
      </c>
      <c r="B376">
        <v>394</v>
      </c>
      <c r="C376" t="str">
        <f t="shared" si="5"/>
        <v>394</v>
      </c>
      <c r="D376" t="s">
        <v>621</v>
      </c>
      <c r="E376" t="b">
        <v>1</v>
      </c>
      <c r="F376" t="s">
        <v>622</v>
      </c>
    </row>
    <row r="377" spans="1:6" x14ac:dyDescent="0.3">
      <c r="A377">
        <v>376</v>
      </c>
      <c r="B377">
        <v>395</v>
      </c>
      <c r="C377" t="str">
        <f t="shared" si="5"/>
        <v>395</v>
      </c>
      <c r="D377" t="s">
        <v>623</v>
      </c>
      <c r="E377" t="b">
        <v>1</v>
      </c>
      <c r="F377" t="s">
        <v>624</v>
      </c>
    </row>
    <row r="378" spans="1:6" x14ac:dyDescent="0.3">
      <c r="A378">
        <v>377</v>
      </c>
      <c r="B378">
        <v>396</v>
      </c>
      <c r="C378" t="str">
        <f t="shared" si="5"/>
        <v>396</v>
      </c>
      <c r="D378" t="s">
        <v>625</v>
      </c>
      <c r="E378" t="b">
        <v>1</v>
      </c>
      <c r="F378" t="s">
        <v>617</v>
      </c>
    </row>
    <row r="379" spans="1:6" x14ac:dyDescent="0.3">
      <c r="A379">
        <v>378</v>
      </c>
      <c r="B379">
        <v>397</v>
      </c>
      <c r="C379" t="str">
        <f t="shared" si="5"/>
        <v>397</v>
      </c>
      <c r="D379" t="s">
        <v>626</v>
      </c>
      <c r="E379" t="b">
        <v>1</v>
      </c>
      <c r="F379" t="s">
        <v>627</v>
      </c>
    </row>
    <row r="380" spans="1:6" x14ac:dyDescent="0.3">
      <c r="A380">
        <v>379</v>
      </c>
      <c r="B380">
        <v>398</v>
      </c>
      <c r="C380" t="str">
        <f t="shared" si="5"/>
        <v>398</v>
      </c>
      <c r="D380" t="s">
        <v>628</v>
      </c>
      <c r="E380" t="b">
        <v>1</v>
      </c>
      <c r="F380" t="s">
        <v>535</v>
      </c>
    </row>
    <row r="381" spans="1:6" x14ac:dyDescent="0.3">
      <c r="A381">
        <v>380</v>
      </c>
      <c r="B381">
        <v>399</v>
      </c>
      <c r="C381" t="str">
        <f t="shared" si="5"/>
        <v>399</v>
      </c>
      <c r="D381" t="s">
        <v>629</v>
      </c>
      <c r="E381" t="b">
        <v>1</v>
      </c>
      <c r="F381" t="s">
        <v>46</v>
      </c>
    </row>
    <row r="382" spans="1:6" x14ac:dyDescent="0.3">
      <c r="A382">
        <v>381</v>
      </c>
      <c r="B382">
        <v>400</v>
      </c>
      <c r="C382" t="str">
        <f t="shared" si="5"/>
        <v>400</v>
      </c>
      <c r="D382" t="s">
        <v>630</v>
      </c>
      <c r="E382" t="b">
        <v>1</v>
      </c>
      <c r="F382" t="s">
        <v>631</v>
      </c>
    </row>
    <row r="383" spans="1:6" x14ac:dyDescent="0.3">
      <c r="A383">
        <v>382</v>
      </c>
      <c r="B383">
        <v>401</v>
      </c>
      <c r="C383" t="str">
        <f t="shared" si="5"/>
        <v>401</v>
      </c>
      <c r="D383" t="s">
        <v>632</v>
      </c>
      <c r="E383" t="b">
        <v>1</v>
      </c>
      <c r="F383" t="s">
        <v>631</v>
      </c>
    </row>
    <row r="384" spans="1:6" x14ac:dyDescent="0.3">
      <c r="A384">
        <v>383</v>
      </c>
      <c r="B384">
        <v>402</v>
      </c>
      <c r="C384" t="str">
        <f t="shared" si="5"/>
        <v>402</v>
      </c>
      <c r="D384" t="s">
        <v>633</v>
      </c>
      <c r="E384" t="b">
        <v>1</v>
      </c>
      <c r="F384" t="s">
        <v>631</v>
      </c>
    </row>
    <row r="385" spans="1:6" x14ac:dyDescent="0.3">
      <c r="A385">
        <v>384</v>
      </c>
      <c r="B385">
        <v>403</v>
      </c>
      <c r="C385" t="str">
        <f t="shared" si="5"/>
        <v>403</v>
      </c>
      <c r="D385" t="s">
        <v>634</v>
      </c>
      <c r="E385" t="b">
        <v>1</v>
      </c>
      <c r="F385" t="s">
        <v>635</v>
      </c>
    </row>
    <row r="386" spans="1:6" x14ac:dyDescent="0.3">
      <c r="A386">
        <v>385</v>
      </c>
      <c r="B386">
        <v>404</v>
      </c>
      <c r="C386" t="str">
        <f t="shared" si="5"/>
        <v>404</v>
      </c>
      <c r="D386" t="s">
        <v>636</v>
      </c>
      <c r="E386" t="b">
        <v>1</v>
      </c>
      <c r="F386" t="s">
        <v>637</v>
      </c>
    </row>
    <row r="387" spans="1:6" x14ac:dyDescent="0.3">
      <c r="A387">
        <v>386</v>
      </c>
      <c r="B387">
        <v>405</v>
      </c>
      <c r="C387" t="str">
        <f t="shared" ref="C387:C450" si="6">LEFT(D387,3)</f>
        <v>405</v>
      </c>
      <c r="D387" t="s">
        <v>638</v>
      </c>
      <c r="E387" t="b">
        <v>1</v>
      </c>
      <c r="F387" t="s">
        <v>635</v>
      </c>
    </row>
    <row r="388" spans="1:6" x14ac:dyDescent="0.3">
      <c r="A388">
        <v>387</v>
      </c>
      <c r="B388">
        <v>406</v>
      </c>
      <c r="C388" t="str">
        <f t="shared" si="6"/>
        <v>406</v>
      </c>
      <c r="D388" t="s">
        <v>639</v>
      </c>
      <c r="E388" t="b">
        <v>1</v>
      </c>
      <c r="F388" t="s">
        <v>635</v>
      </c>
    </row>
    <row r="389" spans="1:6" x14ac:dyDescent="0.3">
      <c r="A389">
        <v>388</v>
      </c>
      <c r="B389">
        <v>407</v>
      </c>
      <c r="C389" t="str">
        <f t="shared" si="6"/>
        <v>407</v>
      </c>
      <c r="D389" t="s">
        <v>640</v>
      </c>
      <c r="E389" t="b">
        <v>1</v>
      </c>
      <c r="F389" t="s">
        <v>637</v>
      </c>
    </row>
    <row r="390" spans="1:6" x14ac:dyDescent="0.3">
      <c r="A390">
        <v>389</v>
      </c>
      <c r="B390">
        <v>408</v>
      </c>
      <c r="C390" t="str">
        <f t="shared" si="6"/>
        <v>408</v>
      </c>
      <c r="D390" t="s">
        <v>641</v>
      </c>
      <c r="E390" t="b">
        <v>1</v>
      </c>
      <c r="F390" t="s">
        <v>637</v>
      </c>
    </row>
    <row r="391" spans="1:6" x14ac:dyDescent="0.3">
      <c r="A391">
        <v>390</v>
      </c>
      <c r="B391">
        <v>409</v>
      </c>
      <c r="C391" t="str">
        <f t="shared" si="6"/>
        <v>409</v>
      </c>
      <c r="D391" t="s">
        <v>642</v>
      </c>
      <c r="E391" t="b">
        <v>1</v>
      </c>
      <c r="F391" t="s">
        <v>637</v>
      </c>
    </row>
    <row r="392" spans="1:6" x14ac:dyDescent="0.3">
      <c r="A392">
        <v>391</v>
      </c>
      <c r="B392">
        <v>410</v>
      </c>
      <c r="C392" t="str">
        <f t="shared" si="6"/>
        <v>410</v>
      </c>
      <c r="D392" t="s">
        <v>643</v>
      </c>
      <c r="E392" t="b">
        <v>1</v>
      </c>
      <c r="F392" t="s">
        <v>644</v>
      </c>
    </row>
    <row r="393" spans="1:6" x14ac:dyDescent="0.3">
      <c r="A393">
        <v>392</v>
      </c>
      <c r="B393">
        <v>411</v>
      </c>
      <c r="C393" t="str">
        <f t="shared" si="6"/>
        <v>411</v>
      </c>
      <c r="D393" t="s">
        <v>645</v>
      </c>
      <c r="E393" t="b">
        <v>1</v>
      </c>
      <c r="F393" t="s">
        <v>440</v>
      </c>
    </row>
    <row r="394" spans="1:6" x14ac:dyDescent="0.3">
      <c r="A394">
        <v>393</v>
      </c>
      <c r="B394">
        <v>412</v>
      </c>
      <c r="C394" t="str">
        <f t="shared" si="6"/>
        <v>412</v>
      </c>
      <c r="D394" t="s">
        <v>646</v>
      </c>
      <c r="E394" t="b">
        <v>1</v>
      </c>
      <c r="F394" t="s">
        <v>447</v>
      </c>
    </row>
    <row r="395" spans="1:6" x14ac:dyDescent="0.3">
      <c r="A395">
        <v>394</v>
      </c>
      <c r="B395">
        <v>413</v>
      </c>
      <c r="C395" t="str">
        <f t="shared" si="6"/>
        <v>413</v>
      </c>
      <c r="D395" t="s">
        <v>647</v>
      </c>
      <c r="E395" t="b">
        <v>1</v>
      </c>
      <c r="F395" t="s">
        <v>635</v>
      </c>
    </row>
    <row r="396" spans="1:6" x14ac:dyDescent="0.3">
      <c r="A396">
        <v>395</v>
      </c>
      <c r="B396">
        <v>414</v>
      </c>
      <c r="C396" t="str">
        <f t="shared" si="6"/>
        <v>414</v>
      </c>
      <c r="D396" t="s">
        <v>648</v>
      </c>
      <c r="E396" t="b">
        <v>1</v>
      </c>
      <c r="F396" t="s">
        <v>447</v>
      </c>
    </row>
    <row r="397" spans="1:6" x14ac:dyDescent="0.3">
      <c r="A397">
        <v>396</v>
      </c>
      <c r="B397">
        <v>415</v>
      </c>
      <c r="C397" t="str">
        <f t="shared" si="6"/>
        <v>415</v>
      </c>
      <c r="D397" t="s">
        <v>649</v>
      </c>
      <c r="E397" t="b">
        <v>1</v>
      </c>
      <c r="F397" t="s">
        <v>447</v>
      </c>
    </row>
    <row r="398" spans="1:6" x14ac:dyDescent="0.3">
      <c r="A398">
        <v>397</v>
      </c>
      <c r="B398">
        <v>416</v>
      </c>
      <c r="C398" t="str">
        <f t="shared" si="6"/>
        <v>416</v>
      </c>
      <c r="D398" t="s">
        <v>650</v>
      </c>
      <c r="E398" t="b">
        <v>1</v>
      </c>
      <c r="F398" t="s">
        <v>447</v>
      </c>
    </row>
    <row r="399" spans="1:6" x14ac:dyDescent="0.3">
      <c r="A399">
        <v>398</v>
      </c>
      <c r="B399">
        <v>417</v>
      </c>
      <c r="C399" t="str">
        <f t="shared" si="6"/>
        <v>417</v>
      </c>
      <c r="D399" t="s">
        <v>651</v>
      </c>
      <c r="E399" t="b">
        <v>1</v>
      </c>
      <c r="F399" t="s">
        <v>447</v>
      </c>
    </row>
    <row r="400" spans="1:6" x14ac:dyDescent="0.3">
      <c r="A400">
        <v>399</v>
      </c>
      <c r="B400">
        <v>418</v>
      </c>
      <c r="C400" t="str">
        <f t="shared" si="6"/>
        <v>418</v>
      </c>
      <c r="D400" t="s">
        <v>652</v>
      </c>
      <c r="E400" t="b">
        <v>1</v>
      </c>
      <c r="F400" t="s">
        <v>447</v>
      </c>
    </row>
    <row r="401" spans="1:6" x14ac:dyDescent="0.3">
      <c r="A401">
        <v>400</v>
      </c>
      <c r="B401">
        <v>420</v>
      </c>
      <c r="C401" t="str">
        <f t="shared" si="6"/>
        <v>420</v>
      </c>
      <c r="D401" t="s">
        <v>653</v>
      </c>
      <c r="E401" t="b">
        <v>1</v>
      </c>
      <c r="F401" t="s">
        <v>654</v>
      </c>
    </row>
    <row r="402" spans="1:6" x14ac:dyDescent="0.3">
      <c r="A402">
        <v>401</v>
      </c>
      <c r="B402">
        <v>421</v>
      </c>
      <c r="C402" t="str">
        <f t="shared" si="6"/>
        <v>421</v>
      </c>
      <c r="D402" t="s">
        <v>655</v>
      </c>
      <c r="E402" t="b">
        <v>1</v>
      </c>
      <c r="F402" t="s">
        <v>656</v>
      </c>
    </row>
    <row r="403" spans="1:6" x14ac:dyDescent="0.3">
      <c r="A403">
        <v>402</v>
      </c>
      <c r="B403">
        <v>422</v>
      </c>
      <c r="C403" t="str">
        <f t="shared" si="6"/>
        <v>422</v>
      </c>
      <c r="D403" t="s">
        <v>657</v>
      </c>
      <c r="E403" t="b">
        <v>1</v>
      </c>
      <c r="F403" t="s">
        <v>656</v>
      </c>
    </row>
    <row r="404" spans="1:6" x14ac:dyDescent="0.3">
      <c r="A404">
        <v>403</v>
      </c>
      <c r="B404">
        <v>423</v>
      </c>
      <c r="C404" t="str">
        <f t="shared" si="6"/>
        <v>423</v>
      </c>
      <c r="D404" t="s">
        <v>658</v>
      </c>
      <c r="E404" t="b">
        <v>1</v>
      </c>
      <c r="F404" t="s">
        <v>659</v>
      </c>
    </row>
    <row r="405" spans="1:6" x14ac:dyDescent="0.3">
      <c r="A405">
        <v>404</v>
      </c>
      <c r="B405">
        <v>424</v>
      </c>
      <c r="C405" t="str">
        <f t="shared" si="6"/>
        <v>424</v>
      </c>
      <c r="D405" t="s">
        <v>660</v>
      </c>
      <c r="E405" t="b">
        <v>1</v>
      </c>
      <c r="F405" t="s">
        <v>659</v>
      </c>
    </row>
    <row r="406" spans="1:6" x14ac:dyDescent="0.3">
      <c r="A406">
        <v>405</v>
      </c>
      <c r="B406">
        <v>425</v>
      </c>
      <c r="C406" t="str">
        <f t="shared" si="6"/>
        <v>425</v>
      </c>
      <c r="D406" t="s">
        <v>661</v>
      </c>
      <c r="E406" t="b">
        <v>1</v>
      </c>
      <c r="F406" t="s">
        <v>637</v>
      </c>
    </row>
    <row r="407" spans="1:6" x14ac:dyDescent="0.3">
      <c r="A407">
        <v>406</v>
      </c>
      <c r="B407">
        <v>426</v>
      </c>
      <c r="C407" t="str">
        <f t="shared" si="6"/>
        <v>426</v>
      </c>
      <c r="D407" t="s">
        <v>662</v>
      </c>
      <c r="E407" t="b">
        <v>1</v>
      </c>
      <c r="F407" t="s">
        <v>637</v>
      </c>
    </row>
    <row r="408" spans="1:6" x14ac:dyDescent="0.3">
      <c r="A408">
        <v>407</v>
      </c>
      <c r="B408">
        <v>427</v>
      </c>
      <c r="C408" t="str">
        <f t="shared" si="6"/>
        <v>427</v>
      </c>
      <c r="D408" t="s">
        <v>663</v>
      </c>
      <c r="E408" t="b">
        <v>1</v>
      </c>
      <c r="F408" t="s">
        <v>656</v>
      </c>
    </row>
    <row r="409" spans="1:6" x14ac:dyDescent="0.3">
      <c r="A409">
        <v>408</v>
      </c>
      <c r="B409">
        <v>430</v>
      </c>
      <c r="C409" t="str">
        <f t="shared" si="6"/>
        <v>430</v>
      </c>
      <c r="D409" t="s">
        <v>664</v>
      </c>
      <c r="E409" t="b">
        <v>1</v>
      </c>
      <c r="F409" t="s">
        <v>665</v>
      </c>
    </row>
    <row r="410" spans="1:6" x14ac:dyDescent="0.3">
      <c r="A410">
        <v>409</v>
      </c>
      <c r="B410">
        <v>431</v>
      </c>
      <c r="C410" t="str">
        <f t="shared" si="6"/>
        <v>431</v>
      </c>
      <c r="D410" t="s">
        <v>666</v>
      </c>
      <c r="E410" t="b">
        <v>1</v>
      </c>
      <c r="F410" t="s">
        <v>665</v>
      </c>
    </row>
    <row r="411" spans="1:6" x14ac:dyDescent="0.3">
      <c r="A411">
        <v>410</v>
      </c>
      <c r="B411">
        <v>432</v>
      </c>
      <c r="C411" t="str">
        <f t="shared" si="6"/>
        <v>432</v>
      </c>
      <c r="D411" t="s">
        <v>667</v>
      </c>
      <c r="E411" t="b">
        <v>1</v>
      </c>
      <c r="F411" t="s">
        <v>665</v>
      </c>
    </row>
    <row r="412" spans="1:6" x14ac:dyDescent="0.3">
      <c r="A412">
        <v>411</v>
      </c>
      <c r="B412">
        <v>433</v>
      </c>
      <c r="C412" t="str">
        <f t="shared" si="6"/>
        <v>433</v>
      </c>
      <c r="D412" t="s">
        <v>668</v>
      </c>
      <c r="E412" t="b">
        <v>1</v>
      </c>
      <c r="F412" t="s">
        <v>669</v>
      </c>
    </row>
    <row r="413" spans="1:6" x14ac:dyDescent="0.3">
      <c r="A413">
        <v>412</v>
      </c>
      <c r="B413">
        <v>434</v>
      </c>
      <c r="C413" t="str">
        <f t="shared" si="6"/>
        <v>434</v>
      </c>
      <c r="D413" t="s">
        <v>670</v>
      </c>
      <c r="E413" t="b">
        <v>1</v>
      </c>
      <c r="F413" t="s">
        <v>671</v>
      </c>
    </row>
    <row r="414" spans="1:6" x14ac:dyDescent="0.3">
      <c r="A414">
        <v>413</v>
      </c>
      <c r="B414">
        <v>435</v>
      </c>
      <c r="C414" t="str">
        <f t="shared" si="6"/>
        <v>435</v>
      </c>
      <c r="D414" t="s">
        <v>672</v>
      </c>
      <c r="E414" t="b">
        <v>1</v>
      </c>
      <c r="F414" t="s">
        <v>671</v>
      </c>
    </row>
    <row r="415" spans="1:6" x14ac:dyDescent="0.3">
      <c r="A415">
        <v>414</v>
      </c>
      <c r="B415">
        <v>436</v>
      </c>
      <c r="C415" t="str">
        <f t="shared" si="6"/>
        <v>436</v>
      </c>
      <c r="D415" t="s">
        <v>673</v>
      </c>
      <c r="E415" t="b">
        <v>1</v>
      </c>
      <c r="F415" t="s">
        <v>671</v>
      </c>
    </row>
    <row r="416" spans="1:6" x14ac:dyDescent="0.3">
      <c r="A416">
        <v>415</v>
      </c>
      <c r="B416">
        <v>437</v>
      </c>
      <c r="C416" t="str">
        <f t="shared" si="6"/>
        <v>437</v>
      </c>
      <c r="D416" t="s">
        <v>674</v>
      </c>
      <c r="E416" t="b">
        <v>1</v>
      </c>
      <c r="F416" t="s">
        <v>54</v>
      </c>
    </row>
    <row r="417" spans="1:6" x14ac:dyDescent="0.3">
      <c r="A417">
        <v>416</v>
      </c>
      <c r="B417">
        <v>438</v>
      </c>
      <c r="C417" t="str">
        <f t="shared" si="6"/>
        <v>438</v>
      </c>
      <c r="D417" t="s">
        <v>675</v>
      </c>
      <c r="E417" t="b">
        <v>1</v>
      </c>
      <c r="F417" t="s">
        <v>54</v>
      </c>
    </row>
    <row r="418" spans="1:6" x14ac:dyDescent="0.3">
      <c r="A418">
        <v>417</v>
      </c>
      <c r="B418">
        <v>439</v>
      </c>
      <c r="C418" t="str">
        <f t="shared" si="6"/>
        <v>439</v>
      </c>
      <c r="D418" t="s">
        <v>676</v>
      </c>
      <c r="E418" t="b">
        <v>1</v>
      </c>
      <c r="F418" t="s">
        <v>318</v>
      </c>
    </row>
    <row r="419" spans="1:6" x14ac:dyDescent="0.3">
      <c r="A419">
        <v>418</v>
      </c>
      <c r="B419">
        <v>440</v>
      </c>
      <c r="C419" t="str">
        <f t="shared" si="6"/>
        <v>440</v>
      </c>
      <c r="D419" t="s">
        <v>677</v>
      </c>
      <c r="E419" t="b">
        <v>1</v>
      </c>
      <c r="F419" t="s">
        <v>678</v>
      </c>
    </row>
    <row r="420" spans="1:6" x14ac:dyDescent="0.3">
      <c r="A420">
        <v>419</v>
      </c>
      <c r="B420">
        <v>441</v>
      </c>
      <c r="C420" t="str">
        <f t="shared" si="6"/>
        <v>441</v>
      </c>
      <c r="D420" t="s">
        <v>679</v>
      </c>
      <c r="E420" t="b">
        <v>1</v>
      </c>
      <c r="F420" t="s">
        <v>678</v>
      </c>
    </row>
    <row r="421" spans="1:6" x14ac:dyDescent="0.3">
      <c r="A421">
        <v>420</v>
      </c>
      <c r="B421">
        <v>442</v>
      </c>
      <c r="C421" t="str">
        <f t="shared" si="6"/>
        <v>442</v>
      </c>
      <c r="D421" t="s">
        <v>680</v>
      </c>
      <c r="E421" t="b">
        <v>1</v>
      </c>
      <c r="F421" t="s">
        <v>681</v>
      </c>
    </row>
    <row r="422" spans="1:6" x14ac:dyDescent="0.3">
      <c r="A422">
        <v>421</v>
      </c>
      <c r="B422">
        <v>443</v>
      </c>
      <c r="C422" t="str">
        <f t="shared" si="6"/>
        <v>443</v>
      </c>
      <c r="D422" t="s">
        <v>682</v>
      </c>
      <c r="E422" t="b">
        <v>1</v>
      </c>
      <c r="F422" t="s">
        <v>681</v>
      </c>
    </row>
    <row r="423" spans="1:6" x14ac:dyDescent="0.3">
      <c r="A423">
        <v>422</v>
      </c>
      <c r="B423">
        <v>444</v>
      </c>
      <c r="C423" t="str">
        <f t="shared" si="6"/>
        <v>444</v>
      </c>
      <c r="D423" t="s">
        <v>683</v>
      </c>
      <c r="E423" t="b">
        <v>1</v>
      </c>
      <c r="F423" t="s">
        <v>333</v>
      </c>
    </row>
    <row r="424" spans="1:6" x14ac:dyDescent="0.3">
      <c r="A424">
        <v>423</v>
      </c>
      <c r="B424">
        <v>445</v>
      </c>
      <c r="C424" t="str">
        <f t="shared" si="6"/>
        <v>445</v>
      </c>
      <c r="D424" t="s">
        <v>684</v>
      </c>
      <c r="E424" t="b">
        <v>1</v>
      </c>
      <c r="F424" t="s">
        <v>333</v>
      </c>
    </row>
    <row r="425" spans="1:6" x14ac:dyDescent="0.3">
      <c r="A425">
        <v>424</v>
      </c>
      <c r="B425">
        <v>446</v>
      </c>
      <c r="C425" t="str">
        <f t="shared" si="6"/>
        <v>446</v>
      </c>
      <c r="D425" t="s">
        <v>685</v>
      </c>
      <c r="E425" t="b">
        <v>1</v>
      </c>
      <c r="F425" t="s">
        <v>681</v>
      </c>
    </row>
    <row r="426" spans="1:6" x14ac:dyDescent="0.3">
      <c r="A426">
        <v>425</v>
      </c>
      <c r="B426">
        <v>447</v>
      </c>
      <c r="C426" t="str">
        <f t="shared" si="6"/>
        <v>447</v>
      </c>
      <c r="D426" t="s">
        <v>686</v>
      </c>
      <c r="E426" t="b">
        <v>1</v>
      </c>
      <c r="F426" t="s">
        <v>681</v>
      </c>
    </row>
    <row r="427" spans="1:6" x14ac:dyDescent="0.3">
      <c r="A427">
        <v>426</v>
      </c>
      <c r="B427">
        <v>448</v>
      </c>
      <c r="C427" t="str">
        <f t="shared" si="6"/>
        <v>448</v>
      </c>
      <c r="D427" t="s">
        <v>687</v>
      </c>
      <c r="E427" t="b">
        <v>1</v>
      </c>
      <c r="F427" t="s">
        <v>671</v>
      </c>
    </row>
    <row r="428" spans="1:6" x14ac:dyDescent="0.3">
      <c r="A428">
        <v>427</v>
      </c>
      <c r="B428">
        <v>449</v>
      </c>
      <c r="C428" t="str">
        <f t="shared" si="6"/>
        <v>449</v>
      </c>
      <c r="D428" t="s">
        <v>688</v>
      </c>
      <c r="E428" t="b">
        <v>1</v>
      </c>
      <c r="F428" t="s">
        <v>665</v>
      </c>
    </row>
    <row r="429" spans="1:6" x14ac:dyDescent="0.3">
      <c r="A429">
        <v>428</v>
      </c>
      <c r="B429">
        <v>450</v>
      </c>
      <c r="C429" t="str">
        <f t="shared" si="6"/>
        <v>450</v>
      </c>
      <c r="D429" t="s">
        <v>689</v>
      </c>
      <c r="E429" t="b">
        <v>1</v>
      </c>
      <c r="F429" t="s">
        <v>644</v>
      </c>
    </row>
    <row r="430" spans="1:6" x14ac:dyDescent="0.3">
      <c r="A430">
        <v>429</v>
      </c>
      <c r="B430">
        <v>451</v>
      </c>
      <c r="C430" t="str">
        <f t="shared" si="6"/>
        <v>451</v>
      </c>
      <c r="D430" t="s">
        <v>690</v>
      </c>
      <c r="E430" t="b">
        <v>1</v>
      </c>
      <c r="F430" t="s">
        <v>644</v>
      </c>
    </row>
    <row r="431" spans="1:6" x14ac:dyDescent="0.3">
      <c r="A431">
        <v>430</v>
      </c>
      <c r="B431">
        <v>452</v>
      </c>
      <c r="C431" t="str">
        <f t="shared" si="6"/>
        <v>452</v>
      </c>
      <c r="D431" t="s">
        <v>691</v>
      </c>
      <c r="E431" t="b">
        <v>1</v>
      </c>
      <c r="F431" t="s">
        <v>644</v>
      </c>
    </row>
    <row r="432" spans="1:6" x14ac:dyDescent="0.3">
      <c r="A432">
        <v>431</v>
      </c>
      <c r="B432">
        <v>453</v>
      </c>
      <c r="C432" t="str">
        <f t="shared" si="6"/>
        <v>453</v>
      </c>
      <c r="D432" t="s">
        <v>692</v>
      </c>
      <c r="E432" t="b">
        <v>1</v>
      </c>
      <c r="F432" t="s">
        <v>693</v>
      </c>
    </row>
    <row r="433" spans="1:6" x14ac:dyDescent="0.3">
      <c r="A433">
        <v>432</v>
      </c>
      <c r="B433">
        <v>454</v>
      </c>
      <c r="C433" t="str">
        <f t="shared" si="6"/>
        <v>454</v>
      </c>
      <c r="D433" t="s">
        <v>694</v>
      </c>
      <c r="E433" t="b">
        <v>1</v>
      </c>
      <c r="F433" t="s">
        <v>693</v>
      </c>
    </row>
    <row r="434" spans="1:6" x14ac:dyDescent="0.3">
      <c r="A434">
        <v>433</v>
      </c>
      <c r="B434">
        <v>455</v>
      </c>
      <c r="C434" t="str">
        <f t="shared" si="6"/>
        <v>455</v>
      </c>
      <c r="D434" t="s">
        <v>695</v>
      </c>
      <c r="E434" t="b">
        <v>1</v>
      </c>
      <c r="F434" t="s">
        <v>693</v>
      </c>
    </row>
    <row r="435" spans="1:6" x14ac:dyDescent="0.3">
      <c r="A435">
        <v>434</v>
      </c>
      <c r="B435">
        <v>456</v>
      </c>
      <c r="C435" t="str">
        <f t="shared" si="6"/>
        <v>456</v>
      </c>
      <c r="D435" t="s">
        <v>696</v>
      </c>
      <c r="E435" t="b">
        <v>1</v>
      </c>
      <c r="F435" t="s">
        <v>665</v>
      </c>
    </row>
    <row r="436" spans="1:6" x14ac:dyDescent="0.3">
      <c r="A436">
        <v>435</v>
      </c>
      <c r="B436">
        <v>457</v>
      </c>
      <c r="C436" t="str">
        <f t="shared" si="6"/>
        <v>457</v>
      </c>
      <c r="D436" t="s">
        <v>697</v>
      </c>
      <c r="E436" t="b">
        <v>1</v>
      </c>
      <c r="F436" t="s">
        <v>453</v>
      </c>
    </row>
    <row r="437" spans="1:6" x14ac:dyDescent="0.3">
      <c r="A437">
        <v>436</v>
      </c>
      <c r="B437">
        <v>458</v>
      </c>
      <c r="C437" t="str">
        <f t="shared" si="6"/>
        <v>458</v>
      </c>
      <c r="D437" t="s">
        <v>698</v>
      </c>
      <c r="E437" t="b">
        <v>1</v>
      </c>
      <c r="F437" t="s">
        <v>669</v>
      </c>
    </row>
    <row r="438" spans="1:6" x14ac:dyDescent="0.3">
      <c r="A438">
        <v>437</v>
      </c>
      <c r="B438">
        <v>459</v>
      </c>
      <c r="C438" t="str">
        <f t="shared" si="6"/>
        <v>Cin</v>
      </c>
      <c r="D438" t="s">
        <v>699</v>
      </c>
      <c r="E438" t="b">
        <v>1</v>
      </c>
      <c r="F438" t="s">
        <v>644</v>
      </c>
    </row>
    <row r="439" spans="1:6" x14ac:dyDescent="0.3">
      <c r="A439">
        <v>438</v>
      </c>
      <c r="B439">
        <v>460</v>
      </c>
      <c r="C439" t="str">
        <f t="shared" si="6"/>
        <v>460</v>
      </c>
      <c r="D439" t="s">
        <v>700</v>
      </c>
      <c r="E439" t="b">
        <v>1</v>
      </c>
      <c r="F439" t="s">
        <v>701</v>
      </c>
    </row>
    <row r="440" spans="1:6" x14ac:dyDescent="0.3">
      <c r="A440">
        <v>439</v>
      </c>
      <c r="B440">
        <v>461</v>
      </c>
      <c r="C440" t="str">
        <f t="shared" si="6"/>
        <v>461</v>
      </c>
      <c r="D440" t="s">
        <v>702</v>
      </c>
      <c r="E440" t="b">
        <v>1</v>
      </c>
      <c r="F440" t="s">
        <v>701</v>
      </c>
    </row>
    <row r="441" spans="1:6" x14ac:dyDescent="0.3">
      <c r="A441">
        <v>440</v>
      </c>
      <c r="B441">
        <v>462</v>
      </c>
      <c r="C441" t="str">
        <f t="shared" si="6"/>
        <v>462</v>
      </c>
      <c r="D441" t="s">
        <v>703</v>
      </c>
      <c r="E441" t="b">
        <v>1</v>
      </c>
      <c r="F441" t="s">
        <v>701</v>
      </c>
    </row>
    <row r="442" spans="1:6" x14ac:dyDescent="0.3">
      <c r="A442">
        <v>441</v>
      </c>
      <c r="B442">
        <v>463</v>
      </c>
      <c r="C442" t="str">
        <f t="shared" si="6"/>
        <v>463</v>
      </c>
      <c r="D442" t="s">
        <v>704</v>
      </c>
      <c r="E442" t="b">
        <v>1</v>
      </c>
      <c r="F442" t="s">
        <v>56</v>
      </c>
    </row>
    <row r="443" spans="1:6" x14ac:dyDescent="0.3">
      <c r="A443">
        <v>442</v>
      </c>
      <c r="B443">
        <v>464</v>
      </c>
      <c r="C443" t="str">
        <f t="shared" si="6"/>
        <v>464</v>
      </c>
      <c r="D443" t="s">
        <v>705</v>
      </c>
      <c r="E443" t="b">
        <v>1</v>
      </c>
      <c r="F443" t="s">
        <v>56</v>
      </c>
    </row>
    <row r="444" spans="1:6" x14ac:dyDescent="0.3">
      <c r="A444">
        <v>443</v>
      </c>
      <c r="B444">
        <v>465</v>
      </c>
      <c r="C444" t="str">
        <f t="shared" si="6"/>
        <v>465</v>
      </c>
      <c r="D444" t="s">
        <v>706</v>
      </c>
      <c r="E444" t="b">
        <v>1</v>
      </c>
      <c r="F444" t="s">
        <v>707</v>
      </c>
    </row>
    <row r="445" spans="1:6" x14ac:dyDescent="0.3">
      <c r="A445">
        <v>444</v>
      </c>
      <c r="B445">
        <v>466</v>
      </c>
      <c r="C445" t="str">
        <f t="shared" si="6"/>
        <v>466</v>
      </c>
      <c r="D445" t="s">
        <v>708</v>
      </c>
      <c r="E445" t="b">
        <v>1</v>
      </c>
      <c r="F445" t="s">
        <v>707</v>
      </c>
    </row>
    <row r="446" spans="1:6" x14ac:dyDescent="0.3">
      <c r="A446">
        <v>445</v>
      </c>
      <c r="B446">
        <v>467</v>
      </c>
      <c r="C446" t="str">
        <f t="shared" si="6"/>
        <v>467</v>
      </c>
      <c r="D446" t="s">
        <v>709</v>
      </c>
      <c r="E446" t="b">
        <v>1</v>
      </c>
      <c r="F446" t="s">
        <v>55</v>
      </c>
    </row>
    <row r="447" spans="1:6" x14ac:dyDescent="0.3">
      <c r="A447">
        <v>446</v>
      </c>
      <c r="B447">
        <v>468</v>
      </c>
      <c r="C447" t="str">
        <f t="shared" si="6"/>
        <v>468</v>
      </c>
      <c r="D447" t="s">
        <v>710</v>
      </c>
      <c r="E447" t="b">
        <v>1</v>
      </c>
      <c r="F447" t="s">
        <v>55</v>
      </c>
    </row>
    <row r="448" spans="1:6" x14ac:dyDescent="0.3">
      <c r="A448">
        <v>447</v>
      </c>
      <c r="B448">
        <v>469</v>
      </c>
      <c r="C448" t="str">
        <f t="shared" si="6"/>
        <v>469</v>
      </c>
      <c r="D448" t="s">
        <v>711</v>
      </c>
      <c r="E448" t="b">
        <v>1</v>
      </c>
      <c r="F448" t="s">
        <v>712</v>
      </c>
    </row>
    <row r="449" spans="1:6" x14ac:dyDescent="0.3">
      <c r="A449">
        <v>448</v>
      </c>
      <c r="B449">
        <v>470</v>
      </c>
      <c r="C449" t="str">
        <f t="shared" si="6"/>
        <v>470</v>
      </c>
      <c r="D449" t="s">
        <v>713</v>
      </c>
      <c r="E449" t="b">
        <v>1</v>
      </c>
      <c r="F449" t="s">
        <v>644</v>
      </c>
    </row>
    <row r="450" spans="1:6" x14ac:dyDescent="0.3">
      <c r="A450">
        <v>449</v>
      </c>
      <c r="B450">
        <v>471</v>
      </c>
      <c r="C450" t="str">
        <f t="shared" si="6"/>
        <v>471</v>
      </c>
      <c r="D450" t="s">
        <v>714</v>
      </c>
      <c r="E450" t="b">
        <v>1</v>
      </c>
      <c r="F450" t="s">
        <v>631</v>
      </c>
    </row>
    <row r="451" spans="1:6" x14ac:dyDescent="0.3">
      <c r="A451">
        <v>450</v>
      </c>
      <c r="B451">
        <v>472</v>
      </c>
      <c r="C451" t="str">
        <f t="shared" ref="C451:C514" si="7">LEFT(D451,3)</f>
        <v>472</v>
      </c>
      <c r="D451" t="s">
        <v>715</v>
      </c>
      <c r="E451" t="b">
        <v>1</v>
      </c>
      <c r="F451" t="s">
        <v>716</v>
      </c>
    </row>
    <row r="452" spans="1:6" x14ac:dyDescent="0.3">
      <c r="A452">
        <v>451</v>
      </c>
      <c r="B452">
        <v>473</v>
      </c>
      <c r="C452" t="str">
        <f t="shared" si="7"/>
        <v>473</v>
      </c>
      <c r="D452" t="s">
        <v>717</v>
      </c>
      <c r="E452" t="b">
        <v>1</v>
      </c>
      <c r="F452" t="s">
        <v>701</v>
      </c>
    </row>
    <row r="453" spans="1:6" x14ac:dyDescent="0.3">
      <c r="A453">
        <v>452</v>
      </c>
      <c r="B453">
        <v>474</v>
      </c>
      <c r="C453" t="str">
        <f t="shared" si="7"/>
        <v>474</v>
      </c>
      <c r="D453" t="s">
        <v>718</v>
      </c>
      <c r="E453" t="b">
        <v>1</v>
      </c>
      <c r="F453" t="s">
        <v>716</v>
      </c>
    </row>
    <row r="454" spans="1:6" x14ac:dyDescent="0.3">
      <c r="A454">
        <v>453</v>
      </c>
      <c r="B454">
        <v>475</v>
      </c>
      <c r="C454" t="str">
        <f t="shared" si="7"/>
        <v>475</v>
      </c>
      <c r="D454" t="s">
        <v>719</v>
      </c>
      <c r="E454" t="b">
        <v>1</v>
      </c>
      <c r="F454" t="s">
        <v>659</v>
      </c>
    </row>
    <row r="455" spans="1:6" x14ac:dyDescent="0.3">
      <c r="A455">
        <v>454</v>
      </c>
      <c r="B455">
        <v>476</v>
      </c>
      <c r="C455" t="str">
        <f t="shared" si="7"/>
        <v>476</v>
      </c>
      <c r="D455" t="s">
        <v>720</v>
      </c>
      <c r="E455" t="b">
        <v>1</v>
      </c>
      <c r="F455" t="s">
        <v>659</v>
      </c>
    </row>
    <row r="456" spans="1:6" x14ac:dyDescent="0.3">
      <c r="A456">
        <v>455</v>
      </c>
      <c r="B456">
        <v>477</v>
      </c>
      <c r="C456" t="str">
        <f t="shared" si="7"/>
        <v>477</v>
      </c>
      <c r="D456" t="s">
        <v>721</v>
      </c>
      <c r="E456" t="b">
        <v>1</v>
      </c>
      <c r="F456" t="s">
        <v>659</v>
      </c>
    </row>
    <row r="457" spans="1:6" x14ac:dyDescent="0.3">
      <c r="A457">
        <v>456</v>
      </c>
      <c r="B457">
        <v>478</v>
      </c>
      <c r="C457" t="str">
        <f t="shared" si="7"/>
        <v>478</v>
      </c>
      <c r="D457" t="s">
        <v>722</v>
      </c>
      <c r="E457" t="b">
        <v>1</v>
      </c>
      <c r="F457" t="s">
        <v>716</v>
      </c>
    </row>
    <row r="458" spans="1:6" x14ac:dyDescent="0.3">
      <c r="A458">
        <v>457</v>
      </c>
      <c r="B458">
        <v>479</v>
      </c>
      <c r="C458" t="str">
        <f t="shared" si="7"/>
        <v>479</v>
      </c>
      <c r="D458" t="s">
        <v>723</v>
      </c>
      <c r="E458" t="b">
        <v>1</v>
      </c>
      <c r="F458" t="s">
        <v>712</v>
      </c>
    </row>
    <row r="459" spans="1:6" x14ac:dyDescent="0.3">
      <c r="A459">
        <v>458</v>
      </c>
      <c r="B459">
        <v>480</v>
      </c>
      <c r="C459" t="str">
        <f t="shared" si="7"/>
        <v>480</v>
      </c>
      <c r="D459" t="s">
        <v>724</v>
      </c>
      <c r="E459" t="b">
        <v>1</v>
      </c>
      <c r="F459" t="s">
        <v>725</v>
      </c>
    </row>
    <row r="460" spans="1:6" x14ac:dyDescent="0.3">
      <c r="A460">
        <v>459</v>
      </c>
      <c r="B460">
        <v>481</v>
      </c>
      <c r="C460" t="str">
        <f t="shared" si="7"/>
        <v>481</v>
      </c>
      <c r="D460" t="s">
        <v>726</v>
      </c>
      <c r="E460" t="b">
        <v>1</v>
      </c>
      <c r="F460" t="s">
        <v>725</v>
      </c>
    </row>
    <row r="461" spans="1:6" x14ac:dyDescent="0.3">
      <c r="A461">
        <v>460</v>
      </c>
      <c r="B461">
        <v>482</v>
      </c>
      <c r="C461" t="str">
        <f t="shared" si="7"/>
        <v>482</v>
      </c>
      <c r="D461" t="s">
        <v>727</v>
      </c>
      <c r="E461" t="b">
        <v>1</v>
      </c>
      <c r="F461" t="s">
        <v>725</v>
      </c>
    </row>
    <row r="462" spans="1:6" x14ac:dyDescent="0.3">
      <c r="A462">
        <v>461</v>
      </c>
      <c r="B462">
        <v>483</v>
      </c>
      <c r="C462" t="str">
        <f t="shared" si="7"/>
        <v>483</v>
      </c>
      <c r="D462" t="s">
        <v>728</v>
      </c>
      <c r="E462" t="b">
        <v>1</v>
      </c>
      <c r="F462" t="s">
        <v>725</v>
      </c>
    </row>
    <row r="463" spans="1:6" x14ac:dyDescent="0.3">
      <c r="A463">
        <v>462</v>
      </c>
      <c r="B463">
        <v>484</v>
      </c>
      <c r="C463" t="str">
        <f t="shared" si="7"/>
        <v>484</v>
      </c>
      <c r="D463" t="s">
        <v>729</v>
      </c>
      <c r="E463" t="b">
        <v>1</v>
      </c>
      <c r="F463" t="s">
        <v>730</v>
      </c>
    </row>
    <row r="464" spans="1:6" x14ac:dyDescent="0.3">
      <c r="A464">
        <v>463</v>
      </c>
      <c r="B464">
        <v>485</v>
      </c>
      <c r="C464" t="str">
        <f t="shared" si="7"/>
        <v>485</v>
      </c>
      <c r="D464" t="s">
        <v>731</v>
      </c>
      <c r="E464" t="b">
        <v>1</v>
      </c>
      <c r="F464" t="s">
        <v>730</v>
      </c>
    </row>
    <row r="465" spans="1:6" x14ac:dyDescent="0.3">
      <c r="A465">
        <v>464</v>
      </c>
      <c r="B465">
        <v>486</v>
      </c>
      <c r="C465" t="str">
        <f t="shared" si="7"/>
        <v>486</v>
      </c>
      <c r="D465" t="s">
        <v>732</v>
      </c>
      <c r="E465" t="b">
        <v>1</v>
      </c>
      <c r="F465" t="s">
        <v>730</v>
      </c>
    </row>
    <row r="466" spans="1:6" x14ac:dyDescent="0.3">
      <c r="A466">
        <v>465</v>
      </c>
      <c r="B466">
        <v>487</v>
      </c>
      <c r="C466" t="str">
        <f t="shared" si="7"/>
        <v>487</v>
      </c>
      <c r="D466" t="s">
        <v>733</v>
      </c>
      <c r="E466" t="b">
        <v>1</v>
      </c>
      <c r="F466" t="s">
        <v>730</v>
      </c>
    </row>
    <row r="467" spans="1:6" x14ac:dyDescent="0.3">
      <c r="A467">
        <v>466</v>
      </c>
      <c r="B467">
        <v>488</v>
      </c>
      <c r="C467" t="str">
        <f t="shared" si="7"/>
        <v>488</v>
      </c>
      <c r="D467" t="s">
        <v>734</v>
      </c>
      <c r="E467" t="b">
        <v>1</v>
      </c>
      <c r="F467" t="s">
        <v>735</v>
      </c>
    </row>
    <row r="468" spans="1:6" x14ac:dyDescent="0.3">
      <c r="A468">
        <v>467</v>
      </c>
      <c r="B468">
        <v>489</v>
      </c>
      <c r="C468" t="str">
        <f t="shared" si="7"/>
        <v>489</v>
      </c>
      <c r="D468" t="s">
        <v>736</v>
      </c>
      <c r="E468" t="b">
        <v>1</v>
      </c>
      <c r="F468" t="s">
        <v>737</v>
      </c>
    </row>
    <row r="469" spans="1:6" x14ac:dyDescent="0.3">
      <c r="A469">
        <v>468</v>
      </c>
      <c r="B469">
        <v>490</v>
      </c>
      <c r="C469" t="str">
        <f t="shared" si="7"/>
        <v>490</v>
      </c>
      <c r="D469" t="s">
        <v>738</v>
      </c>
      <c r="E469" t="b">
        <v>1</v>
      </c>
      <c r="F469" t="s">
        <v>737</v>
      </c>
    </row>
    <row r="470" spans="1:6" x14ac:dyDescent="0.3">
      <c r="A470">
        <v>469</v>
      </c>
      <c r="B470">
        <v>491</v>
      </c>
      <c r="C470" t="str">
        <f t="shared" si="7"/>
        <v>491</v>
      </c>
      <c r="D470" t="s">
        <v>739</v>
      </c>
      <c r="E470" t="b">
        <v>1</v>
      </c>
      <c r="F470" t="s">
        <v>707</v>
      </c>
    </row>
    <row r="471" spans="1:6" x14ac:dyDescent="0.3">
      <c r="A471">
        <v>470</v>
      </c>
      <c r="B471">
        <v>492</v>
      </c>
      <c r="C471" t="str">
        <f t="shared" si="7"/>
        <v>492</v>
      </c>
      <c r="D471" t="s">
        <v>740</v>
      </c>
      <c r="E471" t="b">
        <v>1</v>
      </c>
      <c r="F471" t="s">
        <v>671</v>
      </c>
    </row>
    <row r="472" spans="1:6" x14ac:dyDescent="0.3">
      <c r="A472">
        <v>471</v>
      </c>
      <c r="B472">
        <v>493</v>
      </c>
      <c r="C472" t="str">
        <f t="shared" si="7"/>
        <v>493</v>
      </c>
      <c r="D472" t="s">
        <v>741</v>
      </c>
      <c r="E472" t="b">
        <v>1</v>
      </c>
      <c r="F472" t="s">
        <v>735</v>
      </c>
    </row>
    <row r="473" spans="1:6" x14ac:dyDescent="0.3">
      <c r="A473">
        <v>472</v>
      </c>
      <c r="B473">
        <v>494</v>
      </c>
      <c r="C473" t="str">
        <f t="shared" si="7"/>
        <v>494</v>
      </c>
      <c r="D473" t="s">
        <v>742</v>
      </c>
      <c r="E473" t="b">
        <v>1</v>
      </c>
      <c r="F473" t="s">
        <v>735</v>
      </c>
    </row>
    <row r="474" spans="1:6" x14ac:dyDescent="0.3">
      <c r="A474">
        <v>473</v>
      </c>
      <c r="B474">
        <v>495</v>
      </c>
      <c r="C474" t="str">
        <f t="shared" si="7"/>
        <v>495</v>
      </c>
      <c r="D474" t="s">
        <v>743</v>
      </c>
      <c r="E474" t="b">
        <v>1</v>
      </c>
      <c r="F474" t="s">
        <v>735</v>
      </c>
    </row>
    <row r="475" spans="1:6" x14ac:dyDescent="0.3">
      <c r="A475">
        <v>474</v>
      </c>
      <c r="B475">
        <v>496</v>
      </c>
      <c r="C475" t="str">
        <f t="shared" si="7"/>
        <v>496</v>
      </c>
      <c r="D475" t="s">
        <v>744</v>
      </c>
      <c r="E475" t="b">
        <v>1</v>
      </c>
      <c r="F475" t="s">
        <v>745</v>
      </c>
    </row>
    <row r="476" spans="1:6" x14ac:dyDescent="0.3">
      <c r="A476">
        <v>475</v>
      </c>
      <c r="B476">
        <v>497</v>
      </c>
      <c r="C476" t="str">
        <f t="shared" si="7"/>
        <v>497</v>
      </c>
      <c r="D476" t="s">
        <v>746</v>
      </c>
      <c r="E476" t="b">
        <v>1</v>
      </c>
      <c r="F476" t="s">
        <v>745</v>
      </c>
    </row>
    <row r="477" spans="1:6" x14ac:dyDescent="0.3">
      <c r="A477">
        <v>476</v>
      </c>
      <c r="B477">
        <v>498</v>
      </c>
      <c r="C477" t="str">
        <f t="shared" si="7"/>
        <v>498</v>
      </c>
      <c r="D477" t="s">
        <v>747</v>
      </c>
      <c r="E477" t="b">
        <v>1</v>
      </c>
      <c r="F477" t="s">
        <v>748</v>
      </c>
    </row>
    <row r="478" spans="1:6" x14ac:dyDescent="0.3">
      <c r="A478">
        <v>477</v>
      </c>
      <c r="B478">
        <v>499</v>
      </c>
      <c r="C478" t="str">
        <f t="shared" si="7"/>
        <v>499</v>
      </c>
      <c r="D478" t="s">
        <v>749</v>
      </c>
      <c r="E478" t="b">
        <v>1</v>
      </c>
      <c r="F478" t="s">
        <v>750</v>
      </c>
    </row>
    <row r="479" spans="1:6" x14ac:dyDescent="0.3">
      <c r="A479">
        <v>478</v>
      </c>
      <c r="B479">
        <v>500</v>
      </c>
      <c r="C479" t="str">
        <f t="shared" si="7"/>
        <v>500</v>
      </c>
      <c r="D479" t="s">
        <v>751</v>
      </c>
      <c r="E479" t="b">
        <v>1</v>
      </c>
      <c r="F479" t="s">
        <v>752</v>
      </c>
    </row>
    <row r="480" spans="1:6" x14ac:dyDescent="0.3">
      <c r="A480">
        <v>479</v>
      </c>
      <c r="B480">
        <v>501</v>
      </c>
      <c r="C480" t="str">
        <f t="shared" si="7"/>
        <v>501</v>
      </c>
      <c r="D480" t="s">
        <v>753</v>
      </c>
      <c r="E480" t="b">
        <v>1</v>
      </c>
      <c r="F480" t="s">
        <v>752</v>
      </c>
    </row>
    <row r="481" spans="1:6" x14ac:dyDescent="0.3">
      <c r="A481">
        <v>480</v>
      </c>
      <c r="B481">
        <v>502</v>
      </c>
      <c r="C481" t="str">
        <f t="shared" si="7"/>
        <v>502</v>
      </c>
      <c r="D481" t="s">
        <v>754</v>
      </c>
      <c r="E481" t="b">
        <v>1</v>
      </c>
      <c r="F481" t="s">
        <v>752</v>
      </c>
    </row>
    <row r="482" spans="1:6" x14ac:dyDescent="0.3">
      <c r="A482">
        <v>481</v>
      </c>
      <c r="B482">
        <v>503</v>
      </c>
      <c r="C482" t="str">
        <f t="shared" si="7"/>
        <v>503</v>
      </c>
      <c r="D482" t="s">
        <v>755</v>
      </c>
      <c r="E482" t="b">
        <v>1</v>
      </c>
      <c r="F482" t="s">
        <v>752</v>
      </c>
    </row>
    <row r="483" spans="1:6" x14ac:dyDescent="0.3">
      <c r="A483">
        <v>482</v>
      </c>
      <c r="B483">
        <v>504</v>
      </c>
      <c r="C483" t="str">
        <f t="shared" si="7"/>
        <v>504</v>
      </c>
      <c r="D483" t="s">
        <v>756</v>
      </c>
      <c r="E483" t="b">
        <v>1</v>
      </c>
      <c r="F483" t="s">
        <v>757</v>
      </c>
    </row>
    <row r="484" spans="1:6" x14ac:dyDescent="0.3">
      <c r="A484">
        <v>483</v>
      </c>
      <c r="B484">
        <v>505</v>
      </c>
      <c r="C484" t="str">
        <f t="shared" si="7"/>
        <v>505</v>
      </c>
      <c r="D484" t="s">
        <v>758</v>
      </c>
      <c r="E484" t="b">
        <v>1</v>
      </c>
      <c r="F484" t="s">
        <v>757</v>
      </c>
    </row>
    <row r="485" spans="1:6" x14ac:dyDescent="0.3">
      <c r="A485">
        <v>484</v>
      </c>
      <c r="B485">
        <v>506</v>
      </c>
      <c r="C485" t="str">
        <f t="shared" si="7"/>
        <v>506</v>
      </c>
      <c r="D485" t="s">
        <v>759</v>
      </c>
      <c r="E485" t="b">
        <v>1</v>
      </c>
      <c r="F485" t="s">
        <v>760</v>
      </c>
    </row>
    <row r="486" spans="1:6" x14ac:dyDescent="0.3">
      <c r="A486">
        <v>485</v>
      </c>
      <c r="B486">
        <v>507</v>
      </c>
      <c r="C486" t="str">
        <f t="shared" si="7"/>
        <v>507</v>
      </c>
      <c r="D486" t="s">
        <v>761</v>
      </c>
      <c r="E486" t="b">
        <v>1</v>
      </c>
      <c r="F486" t="s">
        <v>760</v>
      </c>
    </row>
    <row r="487" spans="1:6" x14ac:dyDescent="0.3">
      <c r="A487">
        <v>486</v>
      </c>
      <c r="B487">
        <v>508</v>
      </c>
      <c r="C487" t="str">
        <f t="shared" si="7"/>
        <v>508</v>
      </c>
      <c r="D487" t="s">
        <v>762</v>
      </c>
      <c r="E487" t="b">
        <v>1</v>
      </c>
      <c r="F487" t="s">
        <v>763</v>
      </c>
    </row>
    <row r="488" spans="1:6" x14ac:dyDescent="0.3">
      <c r="A488">
        <v>487</v>
      </c>
      <c r="B488">
        <v>509</v>
      </c>
      <c r="C488" t="str">
        <f t="shared" si="7"/>
        <v>509</v>
      </c>
      <c r="D488" t="s">
        <v>764</v>
      </c>
      <c r="E488" t="b">
        <v>1</v>
      </c>
      <c r="F488" t="s">
        <v>752</v>
      </c>
    </row>
    <row r="489" spans="1:6" x14ac:dyDescent="0.3">
      <c r="A489">
        <v>488</v>
      </c>
      <c r="B489">
        <v>510</v>
      </c>
      <c r="C489" t="str">
        <f t="shared" si="7"/>
        <v>510</v>
      </c>
      <c r="D489" t="s">
        <v>765</v>
      </c>
      <c r="E489" t="b">
        <v>1</v>
      </c>
      <c r="F489" t="s">
        <v>766</v>
      </c>
    </row>
    <row r="490" spans="1:6" x14ac:dyDescent="0.3">
      <c r="A490">
        <v>489</v>
      </c>
      <c r="B490">
        <v>511</v>
      </c>
      <c r="C490" t="str">
        <f t="shared" si="7"/>
        <v>511</v>
      </c>
      <c r="D490" t="s">
        <v>767</v>
      </c>
      <c r="E490" t="b">
        <v>1</v>
      </c>
      <c r="F490" t="s">
        <v>763</v>
      </c>
    </row>
    <row r="491" spans="1:6" x14ac:dyDescent="0.3">
      <c r="A491">
        <v>490</v>
      </c>
      <c r="B491">
        <v>512</v>
      </c>
      <c r="C491" t="str">
        <f t="shared" si="7"/>
        <v>512</v>
      </c>
      <c r="D491" t="s">
        <v>768</v>
      </c>
      <c r="E491" t="b">
        <v>1</v>
      </c>
      <c r="F491" t="s">
        <v>766</v>
      </c>
    </row>
    <row r="492" spans="1:6" x14ac:dyDescent="0.3">
      <c r="A492">
        <v>491</v>
      </c>
      <c r="B492">
        <v>513</v>
      </c>
      <c r="C492" t="str">
        <f t="shared" si="7"/>
        <v>513</v>
      </c>
      <c r="D492" t="s">
        <v>769</v>
      </c>
      <c r="E492" t="b">
        <v>1</v>
      </c>
      <c r="F492" t="s">
        <v>766</v>
      </c>
    </row>
    <row r="493" spans="1:6" x14ac:dyDescent="0.3">
      <c r="A493">
        <v>492</v>
      </c>
      <c r="B493">
        <v>514</v>
      </c>
      <c r="C493" t="str">
        <f t="shared" si="7"/>
        <v>514</v>
      </c>
      <c r="D493" t="s">
        <v>770</v>
      </c>
      <c r="E493" t="b">
        <v>1</v>
      </c>
      <c r="F493" t="s">
        <v>757</v>
      </c>
    </row>
    <row r="494" spans="1:6" x14ac:dyDescent="0.3">
      <c r="A494">
        <v>493</v>
      </c>
      <c r="B494">
        <v>515</v>
      </c>
      <c r="C494" t="str">
        <f t="shared" si="7"/>
        <v>515</v>
      </c>
      <c r="D494" t="s">
        <v>771</v>
      </c>
      <c r="E494" t="b">
        <v>1</v>
      </c>
      <c r="F494" t="s">
        <v>763</v>
      </c>
    </row>
    <row r="495" spans="1:6" x14ac:dyDescent="0.3">
      <c r="A495">
        <v>494</v>
      </c>
      <c r="B495">
        <v>516</v>
      </c>
      <c r="C495" t="str">
        <f t="shared" si="7"/>
        <v>516</v>
      </c>
      <c r="D495" t="s">
        <v>772</v>
      </c>
      <c r="E495" t="b">
        <v>1</v>
      </c>
      <c r="F495" t="s">
        <v>763</v>
      </c>
    </row>
    <row r="496" spans="1:6" x14ac:dyDescent="0.3">
      <c r="A496">
        <v>495</v>
      </c>
      <c r="B496">
        <v>520</v>
      </c>
      <c r="C496" t="str">
        <f t="shared" si="7"/>
        <v>520</v>
      </c>
      <c r="D496" t="s">
        <v>773</v>
      </c>
      <c r="E496" t="b">
        <v>1</v>
      </c>
      <c r="F496" t="s">
        <v>760</v>
      </c>
    </row>
    <row r="497" spans="1:6" x14ac:dyDescent="0.3">
      <c r="A497">
        <v>496</v>
      </c>
      <c r="B497">
        <v>521</v>
      </c>
      <c r="C497" t="str">
        <f t="shared" si="7"/>
        <v>521</v>
      </c>
      <c r="D497" t="s">
        <v>774</v>
      </c>
      <c r="E497" t="b">
        <v>1</v>
      </c>
      <c r="F497" t="s">
        <v>775</v>
      </c>
    </row>
    <row r="498" spans="1:6" x14ac:dyDescent="0.3">
      <c r="A498">
        <v>497</v>
      </c>
      <c r="B498">
        <v>522</v>
      </c>
      <c r="C498" t="str">
        <f t="shared" si="7"/>
        <v>522</v>
      </c>
      <c r="D498" t="s">
        <v>776</v>
      </c>
      <c r="E498" t="b">
        <v>1</v>
      </c>
      <c r="F498" t="s">
        <v>760</v>
      </c>
    </row>
    <row r="499" spans="1:6" x14ac:dyDescent="0.3">
      <c r="A499">
        <v>498</v>
      </c>
      <c r="B499">
        <v>523</v>
      </c>
      <c r="C499" t="str">
        <f t="shared" si="7"/>
        <v>523</v>
      </c>
      <c r="D499" t="s">
        <v>777</v>
      </c>
      <c r="E499" t="b">
        <v>1</v>
      </c>
      <c r="F499" t="s">
        <v>760</v>
      </c>
    </row>
    <row r="500" spans="1:6" x14ac:dyDescent="0.3">
      <c r="A500">
        <v>499</v>
      </c>
      <c r="B500">
        <v>524</v>
      </c>
      <c r="C500" t="str">
        <f t="shared" si="7"/>
        <v>524</v>
      </c>
      <c r="D500" t="s">
        <v>778</v>
      </c>
      <c r="E500" t="b">
        <v>1</v>
      </c>
      <c r="F500" t="s">
        <v>760</v>
      </c>
    </row>
    <row r="501" spans="1:6" x14ac:dyDescent="0.3">
      <c r="A501">
        <v>500</v>
      </c>
      <c r="B501">
        <v>525</v>
      </c>
      <c r="C501" t="str">
        <f t="shared" si="7"/>
        <v>525</v>
      </c>
      <c r="D501" t="s">
        <v>779</v>
      </c>
      <c r="E501" t="b">
        <v>1</v>
      </c>
      <c r="F501" t="s">
        <v>780</v>
      </c>
    </row>
    <row r="502" spans="1:6" x14ac:dyDescent="0.3">
      <c r="A502">
        <v>501</v>
      </c>
      <c r="B502">
        <v>526</v>
      </c>
      <c r="C502" t="str">
        <f t="shared" si="7"/>
        <v>526</v>
      </c>
      <c r="D502" t="s">
        <v>781</v>
      </c>
      <c r="E502" t="b">
        <v>1</v>
      </c>
      <c r="F502" t="s">
        <v>780</v>
      </c>
    </row>
    <row r="503" spans="1:6" x14ac:dyDescent="0.3">
      <c r="A503">
        <v>502</v>
      </c>
      <c r="B503">
        <v>527</v>
      </c>
      <c r="C503" t="str">
        <f t="shared" si="7"/>
        <v>527</v>
      </c>
      <c r="D503" t="s">
        <v>782</v>
      </c>
      <c r="E503" t="b">
        <v>1</v>
      </c>
      <c r="F503" t="s">
        <v>760</v>
      </c>
    </row>
    <row r="504" spans="1:6" x14ac:dyDescent="0.3">
      <c r="A504">
        <v>503</v>
      </c>
      <c r="B504">
        <v>528</v>
      </c>
      <c r="C504" t="str">
        <f t="shared" si="7"/>
        <v>528</v>
      </c>
      <c r="D504" t="s">
        <v>783</v>
      </c>
      <c r="E504" t="b">
        <v>1</v>
      </c>
      <c r="F504" t="s">
        <v>760</v>
      </c>
    </row>
    <row r="505" spans="1:6" x14ac:dyDescent="0.3">
      <c r="A505">
        <v>504</v>
      </c>
      <c r="B505">
        <v>530</v>
      </c>
      <c r="C505" t="str">
        <f t="shared" si="7"/>
        <v>530</v>
      </c>
      <c r="D505" t="s">
        <v>784</v>
      </c>
      <c r="E505" t="b">
        <v>1</v>
      </c>
      <c r="F505" t="s">
        <v>57</v>
      </c>
    </row>
    <row r="506" spans="1:6" x14ac:dyDescent="0.3">
      <c r="A506">
        <v>505</v>
      </c>
      <c r="B506">
        <v>531</v>
      </c>
      <c r="C506" t="str">
        <f t="shared" si="7"/>
        <v>531</v>
      </c>
      <c r="D506" t="s">
        <v>785</v>
      </c>
      <c r="E506" t="b">
        <v>1</v>
      </c>
      <c r="F506" t="s">
        <v>57</v>
      </c>
    </row>
    <row r="507" spans="1:6" x14ac:dyDescent="0.3">
      <c r="A507">
        <v>506</v>
      </c>
      <c r="B507">
        <v>532</v>
      </c>
      <c r="C507" t="str">
        <f t="shared" si="7"/>
        <v>532</v>
      </c>
      <c r="D507" t="s">
        <v>786</v>
      </c>
      <c r="E507" t="b">
        <v>1</v>
      </c>
      <c r="F507" t="s">
        <v>57</v>
      </c>
    </row>
    <row r="508" spans="1:6" x14ac:dyDescent="0.3">
      <c r="A508">
        <v>507</v>
      </c>
      <c r="B508">
        <v>534</v>
      </c>
      <c r="C508" t="str">
        <f t="shared" si="7"/>
        <v>534</v>
      </c>
      <c r="D508" t="s">
        <v>787</v>
      </c>
      <c r="E508" t="b">
        <v>1</v>
      </c>
      <c r="F508" t="s">
        <v>57</v>
      </c>
    </row>
    <row r="509" spans="1:6" x14ac:dyDescent="0.3">
      <c r="A509">
        <v>508</v>
      </c>
      <c r="B509">
        <v>535</v>
      </c>
      <c r="C509" t="str">
        <f t="shared" si="7"/>
        <v>535</v>
      </c>
      <c r="D509" t="s">
        <v>788</v>
      </c>
      <c r="E509" t="b">
        <v>1</v>
      </c>
      <c r="F509" t="s">
        <v>789</v>
      </c>
    </row>
    <row r="510" spans="1:6" x14ac:dyDescent="0.3">
      <c r="A510">
        <v>509</v>
      </c>
      <c r="B510">
        <v>537</v>
      </c>
      <c r="C510" t="str">
        <f t="shared" si="7"/>
        <v>537</v>
      </c>
      <c r="D510" t="s">
        <v>790</v>
      </c>
      <c r="E510" t="b">
        <v>1</v>
      </c>
      <c r="F510" t="s">
        <v>789</v>
      </c>
    </row>
    <row r="511" spans="1:6" x14ac:dyDescent="0.3">
      <c r="A511">
        <v>510</v>
      </c>
      <c r="B511">
        <v>538</v>
      </c>
      <c r="C511" t="str">
        <f t="shared" si="7"/>
        <v>538</v>
      </c>
      <c r="D511" t="s">
        <v>791</v>
      </c>
      <c r="E511" t="b">
        <v>1</v>
      </c>
      <c r="F511" t="s">
        <v>789</v>
      </c>
    </row>
    <row r="512" spans="1:6" x14ac:dyDescent="0.3">
      <c r="A512">
        <v>511</v>
      </c>
      <c r="B512">
        <v>539</v>
      </c>
      <c r="C512" t="str">
        <f t="shared" si="7"/>
        <v>539</v>
      </c>
      <c r="D512" t="s">
        <v>792</v>
      </c>
      <c r="E512" t="b">
        <v>1</v>
      </c>
      <c r="F512" t="s">
        <v>789</v>
      </c>
    </row>
    <row r="513" spans="1:6" x14ac:dyDescent="0.3">
      <c r="A513">
        <v>512</v>
      </c>
      <c r="B513">
        <v>540</v>
      </c>
      <c r="C513" t="str">
        <f t="shared" si="7"/>
        <v>540</v>
      </c>
      <c r="D513" t="s">
        <v>793</v>
      </c>
      <c r="E513" t="b">
        <v>1</v>
      </c>
      <c r="F513" t="s">
        <v>794</v>
      </c>
    </row>
    <row r="514" spans="1:6" x14ac:dyDescent="0.3">
      <c r="A514">
        <v>513</v>
      </c>
      <c r="B514">
        <v>541</v>
      </c>
      <c r="C514" t="str">
        <f t="shared" si="7"/>
        <v>541</v>
      </c>
      <c r="D514" t="s">
        <v>795</v>
      </c>
      <c r="E514" t="b">
        <v>1</v>
      </c>
      <c r="F514" t="s">
        <v>748</v>
      </c>
    </row>
    <row r="515" spans="1:6" x14ac:dyDescent="0.3">
      <c r="A515">
        <v>514</v>
      </c>
      <c r="B515">
        <v>542</v>
      </c>
      <c r="C515" t="str">
        <f t="shared" ref="C515:C578" si="8">LEFT(D515,3)</f>
        <v>542</v>
      </c>
      <c r="D515" t="s">
        <v>796</v>
      </c>
      <c r="E515" t="b">
        <v>1</v>
      </c>
      <c r="F515" t="s">
        <v>748</v>
      </c>
    </row>
    <row r="516" spans="1:6" x14ac:dyDescent="0.3">
      <c r="A516">
        <v>515</v>
      </c>
      <c r="B516">
        <v>543</v>
      </c>
      <c r="C516" t="str">
        <f t="shared" si="8"/>
        <v>543</v>
      </c>
      <c r="D516" t="s">
        <v>797</v>
      </c>
      <c r="E516" t="b">
        <v>1</v>
      </c>
      <c r="F516" t="s">
        <v>748</v>
      </c>
    </row>
    <row r="517" spans="1:6" x14ac:dyDescent="0.3">
      <c r="A517">
        <v>516</v>
      </c>
      <c r="B517">
        <v>544</v>
      </c>
      <c r="C517" t="str">
        <f t="shared" si="8"/>
        <v>544</v>
      </c>
      <c r="D517" t="s">
        <v>798</v>
      </c>
      <c r="E517" t="b">
        <v>1</v>
      </c>
      <c r="F517" t="s">
        <v>750</v>
      </c>
    </row>
    <row r="518" spans="1:6" x14ac:dyDescent="0.3">
      <c r="A518">
        <v>517</v>
      </c>
      <c r="B518">
        <v>545</v>
      </c>
      <c r="C518" t="str">
        <f t="shared" si="8"/>
        <v>545</v>
      </c>
      <c r="D518" t="s">
        <v>799</v>
      </c>
      <c r="E518" t="b">
        <v>1</v>
      </c>
      <c r="F518" t="s">
        <v>750</v>
      </c>
    </row>
    <row r="519" spans="1:6" x14ac:dyDescent="0.3">
      <c r="A519">
        <v>518</v>
      </c>
      <c r="B519">
        <v>546</v>
      </c>
      <c r="C519" t="str">
        <f t="shared" si="8"/>
        <v>546</v>
      </c>
      <c r="D519" t="s">
        <v>800</v>
      </c>
      <c r="E519" t="b">
        <v>1</v>
      </c>
      <c r="F519" t="s">
        <v>775</v>
      </c>
    </row>
    <row r="520" spans="1:6" x14ac:dyDescent="0.3">
      <c r="A520">
        <v>519</v>
      </c>
      <c r="B520">
        <v>547</v>
      </c>
      <c r="C520" t="str">
        <f t="shared" si="8"/>
        <v>547</v>
      </c>
      <c r="D520" t="s">
        <v>801</v>
      </c>
      <c r="E520" t="b">
        <v>1</v>
      </c>
      <c r="F520" t="s">
        <v>802</v>
      </c>
    </row>
    <row r="521" spans="1:6" x14ac:dyDescent="0.3">
      <c r="A521">
        <v>520</v>
      </c>
      <c r="B521">
        <v>548</v>
      </c>
      <c r="C521" t="str">
        <f t="shared" si="8"/>
        <v>548</v>
      </c>
      <c r="D521" t="s">
        <v>803</v>
      </c>
      <c r="E521" t="b">
        <v>1</v>
      </c>
      <c r="F521" t="s">
        <v>804</v>
      </c>
    </row>
    <row r="522" spans="1:6" x14ac:dyDescent="0.3">
      <c r="A522">
        <v>521</v>
      </c>
      <c r="B522">
        <v>549</v>
      </c>
      <c r="C522" t="str">
        <f t="shared" si="8"/>
        <v>549</v>
      </c>
      <c r="D522" t="s">
        <v>805</v>
      </c>
      <c r="E522" t="b">
        <v>1</v>
      </c>
      <c r="F522" t="s">
        <v>748</v>
      </c>
    </row>
    <row r="523" spans="1:6" x14ac:dyDescent="0.3">
      <c r="A523">
        <v>522</v>
      </c>
      <c r="B523">
        <v>550</v>
      </c>
      <c r="C523" t="str">
        <f t="shared" si="8"/>
        <v>550</v>
      </c>
      <c r="D523" t="s">
        <v>806</v>
      </c>
      <c r="E523" t="b">
        <v>1</v>
      </c>
      <c r="F523" t="s">
        <v>794</v>
      </c>
    </row>
    <row r="524" spans="1:6" x14ac:dyDescent="0.3">
      <c r="A524">
        <v>523</v>
      </c>
      <c r="B524">
        <v>551</v>
      </c>
      <c r="C524" t="str">
        <f t="shared" si="8"/>
        <v>551</v>
      </c>
      <c r="D524" t="s">
        <v>807</v>
      </c>
      <c r="E524" t="b">
        <v>1</v>
      </c>
      <c r="F524" t="s">
        <v>794</v>
      </c>
    </row>
    <row r="525" spans="1:6" x14ac:dyDescent="0.3">
      <c r="A525">
        <v>524</v>
      </c>
      <c r="B525">
        <v>553</v>
      </c>
      <c r="C525" t="str">
        <f t="shared" si="8"/>
        <v>553</v>
      </c>
      <c r="D525" t="s">
        <v>808</v>
      </c>
      <c r="E525" t="b">
        <v>1</v>
      </c>
      <c r="F525" t="s">
        <v>794</v>
      </c>
    </row>
    <row r="526" spans="1:6" x14ac:dyDescent="0.3">
      <c r="A526">
        <v>525</v>
      </c>
      <c r="B526">
        <v>554</v>
      </c>
      <c r="C526" t="str">
        <f t="shared" si="8"/>
        <v>554</v>
      </c>
      <c r="D526" t="s">
        <v>809</v>
      </c>
      <c r="E526" t="b">
        <v>1</v>
      </c>
      <c r="F526" t="s">
        <v>794</v>
      </c>
    </row>
    <row r="527" spans="1:6" x14ac:dyDescent="0.3">
      <c r="A527">
        <v>526</v>
      </c>
      <c r="B527">
        <v>556</v>
      </c>
      <c r="C527" t="str">
        <f t="shared" si="8"/>
        <v>556</v>
      </c>
      <c r="D527" t="s">
        <v>810</v>
      </c>
      <c r="E527" t="b">
        <v>1</v>
      </c>
      <c r="F527" t="s">
        <v>811</v>
      </c>
    </row>
    <row r="528" spans="1:6" x14ac:dyDescent="0.3">
      <c r="A528">
        <v>527</v>
      </c>
      <c r="B528">
        <v>557</v>
      </c>
      <c r="C528" t="str">
        <f t="shared" si="8"/>
        <v>557</v>
      </c>
      <c r="D528" t="s">
        <v>812</v>
      </c>
      <c r="E528" t="b">
        <v>1</v>
      </c>
      <c r="F528" t="s">
        <v>811</v>
      </c>
    </row>
    <row r="529" spans="1:6" x14ac:dyDescent="0.3">
      <c r="A529">
        <v>528</v>
      </c>
      <c r="B529">
        <v>558</v>
      </c>
      <c r="C529" t="str">
        <f t="shared" si="8"/>
        <v>558</v>
      </c>
      <c r="D529" t="s">
        <v>813</v>
      </c>
      <c r="E529" t="b">
        <v>1</v>
      </c>
      <c r="F529" t="s">
        <v>811</v>
      </c>
    </row>
    <row r="530" spans="1:6" x14ac:dyDescent="0.3">
      <c r="A530">
        <v>529</v>
      </c>
      <c r="B530">
        <v>559</v>
      </c>
      <c r="C530" t="str">
        <f t="shared" si="8"/>
        <v>559</v>
      </c>
      <c r="D530" t="s">
        <v>814</v>
      </c>
      <c r="E530" t="b">
        <v>1</v>
      </c>
      <c r="F530" t="s">
        <v>815</v>
      </c>
    </row>
    <row r="531" spans="1:6" x14ac:dyDescent="0.3">
      <c r="A531">
        <v>530</v>
      </c>
      <c r="B531">
        <v>560</v>
      </c>
      <c r="C531" t="str">
        <f t="shared" si="8"/>
        <v>560</v>
      </c>
      <c r="D531" t="s">
        <v>816</v>
      </c>
      <c r="E531" t="b">
        <v>1</v>
      </c>
      <c r="F531" t="s">
        <v>817</v>
      </c>
    </row>
    <row r="532" spans="1:6" x14ac:dyDescent="0.3">
      <c r="A532">
        <v>531</v>
      </c>
      <c r="B532">
        <v>561</v>
      </c>
      <c r="C532" t="str">
        <f t="shared" si="8"/>
        <v>561</v>
      </c>
      <c r="D532" t="s">
        <v>818</v>
      </c>
      <c r="E532" t="b">
        <v>1</v>
      </c>
      <c r="F532" t="s">
        <v>766</v>
      </c>
    </row>
    <row r="533" spans="1:6" x14ac:dyDescent="0.3">
      <c r="A533">
        <v>532</v>
      </c>
      <c r="B533">
        <v>562</v>
      </c>
      <c r="C533" t="str">
        <f t="shared" si="8"/>
        <v>562</v>
      </c>
      <c r="D533" t="s">
        <v>819</v>
      </c>
      <c r="E533" t="b">
        <v>1</v>
      </c>
      <c r="F533" t="s">
        <v>817</v>
      </c>
    </row>
    <row r="534" spans="1:6" x14ac:dyDescent="0.3">
      <c r="A534">
        <v>533</v>
      </c>
      <c r="B534">
        <v>563</v>
      </c>
      <c r="C534" t="str">
        <f t="shared" si="8"/>
        <v>563</v>
      </c>
      <c r="D534" t="s">
        <v>820</v>
      </c>
      <c r="E534" t="b">
        <v>1</v>
      </c>
      <c r="F534" t="s">
        <v>794</v>
      </c>
    </row>
    <row r="535" spans="1:6" x14ac:dyDescent="0.3">
      <c r="A535">
        <v>534</v>
      </c>
      <c r="B535">
        <v>564</v>
      </c>
      <c r="C535" t="str">
        <f t="shared" si="8"/>
        <v>564</v>
      </c>
      <c r="D535" t="s">
        <v>821</v>
      </c>
      <c r="E535" t="b">
        <v>1</v>
      </c>
      <c r="F535" t="s">
        <v>822</v>
      </c>
    </row>
    <row r="536" spans="1:6" x14ac:dyDescent="0.3">
      <c r="A536">
        <v>535</v>
      </c>
      <c r="B536">
        <v>565</v>
      </c>
      <c r="C536" t="str">
        <f t="shared" si="8"/>
        <v>565</v>
      </c>
      <c r="D536" t="s">
        <v>823</v>
      </c>
      <c r="E536" t="b">
        <v>1</v>
      </c>
      <c r="F536" t="s">
        <v>822</v>
      </c>
    </row>
    <row r="537" spans="1:6" x14ac:dyDescent="0.3">
      <c r="A537">
        <v>536</v>
      </c>
      <c r="B537">
        <v>566</v>
      </c>
      <c r="C537" t="str">
        <f t="shared" si="8"/>
        <v>566</v>
      </c>
      <c r="D537" t="s">
        <v>824</v>
      </c>
      <c r="E537" t="b">
        <v>1</v>
      </c>
      <c r="F537" t="s">
        <v>822</v>
      </c>
    </row>
    <row r="538" spans="1:6" x14ac:dyDescent="0.3">
      <c r="A538">
        <v>537</v>
      </c>
      <c r="B538">
        <v>567</v>
      </c>
      <c r="C538" t="str">
        <f t="shared" si="8"/>
        <v>567</v>
      </c>
      <c r="D538" t="s">
        <v>825</v>
      </c>
      <c r="E538" t="b">
        <v>1</v>
      </c>
      <c r="F538" t="s">
        <v>826</v>
      </c>
    </row>
    <row r="539" spans="1:6" x14ac:dyDescent="0.3">
      <c r="A539">
        <v>538</v>
      </c>
      <c r="B539">
        <v>569</v>
      </c>
      <c r="C539" t="str">
        <f t="shared" si="8"/>
        <v>569</v>
      </c>
      <c r="D539" t="s">
        <v>827</v>
      </c>
      <c r="E539" t="b">
        <v>1</v>
      </c>
      <c r="F539" t="s">
        <v>378</v>
      </c>
    </row>
    <row r="540" spans="1:6" x14ac:dyDescent="0.3">
      <c r="A540">
        <v>539</v>
      </c>
      <c r="B540">
        <v>570</v>
      </c>
      <c r="C540" t="str">
        <f t="shared" si="8"/>
        <v>570</v>
      </c>
      <c r="D540" t="s">
        <v>828</v>
      </c>
      <c r="E540" t="b">
        <v>1</v>
      </c>
      <c r="F540" t="s">
        <v>829</v>
      </c>
    </row>
    <row r="541" spans="1:6" x14ac:dyDescent="0.3">
      <c r="A541">
        <v>540</v>
      </c>
      <c r="B541">
        <v>571</v>
      </c>
      <c r="C541" t="str">
        <f t="shared" si="8"/>
        <v>571</v>
      </c>
      <c r="D541" t="s">
        <v>830</v>
      </c>
      <c r="E541" t="b">
        <v>1</v>
      </c>
      <c r="F541" t="s">
        <v>829</v>
      </c>
    </row>
    <row r="542" spans="1:6" x14ac:dyDescent="0.3">
      <c r="A542">
        <v>541</v>
      </c>
      <c r="B542">
        <v>572</v>
      </c>
      <c r="C542" t="str">
        <f t="shared" si="8"/>
        <v>572</v>
      </c>
      <c r="D542" t="s">
        <v>831</v>
      </c>
      <c r="E542" t="b">
        <v>1</v>
      </c>
      <c r="F542" t="s">
        <v>832</v>
      </c>
    </row>
    <row r="543" spans="1:6" x14ac:dyDescent="0.3">
      <c r="A543">
        <v>542</v>
      </c>
      <c r="B543">
        <v>573</v>
      </c>
      <c r="C543" t="str">
        <f t="shared" si="8"/>
        <v>573</v>
      </c>
      <c r="D543" t="s">
        <v>833</v>
      </c>
      <c r="E543" t="b">
        <v>1</v>
      </c>
      <c r="F543" t="s">
        <v>829</v>
      </c>
    </row>
    <row r="544" spans="1:6" x14ac:dyDescent="0.3">
      <c r="A544">
        <v>543</v>
      </c>
      <c r="B544">
        <v>574</v>
      </c>
      <c r="C544" t="str">
        <f t="shared" si="8"/>
        <v>574</v>
      </c>
      <c r="D544" t="s">
        <v>834</v>
      </c>
      <c r="E544" t="b">
        <v>1</v>
      </c>
      <c r="F544" t="s">
        <v>832</v>
      </c>
    </row>
    <row r="545" spans="1:6" x14ac:dyDescent="0.3">
      <c r="A545">
        <v>544</v>
      </c>
      <c r="B545">
        <v>575</v>
      </c>
      <c r="C545" t="str">
        <f t="shared" si="8"/>
        <v>575</v>
      </c>
      <c r="D545" t="s">
        <v>835</v>
      </c>
      <c r="E545" t="b">
        <v>1</v>
      </c>
      <c r="F545" t="s">
        <v>836</v>
      </c>
    </row>
    <row r="546" spans="1:6" x14ac:dyDescent="0.3">
      <c r="A546">
        <v>545</v>
      </c>
      <c r="B546">
        <v>576</v>
      </c>
      <c r="C546" t="str">
        <f t="shared" si="8"/>
        <v>576</v>
      </c>
      <c r="D546" t="s">
        <v>837</v>
      </c>
      <c r="E546" t="b">
        <v>1</v>
      </c>
      <c r="F546" t="s">
        <v>836</v>
      </c>
    </row>
    <row r="547" spans="1:6" x14ac:dyDescent="0.3">
      <c r="A547">
        <v>546</v>
      </c>
      <c r="B547">
        <v>577</v>
      </c>
      <c r="C547" t="str">
        <f t="shared" si="8"/>
        <v>577</v>
      </c>
      <c r="D547" t="s">
        <v>838</v>
      </c>
      <c r="E547" t="b">
        <v>1</v>
      </c>
      <c r="F547" t="s">
        <v>839</v>
      </c>
    </row>
    <row r="548" spans="1:6" x14ac:dyDescent="0.3">
      <c r="A548">
        <v>547</v>
      </c>
      <c r="B548">
        <v>580</v>
      </c>
      <c r="C548" t="str">
        <f t="shared" si="8"/>
        <v>580</v>
      </c>
      <c r="D548" t="s">
        <v>840</v>
      </c>
      <c r="E548" t="b">
        <v>1</v>
      </c>
      <c r="F548" t="s">
        <v>826</v>
      </c>
    </row>
    <row r="549" spans="1:6" x14ac:dyDescent="0.3">
      <c r="A549">
        <v>548</v>
      </c>
      <c r="B549">
        <v>581</v>
      </c>
      <c r="C549" t="str">
        <f t="shared" si="8"/>
        <v>581</v>
      </c>
      <c r="D549" t="s">
        <v>841</v>
      </c>
      <c r="E549" t="b">
        <v>1</v>
      </c>
      <c r="F549" t="s">
        <v>826</v>
      </c>
    </row>
    <row r="550" spans="1:6" x14ac:dyDescent="0.3">
      <c r="A550">
        <v>549</v>
      </c>
      <c r="B550">
        <v>582</v>
      </c>
      <c r="C550" t="str">
        <f t="shared" si="8"/>
        <v>582</v>
      </c>
      <c r="D550" t="s">
        <v>842</v>
      </c>
      <c r="E550" t="b">
        <v>1</v>
      </c>
      <c r="F550" t="s">
        <v>826</v>
      </c>
    </row>
    <row r="551" spans="1:6" x14ac:dyDescent="0.3">
      <c r="A551">
        <v>550</v>
      </c>
      <c r="B551">
        <v>583</v>
      </c>
      <c r="C551" t="str">
        <f t="shared" si="8"/>
        <v>583</v>
      </c>
      <c r="D551" t="s">
        <v>843</v>
      </c>
      <c r="E551" t="b">
        <v>1</v>
      </c>
      <c r="F551" t="s">
        <v>844</v>
      </c>
    </row>
    <row r="552" spans="1:6" x14ac:dyDescent="0.3">
      <c r="A552">
        <v>551</v>
      </c>
      <c r="B552">
        <v>584</v>
      </c>
      <c r="C552" t="str">
        <f t="shared" si="8"/>
        <v>584</v>
      </c>
      <c r="D552" t="s">
        <v>845</v>
      </c>
      <c r="E552" t="b">
        <v>1</v>
      </c>
      <c r="F552" t="s">
        <v>832</v>
      </c>
    </row>
    <row r="553" spans="1:6" x14ac:dyDescent="0.3">
      <c r="A553">
        <v>552</v>
      </c>
      <c r="B553">
        <v>585</v>
      </c>
      <c r="C553" t="str">
        <f t="shared" si="8"/>
        <v>585</v>
      </c>
      <c r="D553" t="s">
        <v>846</v>
      </c>
      <c r="E553" t="b">
        <v>1</v>
      </c>
      <c r="F553" t="s">
        <v>844</v>
      </c>
    </row>
    <row r="554" spans="1:6" x14ac:dyDescent="0.3">
      <c r="A554">
        <v>553</v>
      </c>
      <c r="B554">
        <v>586</v>
      </c>
      <c r="C554" t="str">
        <f t="shared" si="8"/>
        <v>586</v>
      </c>
      <c r="D554" t="s">
        <v>847</v>
      </c>
      <c r="E554" t="b">
        <v>1</v>
      </c>
      <c r="F554" t="s">
        <v>844</v>
      </c>
    </row>
    <row r="555" spans="1:6" x14ac:dyDescent="0.3">
      <c r="A555">
        <v>554</v>
      </c>
      <c r="B555">
        <v>587</v>
      </c>
      <c r="C555" t="str">
        <f t="shared" si="8"/>
        <v>587</v>
      </c>
      <c r="D555" t="s">
        <v>848</v>
      </c>
      <c r="E555" t="b">
        <v>1</v>
      </c>
      <c r="F555" t="s">
        <v>844</v>
      </c>
    </row>
    <row r="556" spans="1:6" x14ac:dyDescent="0.3">
      <c r="A556">
        <v>555</v>
      </c>
      <c r="B556">
        <v>588</v>
      </c>
      <c r="C556" t="str">
        <f t="shared" si="8"/>
        <v>588</v>
      </c>
      <c r="D556" t="s">
        <v>849</v>
      </c>
      <c r="E556" t="b">
        <v>1</v>
      </c>
      <c r="F556" t="s">
        <v>844</v>
      </c>
    </row>
    <row r="557" spans="1:6" x14ac:dyDescent="0.3">
      <c r="A557">
        <v>556</v>
      </c>
      <c r="B557">
        <v>590</v>
      </c>
      <c r="C557" t="str">
        <f t="shared" si="8"/>
        <v>590</v>
      </c>
      <c r="D557" t="s">
        <v>850</v>
      </c>
      <c r="E557" t="b">
        <v>1</v>
      </c>
      <c r="F557" t="s">
        <v>851</v>
      </c>
    </row>
    <row r="558" spans="1:6" x14ac:dyDescent="0.3">
      <c r="A558">
        <v>557</v>
      </c>
      <c r="B558">
        <v>591</v>
      </c>
      <c r="C558" t="str">
        <f t="shared" si="8"/>
        <v>591</v>
      </c>
      <c r="D558" t="s">
        <v>852</v>
      </c>
      <c r="E558" t="b">
        <v>1</v>
      </c>
      <c r="F558" t="s">
        <v>851</v>
      </c>
    </row>
    <row r="559" spans="1:6" x14ac:dyDescent="0.3">
      <c r="A559">
        <v>558</v>
      </c>
      <c r="B559">
        <v>592</v>
      </c>
      <c r="C559" t="str">
        <f t="shared" si="8"/>
        <v>592</v>
      </c>
      <c r="D559" t="s">
        <v>853</v>
      </c>
      <c r="E559" t="b">
        <v>1</v>
      </c>
      <c r="F559" t="s">
        <v>844</v>
      </c>
    </row>
    <row r="560" spans="1:6" x14ac:dyDescent="0.3">
      <c r="A560">
        <v>559</v>
      </c>
      <c r="B560">
        <v>593</v>
      </c>
      <c r="C560" t="str">
        <f t="shared" si="8"/>
        <v>593</v>
      </c>
      <c r="D560" t="s">
        <v>854</v>
      </c>
      <c r="E560" t="b">
        <v>1</v>
      </c>
      <c r="F560" t="s">
        <v>851</v>
      </c>
    </row>
    <row r="561" spans="1:6" x14ac:dyDescent="0.3">
      <c r="A561">
        <v>560</v>
      </c>
      <c r="B561">
        <v>594</v>
      </c>
      <c r="C561" t="str">
        <f t="shared" si="8"/>
        <v>594</v>
      </c>
      <c r="D561" t="s">
        <v>855</v>
      </c>
      <c r="E561" t="b">
        <v>1</v>
      </c>
      <c r="F561" t="s">
        <v>856</v>
      </c>
    </row>
    <row r="562" spans="1:6" x14ac:dyDescent="0.3">
      <c r="A562">
        <v>561</v>
      </c>
      <c r="B562">
        <v>595</v>
      </c>
      <c r="C562" t="str">
        <f t="shared" si="8"/>
        <v>595</v>
      </c>
      <c r="D562" t="s">
        <v>857</v>
      </c>
      <c r="E562" t="b">
        <v>1</v>
      </c>
      <c r="F562" t="s">
        <v>851</v>
      </c>
    </row>
    <row r="563" spans="1:6" x14ac:dyDescent="0.3">
      <c r="A563">
        <v>562</v>
      </c>
      <c r="B563">
        <v>596</v>
      </c>
      <c r="C563" t="str">
        <f t="shared" si="8"/>
        <v>596</v>
      </c>
      <c r="D563" t="s">
        <v>858</v>
      </c>
      <c r="E563" t="b">
        <v>1</v>
      </c>
      <c r="F563" t="s">
        <v>856</v>
      </c>
    </row>
    <row r="564" spans="1:6" x14ac:dyDescent="0.3">
      <c r="A564">
        <v>563</v>
      </c>
      <c r="B564">
        <v>597</v>
      </c>
      <c r="C564" t="str">
        <f t="shared" si="8"/>
        <v>597</v>
      </c>
      <c r="D564" t="s">
        <v>859</v>
      </c>
      <c r="E564" t="b">
        <v>1</v>
      </c>
      <c r="F564" t="s">
        <v>856</v>
      </c>
    </row>
    <row r="565" spans="1:6" x14ac:dyDescent="0.3">
      <c r="A565">
        <v>564</v>
      </c>
      <c r="B565">
        <v>598</v>
      </c>
      <c r="C565" t="str">
        <f t="shared" si="8"/>
        <v>598</v>
      </c>
      <c r="D565" t="s">
        <v>860</v>
      </c>
      <c r="E565" t="b">
        <v>1</v>
      </c>
      <c r="F565" t="s">
        <v>856</v>
      </c>
    </row>
    <row r="566" spans="1:6" x14ac:dyDescent="0.3">
      <c r="A566">
        <v>565</v>
      </c>
      <c r="B566">
        <v>599</v>
      </c>
      <c r="C566" t="str">
        <f t="shared" si="8"/>
        <v>599</v>
      </c>
      <c r="D566" t="s">
        <v>861</v>
      </c>
      <c r="E566" t="b">
        <v>1</v>
      </c>
      <c r="F566" t="s">
        <v>862</v>
      </c>
    </row>
    <row r="567" spans="1:6" x14ac:dyDescent="0.3">
      <c r="A567">
        <v>566</v>
      </c>
      <c r="B567">
        <v>600</v>
      </c>
      <c r="C567" t="str">
        <f t="shared" si="8"/>
        <v>600</v>
      </c>
      <c r="D567" t="s">
        <v>863</v>
      </c>
      <c r="E567" t="b">
        <v>1</v>
      </c>
      <c r="F567" t="s">
        <v>56</v>
      </c>
    </row>
    <row r="568" spans="1:6" x14ac:dyDescent="0.3">
      <c r="A568">
        <v>567</v>
      </c>
      <c r="B568">
        <v>601</v>
      </c>
      <c r="C568" t="str">
        <f t="shared" si="8"/>
        <v>601</v>
      </c>
      <c r="D568" t="s">
        <v>864</v>
      </c>
      <c r="E568" t="b">
        <v>1</v>
      </c>
      <c r="F568" t="s">
        <v>56</v>
      </c>
    </row>
    <row r="569" spans="1:6" x14ac:dyDescent="0.3">
      <c r="A569">
        <v>568</v>
      </c>
      <c r="B569">
        <v>602</v>
      </c>
      <c r="C569" t="str">
        <f t="shared" si="8"/>
        <v>602</v>
      </c>
      <c r="D569" t="s">
        <v>865</v>
      </c>
      <c r="E569" t="b">
        <v>1</v>
      </c>
      <c r="F569" t="s">
        <v>56</v>
      </c>
    </row>
    <row r="570" spans="1:6" x14ac:dyDescent="0.3">
      <c r="A570">
        <v>569</v>
      </c>
      <c r="B570">
        <v>603</v>
      </c>
      <c r="C570" t="str">
        <f t="shared" si="8"/>
        <v>603</v>
      </c>
      <c r="D570" t="s">
        <v>866</v>
      </c>
      <c r="E570" t="b">
        <v>1</v>
      </c>
      <c r="F570" t="s">
        <v>56</v>
      </c>
    </row>
    <row r="571" spans="1:6" x14ac:dyDescent="0.3">
      <c r="A571">
        <v>570</v>
      </c>
      <c r="B571">
        <v>604</v>
      </c>
      <c r="C571" t="str">
        <f t="shared" si="8"/>
        <v>604</v>
      </c>
      <c r="D571" t="s">
        <v>867</v>
      </c>
      <c r="E571" t="b">
        <v>1</v>
      </c>
      <c r="F571" t="s">
        <v>56</v>
      </c>
    </row>
    <row r="572" spans="1:6" x14ac:dyDescent="0.3">
      <c r="A572">
        <v>571</v>
      </c>
      <c r="B572">
        <v>605</v>
      </c>
      <c r="C572" t="str">
        <f t="shared" si="8"/>
        <v>605</v>
      </c>
      <c r="D572" t="s">
        <v>868</v>
      </c>
      <c r="E572" t="b">
        <v>1</v>
      </c>
      <c r="F572" t="s">
        <v>56</v>
      </c>
    </row>
    <row r="573" spans="1:6" x14ac:dyDescent="0.3">
      <c r="A573">
        <v>572</v>
      </c>
      <c r="B573">
        <v>606</v>
      </c>
      <c r="C573" t="str">
        <f t="shared" si="8"/>
        <v>606</v>
      </c>
      <c r="D573" t="s">
        <v>869</v>
      </c>
      <c r="E573" t="b">
        <v>1</v>
      </c>
      <c r="F573" t="s">
        <v>56</v>
      </c>
    </row>
    <row r="574" spans="1:6" x14ac:dyDescent="0.3">
      <c r="A574">
        <v>573</v>
      </c>
      <c r="B574">
        <v>607</v>
      </c>
      <c r="C574" t="str">
        <f t="shared" si="8"/>
        <v>607</v>
      </c>
      <c r="D574" t="s">
        <v>870</v>
      </c>
      <c r="E574" t="b">
        <v>1</v>
      </c>
      <c r="F574" t="s">
        <v>56</v>
      </c>
    </row>
    <row r="575" spans="1:6" x14ac:dyDescent="0.3">
      <c r="A575">
        <v>574</v>
      </c>
      <c r="B575">
        <v>608</v>
      </c>
      <c r="C575" t="str">
        <f t="shared" si="8"/>
        <v>608</v>
      </c>
      <c r="D575" t="s">
        <v>871</v>
      </c>
      <c r="E575" t="b">
        <v>1</v>
      </c>
      <c r="F575" t="s">
        <v>56</v>
      </c>
    </row>
    <row r="576" spans="1:6" x14ac:dyDescent="0.3">
      <c r="A576">
        <v>575</v>
      </c>
      <c r="B576">
        <v>609</v>
      </c>
      <c r="C576" t="str">
        <f t="shared" si="8"/>
        <v>609</v>
      </c>
      <c r="D576" t="s">
        <v>872</v>
      </c>
      <c r="E576" t="b">
        <v>1</v>
      </c>
      <c r="F576" t="s">
        <v>873</v>
      </c>
    </row>
    <row r="577" spans="1:6" x14ac:dyDescent="0.3">
      <c r="A577">
        <v>576</v>
      </c>
      <c r="B577">
        <v>610</v>
      </c>
      <c r="C577" t="str">
        <f t="shared" si="8"/>
        <v>610</v>
      </c>
      <c r="D577" t="s">
        <v>874</v>
      </c>
      <c r="E577" t="b">
        <v>1</v>
      </c>
      <c r="F577" t="s">
        <v>875</v>
      </c>
    </row>
    <row r="578" spans="1:6" x14ac:dyDescent="0.3">
      <c r="A578">
        <v>577</v>
      </c>
      <c r="B578">
        <v>611</v>
      </c>
      <c r="C578" t="str">
        <f t="shared" si="8"/>
        <v>611</v>
      </c>
      <c r="D578" t="s">
        <v>876</v>
      </c>
      <c r="E578" t="b">
        <v>1</v>
      </c>
      <c r="F578" t="s">
        <v>875</v>
      </c>
    </row>
    <row r="579" spans="1:6" x14ac:dyDescent="0.3">
      <c r="A579">
        <v>578</v>
      </c>
      <c r="B579">
        <v>612</v>
      </c>
      <c r="C579" t="str">
        <f t="shared" ref="C579:C642" si="9">LEFT(D579,3)</f>
        <v>612</v>
      </c>
      <c r="D579" t="s">
        <v>877</v>
      </c>
      <c r="E579" t="b">
        <v>1</v>
      </c>
      <c r="F579" t="s">
        <v>878</v>
      </c>
    </row>
    <row r="580" spans="1:6" x14ac:dyDescent="0.3">
      <c r="A580">
        <v>579</v>
      </c>
      <c r="B580">
        <v>613</v>
      </c>
      <c r="C580" t="str">
        <f t="shared" si="9"/>
        <v>613</v>
      </c>
      <c r="D580" t="s">
        <v>879</v>
      </c>
      <c r="E580" t="b">
        <v>1</v>
      </c>
      <c r="F580" t="s">
        <v>878</v>
      </c>
    </row>
    <row r="581" spans="1:6" x14ac:dyDescent="0.3">
      <c r="A581">
        <v>580</v>
      </c>
      <c r="B581">
        <v>614</v>
      </c>
      <c r="C581" t="str">
        <f t="shared" si="9"/>
        <v>614</v>
      </c>
      <c r="D581" t="s">
        <v>880</v>
      </c>
      <c r="E581" t="b">
        <v>1</v>
      </c>
      <c r="F581" t="s">
        <v>878</v>
      </c>
    </row>
    <row r="582" spans="1:6" x14ac:dyDescent="0.3">
      <c r="A582">
        <v>581</v>
      </c>
      <c r="B582">
        <v>615</v>
      </c>
      <c r="C582" t="str">
        <f t="shared" si="9"/>
        <v>615</v>
      </c>
      <c r="D582" t="s">
        <v>881</v>
      </c>
      <c r="E582" t="b">
        <v>1</v>
      </c>
      <c r="F582" t="s">
        <v>878</v>
      </c>
    </row>
    <row r="583" spans="1:6" x14ac:dyDescent="0.3">
      <c r="A583">
        <v>582</v>
      </c>
      <c r="B583">
        <v>616</v>
      </c>
      <c r="C583" t="str">
        <f t="shared" si="9"/>
        <v>616</v>
      </c>
      <c r="D583" t="s">
        <v>882</v>
      </c>
      <c r="E583" t="b">
        <v>1</v>
      </c>
      <c r="F583" t="s">
        <v>878</v>
      </c>
    </row>
    <row r="584" spans="1:6" x14ac:dyDescent="0.3">
      <c r="A584">
        <v>583</v>
      </c>
      <c r="B584">
        <v>617</v>
      </c>
      <c r="C584" t="str">
        <f t="shared" si="9"/>
        <v>617</v>
      </c>
      <c r="D584" t="s">
        <v>883</v>
      </c>
      <c r="E584" t="b">
        <v>1</v>
      </c>
      <c r="F584" t="s">
        <v>878</v>
      </c>
    </row>
    <row r="585" spans="1:6" x14ac:dyDescent="0.3">
      <c r="A585">
        <v>584</v>
      </c>
      <c r="B585">
        <v>618</v>
      </c>
      <c r="C585" t="str">
        <f t="shared" si="9"/>
        <v>618</v>
      </c>
      <c r="D585" t="s">
        <v>884</v>
      </c>
      <c r="E585" t="b">
        <v>1</v>
      </c>
      <c r="F585" t="s">
        <v>873</v>
      </c>
    </row>
    <row r="586" spans="1:6" x14ac:dyDescent="0.3">
      <c r="A586">
        <v>585</v>
      </c>
      <c r="B586">
        <v>619</v>
      </c>
      <c r="C586" t="str">
        <f t="shared" si="9"/>
        <v>619</v>
      </c>
      <c r="D586" t="s">
        <v>885</v>
      </c>
      <c r="E586" t="b">
        <v>1</v>
      </c>
      <c r="F586" t="s">
        <v>873</v>
      </c>
    </row>
    <row r="587" spans="1:6" x14ac:dyDescent="0.3">
      <c r="A587">
        <v>586</v>
      </c>
      <c r="B587">
        <v>620</v>
      </c>
      <c r="C587" t="str">
        <f t="shared" si="9"/>
        <v>620</v>
      </c>
      <c r="D587" t="s">
        <v>886</v>
      </c>
      <c r="E587" t="b">
        <v>1</v>
      </c>
      <c r="F587" t="s">
        <v>887</v>
      </c>
    </row>
    <row r="588" spans="1:6" x14ac:dyDescent="0.3">
      <c r="A588">
        <v>587</v>
      </c>
      <c r="B588">
        <v>622</v>
      </c>
      <c r="C588" t="str">
        <f t="shared" si="9"/>
        <v>622</v>
      </c>
      <c r="D588" t="s">
        <v>888</v>
      </c>
      <c r="E588" t="b">
        <v>1</v>
      </c>
      <c r="F588" t="s">
        <v>887</v>
      </c>
    </row>
    <row r="589" spans="1:6" x14ac:dyDescent="0.3">
      <c r="A589">
        <v>588</v>
      </c>
      <c r="B589">
        <v>623</v>
      </c>
      <c r="C589" t="str">
        <f t="shared" si="9"/>
        <v>623</v>
      </c>
      <c r="D589" t="s">
        <v>889</v>
      </c>
      <c r="E589" t="b">
        <v>1</v>
      </c>
      <c r="F589" t="s">
        <v>878</v>
      </c>
    </row>
    <row r="590" spans="1:6" x14ac:dyDescent="0.3">
      <c r="A590">
        <v>589</v>
      </c>
      <c r="B590">
        <v>624</v>
      </c>
      <c r="C590" t="str">
        <f t="shared" si="9"/>
        <v>624</v>
      </c>
      <c r="D590" t="s">
        <v>890</v>
      </c>
      <c r="E590" t="b">
        <v>1</v>
      </c>
      <c r="F590" t="s">
        <v>891</v>
      </c>
    </row>
    <row r="591" spans="1:6" x14ac:dyDescent="0.3">
      <c r="A591">
        <v>590</v>
      </c>
      <c r="B591">
        <v>625</v>
      </c>
      <c r="C591" t="str">
        <f t="shared" si="9"/>
        <v>625</v>
      </c>
      <c r="D591" t="s">
        <v>892</v>
      </c>
      <c r="E591" t="b">
        <v>1</v>
      </c>
      <c r="F591" t="s">
        <v>873</v>
      </c>
    </row>
    <row r="592" spans="1:6" x14ac:dyDescent="0.3">
      <c r="A592">
        <v>591</v>
      </c>
      <c r="B592">
        <v>626</v>
      </c>
      <c r="C592" t="str">
        <f t="shared" si="9"/>
        <v>626</v>
      </c>
      <c r="D592" t="s">
        <v>893</v>
      </c>
      <c r="E592" t="b">
        <v>1</v>
      </c>
      <c r="F592" t="s">
        <v>878</v>
      </c>
    </row>
    <row r="593" spans="1:6" x14ac:dyDescent="0.3">
      <c r="A593">
        <v>592</v>
      </c>
      <c r="B593">
        <v>627</v>
      </c>
      <c r="C593" t="str">
        <f t="shared" si="9"/>
        <v>627</v>
      </c>
      <c r="D593" t="s">
        <v>894</v>
      </c>
      <c r="E593" t="b">
        <v>1</v>
      </c>
      <c r="F593" t="s">
        <v>878</v>
      </c>
    </row>
    <row r="594" spans="1:6" x14ac:dyDescent="0.3">
      <c r="A594">
        <v>593</v>
      </c>
      <c r="B594">
        <v>628</v>
      </c>
      <c r="C594" t="str">
        <f t="shared" si="9"/>
        <v>628</v>
      </c>
      <c r="D594" t="s">
        <v>895</v>
      </c>
      <c r="E594" t="b">
        <v>1</v>
      </c>
      <c r="F594" t="s">
        <v>891</v>
      </c>
    </row>
    <row r="595" spans="1:6" x14ac:dyDescent="0.3">
      <c r="A595">
        <v>594</v>
      </c>
      <c r="B595">
        <v>629</v>
      </c>
      <c r="C595" t="str">
        <f t="shared" si="9"/>
        <v>629</v>
      </c>
      <c r="D595" t="s">
        <v>896</v>
      </c>
      <c r="E595" t="b">
        <v>1</v>
      </c>
      <c r="F595" t="s">
        <v>654</v>
      </c>
    </row>
    <row r="596" spans="1:6" x14ac:dyDescent="0.3">
      <c r="A596">
        <v>595</v>
      </c>
      <c r="B596">
        <v>630</v>
      </c>
      <c r="C596" t="str">
        <f t="shared" si="9"/>
        <v>630</v>
      </c>
      <c r="D596" t="s">
        <v>897</v>
      </c>
      <c r="E596" t="b">
        <v>1</v>
      </c>
      <c r="F596" t="s">
        <v>887</v>
      </c>
    </row>
    <row r="597" spans="1:6" x14ac:dyDescent="0.3">
      <c r="A597">
        <v>596</v>
      </c>
      <c r="B597">
        <v>631</v>
      </c>
      <c r="C597" t="str">
        <f t="shared" si="9"/>
        <v>631</v>
      </c>
      <c r="D597" t="s">
        <v>898</v>
      </c>
      <c r="E597" t="b">
        <v>1</v>
      </c>
      <c r="F597" t="s">
        <v>887</v>
      </c>
    </row>
    <row r="598" spans="1:6" x14ac:dyDescent="0.3">
      <c r="A598">
        <v>597</v>
      </c>
      <c r="B598">
        <v>633</v>
      </c>
      <c r="C598" t="str">
        <f t="shared" si="9"/>
        <v>633</v>
      </c>
      <c r="D598" t="s">
        <v>899</v>
      </c>
      <c r="E598" t="b">
        <v>1</v>
      </c>
      <c r="F598" t="s">
        <v>887</v>
      </c>
    </row>
    <row r="599" spans="1:6" x14ac:dyDescent="0.3">
      <c r="A599">
        <v>598</v>
      </c>
      <c r="B599">
        <v>634</v>
      </c>
      <c r="C599" t="str">
        <f t="shared" si="9"/>
        <v>634</v>
      </c>
      <c r="D599" t="s">
        <v>900</v>
      </c>
      <c r="E599" t="b">
        <v>1</v>
      </c>
      <c r="F599" t="s">
        <v>780</v>
      </c>
    </row>
    <row r="600" spans="1:6" x14ac:dyDescent="0.3">
      <c r="A600">
        <v>599</v>
      </c>
      <c r="B600">
        <v>635</v>
      </c>
      <c r="C600" t="str">
        <f t="shared" si="9"/>
        <v>635</v>
      </c>
      <c r="D600" t="s">
        <v>901</v>
      </c>
      <c r="E600" t="b">
        <v>1</v>
      </c>
      <c r="F600" t="s">
        <v>780</v>
      </c>
    </row>
    <row r="601" spans="1:6" x14ac:dyDescent="0.3">
      <c r="A601">
        <v>600</v>
      </c>
      <c r="B601">
        <v>636</v>
      </c>
      <c r="C601" t="str">
        <f t="shared" si="9"/>
        <v>636</v>
      </c>
      <c r="D601" t="s">
        <v>902</v>
      </c>
      <c r="E601" t="b">
        <v>1</v>
      </c>
      <c r="F601" t="s">
        <v>887</v>
      </c>
    </row>
    <row r="602" spans="1:6" x14ac:dyDescent="0.3">
      <c r="A602">
        <v>601</v>
      </c>
      <c r="B602">
        <v>637</v>
      </c>
      <c r="C602" t="str">
        <f t="shared" si="9"/>
        <v>637</v>
      </c>
      <c r="D602" t="s">
        <v>903</v>
      </c>
      <c r="E602" t="b">
        <v>1</v>
      </c>
      <c r="F602" t="s">
        <v>904</v>
      </c>
    </row>
    <row r="603" spans="1:6" x14ac:dyDescent="0.3">
      <c r="A603">
        <v>602</v>
      </c>
      <c r="B603">
        <v>638</v>
      </c>
      <c r="C603" t="str">
        <f t="shared" si="9"/>
        <v>638</v>
      </c>
      <c r="D603" t="s">
        <v>905</v>
      </c>
      <c r="E603" t="b">
        <v>1</v>
      </c>
      <c r="F603" t="s">
        <v>904</v>
      </c>
    </row>
    <row r="604" spans="1:6" x14ac:dyDescent="0.3">
      <c r="A604">
        <v>603</v>
      </c>
      <c r="B604">
        <v>639</v>
      </c>
      <c r="C604" t="str">
        <f t="shared" si="9"/>
        <v>639</v>
      </c>
      <c r="D604" t="s">
        <v>906</v>
      </c>
      <c r="E604" t="b">
        <v>1</v>
      </c>
      <c r="F604" t="s">
        <v>904</v>
      </c>
    </row>
    <row r="605" spans="1:6" x14ac:dyDescent="0.3">
      <c r="A605">
        <v>604</v>
      </c>
      <c r="B605">
        <v>640</v>
      </c>
      <c r="C605" t="str">
        <f t="shared" si="9"/>
        <v>640</v>
      </c>
      <c r="D605" t="s">
        <v>907</v>
      </c>
      <c r="E605" t="b">
        <v>1</v>
      </c>
      <c r="F605" t="s">
        <v>908</v>
      </c>
    </row>
    <row r="606" spans="1:6" x14ac:dyDescent="0.3">
      <c r="A606">
        <v>605</v>
      </c>
      <c r="B606">
        <v>641</v>
      </c>
      <c r="C606" t="str">
        <f t="shared" si="9"/>
        <v>641</v>
      </c>
      <c r="D606" t="s">
        <v>909</v>
      </c>
      <c r="E606" t="b">
        <v>1</v>
      </c>
      <c r="F606" t="s">
        <v>908</v>
      </c>
    </row>
    <row r="607" spans="1:6" x14ac:dyDescent="0.3">
      <c r="A607">
        <v>606</v>
      </c>
      <c r="B607">
        <v>644</v>
      </c>
      <c r="C607" t="str">
        <f t="shared" si="9"/>
        <v>644</v>
      </c>
      <c r="D607" t="s">
        <v>910</v>
      </c>
      <c r="E607" t="b">
        <v>1</v>
      </c>
      <c r="F607" t="s">
        <v>908</v>
      </c>
    </row>
    <row r="608" spans="1:6" x14ac:dyDescent="0.3">
      <c r="A608">
        <v>607</v>
      </c>
      <c r="B608">
        <v>645</v>
      </c>
      <c r="C608" t="str">
        <f t="shared" si="9"/>
        <v>645</v>
      </c>
      <c r="D608" t="s">
        <v>911</v>
      </c>
      <c r="E608" t="b">
        <v>1</v>
      </c>
      <c r="F608" t="s">
        <v>908</v>
      </c>
    </row>
    <row r="609" spans="1:6" x14ac:dyDescent="0.3">
      <c r="A609">
        <v>608</v>
      </c>
      <c r="B609">
        <v>646</v>
      </c>
      <c r="C609" t="str">
        <f t="shared" si="9"/>
        <v>646</v>
      </c>
      <c r="D609" t="s">
        <v>912</v>
      </c>
      <c r="E609" t="b">
        <v>1</v>
      </c>
      <c r="F609" t="s">
        <v>913</v>
      </c>
    </row>
    <row r="610" spans="1:6" x14ac:dyDescent="0.3">
      <c r="A610">
        <v>609</v>
      </c>
      <c r="B610">
        <v>647</v>
      </c>
      <c r="C610" t="str">
        <f t="shared" si="9"/>
        <v>647</v>
      </c>
      <c r="D610" t="s">
        <v>914</v>
      </c>
      <c r="E610" t="b">
        <v>1</v>
      </c>
      <c r="F610" t="s">
        <v>908</v>
      </c>
    </row>
    <row r="611" spans="1:6" x14ac:dyDescent="0.3">
      <c r="A611">
        <v>610</v>
      </c>
      <c r="B611">
        <v>648</v>
      </c>
      <c r="C611" t="str">
        <f t="shared" si="9"/>
        <v>648</v>
      </c>
      <c r="D611" t="s">
        <v>915</v>
      </c>
      <c r="E611" t="b">
        <v>1</v>
      </c>
      <c r="F611" t="s">
        <v>37</v>
      </c>
    </row>
    <row r="612" spans="1:6" x14ac:dyDescent="0.3">
      <c r="A612">
        <v>611</v>
      </c>
      <c r="B612">
        <v>649</v>
      </c>
      <c r="C612" t="str">
        <f t="shared" si="9"/>
        <v>Kan</v>
      </c>
      <c r="D612" t="s">
        <v>916</v>
      </c>
      <c r="E612" t="b">
        <v>1</v>
      </c>
      <c r="F612" t="s">
        <v>908</v>
      </c>
    </row>
    <row r="613" spans="1:6" x14ac:dyDescent="0.3">
      <c r="A613">
        <v>612</v>
      </c>
      <c r="B613">
        <v>650</v>
      </c>
      <c r="C613" t="str">
        <f t="shared" si="9"/>
        <v>650</v>
      </c>
      <c r="D613" t="s">
        <v>917</v>
      </c>
      <c r="E613" t="b">
        <v>1</v>
      </c>
      <c r="F613" t="s">
        <v>918</v>
      </c>
    </row>
    <row r="614" spans="1:6" x14ac:dyDescent="0.3">
      <c r="A614">
        <v>613</v>
      </c>
      <c r="B614">
        <v>651</v>
      </c>
      <c r="C614" t="str">
        <f t="shared" si="9"/>
        <v>651</v>
      </c>
      <c r="D614" t="s">
        <v>919</v>
      </c>
      <c r="E614" t="b">
        <v>1</v>
      </c>
      <c r="F614" t="s">
        <v>918</v>
      </c>
    </row>
    <row r="615" spans="1:6" x14ac:dyDescent="0.3">
      <c r="A615">
        <v>614</v>
      </c>
      <c r="B615">
        <v>652</v>
      </c>
      <c r="C615" t="str">
        <f t="shared" si="9"/>
        <v>652</v>
      </c>
      <c r="D615" t="s">
        <v>920</v>
      </c>
      <c r="E615" t="b">
        <v>1</v>
      </c>
      <c r="F615" t="s">
        <v>918</v>
      </c>
    </row>
    <row r="616" spans="1:6" x14ac:dyDescent="0.3">
      <c r="A616">
        <v>615</v>
      </c>
      <c r="B616">
        <v>653</v>
      </c>
      <c r="C616" t="str">
        <f t="shared" si="9"/>
        <v>653</v>
      </c>
      <c r="D616" t="s">
        <v>921</v>
      </c>
      <c r="E616" t="b">
        <v>1</v>
      </c>
      <c r="F616" t="s">
        <v>918</v>
      </c>
    </row>
    <row r="617" spans="1:6" x14ac:dyDescent="0.3">
      <c r="A617">
        <v>616</v>
      </c>
      <c r="B617">
        <v>654</v>
      </c>
      <c r="C617" t="str">
        <f t="shared" si="9"/>
        <v>654</v>
      </c>
      <c r="D617" t="s">
        <v>922</v>
      </c>
      <c r="E617" t="b">
        <v>1</v>
      </c>
      <c r="F617" t="s">
        <v>918</v>
      </c>
    </row>
    <row r="618" spans="1:6" x14ac:dyDescent="0.3">
      <c r="A618">
        <v>617</v>
      </c>
      <c r="B618">
        <v>655</v>
      </c>
      <c r="C618" t="str">
        <f t="shared" si="9"/>
        <v>655</v>
      </c>
      <c r="D618" t="s">
        <v>923</v>
      </c>
      <c r="E618" t="b">
        <v>1</v>
      </c>
      <c r="F618" t="s">
        <v>918</v>
      </c>
    </row>
    <row r="619" spans="1:6" x14ac:dyDescent="0.3">
      <c r="A619">
        <v>618</v>
      </c>
      <c r="B619">
        <v>656</v>
      </c>
      <c r="C619" t="str">
        <f t="shared" si="9"/>
        <v>656</v>
      </c>
      <c r="D619" t="s">
        <v>924</v>
      </c>
      <c r="E619" t="b">
        <v>1</v>
      </c>
      <c r="F619" t="s">
        <v>925</v>
      </c>
    </row>
    <row r="620" spans="1:6" x14ac:dyDescent="0.3">
      <c r="A620">
        <v>619</v>
      </c>
      <c r="B620">
        <v>657</v>
      </c>
      <c r="C620" t="str">
        <f t="shared" si="9"/>
        <v>657</v>
      </c>
      <c r="D620" t="s">
        <v>926</v>
      </c>
      <c r="E620" t="b">
        <v>1</v>
      </c>
      <c r="F620" t="s">
        <v>925</v>
      </c>
    </row>
    <row r="621" spans="1:6" x14ac:dyDescent="0.3">
      <c r="A621">
        <v>620</v>
      </c>
      <c r="B621">
        <v>658</v>
      </c>
      <c r="C621" t="str">
        <f t="shared" si="9"/>
        <v>658</v>
      </c>
      <c r="D621" t="s">
        <v>927</v>
      </c>
      <c r="E621" t="b">
        <v>1</v>
      </c>
      <c r="F621" t="s">
        <v>925</v>
      </c>
    </row>
    <row r="622" spans="1:6" x14ac:dyDescent="0.3">
      <c r="A622">
        <v>621</v>
      </c>
      <c r="B622">
        <v>660</v>
      </c>
      <c r="C622" t="str">
        <f t="shared" si="9"/>
        <v>660</v>
      </c>
      <c r="D622" t="s">
        <v>928</v>
      </c>
      <c r="E622" t="b">
        <v>1</v>
      </c>
      <c r="F622" t="s">
        <v>908</v>
      </c>
    </row>
    <row r="623" spans="1:6" x14ac:dyDescent="0.3">
      <c r="A623">
        <v>622</v>
      </c>
      <c r="B623">
        <v>661</v>
      </c>
      <c r="C623" t="str">
        <f t="shared" si="9"/>
        <v>661</v>
      </c>
      <c r="D623" t="s">
        <v>929</v>
      </c>
      <c r="E623" t="b">
        <v>1</v>
      </c>
      <c r="F623" t="s">
        <v>908</v>
      </c>
    </row>
    <row r="624" spans="1:6" x14ac:dyDescent="0.3">
      <c r="A624">
        <v>623</v>
      </c>
      <c r="B624">
        <v>662</v>
      </c>
      <c r="C624" t="str">
        <f t="shared" si="9"/>
        <v>662</v>
      </c>
      <c r="D624" t="s">
        <v>930</v>
      </c>
      <c r="E624" t="b">
        <v>1</v>
      </c>
      <c r="F624" t="s">
        <v>908</v>
      </c>
    </row>
    <row r="625" spans="1:6" x14ac:dyDescent="0.3">
      <c r="A625">
        <v>624</v>
      </c>
      <c r="B625">
        <v>664</v>
      </c>
      <c r="C625" t="str">
        <f t="shared" si="9"/>
        <v>664</v>
      </c>
      <c r="D625" t="s">
        <v>931</v>
      </c>
      <c r="E625" t="b">
        <v>1</v>
      </c>
      <c r="F625" t="s">
        <v>932</v>
      </c>
    </row>
    <row r="626" spans="1:6" x14ac:dyDescent="0.3">
      <c r="A626">
        <v>625</v>
      </c>
      <c r="B626">
        <v>665</v>
      </c>
      <c r="C626" t="str">
        <f t="shared" si="9"/>
        <v>665</v>
      </c>
      <c r="D626" t="s">
        <v>933</v>
      </c>
      <c r="E626" t="b">
        <v>1</v>
      </c>
      <c r="F626" t="s">
        <v>932</v>
      </c>
    </row>
    <row r="627" spans="1:6" x14ac:dyDescent="0.3">
      <c r="A627">
        <v>626</v>
      </c>
      <c r="B627">
        <v>666</v>
      </c>
      <c r="C627" t="str">
        <f t="shared" si="9"/>
        <v>666</v>
      </c>
      <c r="D627" t="s">
        <v>934</v>
      </c>
      <c r="E627" t="b">
        <v>1</v>
      </c>
      <c r="F627" t="s">
        <v>935</v>
      </c>
    </row>
    <row r="628" spans="1:6" x14ac:dyDescent="0.3">
      <c r="A628">
        <v>627</v>
      </c>
      <c r="B628">
        <v>667</v>
      </c>
      <c r="C628" t="str">
        <f t="shared" si="9"/>
        <v>667</v>
      </c>
      <c r="D628" t="s">
        <v>936</v>
      </c>
      <c r="E628" t="b">
        <v>1</v>
      </c>
      <c r="F628" t="s">
        <v>37</v>
      </c>
    </row>
    <row r="629" spans="1:6" x14ac:dyDescent="0.3">
      <c r="A629">
        <v>628</v>
      </c>
      <c r="B629">
        <v>668</v>
      </c>
      <c r="C629" t="str">
        <f t="shared" si="9"/>
        <v>668</v>
      </c>
      <c r="D629" t="s">
        <v>937</v>
      </c>
      <c r="E629" t="b">
        <v>1</v>
      </c>
      <c r="F629" t="s">
        <v>935</v>
      </c>
    </row>
    <row r="630" spans="1:6" x14ac:dyDescent="0.3">
      <c r="A630">
        <v>629</v>
      </c>
      <c r="B630">
        <v>669</v>
      </c>
      <c r="C630" t="str">
        <f t="shared" si="9"/>
        <v>669</v>
      </c>
      <c r="D630" t="s">
        <v>938</v>
      </c>
      <c r="E630" t="b">
        <v>1</v>
      </c>
      <c r="F630" t="s">
        <v>932</v>
      </c>
    </row>
    <row r="631" spans="1:6" x14ac:dyDescent="0.3">
      <c r="A631">
        <v>630</v>
      </c>
      <c r="B631">
        <v>670</v>
      </c>
      <c r="C631" t="str">
        <f t="shared" si="9"/>
        <v>670</v>
      </c>
      <c r="D631" t="s">
        <v>939</v>
      </c>
      <c r="E631" t="b">
        <v>1</v>
      </c>
      <c r="F631" t="s">
        <v>940</v>
      </c>
    </row>
    <row r="632" spans="1:6" x14ac:dyDescent="0.3">
      <c r="A632">
        <v>631</v>
      </c>
      <c r="B632">
        <v>671</v>
      </c>
      <c r="C632" t="str">
        <f t="shared" si="9"/>
        <v>671</v>
      </c>
      <c r="D632" t="s">
        <v>941</v>
      </c>
      <c r="E632" t="b">
        <v>1</v>
      </c>
      <c r="F632" t="s">
        <v>940</v>
      </c>
    </row>
    <row r="633" spans="1:6" x14ac:dyDescent="0.3">
      <c r="A633">
        <v>632</v>
      </c>
      <c r="B633">
        <v>672</v>
      </c>
      <c r="C633" t="str">
        <f t="shared" si="9"/>
        <v>672</v>
      </c>
      <c r="D633" t="s">
        <v>942</v>
      </c>
      <c r="E633" t="b">
        <v>1</v>
      </c>
      <c r="F633" t="s">
        <v>940</v>
      </c>
    </row>
    <row r="634" spans="1:6" x14ac:dyDescent="0.3">
      <c r="A634">
        <v>633</v>
      </c>
      <c r="B634">
        <v>673</v>
      </c>
      <c r="C634" t="str">
        <f t="shared" si="9"/>
        <v>673</v>
      </c>
      <c r="D634" t="s">
        <v>943</v>
      </c>
      <c r="E634" t="b">
        <v>1</v>
      </c>
      <c r="F634" t="s">
        <v>944</v>
      </c>
    </row>
    <row r="635" spans="1:6" x14ac:dyDescent="0.3">
      <c r="A635">
        <v>634</v>
      </c>
      <c r="B635">
        <v>674</v>
      </c>
      <c r="C635" t="str">
        <f t="shared" si="9"/>
        <v>674</v>
      </c>
      <c r="D635" t="s">
        <v>945</v>
      </c>
      <c r="E635" t="b">
        <v>1</v>
      </c>
      <c r="F635" t="s">
        <v>932</v>
      </c>
    </row>
    <row r="636" spans="1:6" x14ac:dyDescent="0.3">
      <c r="A636">
        <v>635</v>
      </c>
      <c r="B636">
        <v>675</v>
      </c>
      <c r="C636" t="str">
        <f t="shared" si="9"/>
        <v>675</v>
      </c>
      <c r="D636" t="s">
        <v>946</v>
      </c>
      <c r="E636" t="b">
        <v>1</v>
      </c>
      <c r="F636" t="s">
        <v>940</v>
      </c>
    </row>
    <row r="637" spans="1:6" x14ac:dyDescent="0.3">
      <c r="A637">
        <v>636</v>
      </c>
      <c r="B637">
        <v>676</v>
      </c>
      <c r="C637" t="str">
        <f t="shared" si="9"/>
        <v>676</v>
      </c>
      <c r="D637" t="s">
        <v>947</v>
      </c>
      <c r="E637" t="b">
        <v>1</v>
      </c>
      <c r="F637" t="s">
        <v>948</v>
      </c>
    </row>
    <row r="638" spans="1:6" x14ac:dyDescent="0.3">
      <c r="A638">
        <v>637</v>
      </c>
      <c r="B638">
        <v>677</v>
      </c>
      <c r="C638" t="str">
        <f t="shared" si="9"/>
        <v>677</v>
      </c>
      <c r="D638" t="s">
        <v>949</v>
      </c>
      <c r="E638" t="b">
        <v>1</v>
      </c>
      <c r="F638" t="s">
        <v>948</v>
      </c>
    </row>
    <row r="639" spans="1:6" x14ac:dyDescent="0.3">
      <c r="A639">
        <v>638</v>
      </c>
      <c r="B639">
        <v>678</v>
      </c>
      <c r="C639" t="str">
        <f t="shared" si="9"/>
        <v>678</v>
      </c>
      <c r="D639" t="s">
        <v>950</v>
      </c>
      <c r="E639" t="b">
        <v>1</v>
      </c>
      <c r="F639" t="s">
        <v>951</v>
      </c>
    </row>
    <row r="640" spans="1:6" x14ac:dyDescent="0.3">
      <c r="A640">
        <v>639</v>
      </c>
      <c r="B640">
        <v>679</v>
      </c>
      <c r="C640" t="str">
        <f t="shared" si="9"/>
        <v>679</v>
      </c>
      <c r="D640" t="s">
        <v>952</v>
      </c>
      <c r="E640" t="b">
        <v>1</v>
      </c>
      <c r="F640" t="s">
        <v>953</v>
      </c>
    </row>
    <row r="641" spans="1:6" x14ac:dyDescent="0.3">
      <c r="A641">
        <v>640</v>
      </c>
      <c r="B641">
        <v>680</v>
      </c>
      <c r="C641" t="str">
        <f t="shared" si="9"/>
        <v>680</v>
      </c>
      <c r="D641" t="s">
        <v>954</v>
      </c>
      <c r="E641" t="b">
        <v>1</v>
      </c>
      <c r="F641" t="s">
        <v>763</v>
      </c>
    </row>
    <row r="642" spans="1:6" x14ac:dyDescent="0.3">
      <c r="A642">
        <v>641</v>
      </c>
      <c r="B642">
        <v>681</v>
      </c>
      <c r="C642" t="str">
        <f t="shared" si="9"/>
        <v>681</v>
      </c>
      <c r="D642" t="s">
        <v>955</v>
      </c>
      <c r="E642" t="b">
        <v>1</v>
      </c>
      <c r="F642" t="s">
        <v>763</v>
      </c>
    </row>
    <row r="643" spans="1:6" x14ac:dyDescent="0.3">
      <c r="A643">
        <v>642</v>
      </c>
      <c r="B643">
        <v>683</v>
      </c>
      <c r="C643" t="str">
        <f t="shared" ref="C643:C706" si="10">LEFT(D643,3)</f>
        <v>683</v>
      </c>
      <c r="D643" t="s">
        <v>956</v>
      </c>
      <c r="E643" t="b">
        <v>1</v>
      </c>
      <c r="F643" t="s">
        <v>763</v>
      </c>
    </row>
    <row r="644" spans="1:6" x14ac:dyDescent="0.3">
      <c r="A644">
        <v>643</v>
      </c>
      <c r="B644">
        <v>684</v>
      </c>
      <c r="C644" t="str">
        <f t="shared" si="10"/>
        <v>684</v>
      </c>
      <c r="D644" t="s">
        <v>957</v>
      </c>
      <c r="E644" t="b">
        <v>1</v>
      </c>
      <c r="F644" t="s">
        <v>763</v>
      </c>
    </row>
    <row r="645" spans="1:6" x14ac:dyDescent="0.3">
      <c r="A645">
        <v>644</v>
      </c>
      <c r="B645">
        <v>685</v>
      </c>
      <c r="C645" t="str">
        <f t="shared" si="10"/>
        <v>685</v>
      </c>
      <c r="D645" t="s">
        <v>958</v>
      </c>
      <c r="E645" t="b">
        <v>1</v>
      </c>
      <c r="F645" t="s">
        <v>763</v>
      </c>
    </row>
    <row r="646" spans="1:6" x14ac:dyDescent="0.3">
      <c r="A646">
        <v>645</v>
      </c>
      <c r="B646">
        <v>686</v>
      </c>
      <c r="C646" t="str">
        <f t="shared" si="10"/>
        <v>686</v>
      </c>
      <c r="D646" t="s">
        <v>959</v>
      </c>
      <c r="E646" t="b">
        <v>1</v>
      </c>
      <c r="F646" t="s">
        <v>960</v>
      </c>
    </row>
    <row r="647" spans="1:6" x14ac:dyDescent="0.3">
      <c r="A647">
        <v>646</v>
      </c>
      <c r="B647">
        <v>687</v>
      </c>
      <c r="C647" t="str">
        <f t="shared" si="10"/>
        <v>687</v>
      </c>
      <c r="D647" t="s">
        <v>961</v>
      </c>
      <c r="E647" t="b">
        <v>1</v>
      </c>
      <c r="F647" t="s">
        <v>829</v>
      </c>
    </row>
    <row r="648" spans="1:6" x14ac:dyDescent="0.3">
      <c r="A648">
        <v>647</v>
      </c>
      <c r="B648">
        <v>688</v>
      </c>
      <c r="C648" t="str">
        <f t="shared" si="10"/>
        <v>688</v>
      </c>
      <c r="D648" t="s">
        <v>962</v>
      </c>
      <c r="E648" t="b">
        <v>1</v>
      </c>
      <c r="F648" t="s">
        <v>960</v>
      </c>
    </row>
    <row r="649" spans="1:6" x14ac:dyDescent="0.3">
      <c r="A649">
        <v>648</v>
      </c>
      <c r="B649">
        <v>689</v>
      </c>
      <c r="C649" t="str">
        <f t="shared" si="10"/>
        <v>689</v>
      </c>
      <c r="D649" t="s">
        <v>963</v>
      </c>
      <c r="E649" t="b">
        <v>1</v>
      </c>
      <c r="F649" t="s">
        <v>960</v>
      </c>
    </row>
    <row r="650" spans="1:6" x14ac:dyDescent="0.3">
      <c r="A650">
        <v>649</v>
      </c>
      <c r="B650">
        <v>690</v>
      </c>
      <c r="C650" t="str">
        <f t="shared" si="10"/>
        <v>690</v>
      </c>
      <c r="D650" t="s">
        <v>964</v>
      </c>
      <c r="E650" t="b">
        <v>1</v>
      </c>
      <c r="F650" t="s">
        <v>965</v>
      </c>
    </row>
    <row r="651" spans="1:6" x14ac:dyDescent="0.3">
      <c r="A651">
        <v>650</v>
      </c>
      <c r="B651">
        <v>691</v>
      </c>
      <c r="C651" t="str">
        <f t="shared" si="10"/>
        <v>691</v>
      </c>
      <c r="D651" t="s">
        <v>966</v>
      </c>
      <c r="E651" t="b">
        <v>1</v>
      </c>
      <c r="F651" t="s">
        <v>965</v>
      </c>
    </row>
    <row r="652" spans="1:6" x14ac:dyDescent="0.3">
      <c r="A652">
        <v>651</v>
      </c>
      <c r="B652">
        <v>692</v>
      </c>
      <c r="C652" t="str">
        <f t="shared" si="10"/>
        <v>692</v>
      </c>
      <c r="D652" t="s">
        <v>967</v>
      </c>
      <c r="E652" t="b">
        <v>1</v>
      </c>
      <c r="F652" t="s">
        <v>968</v>
      </c>
    </row>
    <row r="653" spans="1:6" x14ac:dyDescent="0.3">
      <c r="A653">
        <v>652</v>
      </c>
      <c r="B653">
        <v>693</v>
      </c>
      <c r="C653" t="str">
        <f t="shared" si="10"/>
        <v>693</v>
      </c>
      <c r="D653" t="s">
        <v>969</v>
      </c>
      <c r="E653" t="b">
        <v>1</v>
      </c>
      <c r="F653" t="s">
        <v>970</v>
      </c>
    </row>
    <row r="654" spans="1:6" x14ac:dyDescent="0.3">
      <c r="A654">
        <v>653</v>
      </c>
      <c r="B654">
        <v>700</v>
      </c>
      <c r="C654" t="str">
        <f t="shared" si="10"/>
        <v>700</v>
      </c>
      <c r="D654" t="s">
        <v>971</v>
      </c>
      <c r="E654" t="b">
        <v>1</v>
      </c>
      <c r="F654" t="s">
        <v>972</v>
      </c>
    </row>
    <row r="655" spans="1:6" x14ac:dyDescent="0.3">
      <c r="A655">
        <v>654</v>
      </c>
      <c r="B655">
        <v>701</v>
      </c>
      <c r="C655" t="str">
        <f t="shared" si="10"/>
        <v>701</v>
      </c>
      <c r="D655" t="s">
        <v>973</v>
      </c>
      <c r="E655" t="b">
        <v>1</v>
      </c>
      <c r="F655" t="s">
        <v>972</v>
      </c>
    </row>
    <row r="656" spans="1:6" x14ac:dyDescent="0.3">
      <c r="A656">
        <v>655</v>
      </c>
      <c r="B656">
        <v>703</v>
      </c>
      <c r="C656" t="str">
        <f t="shared" si="10"/>
        <v>703</v>
      </c>
      <c r="D656" t="s">
        <v>974</v>
      </c>
      <c r="E656" t="b">
        <v>1</v>
      </c>
      <c r="F656" t="s">
        <v>972</v>
      </c>
    </row>
    <row r="657" spans="1:6" x14ac:dyDescent="0.3">
      <c r="A657">
        <v>656</v>
      </c>
      <c r="B657">
        <v>704</v>
      </c>
      <c r="C657" t="str">
        <f t="shared" si="10"/>
        <v>704</v>
      </c>
      <c r="D657" t="s">
        <v>975</v>
      </c>
      <c r="E657" t="b">
        <v>1</v>
      </c>
      <c r="F657" t="s">
        <v>976</v>
      </c>
    </row>
    <row r="658" spans="1:6" x14ac:dyDescent="0.3">
      <c r="A658">
        <v>657</v>
      </c>
      <c r="B658">
        <v>705</v>
      </c>
      <c r="C658" t="str">
        <f t="shared" si="10"/>
        <v>705</v>
      </c>
      <c r="D658" t="s">
        <v>977</v>
      </c>
      <c r="E658" t="b">
        <v>1</v>
      </c>
      <c r="F658" t="s">
        <v>978</v>
      </c>
    </row>
    <row r="659" spans="1:6" x14ac:dyDescent="0.3">
      <c r="A659">
        <v>658</v>
      </c>
      <c r="B659">
        <v>706</v>
      </c>
      <c r="C659" t="str">
        <f t="shared" si="10"/>
        <v>706</v>
      </c>
      <c r="D659" t="s">
        <v>979</v>
      </c>
      <c r="E659" t="b">
        <v>1</v>
      </c>
      <c r="F659" t="s">
        <v>980</v>
      </c>
    </row>
    <row r="660" spans="1:6" x14ac:dyDescent="0.3">
      <c r="A660">
        <v>659</v>
      </c>
      <c r="B660">
        <v>707</v>
      </c>
      <c r="C660" t="str">
        <f t="shared" si="10"/>
        <v>707</v>
      </c>
      <c r="D660" t="s">
        <v>981</v>
      </c>
      <c r="E660" t="b">
        <v>1</v>
      </c>
      <c r="F660" t="s">
        <v>976</v>
      </c>
    </row>
    <row r="661" spans="1:6" x14ac:dyDescent="0.3">
      <c r="A661">
        <v>660</v>
      </c>
      <c r="B661">
        <v>708</v>
      </c>
      <c r="C661" t="str">
        <f t="shared" si="10"/>
        <v>708</v>
      </c>
      <c r="D661" t="s">
        <v>982</v>
      </c>
      <c r="E661" t="b">
        <v>1</v>
      </c>
      <c r="F661" t="s">
        <v>976</v>
      </c>
    </row>
    <row r="662" spans="1:6" x14ac:dyDescent="0.3">
      <c r="A662">
        <v>661</v>
      </c>
      <c r="B662">
        <v>710</v>
      </c>
      <c r="C662" t="str">
        <f t="shared" si="10"/>
        <v>710</v>
      </c>
      <c r="D662" t="s">
        <v>983</v>
      </c>
      <c r="E662" t="b">
        <v>1</v>
      </c>
      <c r="F662" t="s">
        <v>984</v>
      </c>
    </row>
    <row r="663" spans="1:6" x14ac:dyDescent="0.3">
      <c r="A663">
        <v>662</v>
      </c>
      <c r="B663">
        <v>711</v>
      </c>
      <c r="C663" t="str">
        <f t="shared" si="10"/>
        <v>711</v>
      </c>
      <c r="D663" t="s">
        <v>985</v>
      </c>
      <c r="E663" t="b">
        <v>1</v>
      </c>
      <c r="F663" t="s">
        <v>984</v>
      </c>
    </row>
    <row r="664" spans="1:6" x14ac:dyDescent="0.3">
      <c r="A664">
        <v>663</v>
      </c>
      <c r="B664">
        <v>712</v>
      </c>
      <c r="C664" t="str">
        <f t="shared" si="10"/>
        <v>712</v>
      </c>
      <c r="D664" t="s">
        <v>986</v>
      </c>
      <c r="E664" t="b">
        <v>1</v>
      </c>
      <c r="F664" t="s">
        <v>987</v>
      </c>
    </row>
    <row r="665" spans="1:6" x14ac:dyDescent="0.3">
      <c r="A665">
        <v>664</v>
      </c>
      <c r="B665">
        <v>713</v>
      </c>
      <c r="C665" t="str">
        <f t="shared" si="10"/>
        <v>713</v>
      </c>
      <c r="D665" t="s">
        <v>988</v>
      </c>
      <c r="E665" t="b">
        <v>1</v>
      </c>
      <c r="F665" t="s">
        <v>989</v>
      </c>
    </row>
    <row r="666" spans="1:6" x14ac:dyDescent="0.3">
      <c r="A666">
        <v>665</v>
      </c>
      <c r="B666">
        <v>714</v>
      </c>
      <c r="C666" t="str">
        <f t="shared" si="10"/>
        <v>714</v>
      </c>
      <c r="D666" t="s">
        <v>990</v>
      </c>
      <c r="E666" t="b">
        <v>1</v>
      </c>
      <c r="F666" t="s">
        <v>991</v>
      </c>
    </row>
    <row r="667" spans="1:6" x14ac:dyDescent="0.3">
      <c r="A667">
        <v>666</v>
      </c>
      <c r="B667">
        <v>716</v>
      </c>
      <c r="C667" t="str">
        <f t="shared" si="10"/>
        <v>716</v>
      </c>
      <c r="D667" t="s">
        <v>992</v>
      </c>
      <c r="E667" t="b">
        <v>1</v>
      </c>
      <c r="F667" t="s">
        <v>612</v>
      </c>
    </row>
    <row r="668" spans="1:6" x14ac:dyDescent="0.3">
      <c r="A668">
        <v>667</v>
      </c>
      <c r="B668">
        <v>717</v>
      </c>
      <c r="C668" t="str">
        <f t="shared" si="10"/>
        <v>717</v>
      </c>
      <c r="D668" t="s">
        <v>993</v>
      </c>
      <c r="E668" t="b">
        <v>1</v>
      </c>
      <c r="F668" t="s">
        <v>994</v>
      </c>
    </row>
    <row r="669" spans="1:6" x14ac:dyDescent="0.3">
      <c r="A669">
        <v>668</v>
      </c>
      <c r="B669">
        <v>718</v>
      </c>
      <c r="C669" t="str">
        <f t="shared" si="10"/>
        <v>718</v>
      </c>
      <c r="D669" t="s">
        <v>995</v>
      </c>
      <c r="E669" t="b">
        <v>1</v>
      </c>
      <c r="F669" t="s">
        <v>994</v>
      </c>
    </row>
    <row r="670" spans="1:6" x14ac:dyDescent="0.3">
      <c r="A670">
        <v>669</v>
      </c>
      <c r="B670">
        <v>719</v>
      </c>
      <c r="C670" t="str">
        <f t="shared" si="10"/>
        <v>719</v>
      </c>
      <c r="D670" t="s">
        <v>996</v>
      </c>
      <c r="E670" t="b">
        <v>1</v>
      </c>
      <c r="F670" t="s">
        <v>42</v>
      </c>
    </row>
    <row r="671" spans="1:6" x14ac:dyDescent="0.3">
      <c r="A671">
        <v>670</v>
      </c>
      <c r="B671">
        <v>720</v>
      </c>
      <c r="C671" t="str">
        <f t="shared" si="10"/>
        <v>720</v>
      </c>
      <c r="D671" t="s">
        <v>997</v>
      </c>
      <c r="E671" t="b">
        <v>1</v>
      </c>
      <c r="F671" t="s">
        <v>42</v>
      </c>
    </row>
    <row r="672" spans="1:6" x14ac:dyDescent="0.3">
      <c r="A672">
        <v>671</v>
      </c>
      <c r="B672">
        <v>721</v>
      </c>
      <c r="C672" t="str">
        <f t="shared" si="10"/>
        <v>721</v>
      </c>
      <c r="D672" t="s">
        <v>998</v>
      </c>
      <c r="E672" t="b">
        <v>1</v>
      </c>
      <c r="F672" t="s">
        <v>42</v>
      </c>
    </row>
    <row r="673" spans="1:6" x14ac:dyDescent="0.3">
      <c r="A673">
        <v>672</v>
      </c>
      <c r="B673">
        <v>722</v>
      </c>
      <c r="C673" t="str">
        <f t="shared" si="10"/>
        <v>722</v>
      </c>
      <c r="D673" t="s">
        <v>999</v>
      </c>
      <c r="E673" t="b">
        <v>1</v>
      </c>
      <c r="F673" t="s">
        <v>42</v>
      </c>
    </row>
    <row r="674" spans="1:6" x14ac:dyDescent="0.3">
      <c r="A674">
        <v>673</v>
      </c>
      <c r="B674">
        <v>723</v>
      </c>
      <c r="C674" t="str">
        <f t="shared" si="10"/>
        <v>723</v>
      </c>
      <c r="D674" t="s">
        <v>1000</v>
      </c>
      <c r="E674" t="b">
        <v>1</v>
      </c>
      <c r="F674" t="s">
        <v>593</v>
      </c>
    </row>
    <row r="675" spans="1:6" x14ac:dyDescent="0.3">
      <c r="A675">
        <v>674</v>
      </c>
      <c r="B675">
        <v>724</v>
      </c>
      <c r="C675" t="str">
        <f t="shared" si="10"/>
        <v>724</v>
      </c>
      <c r="D675" t="s">
        <v>1001</v>
      </c>
      <c r="E675" t="b">
        <v>1</v>
      </c>
      <c r="F675" t="s">
        <v>1002</v>
      </c>
    </row>
    <row r="676" spans="1:6" x14ac:dyDescent="0.3">
      <c r="A676">
        <v>675</v>
      </c>
      <c r="B676">
        <v>725</v>
      </c>
      <c r="C676" t="str">
        <f t="shared" si="10"/>
        <v>725</v>
      </c>
      <c r="D676" t="s">
        <v>1003</v>
      </c>
      <c r="E676" t="b">
        <v>1</v>
      </c>
      <c r="F676" t="s">
        <v>1004</v>
      </c>
    </row>
    <row r="677" spans="1:6" x14ac:dyDescent="0.3">
      <c r="A677">
        <v>676</v>
      </c>
      <c r="B677">
        <v>726</v>
      </c>
      <c r="C677" t="str">
        <f t="shared" si="10"/>
        <v>726</v>
      </c>
      <c r="D677" t="s">
        <v>1005</v>
      </c>
      <c r="E677" t="b">
        <v>1</v>
      </c>
      <c r="F677" t="s">
        <v>1004</v>
      </c>
    </row>
    <row r="678" spans="1:6" x14ac:dyDescent="0.3">
      <c r="A678">
        <v>677</v>
      </c>
      <c r="B678">
        <v>727</v>
      </c>
      <c r="C678" t="str">
        <f t="shared" si="10"/>
        <v>727</v>
      </c>
      <c r="D678" t="s">
        <v>1006</v>
      </c>
      <c r="E678" t="b">
        <v>1</v>
      </c>
      <c r="F678" t="s">
        <v>1007</v>
      </c>
    </row>
    <row r="679" spans="1:6" x14ac:dyDescent="0.3">
      <c r="A679">
        <v>678</v>
      </c>
      <c r="B679">
        <v>728</v>
      </c>
      <c r="C679" t="str">
        <f t="shared" si="10"/>
        <v>728</v>
      </c>
      <c r="D679" t="s">
        <v>1008</v>
      </c>
      <c r="E679" t="b">
        <v>1</v>
      </c>
      <c r="F679" t="s">
        <v>42</v>
      </c>
    </row>
    <row r="680" spans="1:6" x14ac:dyDescent="0.3">
      <c r="A680">
        <v>679</v>
      </c>
      <c r="B680">
        <v>729</v>
      </c>
      <c r="C680" t="str">
        <f t="shared" si="10"/>
        <v>729</v>
      </c>
      <c r="D680" t="s">
        <v>1009</v>
      </c>
      <c r="E680" t="b">
        <v>1</v>
      </c>
      <c r="F680" t="s">
        <v>1007</v>
      </c>
    </row>
    <row r="681" spans="1:6" x14ac:dyDescent="0.3">
      <c r="A681">
        <v>680</v>
      </c>
      <c r="B681">
        <v>730</v>
      </c>
      <c r="C681" t="str">
        <f t="shared" si="10"/>
        <v>730</v>
      </c>
      <c r="D681" t="s">
        <v>1010</v>
      </c>
      <c r="E681" t="b">
        <v>1</v>
      </c>
      <c r="F681" t="s">
        <v>40</v>
      </c>
    </row>
    <row r="682" spans="1:6" x14ac:dyDescent="0.3">
      <c r="A682">
        <v>681</v>
      </c>
      <c r="B682">
        <v>731</v>
      </c>
      <c r="C682" t="str">
        <f t="shared" si="10"/>
        <v>731</v>
      </c>
      <c r="D682" t="s">
        <v>1011</v>
      </c>
      <c r="E682" t="b">
        <v>1</v>
      </c>
      <c r="F682" t="s">
        <v>40</v>
      </c>
    </row>
    <row r="683" spans="1:6" x14ac:dyDescent="0.3">
      <c r="A683">
        <v>682</v>
      </c>
      <c r="B683">
        <v>733</v>
      </c>
      <c r="C683" t="str">
        <f t="shared" si="10"/>
        <v>733</v>
      </c>
      <c r="D683" t="s">
        <v>1012</v>
      </c>
      <c r="E683" t="b">
        <v>1</v>
      </c>
      <c r="F683" t="s">
        <v>41</v>
      </c>
    </row>
    <row r="684" spans="1:6" x14ac:dyDescent="0.3">
      <c r="A684">
        <v>683</v>
      </c>
      <c r="B684">
        <v>734</v>
      </c>
      <c r="C684" t="str">
        <f t="shared" si="10"/>
        <v>734</v>
      </c>
      <c r="D684" t="s">
        <v>1013</v>
      </c>
      <c r="E684" t="b">
        <v>1</v>
      </c>
      <c r="F684" t="s">
        <v>38</v>
      </c>
    </row>
    <row r="685" spans="1:6" x14ac:dyDescent="0.3">
      <c r="A685">
        <v>684</v>
      </c>
      <c r="B685">
        <v>735</v>
      </c>
      <c r="C685" t="str">
        <f t="shared" si="10"/>
        <v>735</v>
      </c>
      <c r="D685" t="s">
        <v>1014</v>
      </c>
      <c r="E685" t="b">
        <v>1</v>
      </c>
      <c r="F685" t="s">
        <v>1015</v>
      </c>
    </row>
    <row r="686" spans="1:6" x14ac:dyDescent="0.3">
      <c r="A686">
        <v>685</v>
      </c>
      <c r="B686">
        <v>736</v>
      </c>
      <c r="C686" t="str">
        <f t="shared" si="10"/>
        <v>736</v>
      </c>
      <c r="D686" t="s">
        <v>1016</v>
      </c>
      <c r="E686" t="b">
        <v>1</v>
      </c>
      <c r="F686" t="s">
        <v>40</v>
      </c>
    </row>
    <row r="687" spans="1:6" x14ac:dyDescent="0.3">
      <c r="A687">
        <v>686</v>
      </c>
      <c r="B687">
        <v>737</v>
      </c>
      <c r="C687" t="str">
        <f t="shared" si="10"/>
        <v>737</v>
      </c>
      <c r="D687" t="s">
        <v>1017</v>
      </c>
      <c r="E687" t="b">
        <v>1</v>
      </c>
      <c r="F687" t="s">
        <v>40</v>
      </c>
    </row>
    <row r="688" spans="1:6" x14ac:dyDescent="0.3">
      <c r="A688">
        <v>687</v>
      </c>
      <c r="B688">
        <v>738</v>
      </c>
      <c r="C688" t="str">
        <f t="shared" si="10"/>
        <v>738</v>
      </c>
      <c r="D688" t="s">
        <v>1018</v>
      </c>
      <c r="E688" t="b">
        <v>1</v>
      </c>
      <c r="F688" t="s">
        <v>953</v>
      </c>
    </row>
    <row r="689" spans="1:6" x14ac:dyDescent="0.3">
      <c r="A689">
        <v>688</v>
      </c>
      <c r="B689">
        <v>739</v>
      </c>
      <c r="C689" t="str">
        <f t="shared" si="10"/>
        <v>739</v>
      </c>
      <c r="D689" t="s">
        <v>1019</v>
      </c>
      <c r="E689" t="b">
        <v>1</v>
      </c>
      <c r="F689" t="s">
        <v>953</v>
      </c>
    </row>
    <row r="690" spans="1:6" x14ac:dyDescent="0.3">
      <c r="A690">
        <v>689</v>
      </c>
      <c r="B690">
        <v>740</v>
      </c>
      <c r="C690" t="str">
        <f t="shared" si="10"/>
        <v>740</v>
      </c>
      <c r="D690" t="s">
        <v>1020</v>
      </c>
      <c r="E690" t="b">
        <v>1</v>
      </c>
      <c r="F690" t="s">
        <v>944</v>
      </c>
    </row>
    <row r="691" spans="1:6" x14ac:dyDescent="0.3">
      <c r="A691">
        <v>690</v>
      </c>
      <c r="B691">
        <v>741</v>
      </c>
      <c r="C691" t="str">
        <f t="shared" si="10"/>
        <v>741</v>
      </c>
      <c r="D691" t="s">
        <v>1021</v>
      </c>
      <c r="E691" t="b">
        <v>1</v>
      </c>
      <c r="F691" t="s">
        <v>944</v>
      </c>
    </row>
    <row r="692" spans="1:6" x14ac:dyDescent="0.3">
      <c r="A692">
        <v>691</v>
      </c>
      <c r="B692">
        <v>743</v>
      </c>
      <c r="C692" t="str">
        <f t="shared" si="10"/>
        <v>743</v>
      </c>
      <c r="D692" t="s">
        <v>1022</v>
      </c>
      <c r="E692" t="b">
        <v>1</v>
      </c>
      <c r="F692" t="s">
        <v>37</v>
      </c>
    </row>
    <row r="693" spans="1:6" x14ac:dyDescent="0.3">
      <c r="A693">
        <v>692</v>
      </c>
      <c r="B693">
        <v>744</v>
      </c>
      <c r="C693" t="str">
        <f t="shared" si="10"/>
        <v>744</v>
      </c>
      <c r="D693" t="s">
        <v>1023</v>
      </c>
      <c r="E693" t="b">
        <v>1</v>
      </c>
      <c r="F693" t="s">
        <v>944</v>
      </c>
    </row>
    <row r="694" spans="1:6" x14ac:dyDescent="0.3">
      <c r="A694">
        <v>693</v>
      </c>
      <c r="B694">
        <v>745</v>
      </c>
      <c r="C694" t="str">
        <f t="shared" si="10"/>
        <v>745</v>
      </c>
      <c r="D694" t="s">
        <v>1024</v>
      </c>
      <c r="E694" t="b">
        <v>1</v>
      </c>
      <c r="F694" t="s">
        <v>1025</v>
      </c>
    </row>
    <row r="695" spans="1:6" x14ac:dyDescent="0.3">
      <c r="A695">
        <v>694</v>
      </c>
      <c r="B695">
        <v>746</v>
      </c>
      <c r="C695" t="str">
        <f t="shared" si="10"/>
        <v>746</v>
      </c>
      <c r="D695" t="s">
        <v>1026</v>
      </c>
      <c r="E695" t="b">
        <v>1</v>
      </c>
      <c r="F695" t="s">
        <v>940</v>
      </c>
    </row>
    <row r="696" spans="1:6" x14ac:dyDescent="0.3">
      <c r="A696">
        <v>695</v>
      </c>
      <c r="B696">
        <v>747</v>
      </c>
      <c r="C696" t="str">
        <f t="shared" si="10"/>
        <v>747</v>
      </c>
      <c r="D696" t="s">
        <v>1027</v>
      </c>
      <c r="E696" t="b">
        <v>1</v>
      </c>
      <c r="F696" t="s">
        <v>1025</v>
      </c>
    </row>
    <row r="697" spans="1:6" x14ac:dyDescent="0.3">
      <c r="A697">
        <v>696</v>
      </c>
      <c r="B697">
        <v>748</v>
      </c>
      <c r="C697" t="str">
        <f t="shared" si="10"/>
        <v>748</v>
      </c>
      <c r="D697" t="s">
        <v>1028</v>
      </c>
      <c r="E697" t="b">
        <v>1</v>
      </c>
      <c r="F697" t="s">
        <v>40</v>
      </c>
    </row>
    <row r="698" spans="1:6" x14ac:dyDescent="0.3">
      <c r="A698">
        <v>697</v>
      </c>
      <c r="B698">
        <v>749</v>
      </c>
      <c r="C698" t="str">
        <f t="shared" si="10"/>
        <v>749</v>
      </c>
      <c r="D698" t="s">
        <v>1029</v>
      </c>
      <c r="E698" t="b">
        <v>1</v>
      </c>
      <c r="F698" t="s">
        <v>1007</v>
      </c>
    </row>
    <row r="699" spans="1:6" x14ac:dyDescent="0.3">
      <c r="A699">
        <v>698</v>
      </c>
      <c r="B699">
        <v>750</v>
      </c>
      <c r="C699" t="str">
        <f t="shared" si="10"/>
        <v>750</v>
      </c>
      <c r="D699" t="s">
        <v>1030</v>
      </c>
      <c r="E699" t="b">
        <v>1</v>
      </c>
      <c r="F699" t="s">
        <v>35</v>
      </c>
    </row>
    <row r="700" spans="1:6" x14ac:dyDescent="0.3">
      <c r="A700">
        <v>699</v>
      </c>
      <c r="B700">
        <v>751</v>
      </c>
      <c r="C700" t="str">
        <f t="shared" si="10"/>
        <v>751</v>
      </c>
      <c r="D700" t="s">
        <v>1031</v>
      </c>
      <c r="E700" t="b">
        <v>1</v>
      </c>
      <c r="F700" t="s">
        <v>35</v>
      </c>
    </row>
    <row r="701" spans="1:6" x14ac:dyDescent="0.3">
      <c r="A701">
        <v>700</v>
      </c>
      <c r="B701">
        <v>752</v>
      </c>
      <c r="C701" t="str">
        <f t="shared" si="10"/>
        <v>752</v>
      </c>
      <c r="D701" t="s">
        <v>1032</v>
      </c>
      <c r="E701" t="b">
        <v>1</v>
      </c>
      <c r="F701" t="s">
        <v>35</v>
      </c>
    </row>
    <row r="702" spans="1:6" x14ac:dyDescent="0.3">
      <c r="A702">
        <v>701</v>
      </c>
      <c r="B702">
        <v>753</v>
      </c>
      <c r="C702" t="str">
        <f t="shared" si="10"/>
        <v>753</v>
      </c>
      <c r="D702" t="s">
        <v>1033</v>
      </c>
      <c r="E702" t="b">
        <v>1</v>
      </c>
      <c r="F702" t="s">
        <v>35</v>
      </c>
    </row>
    <row r="703" spans="1:6" x14ac:dyDescent="0.3">
      <c r="A703">
        <v>702</v>
      </c>
      <c r="B703">
        <v>754</v>
      </c>
      <c r="C703" t="str">
        <f t="shared" si="10"/>
        <v>754</v>
      </c>
      <c r="D703" t="s">
        <v>1034</v>
      </c>
      <c r="E703" t="b">
        <v>1</v>
      </c>
      <c r="F703" t="s">
        <v>35</v>
      </c>
    </row>
    <row r="704" spans="1:6" x14ac:dyDescent="0.3">
      <c r="A704">
        <v>703</v>
      </c>
      <c r="B704">
        <v>755</v>
      </c>
      <c r="C704" t="str">
        <f t="shared" si="10"/>
        <v>755</v>
      </c>
      <c r="D704" t="s">
        <v>1035</v>
      </c>
      <c r="E704" t="b">
        <v>1</v>
      </c>
      <c r="F704" t="s">
        <v>994</v>
      </c>
    </row>
    <row r="705" spans="1:6" x14ac:dyDescent="0.3">
      <c r="A705">
        <v>704</v>
      </c>
      <c r="B705">
        <v>756</v>
      </c>
      <c r="C705" t="str">
        <f t="shared" si="10"/>
        <v>756</v>
      </c>
      <c r="D705" t="s">
        <v>1036</v>
      </c>
      <c r="E705" t="b">
        <v>1</v>
      </c>
      <c r="F705" t="s">
        <v>1037</v>
      </c>
    </row>
    <row r="706" spans="1:6" x14ac:dyDescent="0.3">
      <c r="A706">
        <v>705</v>
      </c>
      <c r="B706">
        <v>757</v>
      </c>
      <c r="C706" t="str">
        <f t="shared" si="10"/>
        <v>757</v>
      </c>
      <c r="D706" t="s">
        <v>1038</v>
      </c>
      <c r="E706" t="b">
        <v>1</v>
      </c>
      <c r="F706" t="s">
        <v>1037</v>
      </c>
    </row>
    <row r="707" spans="1:6" x14ac:dyDescent="0.3">
      <c r="A707">
        <v>706</v>
      </c>
      <c r="B707">
        <v>758</v>
      </c>
      <c r="C707" t="str">
        <f t="shared" ref="C707:C770" si="11">LEFT(D707,3)</f>
        <v>758</v>
      </c>
      <c r="D707" t="s">
        <v>1039</v>
      </c>
      <c r="E707" t="b">
        <v>1</v>
      </c>
      <c r="F707" t="s">
        <v>1040</v>
      </c>
    </row>
    <row r="708" spans="1:6" x14ac:dyDescent="0.3">
      <c r="A708">
        <v>707</v>
      </c>
      <c r="B708">
        <v>759</v>
      </c>
      <c r="C708" t="str">
        <f t="shared" si="11"/>
        <v>759</v>
      </c>
      <c r="D708" t="s">
        <v>1041</v>
      </c>
      <c r="E708" t="b">
        <v>1</v>
      </c>
      <c r="F708" t="s">
        <v>1040</v>
      </c>
    </row>
    <row r="709" spans="1:6" x14ac:dyDescent="0.3">
      <c r="A709">
        <v>708</v>
      </c>
      <c r="B709">
        <v>760</v>
      </c>
      <c r="C709" t="str">
        <f t="shared" si="11"/>
        <v>760</v>
      </c>
      <c r="D709" t="s">
        <v>1042</v>
      </c>
      <c r="E709" t="b">
        <v>1</v>
      </c>
      <c r="F709" t="s">
        <v>35</v>
      </c>
    </row>
    <row r="710" spans="1:6" x14ac:dyDescent="0.3">
      <c r="A710">
        <v>709</v>
      </c>
      <c r="B710">
        <v>761</v>
      </c>
      <c r="C710" t="str">
        <f t="shared" si="11"/>
        <v>761</v>
      </c>
      <c r="D710" t="s">
        <v>1043</v>
      </c>
      <c r="E710" t="b">
        <v>1</v>
      </c>
      <c r="F710" t="s">
        <v>35</v>
      </c>
    </row>
    <row r="711" spans="1:6" x14ac:dyDescent="0.3">
      <c r="A711">
        <v>710</v>
      </c>
      <c r="B711">
        <v>762</v>
      </c>
      <c r="C711" t="str">
        <f t="shared" si="11"/>
        <v>762</v>
      </c>
      <c r="D711" t="s">
        <v>1044</v>
      </c>
      <c r="E711" t="b">
        <v>1</v>
      </c>
      <c r="F711" t="s">
        <v>35</v>
      </c>
    </row>
    <row r="712" spans="1:6" x14ac:dyDescent="0.3">
      <c r="A712">
        <v>711</v>
      </c>
      <c r="B712">
        <v>763</v>
      </c>
      <c r="C712" t="str">
        <f t="shared" si="11"/>
        <v>763</v>
      </c>
      <c r="D712" t="s">
        <v>1045</v>
      </c>
      <c r="E712" t="b">
        <v>1</v>
      </c>
      <c r="F712" t="s">
        <v>38</v>
      </c>
    </row>
    <row r="713" spans="1:6" x14ac:dyDescent="0.3">
      <c r="A713">
        <v>712</v>
      </c>
      <c r="B713">
        <v>764</v>
      </c>
      <c r="C713" t="str">
        <f t="shared" si="11"/>
        <v>764</v>
      </c>
      <c r="D713" t="s">
        <v>1046</v>
      </c>
      <c r="E713" t="b">
        <v>1</v>
      </c>
      <c r="F713" t="s">
        <v>1047</v>
      </c>
    </row>
    <row r="714" spans="1:6" x14ac:dyDescent="0.3">
      <c r="A714">
        <v>713</v>
      </c>
      <c r="B714">
        <v>765</v>
      </c>
      <c r="C714" t="str">
        <f t="shared" si="11"/>
        <v>765</v>
      </c>
      <c r="D714" t="s">
        <v>1048</v>
      </c>
      <c r="E714" t="b">
        <v>1</v>
      </c>
      <c r="F714" t="s">
        <v>41</v>
      </c>
    </row>
    <row r="715" spans="1:6" x14ac:dyDescent="0.3">
      <c r="A715">
        <v>714</v>
      </c>
      <c r="B715">
        <v>766</v>
      </c>
      <c r="C715" t="str">
        <f t="shared" si="11"/>
        <v>766</v>
      </c>
      <c r="D715" t="s">
        <v>1049</v>
      </c>
      <c r="E715" t="b">
        <v>1</v>
      </c>
      <c r="F715" t="s">
        <v>35</v>
      </c>
    </row>
    <row r="716" spans="1:6" x14ac:dyDescent="0.3">
      <c r="A716">
        <v>715</v>
      </c>
      <c r="B716">
        <v>767</v>
      </c>
      <c r="C716" t="str">
        <f t="shared" si="11"/>
        <v>767</v>
      </c>
      <c r="D716" t="s">
        <v>1050</v>
      </c>
      <c r="E716" t="b">
        <v>1</v>
      </c>
      <c r="F716" t="s">
        <v>35</v>
      </c>
    </row>
    <row r="717" spans="1:6" x14ac:dyDescent="0.3">
      <c r="A717">
        <v>716</v>
      </c>
      <c r="B717">
        <v>768</v>
      </c>
      <c r="C717" t="str">
        <f t="shared" si="11"/>
        <v>768</v>
      </c>
      <c r="D717" t="s">
        <v>1051</v>
      </c>
      <c r="E717" t="b">
        <v>1</v>
      </c>
      <c r="F717" t="s">
        <v>1052</v>
      </c>
    </row>
    <row r="718" spans="1:6" x14ac:dyDescent="0.3">
      <c r="A718">
        <v>717</v>
      </c>
      <c r="B718">
        <v>769</v>
      </c>
      <c r="C718" t="str">
        <f t="shared" si="11"/>
        <v>769</v>
      </c>
      <c r="D718" t="s">
        <v>1053</v>
      </c>
      <c r="E718" t="b">
        <v>1</v>
      </c>
      <c r="F718" t="s">
        <v>1052</v>
      </c>
    </row>
    <row r="719" spans="1:6" x14ac:dyDescent="0.3">
      <c r="A719">
        <v>718</v>
      </c>
      <c r="B719">
        <v>770</v>
      </c>
      <c r="C719" t="str">
        <f t="shared" si="11"/>
        <v>770</v>
      </c>
      <c r="D719" t="s">
        <v>1054</v>
      </c>
      <c r="E719" t="b">
        <v>1</v>
      </c>
      <c r="F719" t="s">
        <v>36</v>
      </c>
    </row>
    <row r="720" spans="1:6" x14ac:dyDescent="0.3">
      <c r="A720">
        <v>719</v>
      </c>
      <c r="B720">
        <v>772</v>
      </c>
      <c r="C720" t="str">
        <f t="shared" si="11"/>
        <v>772</v>
      </c>
      <c r="D720" t="s">
        <v>1055</v>
      </c>
      <c r="E720" t="b">
        <v>1</v>
      </c>
      <c r="F720" t="s">
        <v>36</v>
      </c>
    </row>
    <row r="721" spans="1:6" x14ac:dyDescent="0.3">
      <c r="A721">
        <v>720</v>
      </c>
      <c r="B721">
        <v>773</v>
      </c>
      <c r="C721" t="str">
        <f t="shared" si="11"/>
        <v>773</v>
      </c>
      <c r="D721" t="s">
        <v>1056</v>
      </c>
      <c r="E721" t="b">
        <v>1</v>
      </c>
      <c r="F721" t="s">
        <v>36</v>
      </c>
    </row>
    <row r="722" spans="1:6" x14ac:dyDescent="0.3">
      <c r="A722">
        <v>721</v>
      </c>
      <c r="B722">
        <v>774</v>
      </c>
      <c r="C722" t="str">
        <f t="shared" si="11"/>
        <v>774</v>
      </c>
      <c r="D722" t="s">
        <v>1057</v>
      </c>
      <c r="E722" t="b">
        <v>1</v>
      </c>
      <c r="F722" t="s">
        <v>36</v>
      </c>
    </row>
    <row r="723" spans="1:6" x14ac:dyDescent="0.3">
      <c r="A723">
        <v>722</v>
      </c>
      <c r="B723">
        <v>775</v>
      </c>
      <c r="C723" t="str">
        <f t="shared" si="11"/>
        <v>775</v>
      </c>
      <c r="D723" t="s">
        <v>1058</v>
      </c>
      <c r="E723" t="b">
        <v>1</v>
      </c>
      <c r="F723" t="s">
        <v>36</v>
      </c>
    </row>
    <row r="724" spans="1:6" x14ac:dyDescent="0.3">
      <c r="A724">
        <v>723</v>
      </c>
      <c r="B724">
        <v>776</v>
      </c>
      <c r="C724" t="str">
        <f t="shared" si="11"/>
        <v>776</v>
      </c>
      <c r="D724" t="s">
        <v>1059</v>
      </c>
      <c r="E724" t="b">
        <v>1</v>
      </c>
      <c r="F724" t="s">
        <v>1060</v>
      </c>
    </row>
    <row r="725" spans="1:6" x14ac:dyDescent="0.3">
      <c r="A725">
        <v>724</v>
      </c>
      <c r="B725">
        <v>777</v>
      </c>
      <c r="C725" t="str">
        <f t="shared" si="11"/>
        <v>777</v>
      </c>
      <c r="D725" t="s">
        <v>1061</v>
      </c>
      <c r="E725" t="b">
        <v>1</v>
      </c>
      <c r="F725" t="s">
        <v>1060</v>
      </c>
    </row>
    <row r="726" spans="1:6" x14ac:dyDescent="0.3">
      <c r="A726">
        <v>725</v>
      </c>
      <c r="B726">
        <v>778</v>
      </c>
      <c r="C726" t="str">
        <f t="shared" si="11"/>
        <v>778</v>
      </c>
      <c r="D726" t="s">
        <v>1062</v>
      </c>
      <c r="E726" t="b">
        <v>1</v>
      </c>
      <c r="F726" t="s">
        <v>36</v>
      </c>
    </row>
    <row r="727" spans="1:6" x14ac:dyDescent="0.3">
      <c r="A727">
        <v>726</v>
      </c>
      <c r="B727">
        <v>779</v>
      </c>
      <c r="C727" t="str">
        <f t="shared" si="11"/>
        <v>779</v>
      </c>
      <c r="D727" t="s">
        <v>1063</v>
      </c>
      <c r="E727" t="b">
        <v>1</v>
      </c>
      <c r="F727" t="s">
        <v>1064</v>
      </c>
    </row>
    <row r="728" spans="1:6" x14ac:dyDescent="0.3">
      <c r="A728">
        <v>727</v>
      </c>
      <c r="B728">
        <v>780</v>
      </c>
      <c r="C728" t="str">
        <f t="shared" si="11"/>
        <v>780</v>
      </c>
      <c r="D728" t="s">
        <v>1065</v>
      </c>
      <c r="E728" t="b">
        <v>1</v>
      </c>
      <c r="F728" t="s">
        <v>39</v>
      </c>
    </row>
    <row r="729" spans="1:6" x14ac:dyDescent="0.3">
      <c r="A729">
        <v>728</v>
      </c>
      <c r="B729">
        <v>781</v>
      </c>
      <c r="C729" t="str">
        <f t="shared" si="11"/>
        <v>781</v>
      </c>
      <c r="D729" t="s">
        <v>1066</v>
      </c>
      <c r="E729" t="b">
        <v>1</v>
      </c>
      <c r="F729" t="s">
        <v>39</v>
      </c>
    </row>
    <row r="730" spans="1:6" x14ac:dyDescent="0.3">
      <c r="A730">
        <v>729</v>
      </c>
      <c r="B730">
        <v>782</v>
      </c>
      <c r="C730" t="str">
        <f t="shared" si="11"/>
        <v>782</v>
      </c>
      <c r="D730" t="s">
        <v>1067</v>
      </c>
      <c r="E730" t="b">
        <v>1</v>
      </c>
      <c r="F730" t="s">
        <v>39</v>
      </c>
    </row>
    <row r="731" spans="1:6" x14ac:dyDescent="0.3">
      <c r="A731">
        <v>730</v>
      </c>
      <c r="B731">
        <v>783</v>
      </c>
      <c r="C731" t="str">
        <f t="shared" si="11"/>
        <v>783</v>
      </c>
      <c r="D731" t="s">
        <v>1068</v>
      </c>
      <c r="E731" t="b">
        <v>1</v>
      </c>
      <c r="F731" t="s">
        <v>1069</v>
      </c>
    </row>
    <row r="732" spans="1:6" x14ac:dyDescent="0.3">
      <c r="A732">
        <v>731</v>
      </c>
      <c r="B732">
        <v>784</v>
      </c>
      <c r="C732" t="str">
        <f t="shared" si="11"/>
        <v>784</v>
      </c>
      <c r="D732" t="s">
        <v>1070</v>
      </c>
      <c r="E732" t="b">
        <v>1</v>
      </c>
      <c r="F732" t="s">
        <v>1069</v>
      </c>
    </row>
    <row r="733" spans="1:6" x14ac:dyDescent="0.3">
      <c r="A733">
        <v>732</v>
      </c>
      <c r="B733">
        <v>785</v>
      </c>
      <c r="C733" t="str">
        <f t="shared" si="11"/>
        <v>785</v>
      </c>
      <c r="D733" t="s">
        <v>1071</v>
      </c>
      <c r="E733" t="b">
        <v>1</v>
      </c>
      <c r="F733" t="s">
        <v>1072</v>
      </c>
    </row>
    <row r="734" spans="1:6" x14ac:dyDescent="0.3">
      <c r="A734">
        <v>733</v>
      </c>
      <c r="B734">
        <v>786</v>
      </c>
      <c r="C734" t="str">
        <f t="shared" si="11"/>
        <v>786</v>
      </c>
      <c r="D734" t="s">
        <v>1073</v>
      </c>
      <c r="E734" t="b">
        <v>1</v>
      </c>
      <c r="F734" t="s">
        <v>41</v>
      </c>
    </row>
    <row r="735" spans="1:6" x14ac:dyDescent="0.3">
      <c r="A735">
        <v>734</v>
      </c>
      <c r="B735">
        <v>787</v>
      </c>
      <c r="C735" t="str">
        <f t="shared" si="11"/>
        <v>787</v>
      </c>
      <c r="D735" t="s">
        <v>1074</v>
      </c>
      <c r="E735" t="b">
        <v>1</v>
      </c>
      <c r="F735" t="s">
        <v>41</v>
      </c>
    </row>
    <row r="736" spans="1:6" x14ac:dyDescent="0.3">
      <c r="A736">
        <v>735</v>
      </c>
      <c r="B736">
        <v>788</v>
      </c>
      <c r="C736" t="str">
        <f t="shared" si="11"/>
        <v>788</v>
      </c>
      <c r="D736" t="s">
        <v>1075</v>
      </c>
      <c r="E736" t="b">
        <v>1</v>
      </c>
      <c r="F736" t="s">
        <v>1076</v>
      </c>
    </row>
    <row r="737" spans="1:6" x14ac:dyDescent="0.3">
      <c r="A737">
        <v>736</v>
      </c>
      <c r="B737">
        <v>789</v>
      </c>
      <c r="C737" t="str">
        <f t="shared" si="11"/>
        <v>789</v>
      </c>
      <c r="D737" t="s">
        <v>1077</v>
      </c>
      <c r="E737" t="b">
        <v>1</v>
      </c>
      <c r="F737" t="s">
        <v>41</v>
      </c>
    </row>
    <row r="738" spans="1:6" x14ac:dyDescent="0.3">
      <c r="A738">
        <v>737</v>
      </c>
      <c r="B738">
        <v>790</v>
      </c>
      <c r="C738" t="str">
        <f t="shared" si="11"/>
        <v>790</v>
      </c>
      <c r="D738" t="s">
        <v>1078</v>
      </c>
      <c r="E738" t="b">
        <v>1</v>
      </c>
      <c r="F738" t="s">
        <v>1079</v>
      </c>
    </row>
    <row r="739" spans="1:6" x14ac:dyDescent="0.3">
      <c r="A739">
        <v>738</v>
      </c>
      <c r="B739">
        <v>791</v>
      </c>
      <c r="C739" t="str">
        <f t="shared" si="11"/>
        <v>791</v>
      </c>
      <c r="D739" t="s">
        <v>1080</v>
      </c>
      <c r="E739" t="b">
        <v>1</v>
      </c>
      <c r="F739" t="s">
        <v>1079</v>
      </c>
    </row>
    <row r="740" spans="1:6" x14ac:dyDescent="0.3">
      <c r="A740">
        <v>739</v>
      </c>
      <c r="B740">
        <v>792</v>
      </c>
      <c r="C740" t="str">
        <f t="shared" si="11"/>
        <v>792</v>
      </c>
      <c r="D740" t="s">
        <v>1081</v>
      </c>
      <c r="E740" t="b">
        <v>1</v>
      </c>
      <c r="F740" t="s">
        <v>1082</v>
      </c>
    </row>
    <row r="741" spans="1:6" x14ac:dyDescent="0.3">
      <c r="A741">
        <v>740</v>
      </c>
      <c r="B741">
        <v>793</v>
      </c>
      <c r="C741" t="str">
        <f t="shared" si="11"/>
        <v>793</v>
      </c>
      <c r="D741" t="s">
        <v>1083</v>
      </c>
      <c r="E741" t="b">
        <v>1</v>
      </c>
      <c r="F741" t="s">
        <v>1082</v>
      </c>
    </row>
    <row r="742" spans="1:6" x14ac:dyDescent="0.3">
      <c r="A742">
        <v>741</v>
      </c>
      <c r="B742">
        <v>794</v>
      </c>
      <c r="C742" t="str">
        <f t="shared" si="11"/>
        <v>794</v>
      </c>
      <c r="D742" t="s">
        <v>1084</v>
      </c>
      <c r="E742" t="b">
        <v>1</v>
      </c>
      <c r="F742" t="s">
        <v>1082</v>
      </c>
    </row>
    <row r="743" spans="1:6" x14ac:dyDescent="0.3">
      <c r="A743">
        <v>742</v>
      </c>
      <c r="B743">
        <v>795</v>
      </c>
      <c r="C743" t="str">
        <f t="shared" si="11"/>
        <v>795</v>
      </c>
      <c r="D743" t="s">
        <v>1085</v>
      </c>
      <c r="E743" t="b">
        <v>1</v>
      </c>
      <c r="F743" t="s">
        <v>1047</v>
      </c>
    </row>
    <row r="744" spans="1:6" x14ac:dyDescent="0.3">
      <c r="A744">
        <v>743</v>
      </c>
      <c r="B744">
        <v>796</v>
      </c>
      <c r="C744" t="str">
        <f t="shared" si="11"/>
        <v>796</v>
      </c>
      <c r="D744" t="s">
        <v>1086</v>
      </c>
      <c r="E744" t="b">
        <v>1</v>
      </c>
      <c r="F744" t="s">
        <v>1047</v>
      </c>
    </row>
    <row r="745" spans="1:6" x14ac:dyDescent="0.3">
      <c r="A745">
        <v>744</v>
      </c>
      <c r="B745">
        <v>797</v>
      </c>
      <c r="C745" t="str">
        <f t="shared" si="11"/>
        <v>797</v>
      </c>
      <c r="D745" t="s">
        <v>1087</v>
      </c>
      <c r="E745" t="b">
        <v>1</v>
      </c>
      <c r="F745" t="s">
        <v>1088</v>
      </c>
    </row>
    <row r="746" spans="1:6" x14ac:dyDescent="0.3">
      <c r="A746">
        <v>745</v>
      </c>
      <c r="B746">
        <v>798</v>
      </c>
      <c r="C746" t="str">
        <f t="shared" si="11"/>
        <v>798</v>
      </c>
      <c r="D746" t="s">
        <v>1089</v>
      </c>
      <c r="E746" t="b">
        <v>1</v>
      </c>
      <c r="F746" t="s">
        <v>1090</v>
      </c>
    </row>
    <row r="747" spans="1:6" x14ac:dyDescent="0.3">
      <c r="A747">
        <v>746</v>
      </c>
      <c r="B747">
        <v>799</v>
      </c>
      <c r="C747" t="str">
        <f t="shared" si="11"/>
        <v>799</v>
      </c>
      <c r="D747" t="s">
        <v>1091</v>
      </c>
      <c r="E747" t="b">
        <v>1</v>
      </c>
      <c r="F747" t="s">
        <v>1090</v>
      </c>
    </row>
    <row r="748" spans="1:6" x14ac:dyDescent="0.3">
      <c r="A748">
        <v>747</v>
      </c>
      <c r="B748">
        <v>800</v>
      </c>
      <c r="C748" t="str">
        <f t="shared" si="11"/>
        <v>800</v>
      </c>
      <c r="D748" t="s">
        <v>1092</v>
      </c>
      <c r="E748" t="b">
        <v>1</v>
      </c>
      <c r="F748" t="s">
        <v>1093</v>
      </c>
    </row>
    <row r="749" spans="1:6" x14ac:dyDescent="0.3">
      <c r="A749">
        <v>748</v>
      </c>
      <c r="B749">
        <v>801</v>
      </c>
      <c r="C749" t="str">
        <f t="shared" si="11"/>
        <v>801</v>
      </c>
      <c r="D749" t="s">
        <v>1094</v>
      </c>
      <c r="E749" t="b">
        <v>1</v>
      </c>
      <c r="F749" t="s">
        <v>1093</v>
      </c>
    </row>
    <row r="750" spans="1:6" x14ac:dyDescent="0.3">
      <c r="A750">
        <v>749</v>
      </c>
      <c r="B750">
        <v>802</v>
      </c>
      <c r="C750" t="str">
        <f t="shared" si="11"/>
        <v>802</v>
      </c>
      <c r="D750" t="s">
        <v>1095</v>
      </c>
      <c r="E750" t="b">
        <v>1</v>
      </c>
      <c r="F750" t="s">
        <v>1093</v>
      </c>
    </row>
    <row r="751" spans="1:6" x14ac:dyDescent="0.3">
      <c r="A751">
        <v>750</v>
      </c>
      <c r="B751">
        <v>803</v>
      </c>
      <c r="C751" t="str">
        <f t="shared" si="11"/>
        <v>803</v>
      </c>
      <c r="D751" t="s">
        <v>1096</v>
      </c>
      <c r="E751" t="b">
        <v>1</v>
      </c>
      <c r="F751" t="s">
        <v>1093</v>
      </c>
    </row>
    <row r="752" spans="1:6" x14ac:dyDescent="0.3">
      <c r="A752">
        <v>751</v>
      </c>
      <c r="B752">
        <v>804</v>
      </c>
      <c r="C752" t="str">
        <f t="shared" si="11"/>
        <v>804</v>
      </c>
      <c r="D752" t="s">
        <v>1097</v>
      </c>
      <c r="E752" t="b">
        <v>1</v>
      </c>
      <c r="F752" t="s">
        <v>1093</v>
      </c>
    </row>
    <row r="753" spans="1:6" x14ac:dyDescent="0.3">
      <c r="A753">
        <v>752</v>
      </c>
      <c r="B753">
        <v>805</v>
      </c>
      <c r="C753" t="str">
        <f t="shared" si="11"/>
        <v>805</v>
      </c>
      <c r="D753" t="s">
        <v>1098</v>
      </c>
      <c r="E753" t="b">
        <v>1</v>
      </c>
      <c r="F753" t="s">
        <v>1093</v>
      </c>
    </row>
    <row r="754" spans="1:6" x14ac:dyDescent="0.3">
      <c r="A754">
        <v>753</v>
      </c>
      <c r="B754">
        <v>806</v>
      </c>
      <c r="C754" t="str">
        <f t="shared" si="11"/>
        <v>806</v>
      </c>
      <c r="D754" t="s">
        <v>1099</v>
      </c>
      <c r="E754" t="b">
        <v>1</v>
      </c>
      <c r="F754" t="s">
        <v>1093</v>
      </c>
    </row>
    <row r="755" spans="1:6" x14ac:dyDescent="0.3">
      <c r="A755">
        <v>754</v>
      </c>
      <c r="B755">
        <v>807</v>
      </c>
      <c r="C755" t="str">
        <f t="shared" si="11"/>
        <v>807</v>
      </c>
      <c r="D755" t="s">
        <v>1100</v>
      </c>
      <c r="E755" t="b">
        <v>1</v>
      </c>
      <c r="F755" t="s">
        <v>1093</v>
      </c>
    </row>
    <row r="756" spans="1:6" x14ac:dyDescent="0.3">
      <c r="A756">
        <v>755</v>
      </c>
      <c r="B756">
        <v>808</v>
      </c>
      <c r="C756" t="str">
        <f t="shared" si="11"/>
        <v>808</v>
      </c>
      <c r="D756" t="s">
        <v>1101</v>
      </c>
      <c r="E756" t="b">
        <v>1</v>
      </c>
      <c r="F756" t="s">
        <v>1093</v>
      </c>
    </row>
    <row r="757" spans="1:6" x14ac:dyDescent="0.3">
      <c r="A757">
        <v>756</v>
      </c>
      <c r="B757">
        <v>809</v>
      </c>
      <c r="C757" t="str">
        <f t="shared" si="11"/>
        <v>809</v>
      </c>
      <c r="D757" t="s">
        <v>1102</v>
      </c>
      <c r="E757" t="b">
        <v>1</v>
      </c>
      <c r="F757" t="s">
        <v>1103</v>
      </c>
    </row>
    <row r="758" spans="1:6" x14ac:dyDescent="0.3">
      <c r="A758">
        <v>757</v>
      </c>
      <c r="B758">
        <v>810</v>
      </c>
      <c r="C758" t="str">
        <f t="shared" si="11"/>
        <v>810</v>
      </c>
      <c r="D758" t="s">
        <v>1104</v>
      </c>
      <c r="E758" t="b">
        <v>1</v>
      </c>
      <c r="F758" t="s">
        <v>1103</v>
      </c>
    </row>
    <row r="759" spans="1:6" x14ac:dyDescent="0.3">
      <c r="A759">
        <v>758</v>
      </c>
      <c r="B759">
        <v>811</v>
      </c>
      <c r="C759" t="str">
        <f t="shared" si="11"/>
        <v>811</v>
      </c>
      <c r="D759" t="s">
        <v>1105</v>
      </c>
      <c r="E759" t="b">
        <v>1</v>
      </c>
      <c r="F759" t="s">
        <v>1103</v>
      </c>
    </row>
    <row r="760" spans="1:6" x14ac:dyDescent="0.3">
      <c r="A760">
        <v>759</v>
      </c>
      <c r="B760">
        <v>812</v>
      </c>
      <c r="C760" t="str">
        <f t="shared" si="11"/>
        <v>812</v>
      </c>
      <c r="D760" t="s">
        <v>1106</v>
      </c>
      <c r="E760" t="b">
        <v>1</v>
      </c>
      <c r="F760" t="s">
        <v>1103</v>
      </c>
    </row>
    <row r="761" spans="1:6" x14ac:dyDescent="0.3">
      <c r="A761">
        <v>760</v>
      </c>
      <c r="B761">
        <v>813</v>
      </c>
      <c r="C761" t="str">
        <f t="shared" si="11"/>
        <v>813</v>
      </c>
      <c r="D761" t="s">
        <v>1107</v>
      </c>
      <c r="E761" t="b">
        <v>1</v>
      </c>
      <c r="F761" t="s">
        <v>1108</v>
      </c>
    </row>
    <row r="762" spans="1:6" x14ac:dyDescent="0.3">
      <c r="A762">
        <v>761</v>
      </c>
      <c r="B762">
        <v>814</v>
      </c>
      <c r="C762" t="str">
        <f t="shared" si="11"/>
        <v>814</v>
      </c>
      <c r="D762" t="s">
        <v>1109</v>
      </c>
      <c r="E762" t="b">
        <v>1</v>
      </c>
      <c r="F762" t="s">
        <v>1110</v>
      </c>
    </row>
    <row r="763" spans="1:6" x14ac:dyDescent="0.3">
      <c r="A763">
        <v>762</v>
      </c>
      <c r="B763">
        <v>815</v>
      </c>
      <c r="C763" t="str">
        <f t="shared" si="11"/>
        <v>815</v>
      </c>
      <c r="D763" t="s">
        <v>1111</v>
      </c>
      <c r="E763" t="b">
        <v>1</v>
      </c>
      <c r="F763" t="s">
        <v>1110</v>
      </c>
    </row>
    <row r="764" spans="1:6" x14ac:dyDescent="0.3">
      <c r="A764">
        <v>763</v>
      </c>
      <c r="B764">
        <v>816</v>
      </c>
      <c r="C764" t="str">
        <f t="shared" si="11"/>
        <v>816</v>
      </c>
      <c r="D764" t="s">
        <v>1112</v>
      </c>
      <c r="E764" t="b">
        <v>1</v>
      </c>
      <c r="F764" t="s">
        <v>1110</v>
      </c>
    </row>
    <row r="765" spans="1:6" x14ac:dyDescent="0.3">
      <c r="A765">
        <v>764</v>
      </c>
      <c r="B765">
        <v>820</v>
      </c>
      <c r="C765" t="str">
        <f t="shared" si="11"/>
        <v>820</v>
      </c>
      <c r="D765" t="s">
        <v>1113</v>
      </c>
      <c r="E765" t="b">
        <v>1</v>
      </c>
      <c r="F765" t="s">
        <v>1114</v>
      </c>
    </row>
    <row r="766" spans="1:6" x14ac:dyDescent="0.3">
      <c r="A766">
        <v>765</v>
      </c>
      <c r="B766">
        <v>821</v>
      </c>
      <c r="C766" t="str">
        <f t="shared" si="11"/>
        <v>821</v>
      </c>
      <c r="D766" t="s">
        <v>1115</v>
      </c>
      <c r="E766" t="b">
        <v>1</v>
      </c>
      <c r="F766" t="s">
        <v>1116</v>
      </c>
    </row>
    <row r="767" spans="1:6" x14ac:dyDescent="0.3">
      <c r="A767">
        <v>766</v>
      </c>
      <c r="B767">
        <v>822</v>
      </c>
      <c r="C767" t="str">
        <f t="shared" si="11"/>
        <v>822</v>
      </c>
      <c r="D767" t="s">
        <v>1117</v>
      </c>
      <c r="E767" t="b">
        <v>1</v>
      </c>
      <c r="F767" t="s">
        <v>970</v>
      </c>
    </row>
    <row r="768" spans="1:6" x14ac:dyDescent="0.3">
      <c r="A768">
        <v>767</v>
      </c>
      <c r="B768">
        <v>823</v>
      </c>
      <c r="C768" t="str">
        <f t="shared" si="11"/>
        <v>823</v>
      </c>
      <c r="D768" t="s">
        <v>1118</v>
      </c>
      <c r="E768" t="b">
        <v>1</v>
      </c>
      <c r="F768" t="s">
        <v>1119</v>
      </c>
    </row>
    <row r="769" spans="1:6" x14ac:dyDescent="0.3">
      <c r="A769">
        <v>768</v>
      </c>
      <c r="B769">
        <v>824</v>
      </c>
      <c r="C769" t="str">
        <f t="shared" si="11"/>
        <v>824</v>
      </c>
      <c r="D769" t="s">
        <v>1120</v>
      </c>
      <c r="E769" t="b">
        <v>1</v>
      </c>
      <c r="F769" t="s">
        <v>851</v>
      </c>
    </row>
    <row r="770" spans="1:6" x14ac:dyDescent="0.3">
      <c r="A770">
        <v>769</v>
      </c>
      <c r="B770">
        <v>825</v>
      </c>
      <c r="C770" t="str">
        <f t="shared" si="11"/>
        <v>825</v>
      </c>
      <c r="D770" t="s">
        <v>1121</v>
      </c>
      <c r="E770" t="b">
        <v>1</v>
      </c>
      <c r="F770" t="s">
        <v>1119</v>
      </c>
    </row>
    <row r="771" spans="1:6" x14ac:dyDescent="0.3">
      <c r="A771">
        <v>770</v>
      </c>
      <c r="B771">
        <v>826</v>
      </c>
      <c r="C771" t="str">
        <f t="shared" ref="C771:C834" si="12">LEFT(D771,3)</f>
        <v>826</v>
      </c>
      <c r="D771" t="s">
        <v>1122</v>
      </c>
      <c r="E771" t="b">
        <v>1</v>
      </c>
      <c r="F771" t="s">
        <v>1119</v>
      </c>
    </row>
    <row r="772" spans="1:6" x14ac:dyDescent="0.3">
      <c r="A772">
        <v>771</v>
      </c>
      <c r="B772">
        <v>827</v>
      </c>
      <c r="C772" t="str">
        <f t="shared" si="12"/>
        <v>827</v>
      </c>
      <c r="D772" t="s">
        <v>1123</v>
      </c>
      <c r="E772" t="b">
        <v>1</v>
      </c>
      <c r="F772" t="s">
        <v>839</v>
      </c>
    </row>
    <row r="773" spans="1:6" x14ac:dyDescent="0.3">
      <c r="A773">
        <v>772</v>
      </c>
      <c r="B773">
        <v>828</v>
      </c>
      <c r="C773" t="str">
        <f t="shared" si="12"/>
        <v>828</v>
      </c>
      <c r="D773" t="s">
        <v>1124</v>
      </c>
      <c r="E773" t="b">
        <v>1</v>
      </c>
      <c r="F773" t="s">
        <v>851</v>
      </c>
    </row>
    <row r="774" spans="1:6" x14ac:dyDescent="0.3">
      <c r="A774">
        <v>773</v>
      </c>
      <c r="B774">
        <v>829</v>
      </c>
      <c r="C774" t="str">
        <f t="shared" si="12"/>
        <v>829</v>
      </c>
      <c r="D774" t="s">
        <v>1125</v>
      </c>
      <c r="E774" t="b">
        <v>1</v>
      </c>
      <c r="F774" t="s">
        <v>1126</v>
      </c>
    </row>
    <row r="775" spans="1:6" x14ac:dyDescent="0.3">
      <c r="A775">
        <v>774</v>
      </c>
      <c r="B775">
        <v>830</v>
      </c>
      <c r="C775" t="str">
        <f t="shared" si="12"/>
        <v>830</v>
      </c>
      <c r="D775" t="s">
        <v>1127</v>
      </c>
      <c r="E775" t="b">
        <v>1</v>
      </c>
      <c r="F775" t="s">
        <v>1116</v>
      </c>
    </row>
    <row r="776" spans="1:6" x14ac:dyDescent="0.3">
      <c r="A776">
        <v>775</v>
      </c>
      <c r="B776">
        <v>831</v>
      </c>
      <c r="C776" t="str">
        <f t="shared" si="12"/>
        <v>831</v>
      </c>
      <c r="D776" t="s">
        <v>1128</v>
      </c>
      <c r="E776" t="b">
        <v>1</v>
      </c>
      <c r="F776" t="s">
        <v>1116</v>
      </c>
    </row>
    <row r="777" spans="1:6" x14ac:dyDescent="0.3">
      <c r="A777">
        <v>776</v>
      </c>
      <c r="B777">
        <v>832</v>
      </c>
      <c r="C777" t="str">
        <f t="shared" si="12"/>
        <v>832</v>
      </c>
      <c r="D777" t="s">
        <v>1129</v>
      </c>
      <c r="E777" t="b">
        <v>1</v>
      </c>
      <c r="F777" t="s">
        <v>1116</v>
      </c>
    </row>
    <row r="778" spans="1:6" x14ac:dyDescent="0.3">
      <c r="A778">
        <v>777</v>
      </c>
      <c r="B778">
        <v>833</v>
      </c>
      <c r="C778" t="str">
        <f t="shared" si="12"/>
        <v>833</v>
      </c>
      <c r="D778" t="s">
        <v>1130</v>
      </c>
      <c r="E778" t="b">
        <v>1</v>
      </c>
      <c r="F778" t="s">
        <v>1131</v>
      </c>
    </row>
    <row r="779" spans="1:6" x14ac:dyDescent="0.3">
      <c r="A779">
        <v>778</v>
      </c>
      <c r="B779">
        <v>834</v>
      </c>
      <c r="C779" t="str">
        <f t="shared" si="12"/>
        <v>834</v>
      </c>
      <c r="D779" t="s">
        <v>1132</v>
      </c>
      <c r="E779" t="b">
        <v>1</v>
      </c>
      <c r="F779" t="s">
        <v>1116</v>
      </c>
    </row>
    <row r="780" spans="1:6" x14ac:dyDescent="0.3">
      <c r="A780">
        <v>779</v>
      </c>
      <c r="B780">
        <v>835</v>
      </c>
      <c r="C780" t="str">
        <f t="shared" si="12"/>
        <v>835</v>
      </c>
      <c r="D780" t="s">
        <v>1133</v>
      </c>
      <c r="E780" t="b">
        <v>1</v>
      </c>
      <c r="F780" t="s">
        <v>1134</v>
      </c>
    </row>
    <row r="781" spans="1:6" x14ac:dyDescent="0.3">
      <c r="A781">
        <v>780</v>
      </c>
      <c r="B781">
        <v>836</v>
      </c>
      <c r="C781" t="str">
        <f t="shared" si="12"/>
        <v>836</v>
      </c>
      <c r="D781" t="s">
        <v>1135</v>
      </c>
      <c r="E781" t="b">
        <v>1</v>
      </c>
      <c r="F781" t="s">
        <v>1136</v>
      </c>
    </row>
    <row r="782" spans="1:6" x14ac:dyDescent="0.3">
      <c r="A782">
        <v>781</v>
      </c>
      <c r="B782">
        <v>837</v>
      </c>
      <c r="C782" t="str">
        <f t="shared" si="12"/>
        <v>837</v>
      </c>
      <c r="D782" t="s">
        <v>1137</v>
      </c>
      <c r="E782" t="b">
        <v>1</v>
      </c>
      <c r="F782" t="s">
        <v>1136</v>
      </c>
    </row>
    <row r="783" spans="1:6" x14ac:dyDescent="0.3">
      <c r="A783">
        <v>782</v>
      </c>
      <c r="B783">
        <v>838</v>
      </c>
      <c r="C783" t="str">
        <f t="shared" si="12"/>
        <v>838</v>
      </c>
      <c r="D783" t="s">
        <v>1138</v>
      </c>
      <c r="E783" t="b">
        <v>1</v>
      </c>
      <c r="F783" t="s">
        <v>862</v>
      </c>
    </row>
    <row r="784" spans="1:6" x14ac:dyDescent="0.3">
      <c r="A784">
        <v>783</v>
      </c>
      <c r="B784">
        <v>840</v>
      </c>
      <c r="C784" t="str">
        <f t="shared" si="12"/>
        <v>840</v>
      </c>
      <c r="D784" t="s">
        <v>1139</v>
      </c>
      <c r="E784" t="b">
        <v>1</v>
      </c>
      <c r="F784" t="s">
        <v>1126</v>
      </c>
    </row>
    <row r="785" spans="1:6" x14ac:dyDescent="0.3">
      <c r="A785">
        <v>784</v>
      </c>
      <c r="B785">
        <v>841</v>
      </c>
      <c r="C785" t="str">
        <f t="shared" si="12"/>
        <v>841</v>
      </c>
      <c r="D785" t="s">
        <v>1140</v>
      </c>
      <c r="E785" t="b">
        <v>1</v>
      </c>
      <c r="F785" t="s">
        <v>1126</v>
      </c>
    </row>
    <row r="786" spans="1:6" x14ac:dyDescent="0.3">
      <c r="A786">
        <v>785</v>
      </c>
      <c r="B786">
        <v>842</v>
      </c>
      <c r="C786" t="str">
        <f t="shared" si="12"/>
        <v>842</v>
      </c>
      <c r="D786" t="s">
        <v>1141</v>
      </c>
      <c r="E786" t="b">
        <v>1</v>
      </c>
      <c r="F786" t="s">
        <v>1126</v>
      </c>
    </row>
    <row r="787" spans="1:6" x14ac:dyDescent="0.3">
      <c r="A787">
        <v>786</v>
      </c>
      <c r="B787">
        <v>843</v>
      </c>
      <c r="C787" t="str">
        <f t="shared" si="12"/>
        <v>843</v>
      </c>
      <c r="D787" t="s">
        <v>1142</v>
      </c>
      <c r="E787" t="b">
        <v>1</v>
      </c>
      <c r="F787" t="s">
        <v>1126</v>
      </c>
    </row>
    <row r="788" spans="1:6" x14ac:dyDescent="0.3">
      <c r="A788">
        <v>787</v>
      </c>
      <c r="B788">
        <v>844</v>
      </c>
      <c r="C788" t="str">
        <f t="shared" si="12"/>
        <v>844</v>
      </c>
      <c r="D788" t="s">
        <v>1143</v>
      </c>
      <c r="E788" t="b">
        <v>1</v>
      </c>
      <c r="F788" t="s">
        <v>1126</v>
      </c>
    </row>
    <row r="789" spans="1:6" x14ac:dyDescent="0.3">
      <c r="A789">
        <v>788</v>
      </c>
      <c r="B789">
        <v>845</v>
      </c>
      <c r="C789" t="str">
        <f t="shared" si="12"/>
        <v>845</v>
      </c>
      <c r="D789" t="s">
        <v>1144</v>
      </c>
      <c r="E789" t="b">
        <v>1</v>
      </c>
      <c r="F789" t="s">
        <v>1145</v>
      </c>
    </row>
    <row r="790" spans="1:6" x14ac:dyDescent="0.3">
      <c r="A790">
        <v>789</v>
      </c>
      <c r="B790">
        <v>846</v>
      </c>
      <c r="C790" t="str">
        <f t="shared" si="12"/>
        <v>846</v>
      </c>
      <c r="D790" t="s">
        <v>1146</v>
      </c>
      <c r="E790" t="b">
        <v>1</v>
      </c>
      <c r="F790" t="s">
        <v>1145</v>
      </c>
    </row>
    <row r="791" spans="1:6" x14ac:dyDescent="0.3">
      <c r="A791">
        <v>790</v>
      </c>
      <c r="B791">
        <v>847</v>
      </c>
      <c r="C791" t="str">
        <f t="shared" si="12"/>
        <v>847</v>
      </c>
      <c r="D791" t="s">
        <v>1147</v>
      </c>
      <c r="E791" t="b">
        <v>1</v>
      </c>
      <c r="F791" t="s">
        <v>1145</v>
      </c>
    </row>
    <row r="792" spans="1:6" x14ac:dyDescent="0.3">
      <c r="A792">
        <v>791</v>
      </c>
      <c r="B792">
        <v>850</v>
      </c>
      <c r="C792" t="str">
        <f t="shared" si="12"/>
        <v>850</v>
      </c>
      <c r="D792" t="s">
        <v>1148</v>
      </c>
      <c r="E792" t="b">
        <v>1</v>
      </c>
      <c r="F792" t="s">
        <v>1149</v>
      </c>
    </row>
    <row r="793" spans="1:6" x14ac:dyDescent="0.3">
      <c r="A793">
        <v>792</v>
      </c>
      <c r="B793">
        <v>851</v>
      </c>
      <c r="C793" t="str">
        <f t="shared" si="12"/>
        <v>851</v>
      </c>
      <c r="D793" t="s">
        <v>1150</v>
      </c>
      <c r="E793" t="b">
        <v>1</v>
      </c>
      <c r="F793" t="s">
        <v>1149</v>
      </c>
    </row>
    <row r="794" spans="1:6" x14ac:dyDescent="0.3">
      <c r="A794">
        <v>793</v>
      </c>
      <c r="B794">
        <v>852</v>
      </c>
      <c r="C794" t="str">
        <f t="shared" si="12"/>
        <v>852</v>
      </c>
      <c r="D794" t="s">
        <v>1151</v>
      </c>
      <c r="E794" t="b">
        <v>1</v>
      </c>
      <c r="F794" t="s">
        <v>1149</v>
      </c>
    </row>
    <row r="795" spans="1:6" x14ac:dyDescent="0.3">
      <c r="A795">
        <v>794</v>
      </c>
      <c r="B795">
        <v>853</v>
      </c>
      <c r="C795" t="str">
        <f t="shared" si="12"/>
        <v>853</v>
      </c>
      <c r="D795" t="s">
        <v>1152</v>
      </c>
      <c r="E795" t="b">
        <v>1</v>
      </c>
      <c r="F795" t="s">
        <v>1149</v>
      </c>
    </row>
    <row r="796" spans="1:6" x14ac:dyDescent="0.3">
      <c r="A796">
        <v>795</v>
      </c>
      <c r="B796">
        <v>855</v>
      </c>
      <c r="C796" t="str">
        <f t="shared" si="12"/>
        <v>855</v>
      </c>
      <c r="D796" t="s">
        <v>1153</v>
      </c>
      <c r="E796" t="b">
        <v>1</v>
      </c>
      <c r="F796" t="s">
        <v>1149</v>
      </c>
    </row>
    <row r="797" spans="1:6" x14ac:dyDescent="0.3">
      <c r="A797">
        <v>796</v>
      </c>
      <c r="B797">
        <v>856</v>
      </c>
      <c r="C797" t="str">
        <f t="shared" si="12"/>
        <v>856</v>
      </c>
      <c r="D797" t="s">
        <v>1154</v>
      </c>
      <c r="E797" t="b">
        <v>1</v>
      </c>
      <c r="F797" t="s">
        <v>1155</v>
      </c>
    </row>
    <row r="798" spans="1:6" x14ac:dyDescent="0.3">
      <c r="A798">
        <v>797</v>
      </c>
      <c r="B798">
        <v>857</v>
      </c>
      <c r="C798" t="str">
        <f t="shared" si="12"/>
        <v>857</v>
      </c>
      <c r="D798" t="s">
        <v>1156</v>
      </c>
      <c r="E798" t="b">
        <v>1</v>
      </c>
      <c r="F798" t="s">
        <v>1155</v>
      </c>
    </row>
    <row r="799" spans="1:6" x14ac:dyDescent="0.3">
      <c r="A799">
        <v>798</v>
      </c>
      <c r="B799">
        <v>859</v>
      </c>
      <c r="C799" t="str">
        <f t="shared" si="12"/>
        <v>859</v>
      </c>
      <c r="D799" t="s">
        <v>1157</v>
      </c>
      <c r="E799" t="b">
        <v>1</v>
      </c>
      <c r="F799" t="s">
        <v>1158</v>
      </c>
    </row>
    <row r="800" spans="1:6" x14ac:dyDescent="0.3">
      <c r="A800">
        <v>799</v>
      </c>
      <c r="B800">
        <v>860</v>
      </c>
      <c r="C800" t="str">
        <f t="shared" si="12"/>
        <v>860</v>
      </c>
      <c r="D800" t="s">
        <v>1159</v>
      </c>
      <c r="E800" t="b">
        <v>1</v>
      </c>
      <c r="F800" t="s">
        <v>1160</v>
      </c>
    </row>
    <row r="801" spans="1:6" x14ac:dyDescent="0.3">
      <c r="A801">
        <v>800</v>
      </c>
      <c r="B801">
        <v>863</v>
      </c>
      <c r="C801" t="str">
        <f t="shared" si="12"/>
        <v>863</v>
      </c>
      <c r="D801" t="s">
        <v>1161</v>
      </c>
      <c r="E801" t="b">
        <v>1</v>
      </c>
      <c r="F801" t="s">
        <v>1149</v>
      </c>
    </row>
    <row r="802" spans="1:6" x14ac:dyDescent="0.3">
      <c r="A802">
        <v>801</v>
      </c>
      <c r="B802">
        <v>864</v>
      </c>
      <c r="C802" t="str">
        <f t="shared" si="12"/>
        <v>864</v>
      </c>
      <c r="D802" t="s">
        <v>1162</v>
      </c>
      <c r="E802" t="b">
        <v>1</v>
      </c>
      <c r="F802" t="s">
        <v>1163</v>
      </c>
    </row>
    <row r="803" spans="1:6" x14ac:dyDescent="0.3">
      <c r="A803">
        <v>802</v>
      </c>
      <c r="B803">
        <v>865</v>
      </c>
      <c r="C803" t="str">
        <f t="shared" si="12"/>
        <v>865</v>
      </c>
      <c r="D803" t="s">
        <v>1164</v>
      </c>
      <c r="E803" t="b">
        <v>1</v>
      </c>
      <c r="F803" t="s">
        <v>1158</v>
      </c>
    </row>
    <row r="804" spans="1:6" x14ac:dyDescent="0.3">
      <c r="A804">
        <v>803</v>
      </c>
      <c r="B804">
        <v>870</v>
      </c>
      <c r="C804" t="str">
        <f t="shared" si="12"/>
        <v>870</v>
      </c>
      <c r="D804" t="s">
        <v>1165</v>
      </c>
      <c r="E804" t="b">
        <v>1</v>
      </c>
      <c r="F804" t="s">
        <v>1166</v>
      </c>
    </row>
    <row r="805" spans="1:6" x14ac:dyDescent="0.3">
      <c r="A805">
        <v>804</v>
      </c>
      <c r="B805">
        <v>871</v>
      </c>
      <c r="C805" t="str">
        <f t="shared" si="12"/>
        <v>871</v>
      </c>
      <c r="D805" t="s">
        <v>1167</v>
      </c>
      <c r="E805" t="b">
        <v>1</v>
      </c>
      <c r="F805" t="s">
        <v>1166</v>
      </c>
    </row>
    <row r="806" spans="1:6" x14ac:dyDescent="0.3">
      <c r="A806">
        <v>805</v>
      </c>
      <c r="B806">
        <v>873</v>
      </c>
      <c r="C806" t="str">
        <f t="shared" si="12"/>
        <v>873</v>
      </c>
      <c r="D806" t="s">
        <v>1168</v>
      </c>
      <c r="E806" t="b">
        <v>1</v>
      </c>
      <c r="F806" t="s">
        <v>1158</v>
      </c>
    </row>
    <row r="807" spans="1:6" x14ac:dyDescent="0.3">
      <c r="A807">
        <v>806</v>
      </c>
      <c r="B807">
        <v>874</v>
      </c>
      <c r="C807" t="str">
        <f t="shared" si="12"/>
        <v>874</v>
      </c>
      <c r="D807" t="s">
        <v>1169</v>
      </c>
      <c r="E807" t="b">
        <v>1</v>
      </c>
      <c r="F807" t="s">
        <v>1170</v>
      </c>
    </row>
    <row r="808" spans="1:6" x14ac:dyDescent="0.3">
      <c r="A808">
        <v>807</v>
      </c>
      <c r="B808">
        <v>875</v>
      </c>
      <c r="C808" t="str">
        <f t="shared" si="12"/>
        <v>875</v>
      </c>
      <c r="D808" t="s">
        <v>1171</v>
      </c>
      <c r="E808" t="b">
        <v>1</v>
      </c>
      <c r="F808" t="s">
        <v>1166</v>
      </c>
    </row>
    <row r="809" spans="1:6" x14ac:dyDescent="0.3">
      <c r="A809">
        <v>808</v>
      </c>
      <c r="B809">
        <v>876</v>
      </c>
      <c r="C809" t="str">
        <f t="shared" si="12"/>
        <v>876</v>
      </c>
      <c r="D809" t="s">
        <v>1172</v>
      </c>
      <c r="E809" t="b">
        <v>1</v>
      </c>
      <c r="F809" t="s">
        <v>1173</v>
      </c>
    </row>
    <row r="810" spans="1:6" x14ac:dyDescent="0.3">
      <c r="A810">
        <v>809</v>
      </c>
      <c r="B810">
        <v>877</v>
      </c>
      <c r="C810" t="str">
        <f t="shared" si="12"/>
        <v>877</v>
      </c>
      <c r="D810" t="s">
        <v>1174</v>
      </c>
      <c r="E810" t="b">
        <v>1</v>
      </c>
      <c r="F810" t="s">
        <v>1103</v>
      </c>
    </row>
    <row r="811" spans="1:6" x14ac:dyDescent="0.3">
      <c r="A811">
        <v>810</v>
      </c>
      <c r="B811">
        <v>878</v>
      </c>
      <c r="C811" t="str">
        <f t="shared" si="12"/>
        <v>878</v>
      </c>
      <c r="D811" t="s">
        <v>1175</v>
      </c>
      <c r="E811" t="b">
        <v>1</v>
      </c>
      <c r="F811" t="s">
        <v>1173</v>
      </c>
    </row>
    <row r="812" spans="1:6" x14ac:dyDescent="0.3">
      <c r="A812">
        <v>811</v>
      </c>
      <c r="B812">
        <v>879</v>
      </c>
      <c r="C812" t="str">
        <f t="shared" si="12"/>
        <v>879</v>
      </c>
      <c r="D812" t="s">
        <v>1176</v>
      </c>
      <c r="E812" t="b">
        <v>1</v>
      </c>
      <c r="F812" t="s">
        <v>1173</v>
      </c>
    </row>
    <row r="813" spans="1:6" x14ac:dyDescent="0.3">
      <c r="A813">
        <v>812</v>
      </c>
      <c r="B813">
        <v>880</v>
      </c>
      <c r="C813" t="str">
        <f t="shared" si="12"/>
        <v>880</v>
      </c>
      <c r="D813" t="s">
        <v>1177</v>
      </c>
      <c r="E813" t="b">
        <v>1</v>
      </c>
      <c r="F813" t="s">
        <v>1178</v>
      </c>
    </row>
    <row r="814" spans="1:6" x14ac:dyDescent="0.3">
      <c r="A814">
        <v>813</v>
      </c>
      <c r="B814">
        <v>881</v>
      </c>
      <c r="C814" t="str">
        <f t="shared" si="12"/>
        <v>881</v>
      </c>
      <c r="D814" t="s">
        <v>1179</v>
      </c>
      <c r="E814" t="b">
        <v>1</v>
      </c>
      <c r="F814" t="s">
        <v>1180</v>
      </c>
    </row>
    <row r="815" spans="1:6" x14ac:dyDescent="0.3">
      <c r="A815">
        <v>814</v>
      </c>
      <c r="B815">
        <v>882</v>
      </c>
      <c r="C815" t="str">
        <f t="shared" si="12"/>
        <v>882</v>
      </c>
      <c r="D815" t="s">
        <v>1181</v>
      </c>
      <c r="E815" t="b">
        <v>1</v>
      </c>
      <c r="F815" t="s">
        <v>1180</v>
      </c>
    </row>
    <row r="816" spans="1:6" x14ac:dyDescent="0.3">
      <c r="A816">
        <v>815</v>
      </c>
      <c r="B816">
        <v>883</v>
      </c>
      <c r="C816" t="str">
        <f t="shared" si="12"/>
        <v>883</v>
      </c>
      <c r="D816" t="s">
        <v>1182</v>
      </c>
      <c r="E816" t="b">
        <v>1</v>
      </c>
      <c r="F816" t="s">
        <v>1180</v>
      </c>
    </row>
    <row r="817" spans="1:6" x14ac:dyDescent="0.3">
      <c r="A817">
        <v>816</v>
      </c>
      <c r="B817">
        <v>884</v>
      </c>
      <c r="C817" t="str">
        <f t="shared" si="12"/>
        <v>884</v>
      </c>
      <c r="D817" t="s">
        <v>1183</v>
      </c>
      <c r="E817" t="b">
        <v>1</v>
      </c>
      <c r="F817" t="s">
        <v>1079</v>
      </c>
    </row>
    <row r="818" spans="1:6" x14ac:dyDescent="0.3">
      <c r="A818">
        <v>817</v>
      </c>
      <c r="B818">
        <v>889</v>
      </c>
      <c r="C818" t="str">
        <f t="shared" si="12"/>
        <v>889</v>
      </c>
      <c r="D818" t="s">
        <v>1184</v>
      </c>
      <c r="E818" t="b">
        <v>1</v>
      </c>
      <c r="F818" t="s">
        <v>1163</v>
      </c>
    </row>
    <row r="819" spans="1:6" x14ac:dyDescent="0.3">
      <c r="A819">
        <v>818</v>
      </c>
      <c r="B819">
        <v>890</v>
      </c>
      <c r="C819" t="str">
        <f t="shared" si="12"/>
        <v>890</v>
      </c>
      <c r="D819" t="s">
        <v>1185</v>
      </c>
      <c r="E819" t="b">
        <v>1</v>
      </c>
      <c r="F819" t="s">
        <v>1163</v>
      </c>
    </row>
    <row r="820" spans="1:6" x14ac:dyDescent="0.3">
      <c r="A820">
        <v>819</v>
      </c>
      <c r="B820">
        <v>891</v>
      </c>
      <c r="C820" t="str">
        <f t="shared" si="12"/>
        <v>891</v>
      </c>
      <c r="D820" t="s">
        <v>1186</v>
      </c>
      <c r="E820" t="b">
        <v>1</v>
      </c>
      <c r="F820" t="s">
        <v>1163</v>
      </c>
    </row>
    <row r="821" spans="1:6" x14ac:dyDescent="0.3">
      <c r="A821">
        <v>820</v>
      </c>
      <c r="B821">
        <v>893</v>
      </c>
      <c r="C821" t="str">
        <f t="shared" si="12"/>
        <v>893</v>
      </c>
      <c r="D821" t="s">
        <v>1187</v>
      </c>
      <c r="E821" t="b">
        <v>1</v>
      </c>
      <c r="F821" t="s">
        <v>1188</v>
      </c>
    </row>
    <row r="822" spans="1:6" x14ac:dyDescent="0.3">
      <c r="A822">
        <v>821</v>
      </c>
      <c r="B822">
        <v>894</v>
      </c>
      <c r="C822" t="str">
        <f t="shared" si="12"/>
        <v>894</v>
      </c>
      <c r="D822" t="s">
        <v>1189</v>
      </c>
      <c r="E822" t="b">
        <v>1</v>
      </c>
      <c r="F822" t="s">
        <v>1190</v>
      </c>
    </row>
    <row r="823" spans="1:6" x14ac:dyDescent="0.3">
      <c r="A823">
        <v>822</v>
      </c>
      <c r="B823">
        <v>895</v>
      </c>
      <c r="C823" t="str">
        <f t="shared" si="12"/>
        <v>895</v>
      </c>
      <c r="D823" t="s">
        <v>1191</v>
      </c>
      <c r="E823" t="b">
        <v>1</v>
      </c>
      <c r="F823" t="s">
        <v>1190</v>
      </c>
    </row>
    <row r="824" spans="1:6" x14ac:dyDescent="0.3">
      <c r="A824">
        <v>823</v>
      </c>
      <c r="B824">
        <v>897</v>
      </c>
      <c r="C824" t="str">
        <f t="shared" si="12"/>
        <v>897</v>
      </c>
      <c r="D824" t="s">
        <v>1192</v>
      </c>
      <c r="E824" t="b">
        <v>1</v>
      </c>
      <c r="F824" t="s">
        <v>1190</v>
      </c>
    </row>
    <row r="825" spans="1:6" x14ac:dyDescent="0.3">
      <c r="A825">
        <v>824</v>
      </c>
      <c r="B825">
        <v>898</v>
      </c>
      <c r="C825" t="str">
        <f t="shared" si="12"/>
        <v>898</v>
      </c>
      <c r="D825" t="s">
        <v>1193</v>
      </c>
      <c r="E825" t="b">
        <v>1</v>
      </c>
      <c r="F825" t="s">
        <v>1194</v>
      </c>
    </row>
    <row r="826" spans="1:6" x14ac:dyDescent="0.3">
      <c r="A826">
        <v>878</v>
      </c>
      <c r="B826">
        <v>955</v>
      </c>
      <c r="C826" t="str">
        <f t="shared" si="12"/>
        <v>955</v>
      </c>
      <c r="D826" t="s">
        <v>1195</v>
      </c>
      <c r="E826" t="b">
        <v>1</v>
      </c>
      <c r="F826" t="s">
        <v>1196</v>
      </c>
    </row>
    <row r="827" spans="1:6" x14ac:dyDescent="0.3">
      <c r="A827">
        <v>855</v>
      </c>
      <c r="B827">
        <v>932</v>
      </c>
      <c r="C827" t="str">
        <f t="shared" si="12"/>
        <v>932</v>
      </c>
      <c r="D827" t="s">
        <v>1197</v>
      </c>
      <c r="E827" t="b">
        <v>1</v>
      </c>
      <c r="F827" t="s">
        <v>1198</v>
      </c>
    </row>
    <row r="828" spans="1:6" x14ac:dyDescent="0.3">
      <c r="A828">
        <v>859</v>
      </c>
      <c r="B828">
        <v>936</v>
      </c>
      <c r="C828" t="str">
        <f t="shared" si="12"/>
        <v>936</v>
      </c>
      <c r="D828" t="s">
        <v>1199</v>
      </c>
      <c r="E828" t="b">
        <v>1</v>
      </c>
      <c r="F828" t="s">
        <v>1198</v>
      </c>
    </row>
    <row r="829" spans="1:6" x14ac:dyDescent="0.3">
      <c r="A829">
        <v>860</v>
      </c>
      <c r="B829">
        <v>937</v>
      </c>
      <c r="C829" t="str">
        <f t="shared" si="12"/>
        <v>937</v>
      </c>
      <c r="D829" t="s">
        <v>1200</v>
      </c>
      <c r="E829" t="b">
        <v>1</v>
      </c>
      <c r="F829" t="s">
        <v>1198</v>
      </c>
    </row>
    <row r="830" spans="1:6" x14ac:dyDescent="0.3">
      <c r="A830">
        <v>861</v>
      </c>
      <c r="B830">
        <v>938</v>
      </c>
      <c r="C830" t="str">
        <f t="shared" si="12"/>
        <v>938</v>
      </c>
      <c r="D830" t="s">
        <v>1201</v>
      </c>
      <c r="E830" t="b">
        <v>1</v>
      </c>
      <c r="F830" t="s">
        <v>1198</v>
      </c>
    </row>
    <row r="831" spans="1:6" x14ac:dyDescent="0.3">
      <c r="A831">
        <v>825</v>
      </c>
      <c r="B831">
        <v>900</v>
      </c>
      <c r="C831" t="str">
        <f t="shared" si="12"/>
        <v>900</v>
      </c>
      <c r="D831" t="s">
        <v>1202</v>
      </c>
      <c r="E831" t="b">
        <v>1</v>
      </c>
      <c r="F831" t="s">
        <v>59</v>
      </c>
    </row>
    <row r="832" spans="1:6" x14ac:dyDescent="0.3">
      <c r="A832">
        <v>826</v>
      </c>
      <c r="B832">
        <v>901</v>
      </c>
      <c r="C832" t="str">
        <f t="shared" si="12"/>
        <v>Los</v>
      </c>
      <c r="D832" t="s">
        <v>1203</v>
      </c>
      <c r="E832" t="b">
        <v>1</v>
      </c>
      <c r="F832" t="s">
        <v>59</v>
      </c>
    </row>
    <row r="833" spans="1:6" x14ac:dyDescent="0.3">
      <c r="A833">
        <v>827</v>
      </c>
      <c r="B833">
        <v>902</v>
      </c>
      <c r="C833" t="str">
        <f t="shared" si="12"/>
        <v>902</v>
      </c>
      <c r="D833" t="s">
        <v>1204</v>
      </c>
      <c r="E833" t="b">
        <v>1</v>
      </c>
      <c r="F833" t="s">
        <v>59</v>
      </c>
    </row>
    <row r="834" spans="1:6" x14ac:dyDescent="0.3">
      <c r="A834">
        <v>828</v>
      </c>
      <c r="B834">
        <v>903</v>
      </c>
      <c r="C834" t="str">
        <f t="shared" si="12"/>
        <v>903</v>
      </c>
      <c r="D834" t="s">
        <v>1205</v>
      </c>
      <c r="E834" t="b">
        <v>1</v>
      </c>
      <c r="F834" t="s">
        <v>59</v>
      </c>
    </row>
    <row r="835" spans="1:6" x14ac:dyDescent="0.3">
      <c r="A835">
        <v>829</v>
      </c>
      <c r="B835">
        <v>904</v>
      </c>
      <c r="C835" t="str">
        <f t="shared" ref="C835:C898" si="13">LEFT(D835,3)</f>
        <v>904</v>
      </c>
      <c r="D835" t="s">
        <v>1206</v>
      </c>
      <c r="E835" t="b">
        <v>1</v>
      </c>
      <c r="F835" t="s">
        <v>59</v>
      </c>
    </row>
    <row r="836" spans="1:6" x14ac:dyDescent="0.3">
      <c r="A836">
        <v>830</v>
      </c>
      <c r="B836">
        <v>905</v>
      </c>
      <c r="C836" t="str">
        <f t="shared" si="13"/>
        <v>905</v>
      </c>
      <c r="D836" t="s">
        <v>1207</v>
      </c>
      <c r="E836" t="b">
        <v>1</v>
      </c>
      <c r="F836" t="s">
        <v>59</v>
      </c>
    </row>
    <row r="837" spans="1:6" x14ac:dyDescent="0.3">
      <c r="A837">
        <v>831</v>
      </c>
      <c r="B837">
        <v>906</v>
      </c>
      <c r="C837" t="str">
        <f t="shared" si="13"/>
        <v>906</v>
      </c>
      <c r="D837" t="s">
        <v>1208</v>
      </c>
      <c r="E837" t="b">
        <v>1</v>
      </c>
      <c r="F837" t="s">
        <v>59</v>
      </c>
    </row>
    <row r="838" spans="1:6" x14ac:dyDescent="0.3">
      <c r="A838">
        <v>832</v>
      </c>
      <c r="B838">
        <v>907</v>
      </c>
      <c r="C838" t="str">
        <f t="shared" si="13"/>
        <v>907</v>
      </c>
      <c r="D838" t="s">
        <v>1209</v>
      </c>
      <c r="E838" t="b">
        <v>1</v>
      </c>
      <c r="F838" t="s">
        <v>59</v>
      </c>
    </row>
    <row r="839" spans="1:6" x14ac:dyDescent="0.3">
      <c r="A839">
        <v>833</v>
      </c>
      <c r="B839">
        <v>908</v>
      </c>
      <c r="C839" t="str">
        <f t="shared" si="13"/>
        <v>908</v>
      </c>
      <c r="D839" t="s">
        <v>1210</v>
      </c>
      <c r="E839" t="b">
        <v>1</v>
      </c>
      <c r="F839" t="s">
        <v>59</v>
      </c>
    </row>
    <row r="840" spans="1:6" x14ac:dyDescent="0.3">
      <c r="A840">
        <v>834</v>
      </c>
      <c r="B840">
        <v>910</v>
      </c>
      <c r="C840" t="str">
        <f t="shared" si="13"/>
        <v>910</v>
      </c>
      <c r="D840" t="s">
        <v>1211</v>
      </c>
      <c r="E840" t="b">
        <v>1</v>
      </c>
      <c r="F840" t="s">
        <v>59</v>
      </c>
    </row>
    <row r="841" spans="1:6" x14ac:dyDescent="0.3">
      <c r="A841">
        <v>835</v>
      </c>
      <c r="B841">
        <v>911</v>
      </c>
      <c r="C841" t="str">
        <f t="shared" si="13"/>
        <v>911</v>
      </c>
      <c r="D841" t="s">
        <v>1212</v>
      </c>
      <c r="E841" t="b">
        <v>1</v>
      </c>
      <c r="F841" t="s">
        <v>59</v>
      </c>
    </row>
    <row r="842" spans="1:6" x14ac:dyDescent="0.3">
      <c r="A842">
        <v>836</v>
      </c>
      <c r="B842">
        <v>912</v>
      </c>
      <c r="C842" t="str">
        <f t="shared" si="13"/>
        <v>912</v>
      </c>
      <c r="D842" t="s">
        <v>1213</v>
      </c>
      <c r="E842" t="b">
        <v>1</v>
      </c>
      <c r="F842" t="s">
        <v>59</v>
      </c>
    </row>
    <row r="843" spans="1:6" x14ac:dyDescent="0.3">
      <c r="A843">
        <v>837</v>
      </c>
      <c r="B843">
        <v>913</v>
      </c>
      <c r="C843" t="str">
        <f t="shared" si="13"/>
        <v>913</v>
      </c>
      <c r="D843" t="s">
        <v>1214</v>
      </c>
      <c r="E843" t="b">
        <v>1</v>
      </c>
      <c r="F843" t="s">
        <v>59</v>
      </c>
    </row>
    <row r="844" spans="1:6" x14ac:dyDescent="0.3">
      <c r="A844">
        <v>838</v>
      </c>
      <c r="B844">
        <v>914</v>
      </c>
      <c r="C844" t="str">
        <f t="shared" si="13"/>
        <v>914</v>
      </c>
      <c r="D844" t="s">
        <v>1215</v>
      </c>
      <c r="E844" t="b">
        <v>1</v>
      </c>
      <c r="F844" t="s">
        <v>59</v>
      </c>
    </row>
    <row r="845" spans="1:6" x14ac:dyDescent="0.3">
      <c r="A845">
        <v>839</v>
      </c>
      <c r="B845">
        <v>915</v>
      </c>
      <c r="C845" t="str">
        <f t="shared" si="13"/>
        <v>915</v>
      </c>
      <c r="D845" t="s">
        <v>1216</v>
      </c>
      <c r="E845" t="b">
        <v>1</v>
      </c>
      <c r="F845" t="s">
        <v>59</v>
      </c>
    </row>
    <row r="846" spans="1:6" x14ac:dyDescent="0.3">
      <c r="A846">
        <v>840</v>
      </c>
      <c r="B846">
        <v>916</v>
      </c>
      <c r="C846" t="str">
        <f t="shared" si="13"/>
        <v>916</v>
      </c>
      <c r="D846" t="s">
        <v>1217</v>
      </c>
      <c r="E846" t="b">
        <v>1</v>
      </c>
      <c r="F846" t="s">
        <v>59</v>
      </c>
    </row>
    <row r="847" spans="1:6" x14ac:dyDescent="0.3">
      <c r="A847">
        <v>841</v>
      </c>
      <c r="B847">
        <v>917</v>
      </c>
      <c r="C847" t="str">
        <f t="shared" si="13"/>
        <v>917</v>
      </c>
      <c r="D847" t="s">
        <v>1218</v>
      </c>
      <c r="E847" t="b">
        <v>1</v>
      </c>
      <c r="F847" t="s">
        <v>59</v>
      </c>
    </row>
    <row r="848" spans="1:6" x14ac:dyDescent="0.3">
      <c r="A848">
        <v>842</v>
      </c>
      <c r="B848">
        <v>918</v>
      </c>
      <c r="C848" t="str">
        <f t="shared" si="13"/>
        <v>918</v>
      </c>
      <c r="D848" t="s">
        <v>1219</v>
      </c>
      <c r="E848" t="b">
        <v>1</v>
      </c>
      <c r="F848" t="s">
        <v>59</v>
      </c>
    </row>
    <row r="849" spans="1:6" x14ac:dyDescent="0.3">
      <c r="A849">
        <v>848</v>
      </c>
      <c r="B849">
        <v>924</v>
      </c>
      <c r="C849" t="str">
        <f t="shared" si="13"/>
        <v>924</v>
      </c>
      <c r="D849" t="s">
        <v>1220</v>
      </c>
      <c r="E849" t="b">
        <v>1</v>
      </c>
      <c r="F849" t="s">
        <v>59</v>
      </c>
    </row>
    <row r="850" spans="1:6" x14ac:dyDescent="0.3">
      <c r="A850">
        <v>849</v>
      </c>
      <c r="B850">
        <v>925</v>
      </c>
      <c r="C850" t="str">
        <f t="shared" si="13"/>
        <v>925</v>
      </c>
      <c r="D850" t="s">
        <v>1221</v>
      </c>
      <c r="E850" t="b">
        <v>1</v>
      </c>
      <c r="F850" t="s">
        <v>59</v>
      </c>
    </row>
    <row r="851" spans="1:6" x14ac:dyDescent="0.3">
      <c r="A851">
        <v>850</v>
      </c>
      <c r="B851">
        <v>926</v>
      </c>
      <c r="C851" t="str">
        <f t="shared" si="13"/>
        <v>926</v>
      </c>
      <c r="D851" t="s">
        <v>1222</v>
      </c>
      <c r="E851" t="b">
        <v>1</v>
      </c>
      <c r="F851" t="s">
        <v>59</v>
      </c>
    </row>
    <row r="852" spans="1:6" x14ac:dyDescent="0.3">
      <c r="A852">
        <v>851</v>
      </c>
      <c r="B852">
        <v>927</v>
      </c>
      <c r="C852" t="str">
        <f t="shared" si="13"/>
        <v>927</v>
      </c>
      <c r="D852" t="s">
        <v>1223</v>
      </c>
      <c r="E852" t="b">
        <v>1</v>
      </c>
      <c r="F852" t="s">
        <v>59</v>
      </c>
    </row>
    <row r="853" spans="1:6" x14ac:dyDescent="0.3">
      <c r="A853">
        <v>852</v>
      </c>
      <c r="B853">
        <v>928</v>
      </c>
      <c r="C853" t="str">
        <f t="shared" si="13"/>
        <v>928</v>
      </c>
      <c r="D853" t="s">
        <v>1224</v>
      </c>
      <c r="E853" t="b">
        <v>1</v>
      </c>
      <c r="F853" t="s">
        <v>59</v>
      </c>
    </row>
    <row r="854" spans="1:6" x14ac:dyDescent="0.3">
      <c r="A854">
        <v>853</v>
      </c>
      <c r="B854">
        <v>930</v>
      </c>
      <c r="C854" t="str">
        <f t="shared" si="13"/>
        <v>930</v>
      </c>
      <c r="D854" t="s">
        <v>1225</v>
      </c>
      <c r="E854" t="b">
        <v>1</v>
      </c>
      <c r="F854" t="s">
        <v>59</v>
      </c>
    </row>
    <row r="855" spans="1:6" x14ac:dyDescent="0.3">
      <c r="A855">
        <v>854</v>
      </c>
      <c r="B855">
        <v>931</v>
      </c>
      <c r="C855" t="str">
        <f t="shared" si="13"/>
        <v>931</v>
      </c>
      <c r="D855" t="s">
        <v>1226</v>
      </c>
      <c r="E855" t="b">
        <v>1</v>
      </c>
      <c r="F855" t="s">
        <v>59</v>
      </c>
    </row>
    <row r="856" spans="1:6" x14ac:dyDescent="0.3">
      <c r="A856">
        <v>846</v>
      </c>
      <c r="B856">
        <v>922</v>
      </c>
      <c r="C856" t="str">
        <f t="shared" si="13"/>
        <v>922</v>
      </c>
      <c r="D856" t="s">
        <v>1227</v>
      </c>
      <c r="E856" t="b">
        <v>1</v>
      </c>
      <c r="F856" t="s">
        <v>1228</v>
      </c>
    </row>
    <row r="857" spans="1:6" x14ac:dyDescent="0.3">
      <c r="A857">
        <v>847</v>
      </c>
      <c r="B857">
        <v>923</v>
      </c>
      <c r="C857" t="str">
        <f t="shared" si="13"/>
        <v>923</v>
      </c>
      <c r="D857" t="s">
        <v>1229</v>
      </c>
      <c r="E857" t="b">
        <v>1</v>
      </c>
      <c r="F857" t="s">
        <v>59</v>
      </c>
    </row>
    <row r="858" spans="1:6" x14ac:dyDescent="0.3">
      <c r="A858">
        <v>856</v>
      </c>
      <c r="B858">
        <v>933</v>
      </c>
      <c r="C858" t="str">
        <f t="shared" si="13"/>
        <v>933</v>
      </c>
      <c r="D858" t="s">
        <v>1230</v>
      </c>
      <c r="E858" t="b">
        <v>1</v>
      </c>
      <c r="F858" t="s">
        <v>1231</v>
      </c>
    </row>
    <row r="859" spans="1:6" x14ac:dyDescent="0.3">
      <c r="A859">
        <v>858</v>
      </c>
      <c r="B859">
        <v>935</v>
      </c>
      <c r="C859" t="str">
        <f t="shared" si="13"/>
        <v>935</v>
      </c>
      <c r="D859" t="s">
        <v>1232</v>
      </c>
      <c r="E859" t="b">
        <v>1</v>
      </c>
      <c r="F859" t="s">
        <v>1231</v>
      </c>
    </row>
    <row r="860" spans="1:6" x14ac:dyDescent="0.3">
      <c r="A860">
        <v>883</v>
      </c>
      <c r="B860">
        <v>960</v>
      </c>
      <c r="C860" t="str">
        <f t="shared" si="13"/>
        <v>960</v>
      </c>
      <c r="D860" t="s">
        <v>1233</v>
      </c>
      <c r="E860" t="b">
        <v>1</v>
      </c>
      <c r="F860" t="s">
        <v>60</v>
      </c>
    </row>
    <row r="861" spans="1:6" x14ac:dyDescent="0.3">
      <c r="A861">
        <v>864</v>
      </c>
      <c r="B861">
        <v>941</v>
      </c>
      <c r="C861" t="str">
        <f t="shared" si="13"/>
        <v>941</v>
      </c>
      <c r="D861" t="s">
        <v>1234</v>
      </c>
      <c r="E861" t="b">
        <v>1</v>
      </c>
      <c r="F861" t="s">
        <v>61</v>
      </c>
    </row>
    <row r="862" spans="1:6" x14ac:dyDescent="0.3">
      <c r="A862">
        <v>865</v>
      </c>
      <c r="B862">
        <v>942</v>
      </c>
      <c r="C862" t="str">
        <f t="shared" si="13"/>
        <v>942</v>
      </c>
      <c r="D862" t="s">
        <v>1235</v>
      </c>
      <c r="E862" t="b">
        <v>1</v>
      </c>
      <c r="F862" t="s">
        <v>61</v>
      </c>
    </row>
    <row r="863" spans="1:6" x14ac:dyDescent="0.3">
      <c r="A863">
        <v>868</v>
      </c>
      <c r="B863">
        <v>945</v>
      </c>
      <c r="C863" t="str">
        <f t="shared" si="13"/>
        <v>945</v>
      </c>
      <c r="D863" t="s">
        <v>1236</v>
      </c>
      <c r="E863" t="b">
        <v>1</v>
      </c>
      <c r="F863" t="s">
        <v>61</v>
      </c>
    </row>
    <row r="864" spans="1:6" x14ac:dyDescent="0.3">
      <c r="A864">
        <v>869</v>
      </c>
      <c r="B864">
        <v>946</v>
      </c>
      <c r="C864" t="str">
        <f t="shared" si="13"/>
        <v>946</v>
      </c>
      <c r="D864" t="s">
        <v>1237</v>
      </c>
      <c r="E864" t="b">
        <v>1</v>
      </c>
      <c r="F864" t="s">
        <v>61</v>
      </c>
    </row>
    <row r="865" spans="1:6" x14ac:dyDescent="0.3">
      <c r="A865">
        <v>870</v>
      </c>
      <c r="B865">
        <v>947</v>
      </c>
      <c r="C865" t="str">
        <f t="shared" si="13"/>
        <v>947</v>
      </c>
      <c r="D865" t="s">
        <v>1238</v>
      </c>
      <c r="E865" t="b">
        <v>1</v>
      </c>
      <c r="F865" t="s">
        <v>61</v>
      </c>
    </row>
    <row r="866" spans="1:6" x14ac:dyDescent="0.3">
      <c r="A866">
        <v>871</v>
      </c>
      <c r="B866">
        <v>948</v>
      </c>
      <c r="C866" t="str">
        <f t="shared" si="13"/>
        <v>948</v>
      </c>
      <c r="D866" t="s">
        <v>1239</v>
      </c>
      <c r="E866" t="b">
        <v>1</v>
      </c>
      <c r="F866" t="s">
        <v>61</v>
      </c>
    </row>
    <row r="867" spans="1:6" x14ac:dyDescent="0.3">
      <c r="A867">
        <v>872</v>
      </c>
      <c r="B867">
        <v>949</v>
      </c>
      <c r="C867" t="str">
        <f t="shared" si="13"/>
        <v>949</v>
      </c>
      <c r="D867" t="s">
        <v>1240</v>
      </c>
      <c r="E867" t="b">
        <v>1</v>
      </c>
      <c r="F867" t="s">
        <v>61</v>
      </c>
    </row>
    <row r="868" spans="1:6" x14ac:dyDescent="0.3">
      <c r="A868">
        <v>875</v>
      </c>
      <c r="B868">
        <v>952</v>
      </c>
      <c r="C868" t="str">
        <f t="shared" si="13"/>
        <v>952</v>
      </c>
      <c r="D868" t="s">
        <v>1241</v>
      </c>
      <c r="E868" t="b">
        <v>1</v>
      </c>
      <c r="F868" t="s">
        <v>61</v>
      </c>
    </row>
    <row r="869" spans="1:6" x14ac:dyDescent="0.3">
      <c r="A869">
        <v>876</v>
      </c>
      <c r="B869">
        <v>953</v>
      </c>
      <c r="C869" t="str">
        <f t="shared" si="13"/>
        <v>953</v>
      </c>
      <c r="D869" t="s">
        <v>1242</v>
      </c>
      <c r="E869" t="b">
        <v>1</v>
      </c>
      <c r="F869" t="s">
        <v>61</v>
      </c>
    </row>
    <row r="870" spans="1:6" x14ac:dyDescent="0.3">
      <c r="A870">
        <v>877</v>
      </c>
      <c r="B870">
        <v>954</v>
      </c>
      <c r="C870" t="str">
        <f t="shared" si="13"/>
        <v>954</v>
      </c>
      <c r="D870" t="s">
        <v>1243</v>
      </c>
      <c r="E870" t="b">
        <v>1</v>
      </c>
      <c r="F870" t="s">
        <v>61</v>
      </c>
    </row>
    <row r="871" spans="1:6" x14ac:dyDescent="0.3">
      <c r="A871">
        <v>879</v>
      </c>
      <c r="B871">
        <v>956</v>
      </c>
      <c r="C871" t="str">
        <f t="shared" si="13"/>
        <v>956</v>
      </c>
      <c r="D871" t="s">
        <v>1244</v>
      </c>
      <c r="E871" t="b">
        <v>1</v>
      </c>
      <c r="F871" t="s">
        <v>61</v>
      </c>
    </row>
    <row r="872" spans="1:6" x14ac:dyDescent="0.3">
      <c r="A872">
        <v>880</v>
      </c>
      <c r="B872">
        <v>957</v>
      </c>
      <c r="C872" t="str">
        <f t="shared" si="13"/>
        <v>957</v>
      </c>
      <c r="D872" t="s">
        <v>1245</v>
      </c>
      <c r="E872" t="b">
        <v>1</v>
      </c>
      <c r="F872" t="s">
        <v>61</v>
      </c>
    </row>
    <row r="873" spans="1:6" x14ac:dyDescent="0.3">
      <c r="A873">
        <v>881</v>
      </c>
      <c r="B873">
        <v>958</v>
      </c>
      <c r="C873" t="str">
        <f t="shared" si="13"/>
        <v>958</v>
      </c>
      <c r="D873" t="s">
        <v>1246</v>
      </c>
      <c r="E873" t="b">
        <v>1</v>
      </c>
      <c r="F873" t="s">
        <v>61</v>
      </c>
    </row>
    <row r="874" spans="1:6" x14ac:dyDescent="0.3">
      <c r="A874">
        <v>882</v>
      </c>
      <c r="B874">
        <v>959</v>
      </c>
      <c r="C874" t="str">
        <f t="shared" si="13"/>
        <v>959</v>
      </c>
      <c r="D874" t="s">
        <v>1247</v>
      </c>
      <c r="E874" t="b">
        <v>1</v>
      </c>
      <c r="F874" t="s">
        <v>61</v>
      </c>
    </row>
    <row r="875" spans="1:6" x14ac:dyDescent="0.3">
      <c r="A875">
        <v>857</v>
      </c>
      <c r="B875">
        <v>934</v>
      </c>
      <c r="C875" t="str">
        <f t="shared" si="13"/>
        <v>934</v>
      </c>
      <c r="D875" t="s">
        <v>1248</v>
      </c>
      <c r="E875" t="b">
        <v>1</v>
      </c>
      <c r="F875" t="s">
        <v>1249</v>
      </c>
    </row>
    <row r="876" spans="1:6" x14ac:dyDescent="0.3">
      <c r="A876">
        <v>862</v>
      </c>
      <c r="B876">
        <v>939</v>
      </c>
      <c r="C876" t="str">
        <f t="shared" si="13"/>
        <v>939</v>
      </c>
      <c r="D876" t="s">
        <v>1250</v>
      </c>
      <c r="E876" t="b">
        <v>1</v>
      </c>
      <c r="F876" t="s">
        <v>1249</v>
      </c>
    </row>
    <row r="877" spans="1:6" x14ac:dyDescent="0.3">
      <c r="A877">
        <v>863</v>
      </c>
      <c r="B877">
        <v>940</v>
      </c>
      <c r="C877" t="str">
        <f t="shared" si="13"/>
        <v>940</v>
      </c>
      <c r="D877" t="s">
        <v>1251</v>
      </c>
      <c r="E877" t="b">
        <v>1</v>
      </c>
      <c r="F877" t="s">
        <v>1249</v>
      </c>
    </row>
    <row r="878" spans="1:6" x14ac:dyDescent="0.3">
      <c r="A878">
        <v>866</v>
      </c>
      <c r="B878">
        <v>943</v>
      </c>
      <c r="C878" t="str">
        <f t="shared" si="13"/>
        <v>943</v>
      </c>
      <c r="D878" t="s">
        <v>1252</v>
      </c>
      <c r="E878" t="b">
        <v>1</v>
      </c>
      <c r="F878" t="s">
        <v>1249</v>
      </c>
    </row>
    <row r="879" spans="1:6" x14ac:dyDescent="0.3">
      <c r="A879">
        <v>867</v>
      </c>
      <c r="B879">
        <v>944</v>
      </c>
      <c r="C879" t="str">
        <f t="shared" si="13"/>
        <v>944</v>
      </c>
      <c r="D879" t="s">
        <v>1253</v>
      </c>
      <c r="E879" t="b">
        <v>1</v>
      </c>
      <c r="F879" t="s">
        <v>1249</v>
      </c>
    </row>
    <row r="880" spans="1:6" x14ac:dyDescent="0.3">
      <c r="A880">
        <v>873</v>
      </c>
      <c r="B880">
        <v>950</v>
      </c>
      <c r="C880" t="str">
        <f t="shared" si="13"/>
        <v>950</v>
      </c>
      <c r="D880" t="s">
        <v>1254</v>
      </c>
      <c r="E880" t="b">
        <v>1</v>
      </c>
      <c r="F880" t="s">
        <v>1249</v>
      </c>
    </row>
    <row r="881" spans="1:6" x14ac:dyDescent="0.3">
      <c r="A881">
        <v>874</v>
      </c>
      <c r="B881">
        <v>951</v>
      </c>
      <c r="C881" t="str">
        <f t="shared" si="13"/>
        <v>951</v>
      </c>
      <c r="D881" t="s">
        <v>1255</v>
      </c>
      <c r="E881" t="b">
        <v>1</v>
      </c>
      <c r="F881" t="s">
        <v>1249</v>
      </c>
    </row>
    <row r="882" spans="1:6" x14ac:dyDescent="0.3">
      <c r="A882">
        <v>843</v>
      </c>
      <c r="B882">
        <v>919</v>
      </c>
      <c r="C882" t="str">
        <f t="shared" si="13"/>
        <v>919</v>
      </c>
      <c r="D882" t="s">
        <v>1256</v>
      </c>
      <c r="E882" t="b">
        <v>1</v>
      </c>
      <c r="F882" t="s">
        <v>1257</v>
      </c>
    </row>
    <row r="883" spans="1:6" x14ac:dyDescent="0.3">
      <c r="A883">
        <v>844</v>
      </c>
      <c r="B883">
        <v>920</v>
      </c>
      <c r="C883" t="str">
        <f t="shared" si="13"/>
        <v>920</v>
      </c>
      <c r="D883" t="s">
        <v>1258</v>
      </c>
      <c r="E883" t="b">
        <v>1</v>
      </c>
      <c r="F883" t="s">
        <v>1257</v>
      </c>
    </row>
    <row r="884" spans="1:6" x14ac:dyDescent="0.3">
      <c r="A884">
        <v>845</v>
      </c>
      <c r="B884">
        <v>921</v>
      </c>
      <c r="C884" t="str">
        <f t="shared" si="13"/>
        <v>921</v>
      </c>
      <c r="D884" t="s">
        <v>1259</v>
      </c>
      <c r="E884" t="b">
        <v>1</v>
      </c>
      <c r="F884" t="s">
        <v>1257</v>
      </c>
    </row>
    <row r="885" spans="1:6" x14ac:dyDescent="0.3">
      <c r="A885">
        <v>884</v>
      </c>
      <c r="B885">
        <v>961</v>
      </c>
      <c r="C885" t="str">
        <f t="shared" si="13"/>
        <v>961</v>
      </c>
      <c r="D885" t="s">
        <v>1260</v>
      </c>
      <c r="E885" t="b">
        <v>1</v>
      </c>
      <c r="F885" t="s">
        <v>1190</v>
      </c>
    </row>
    <row r="886" spans="1:6" x14ac:dyDescent="0.3">
      <c r="A886">
        <v>885</v>
      </c>
      <c r="B886">
        <v>967</v>
      </c>
      <c r="C886" t="str">
        <f t="shared" si="13"/>
        <v>967</v>
      </c>
      <c r="D886" t="s">
        <v>1261</v>
      </c>
      <c r="E886" t="b">
        <v>1</v>
      </c>
      <c r="F886" t="s">
        <v>1262</v>
      </c>
    </row>
    <row r="887" spans="1:6" x14ac:dyDescent="0.3">
      <c r="A887">
        <v>886</v>
      </c>
      <c r="B887">
        <v>968</v>
      </c>
      <c r="C887" t="str">
        <f t="shared" si="13"/>
        <v>968</v>
      </c>
      <c r="D887" t="s">
        <v>1263</v>
      </c>
      <c r="E887" t="b">
        <v>1</v>
      </c>
      <c r="F887" t="s">
        <v>1262</v>
      </c>
    </row>
    <row r="888" spans="1:6" x14ac:dyDescent="0.3">
      <c r="A888">
        <v>887</v>
      </c>
      <c r="B888">
        <v>970</v>
      </c>
      <c r="C888" t="str">
        <f t="shared" si="13"/>
        <v>970</v>
      </c>
      <c r="D888" t="s">
        <v>1264</v>
      </c>
      <c r="E888" t="b">
        <v>1</v>
      </c>
      <c r="F888" t="s">
        <v>1265</v>
      </c>
    </row>
    <row r="889" spans="1:6" x14ac:dyDescent="0.3">
      <c r="A889">
        <v>888</v>
      </c>
      <c r="B889">
        <v>971</v>
      </c>
      <c r="C889" t="str">
        <f t="shared" si="13"/>
        <v>971</v>
      </c>
      <c r="D889" t="s">
        <v>1266</v>
      </c>
      <c r="E889" t="b">
        <v>1</v>
      </c>
      <c r="F889" t="s">
        <v>1265</v>
      </c>
    </row>
    <row r="890" spans="1:6" x14ac:dyDescent="0.3">
      <c r="A890">
        <v>889</v>
      </c>
      <c r="B890">
        <v>972</v>
      </c>
      <c r="C890" t="str">
        <f t="shared" si="13"/>
        <v>972</v>
      </c>
      <c r="D890" t="s">
        <v>1267</v>
      </c>
      <c r="E890" t="b">
        <v>1</v>
      </c>
      <c r="F890" t="s">
        <v>1265</v>
      </c>
    </row>
    <row r="891" spans="1:6" x14ac:dyDescent="0.3">
      <c r="A891">
        <v>890</v>
      </c>
      <c r="B891">
        <v>973</v>
      </c>
      <c r="C891" t="str">
        <f t="shared" si="13"/>
        <v>973</v>
      </c>
      <c r="D891" t="s">
        <v>1268</v>
      </c>
      <c r="E891" t="b">
        <v>1</v>
      </c>
      <c r="F891" t="s">
        <v>1269</v>
      </c>
    </row>
    <row r="892" spans="1:6" x14ac:dyDescent="0.3">
      <c r="A892">
        <v>891</v>
      </c>
      <c r="B892">
        <v>974</v>
      </c>
      <c r="C892" t="str">
        <f t="shared" si="13"/>
        <v>974</v>
      </c>
      <c r="D892" t="s">
        <v>1270</v>
      </c>
      <c r="E892" t="b">
        <v>1</v>
      </c>
      <c r="F892" t="s">
        <v>1269</v>
      </c>
    </row>
    <row r="893" spans="1:6" x14ac:dyDescent="0.3">
      <c r="A893">
        <v>892</v>
      </c>
      <c r="B893">
        <v>975</v>
      </c>
      <c r="C893" t="str">
        <f t="shared" si="13"/>
        <v>975</v>
      </c>
      <c r="D893" t="s">
        <v>1271</v>
      </c>
      <c r="E893" t="b">
        <v>1</v>
      </c>
      <c r="F893" t="s">
        <v>1272</v>
      </c>
    </row>
    <row r="894" spans="1:6" x14ac:dyDescent="0.3">
      <c r="A894">
        <v>893</v>
      </c>
      <c r="B894">
        <v>976</v>
      </c>
      <c r="C894" t="str">
        <f t="shared" si="13"/>
        <v>976</v>
      </c>
      <c r="D894" t="s">
        <v>1273</v>
      </c>
      <c r="E894" t="b">
        <v>1</v>
      </c>
      <c r="F894" t="s">
        <v>1272</v>
      </c>
    </row>
    <row r="895" spans="1:6" x14ac:dyDescent="0.3">
      <c r="A895">
        <v>894</v>
      </c>
      <c r="B895">
        <v>977</v>
      </c>
      <c r="C895" t="str">
        <f t="shared" si="13"/>
        <v>977</v>
      </c>
      <c r="D895" t="s">
        <v>1274</v>
      </c>
      <c r="E895" t="b">
        <v>1</v>
      </c>
      <c r="F895" t="s">
        <v>1275</v>
      </c>
    </row>
    <row r="896" spans="1:6" x14ac:dyDescent="0.3">
      <c r="A896">
        <v>895</v>
      </c>
      <c r="B896">
        <v>978</v>
      </c>
      <c r="C896" t="str">
        <f t="shared" si="13"/>
        <v>978</v>
      </c>
      <c r="D896" t="s">
        <v>1276</v>
      </c>
      <c r="E896" t="b">
        <v>1</v>
      </c>
      <c r="F896" t="s">
        <v>1134</v>
      </c>
    </row>
    <row r="897" spans="1:6" x14ac:dyDescent="0.3">
      <c r="A897">
        <v>896</v>
      </c>
      <c r="B897">
        <v>979</v>
      </c>
      <c r="C897" t="str">
        <f t="shared" si="13"/>
        <v>979</v>
      </c>
      <c r="D897" t="s">
        <v>1277</v>
      </c>
      <c r="E897" t="b">
        <v>1</v>
      </c>
      <c r="F897" t="s">
        <v>1136</v>
      </c>
    </row>
    <row r="898" spans="1:6" x14ac:dyDescent="0.3">
      <c r="A898">
        <v>897</v>
      </c>
      <c r="B898">
        <v>980</v>
      </c>
      <c r="C898" t="str">
        <f t="shared" si="13"/>
        <v>980</v>
      </c>
      <c r="D898" t="s">
        <v>1278</v>
      </c>
      <c r="E898" t="b">
        <v>1</v>
      </c>
      <c r="F898" t="s">
        <v>1262</v>
      </c>
    </row>
    <row r="899" spans="1:6" x14ac:dyDescent="0.3">
      <c r="A899">
        <v>898</v>
      </c>
      <c r="B899">
        <v>981</v>
      </c>
      <c r="C899" t="str">
        <f t="shared" ref="C899:C916" si="14">LEFT(D899,3)</f>
        <v>981</v>
      </c>
      <c r="D899" t="s">
        <v>1279</v>
      </c>
      <c r="E899" t="b">
        <v>1</v>
      </c>
      <c r="F899" t="s">
        <v>1262</v>
      </c>
    </row>
    <row r="900" spans="1:6" x14ac:dyDescent="0.3">
      <c r="A900">
        <v>899</v>
      </c>
      <c r="B900">
        <v>982</v>
      </c>
      <c r="C900" t="str">
        <f t="shared" si="14"/>
        <v>982</v>
      </c>
      <c r="D900" t="s">
        <v>1280</v>
      </c>
      <c r="E900" t="b">
        <v>1</v>
      </c>
      <c r="F900" t="s">
        <v>1262</v>
      </c>
    </row>
    <row r="901" spans="1:6" x14ac:dyDescent="0.3">
      <c r="A901">
        <v>900</v>
      </c>
      <c r="B901">
        <v>983</v>
      </c>
      <c r="C901" t="str">
        <f t="shared" si="14"/>
        <v>983</v>
      </c>
      <c r="D901" t="s">
        <v>1281</v>
      </c>
      <c r="E901" t="b">
        <v>1</v>
      </c>
      <c r="F901" t="s">
        <v>1262</v>
      </c>
    </row>
    <row r="902" spans="1:6" x14ac:dyDescent="0.3">
      <c r="A902">
        <v>901</v>
      </c>
      <c r="B902">
        <v>984</v>
      </c>
      <c r="C902" t="str">
        <f t="shared" si="14"/>
        <v>984</v>
      </c>
      <c r="D902" t="s">
        <v>1282</v>
      </c>
      <c r="E902" t="b">
        <v>1</v>
      </c>
      <c r="F902" t="s">
        <v>1283</v>
      </c>
    </row>
    <row r="903" spans="1:6" x14ac:dyDescent="0.3">
      <c r="A903">
        <v>902</v>
      </c>
      <c r="B903">
        <v>985</v>
      </c>
      <c r="C903" t="str">
        <f t="shared" si="14"/>
        <v>985</v>
      </c>
      <c r="D903" t="s">
        <v>1284</v>
      </c>
      <c r="E903" t="b">
        <v>1</v>
      </c>
      <c r="F903" t="s">
        <v>1283</v>
      </c>
    </row>
    <row r="904" spans="1:6" x14ac:dyDescent="0.3">
      <c r="A904">
        <v>903</v>
      </c>
      <c r="B904">
        <v>986</v>
      </c>
      <c r="C904" t="str">
        <f t="shared" si="14"/>
        <v>986</v>
      </c>
      <c r="D904" t="s">
        <v>1285</v>
      </c>
      <c r="E904" t="b">
        <v>1</v>
      </c>
      <c r="F904" t="s">
        <v>1265</v>
      </c>
    </row>
    <row r="905" spans="1:6" x14ac:dyDescent="0.3">
      <c r="A905">
        <v>904</v>
      </c>
      <c r="B905">
        <v>988</v>
      </c>
      <c r="C905" t="str">
        <f t="shared" si="14"/>
        <v>988</v>
      </c>
      <c r="D905" t="s">
        <v>1286</v>
      </c>
      <c r="E905" t="b">
        <v>1</v>
      </c>
      <c r="F905" t="s">
        <v>1287</v>
      </c>
    </row>
    <row r="906" spans="1:6" x14ac:dyDescent="0.3">
      <c r="A906">
        <v>905</v>
      </c>
      <c r="B906">
        <v>989</v>
      </c>
      <c r="C906" t="str">
        <f t="shared" si="14"/>
        <v>989</v>
      </c>
      <c r="D906" t="s">
        <v>1288</v>
      </c>
      <c r="E906" t="b">
        <v>1</v>
      </c>
      <c r="F906" t="s">
        <v>1289</v>
      </c>
    </row>
    <row r="907" spans="1:6" x14ac:dyDescent="0.3">
      <c r="A907">
        <v>906</v>
      </c>
      <c r="B907">
        <v>990</v>
      </c>
      <c r="C907" t="str">
        <f t="shared" si="14"/>
        <v>990</v>
      </c>
      <c r="D907" t="s">
        <v>1290</v>
      </c>
      <c r="E907" t="b">
        <v>1</v>
      </c>
      <c r="F907" t="s">
        <v>1287</v>
      </c>
    </row>
    <row r="908" spans="1:6" x14ac:dyDescent="0.3">
      <c r="A908">
        <v>907</v>
      </c>
      <c r="B908">
        <v>991</v>
      </c>
      <c r="C908" t="str">
        <f t="shared" si="14"/>
        <v>991</v>
      </c>
      <c r="D908" t="s">
        <v>1291</v>
      </c>
      <c r="E908" t="b">
        <v>1</v>
      </c>
      <c r="F908" t="s">
        <v>1287</v>
      </c>
    </row>
    <row r="909" spans="1:6" x14ac:dyDescent="0.3">
      <c r="A909">
        <v>908</v>
      </c>
      <c r="B909">
        <v>992</v>
      </c>
      <c r="C909" t="str">
        <f t="shared" si="14"/>
        <v>992</v>
      </c>
      <c r="D909" t="s">
        <v>1292</v>
      </c>
      <c r="E909" t="b">
        <v>1</v>
      </c>
      <c r="F909" t="s">
        <v>1287</v>
      </c>
    </row>
    <row r="910" spans="1:6" x14ac:dyDescent="0.3">
      <c r="A910">
        <v>909</v>
      </c>
      <c r="B910">
        <v>993</v>
      </c>
      <c r="C910" t="str">
        <f t="shared" si="14"/>
        <v>993</v>
      </c>
      <c r="D910" t="s">
        <v>1293</v>
      </c>
      <c r="E910" t="b">
        <v>1</v>
      </c>
      <c r="F910" t="s">
        <v>1289</v>
      </c>
    </row>
    <row r="911" spans="1:6" x14ac:dyDescent="0.3">
      <c r="A911">
        <v>910</v>
      </c>
      <c r="B911">
        <v>994</v>
      </c>
      <c r="C911" t="str">
        <f t="shared" si="14"/>
        <v>994</v>
      </c>
      <c r="D911" t="s">
        <v>1294</v>
      </c>
      <c r="E911" t="b">
        <v>1</v>
      </c>
      <c r="F911" t="s">
        <v>1134</v>
      </c>
    </row>
    <row r="912" spans="1:6" x14ac:dyDescent="0.3">
      <c r="A912">
        <v>911</v>
      </c>
      <c r="B912">
        <v>995</v>
      </c>
      <c r="C912" t="str">
        <f t="shared" si="14"/>
        <v>995</v>
      </c>
      <c r="D912" t="s">
        <v>1295</v>
      </c>
      <c r="E912" t="b">
        <v>0</v>
      </c>
      <c r="F912" t="s">
        <v>1296</v>
      </c>
    </row>
    <row r="913" spans="1:6" x14ac:dyDescent="0.3">
      <c r="A913">
        <v>912</v>
      </c>
      <c r="B913">
        <v>996</v>
      </c>
      <c r="C913" t="str">
        <f t="shared" si="14"/>
        <v>996</v>
      </c>
      <c r="D913" t="s">
        <v>1297</v>
      </c>
      <c r="E913" t="b">
        <v>0</v>
      </c>
      <c r="F913" t="s">
        <v>1296</v>
      </c>
    </row>
    <row r="914" spans="1:6" x14ac:dyDescent="0.3">
      <c r="A914">
        <v>913</v>
      </c>
      <c r="B914">
        <v>997</v>
      </c>
      <c r="C914" t="str">
        <f t="shared" si="14"/>
        <v>997</v>
      </c>
      <c r="D914" t="s">
        <v>1298</v>
      </c>
      <c r="E914" t="b">
        <v>0</v>
      </c>
      <c r="F914" t="s">
        <v>1296</v>
      </c>
    </row>
    <row r="915" spans="1:6" x14ac:dyDescent="0.3">
      <c r="A915">
        <v>914</v>
      </c>
      <c r="B915">
        <v>998</v>
      </c>
      <c r="C915" t="str">
        <f t="shared" si="14"/>
        <v>998</v>
      </c>
      <c r="D915" t="s">
        <v>1299</v>
      </c>
      <c r="E915" t="b">
        <v>1</v>
      </c>
      <c r="F915" t="s">
        <v>1296</v>
      </c>
    </row>
    <row r="916" spans="1:6" x14ac:dyDescent="0.3">
      <c r="A916">
        <v>915</v>
      </c>
      <c r="B916">
        <v>999</v>
      </c>
      <c r="C916" t="str">
        <f t="shared" si="14"/>
        <v>999</v>
      </c>
      <c r="D916" t="s">
        <v>1300</v>
      </c>
      <c r="E916" t="b">
        <v>1</v>
      </c>
      <c r="F916" t="s">
        <v>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Opp ID</vt:lpstr>
      <vt:lpstr>Template</vt:lpstr>
      <vt:lpstr>Sheet1</vt:lpstr>
      <vt:lpstr>Metros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Neal</dc:creator>
  <cp:lastModifiedBy>Eric Callaway</cp:lastModifiedBy>
  <dcterms:created xsi:type="dcterms:W3CDTF">2018-04-09T21:29:25Z</dcterms:created>
  <dcterms:modified xsi:type="dcterms:W3CDTF">2018-10-04T16:09:19Z</dcterms:modified>
</cp:coreProperties>
</file>