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s\Desktop\Yale School Stuff\EPS 529 - Geodynamics\Project continued\MORedox_2023_v3\db\"/>
    </mc:Choice>
  </mc:AlternateContent>
  <xr:revisionPtr revIDLastSave="0" documentId="13_ncr:1_{B01358BB-08D5-48A0-98AE-843DC7CB70DC}" xr6:coauthVersionLast="47" xr6:coauthVersionMax="47" xr10:uidLastSave="{00000000-0000-0000-0000-000000000000}"/>
  <bookViews>
    <workbookView xWindow="-103" yWindow="-103" windowWidth="23657" windowHeight="15240" xr2:uid="{47A84D43-22DB-204C-98DE-F7496EE65383}"/>
  </bookViews>
  <sheets>
    <sheet name="Deng20" sheetId="1" r:id="rId1"/>
    <sheet name="Armstrong19" sheetId="2" r:id="rId2"/>
    <sheet name="Hirsch22" sheetId="3" r:id="rId3"/>
    <sheet name="Rubie11" sheetId="11" r:id="rId4"/>
    <sheet name="EarthEarly" sheetId="4" r:id="rId5"/>
    <sheet name="EarthLate" sheetId="7" r:id="rId6"/>
    <sheet name="ImpEarly" sheetId="5" r:id="rId7"/>
    <sheet name="ImpLate" sheetId="6" r:id="rId8"/>
    <sheet name="metal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" l="1"/>
  <c r="D6" i="12"/>
  <c r="B6" i="12"/>
  <c r="D5" i="12"/>
  <c r="D4" i="12"/>
  <c r="D3" i="12"/>
  <c r="D2" i="12"/>
  <c r="D8" i="12" s="1"/>
  <c r="B13" i="11"/>
  <c r="B12" i="11"/>
  <c r="B11" i="11"/>
  <c r="B5" i="11"/>
  <c r="B4" i="11"/>
  <c r="B3" i="11"/>
  <c r="B2" i="11"/>
  <c r="C13" i="6"/>
  <c r="C12" i="6"/>
  <c r="C11" i="6"/>
  <c r="C5" i="6"/>
  <c r="C4" i="6"/>
  <c r="C3" i="6"/>
  <c r="C2" i="6"/>
  <c r="C13" i="5"/>
  <c r="C12" i="5"/>
  <c r="C11" i="5"/>
  <c r="C5" i="5"/>
  <c r="C4" i="5"/>
  <c r="C3" i="5"/>
  <c r="C2" i="5"/>
  <c r="B2" i="7"/>
  <c r="B2" i="4"/>
  <c r="E2" i="12" l="1"/>
</calcChain>
</file>

<file path=xl/sharedStrings.xml><?xml version="1.0" encoding="utf-8"?>
<sst xmlns="http://schemas.openxmlformats.org/spreadsheetml/2006/main" count="141" uniqueCount="31">
  <si>
    <t>SiO2</t>
  </si>
  <si>
    <t>TiO2</t>
  </si>
  <si>
    <t>Al2O3</t>
  </si>
  <si>
    <t>MnO</t>
  </si>
  <si>
    <t>FeO</t>
  </si>
  <si>
    <t>MgO</t>
  </si>
  <si>
    <t>CaO</t>
  </si>
  <si>
    <t>Na2O</t>
  </si>
  <si>
    <t>K2O</t>
  </si>
  <si>
    <t>P2O5</t>
  </si>
  <si>
    <t>NiO</t>
  </si>
  <si>
    <t>Cr2O3</t>
  </si>
  <si>
    <t>Oxide</t>
  </si>
  <si>
    <t>% weight</t>
  </si>
  <si>
    <t>% weight as given in Deng2020 Suppl Table 4</t>
  </si>
  <si>
    <t>mol weight as given by Hirschmann2022 Suppl material</t>
  </si>
  <si>
    <t>mol weight</t>
  </si>
  <si>
    <t>% weight as given in Armstrong19 in Hirschmann2022 Suppl material</t>
  </si>
  <si>
    <t>mol weight per metal ion</t>
  </si>
  <si>
    <t>Mass Frac</t>
  </si>
  <si>
    <t>wt %</t>
  </si>
  <si>
    <t>Metal</t>
  </si>
  <si>
    <t>Fe</t>
  </si>
  <si>
    <t>Ni</t>
  </si>
  <si>
    <t>Si</t>
  </si>
  <si>
    <t>Cr</t>
  </si>
  <si>
    <t>O</t>
  </si>
  <si>
    <t>mol wt</t>
  </si>
  <si>
    <t>Co</t>
  </si>
  <si>
    <t>moles</t>
  </si>
  <si>
    <t>mol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</si>
</sst>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C485-1DC2-CE40-93E0-F6D4262E732D}">
  <dimension ref="A1:G13"/>
  <sheetViews>
    <sheetView tabSelected="1" workbookViewId="0">
      <selection activeCell="D26" sqref="D26"/>
    </sheetView>
  </sheetViews>
  <sheetFormatPr defaultColWidth="10.85546875" defaultRowHeight="15.9" x14ac:dyDescent="0.45"/>
  <sheetData>
    <row r="1" spans="1:7" x14ac:dyDescent="0.45">
      <c r="A1" t="s">
        <v>12</v>
      </c>
      <c r="B1" t="s">
        <v>13</v>
      </c>
      <c r="C1" t="s">
        <v>18</v>
      </c>
      <c r="D1" t="s">
        <v>16</v>
      </c>
    </row>
    <row r="2" spans="1:7" x14ac:dyDescent="0.45">
      <c r="A2" t="s">
        <v>0</v>
      </c>
      <c r="B2">
        <v>45.49</v>
      </c>
      <c r="C2">
        <v>60.073499999999996</v>
      </c>
      <c r="D2">
        <v>60.084000000000003</v>
      </c>
      <c r="G2" t="s">
        <v>14</v>
      </c>
    </row>
    <row r="3" spans="1:7" x14ac:dyDescent="0.45">
      <c r="A3" t="s">
        <v>1</v>
      </c>
      <c r="B3">
        <v>0.2</v>
      </c>
      <c r="C3">
        <v>79.055000000000007</v>
      </c>
      <c r="D3">
        <v>79.864999999999995</v>
      </c>
      <c r="G3" t="s">
        <v>15</v>
      </c>
    </row>
    <row r="4" spans="1:7" x14ac:dyDescent="0.45">
      <c r="A4" t="s">
        <v>2</v>
      </c>
      <c r="B4">
        <v>4.45</v>
      </c>
      <c r="C4">
        <v>50.971000000000004</v>
      </c>
      <c r="D4">
        <v>101.961</v>
      </c>
    </row>
    <row r="5" spans="1:7" x14ac:dyDescent="0.45">
      <c r="A5" t="s">
        <v>11</v>
      </c>
      <c r="B5">
        <v>0</v>
      </c>
      <c r="C5">
        <v>75.986999999999995</v>
      </c>
      <c r="D5">
        <v>151.989</v>
      </c>
    </row>
    <row r="6" spans="1:7" x14ac:dyDescent="0.45">
      <c r="A6" t="s">
        <v>4</v>
      </c>
      <c r="B6">
        <v>8.1</v>
      </c>
      <c r="C6">
        <v>71.838999999999999</v>
      </c>
      <c r="D6">
        <v>71.843999999999994</v>
      </c>
    </row>
    <row r="7" spans="1:7" x14ac:dyDescent="0.45">
      <c r="A7" t="s">
        <v>3</v>
      </c>
      <c r="B7">
        <v>0</v>
      </c>
      <c r="C7">
        <v>70.932000000000002</v>
      </c>
      <c r="D7">
        <v>70.936999999999998</v>
      </c>
    </row>
    <row r="8" spans="1:7" x14ac:dyDescent="0.45">
      <c r="A8" t="s">
        <v>5</v>
      </c>
      <c r="B8">
        <v>37.799999999999997</v>
      </c>
      <c r="C8">
        <v>40.298999999999999</v>
      </c>
      <c r="D8">
        <v>40.304000000000002</v>
      </c>
    </row>
    <row r="9" spans="1:7" x14ac:dyDescent="0.45">
      <c r="A9" t="s">
        <v>10</v>
      </c>
      <c r="B9">
        <v>0</v>
      </c>
      <c r="C9">
        <v>58.9634</v>
      </c>
      <c r="D9">
        <v>74.691999999999993</v>
      </c>
    </row>
    <row r="10" spans="1:7" x14ac:dyDescent="0.45">
      <c r="A10" t="s">
        <v>6</v>
      </c>
      <c r="B10">
        <v>3.55</v>
      </c>
      <c r="C10">
        <v>56.072000000000003</v>
      </c>
      <c r="D10">
        <v>56.076999999999998</v>
      </c>
    </row>
    <row r="11" spans="1:7" x14ac:dyDescent="0.45">
      <c r="A11" t="s">
        <v>7</v>
      </c>
      <c r="B11">
        <v>0.36</v>
      </c>
      <c r="C11">
        <v>30.986799999999999</v>
      </c>
      <c r="D11">
        <v>61.972000000000001</v>
      </c>
    </row>
    <row r="12" spans="1:7" x14ac:dyDescent="0.45">
      <c r="A12" t="s">
        <v>8</v>
      </c>
      <c r="B12">
        <v>2.9000000000000001E-2</v>
      </c>
      <c r="C12">
        <v>47.094999999999999</v>
      </c>
      <c r="D12">
        <v>94.194999999999993</v>
      </c>
    </row>
    <row r="13" spans="1:7" x14ac:dyDescent="0.45">
      <c r="A13" t="s">
        <v>9</v>
      </c>
      <c r="B13">
        <v>2.1000000000000001E-2</v>
      </c>
      <c r="C13">
        <v>70.959000000000003</v>
      </c>
      <c r="D13">
        <v>141.94300000000001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B0B9-3302-493B-9F61-2729263CC03A}">
  <dimension ref="A1:G13"/>
  <sheetViews>
    <sheetView workbookViewId="0">
      <selection activeCell="C15" sqref="C15"/>
    </sheetView>
  </sheetViews>
  <sheetFormatPr defaultColWidth="10.85546875" defaultRowHeight="15.9" x14ac:dyDescent="0.45"/>
  <sheetData>
    <row r="1" spans="1:7" x14ac:dyDescent="0.45">
      <c r="A1" t="s">
        <v>12</v>
      </c>
      <c r="B1" t="s">
        <v>13</v>
      </c>
      <c r="C1" t="s">
        <v>16</v>
      </c>
    </row>
    <row r="2" spans="1:7" x14ac:dyDescent="0.45">
      <c r="A2" t="s">
        <v>0</v>
      </c>
      <c r="B2">
        <v>57.3</v>
      </c>
      <c r="C2">
        <v>60.073499999999996</v>
      </c>
      <c r="G2" t="s">
        <v>17</v>
      </c>
    </row>
    <row r="3" spans="1:7" x14ac:dyDescent="0.45">
      <c r="A3" t="s">
        <v>1</v>
      </c>
      <c r="B3">
        <v>3</v>
      </c>
      <c r="C3">
        <v>79.055000000000007</v>
      </c>
      <c r="G3" t="s">
        <v>15</v>
      </c>
    </row>
    <row r="4" spans="1:7" x14ac:dyDescent="0.45">
      <c r="A4" t="s">
        <v>2</v>
      </c>
      <c r="B4">
        <v>14.8</v>
      </c>
      <c r="C4">
        <v>50.971000000000004</v>
      </c>
    </row>
    <row r="5" spans="1:7" x14ac:dyDescent="0.45">
      <c r="A5" t="s">
        <v>11</v>
      </c>
      <c r="B5">
        <v>0</v>
      </c>
      <c r="C5">
        <v>75.986999999999995</v>
      </c>
    </row>
    <row r="6" spans="1:7" x14ac:dyDescent="0.45">
      <c r="A6" t="s">
        <v>4</v>
      </c>
      <c r="B6">
        <v>9.4</v>
      </c>
      <c r="C6">
        <v>71.838999999999999</v>
      </c>
    </row>
    <row r="7" spans="1:7" x14ac:dyDescent="0.45">
      <c r="A7" t="s">
        <v>3</v>
      </c>
      <c r="B7">
        <v>0</v>
      </c>
      <c r="C7">
        <v>70.932000000000002</v>
      </c>
    </row>
    <row r="8" spans="1:7" x14ac:dyDescent="0.45">
      <c r="A8" t="s">
        <v>5</v>
      </c>
      <c r="B8">
        <v>2.1</v>
      </c>
      <c r="C8">
        <v>40.298999999999999</v>
      </c>
    </row>
    <row r="9" spans="1:7" x14ac:dyDescent="0.45">
      <c r="A9" t="s">
        <v>10</v>
      </c>
      <c r="B9">
        <v>0</v>
      </c>
      <c r="C9">
        <v>58.9634</v>
      </c>
    </row>
    <row r="10" spans="1:7" x14ac:dyDescent="0.45">
      <c r="A10" t="s">
        <v>6</v>
      </c>
      <c r="B10">
        <v>7.4</v>
      </c>
      <c r="C10">
        <v>56.072000000000003</v>
      </c>
    </row>
    <row r="11" spans="1:7" x14ac:dyDescent="0.45">
      <c r="A11" t="s">
        <v>7</v>
      </c>
      <c r="B11">
        <v>4.4000000000000004</v>
      </c>
      <c r="C11">
        <v>30.986799999999999</v>
      </c>
    </row>
    <row r="12" spans="1:7" x14ac:dyDescent="0.45">
      <c r="A12" t="s">
        <v>8</v>
      </c>
      <c r="B12">
        <v>1.1000000000000001</v>
      </c>
      <c r="C12">
        <v>47.094999999999999</v>
      </c>
    </row>
    <row r="13" spans="1:7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B3F2-5D51-4479-B498-CD00EDF9B2C3}">
  <dimension ref="A1:C13"/>
  <sheetViews>
    <sheetView workbookViewId="0">
      <selection activeCell="C10" sqref="C10"/>
    </sheetView>
  </sheetViews>
  <sheetFormatPr defaultRowHeight="15.9" x14ac:dyDescent="0.45"/>
  <cols>
    <col min="2" max="2" width="10.140625" customWidth="1"/>
    <col min="3" max="3" width="11.7109375" customWidth="1"/>
  </cols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v>58.2</v>
      </c>
      <c r="C2">
        <v>60.073499999999996</v>
      </c>
    </row>
    <row r="3" spans="1:3" x14ac:dyDescent="0.45">
      <c r="A3" t="s">
        <v>1</v>
      </c>
      <c r="B3">
        <v>2.2200000000000002</v>
      </c>
      <c r="C3">
        <v>79.055000000000007</v>
      </c>
    </row>
    <row r="4" spans="1:3" x14ac:dyDescent="0.45">
      <c r="A4" t="s">
        <v>2</v>
      </c>
      <c r="B4">
        <v>14.81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6.87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2.09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7.19</v>
      </c>
      <c r="C10">
        <v>56.072000000000003</v>
      </c>
    </row>
    <row r="11" spans="1:3" x14ac:dyDescent="0.45">
      <c r="A11" t="s">
        <v>7</v>
      </c>
      <c r="B11">
        <v>4.6100000000000003</v>
      </c>
      <c r="C11">
        <v>30.986799999999999</v>
      </c>
    </row>
    <row r="12" spans="1:3" x14ac:dyDescent="0.45">
      <c r="A12" t="s">
        <v>8</v>
      </c>
      <c r="B12">
        <v>0.8</v>
      </c>
      <c r="C12">
        <v>47.094999999999999</v>
      </c>
    </row>
    <row r="13" spans="1:3" x14ac:dyDescent="0.45">
      <c r="A13" t="s">
        <v>9</v>
      </c>
      <c r="B13">
        <v>0</v>
      </c>
      <c r="C13">
        <v>70.959000000000003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E06D-D7F7-4E9B-AFF4-E70EE4FFB40E}">
  <dimension ref="A1:AA14"/>
  <sheetViews>
    <sheetView workbookViewId="0">
      <selection activeCell="C1" sqref="C1:C13"/>
    </sheetView>
  </sheetViews>
  <sheetFormatPr defaultRowHeight="15.9" x14ac:dyDescent="0.45"/>
  <sheetData>
    <row r="1" spans="1:27" x14ac:dyDescent="0.45">
      <c r="A1" t="s">
        <v>12</v>
      </c>
      <c r="B1" t="s">
        <v>18</v>
      </c>
      <c r="C1" t="s">
        <v>16</v>
      </c>
      <c r="D1" t="s">
        <v>20</v>
      </c>
    </row>
    <row r="2" spans="1:27" x14ac:dyDescent="0.45">
      <c r="A2" t="s">
        <v>0</v>
      </c>
      <c r="B2">
        <f>60.084</f>
        <v>60.084000000000003</v>
      </c>
      <c r="C2">
        <v>60.084000000000003</v>
      </c>
      <c r="D2">
        <v>48.61</v>
      </c>
      <c r="E2">
        <v>48.66</v>
      </c>
      <c r="F2">
        <v>48.67</v>
      </c>
      <c r="G2">
        <v>48.67</v>
      </c>
      <c r="H2">
        <v>48.66</v>
      </c>
      <c r="I2">
        <v>48.64</v>
      </c>
      <c r="J2">
        <v>48.62</v>
      </c>
      <c r="K2">
        <v>48.59</v>
      </c>
      <c r="L2">
        <v>48.55</v>
      </c>
      <c r="M2">
        <v>48.5</v>
      </c>
      <c r="N2">
        <v>48.43</v>
      </c>
      <c r="O2">
        <v>48.3</v>
      </c>
      <c r="P2">
        <v>48.17</v>
      </c>
      <c r="Q2">
        <v>48.04</v>
      </c>
      <c r="R2">
        <v>47.88</v>
      </c>
      <c r="S2">
        <v>47.69</v>
      </c>
      <c r="T2">
        <v>47.47</v>
      </c>
      <c r="U2">
        <v>47.2</v>
      </c>
      <c r="V2">
        <v>46.98</v>
      </c>
      <c r="W2">
        <v>46.82</v>
      </c>
      <c r="X2">
        <v>46.42</v>
      </c>
      <c r="Y2">
        <v>46.18</v>
      </c>
      <c r="Z2">
        <v>46</v>
      </c>
      <c r="AA2">
        <v>45.85</v>
      </c>
    </row>
    <row r="3" spans="1:27" x14ac:dyDescent="0.45">
      <c r="A3" t="s">
        <v>1</v>
      </c>
      <c r="B3">
        <f>79.865</f>
        <v>79.864999999999995</v>
      </c>
      <c r="C3">
        <v>79.864999999999995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5">
      <c r="A4" t="s">
        <v>2</v>
      </c>
      <c r="B4">
        <f>C4/2</f>
        <v>50.980499999999999</v>
      </c>
      <c r="C4">
        <v>101.961</v>
      </c>
      <c r="D4">
        <v>5.13</v>
      </c>
      <c r="E4">
        <v>5.13</v>
      </c>
      <c r="F4">
        <v>5.13</v>
      </c>
      <c r="G4">
        <v>5.13</v>
      </c>
      <c r="H4">
        <v>5.13</v>
      </c>
      <c r="I4">
        <v>5.13</v>
      </c>
      <c r="J4">
        <v>5.13</v>
      </c>
      <c r="K4">
        <v>5.13</v>
      </c>
      <c r="L4">
        <v>5.12</v>
      </c>
      <c r="M4">
        <v>5.12</v>
      </c>
      <c r="N4">
        <v>5.12</v>
      </c>
      <c r="O4">
        <v>5.1100000000000003</v>
      </c>
      <c r="P4">
        <v>5.1100000000000003</v>
      </c>
      <c r="Q4">
        <v>5.0999999999999996</v>
      </c>
      <c r="R4">
        <v>5.0999999999999996</v>
      </c>
      <c r="S4">
        <v>5.09</v>
      </c>
      <c r="T4">
        <v>5.09</v>
      </c>
      <c r="U4">
        <v>5.08</v>
      </c>
      <c r="V4">
        <v>5.08</v>
      </c>
      <c r="W4">
        <v>5.07</v>
      </c>
      <c r="X4">
        <v>4.92</v>
      </c>
      <c r="Y4">
        <v>4.8</v>
      </c>
      <c r="Z4">
        <v>4.6900000000000004</v>
      </c>
      <c r="AA4">
        <v>4.5999999999999996</v>
      </c>
    </row>
    <row r="5" spans="1:27" x14ac:dyDescent="0.45">
      <c r="A5" t="s">
        <v>11</v>
      </c>
      <c r="B5">
        <f>C5/2</f>
        <v>75.994500000000002</v>
      </c>
      <c r="C5">
        <v>151.989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5">
      <c r="A6" t="s">
        <v>4</v>
      </c>
      <c r="B6">
        <v>71.843999999999994</v>
      </c>
      <c r="C6">
        <v>71.843999999999994</v>
      </c>
      <c r="D6">
        <v>0.3</v>
      </c>
      <c r="E6">
        <v>0.23</v>
      </c>
      <c r="F6">
        <v>0.23</v>
      </c>
      <c r="G6">
        <v>0.23</v>
      </c>
      <c r="H6">
        <v>0.25</v>
      </c>
      <c r="I6">
        <v>0.28000000000000003</v>
      </c>
      <c r="J6">
        <v>0.32</v>
      </c>
      <c r="K6">
        <v>0.36</v>
      </c>
      <c r="L6">
        <v>0.41</v>
      </c>
      <c r="M6">
        <v>0.49</v>
      </c>
      <c r="N6">
        <v>0.59</v>
      </c>
      <c r="O6">
        <v>0.77</v>
      </c>
      <c r="P6">
        <v>0.93</v>
      </c>
      <c r="Q6">
        <v>1.1000000000000001</v>
      </c>
      <c r="R6">
        <v>1.29</v>
      </c>
      <c r="S6">
        <v>1.52</v>
      </c>
      <c r="T6">
        <v>1.78</v>
      </c>
      <c r="U6">
        <v>2.08</v>
      </c>
      <c r="V6">
        <v>2.3199999999999998</v>
      </c>
      <c r="W6">
        <v>2.5</v>
      </c>
      <c r="X6">
        <v>4.4000000000000004</v>
      </c>
      <c r="Y6">
        <v>5.8</v>
      </c>
      <c r="Z6">
        <v>7.02</v>
      </c>
      <c r="AA6">
        <v>8.1</v>
      </c>
    </row>
    <row r="7" spans="1:27" x14ac:dyDescent="0.45">
      <c r="A7" t="s">
        <v>3</v>
      </c>
      <c r="B7">
        <v>70.936999999999998</v>
      </c>
      <c r="C7">
        <v>70.936999999999998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5">
      <c r="A8" t="s">
        <v>5</v>
      </c>
      <c r="B8">
        <v>40.304000000000002</v>
      </c>
      <c r="C8">
        <v>40.304000000000002</v>
      </c>
      <c r="D8">
        <v>41.79</v>
      </c>
      <c r="E8">
        <v>41.8</v>
      </c>
      <c r="F8">
        <v>41.8</v>
      </c>
      <c r="G8">
        <v>41.8</v>
      </c>
      <c r="H8">
        <v>41.79</v>
      </c>
      <c r="I8">
        <v>41.78</v>
      </c>
      <c r="J8">
        <v>41.77</v>
      </c>
      <c r="K8">
        <v>41.75</v>
      </c>
      <c r="L8">
        <v>41.74</v>
      </c>
      <c r="M8">
        <v>41.72</v>
      </c>
      <c r="N8">
        <v>41.7</v>
      </c>
      <c r="O8">
        <v>41.66</v>
      </c>
      <c r="P8">
        <v>41.62</v>
      </c>
      <c r="Q8">
        <v>41.58</v>
      </c>
      <c r="R8">
        <v>41.54</v>
      </c>
      <c r="S8">
        <v>41.49</v>
      </c>
      <c r="T8">
        <v>41.45</v>
      </c>
      <c r="U8">
        <v>41.39</v>
      </c>
      <c r="V8">
        <v>41.34</v>
      </c>
      <c r="W8">
        <v>41.3</v>
      </c>
      <c r="X8">
        <v>40.04</v>
      </c>
      <c r="Y8">
        <v>39.08</v>
      </c>
      <c r="Z8">
        <v>38.229999999999997</v>
      </c>
      <c r="AA8">
        <v>37.47</v>
      </c>
    </row>
    <row r="9" spans="1:27" x14ac:dyDescent="0.45">
      <c r="A9" t="s">
        <v>10</v>
      </c>
      <c r="B9">
        <v>74.691999999999993</v>
      </c>
      <c r="C9">
        <v>74.691999999999993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0.1</v>
      </c>
      <c r="X9">
        <v>0.1</v>
      </c>
      <c r="Y9">
        <v>0.1</v>
      </c>
      <c r="Z9">
        <v>0.2</v>
      </c>
      <c r="AA9">
        <v>0.2</v>
      </c>
    </row>
    <row r="10" spans="1:27" x14ac:dyDescent="0.45">
      <c r="A10" t="s">
        <v>6</v>
      </c>
      <c r="B10">
        <v>56.076999999999998</v>
      </c>
      <c r="C10">
        <v>56.076999999999998</v>
      </c>
      <c r="D10">
        <v>4.17</v>
      </c>
      <c r="E10">
        <v>4.17</v>
      </c>
      <c r="F10">
        <v>4.17</v>
      </c>
      <c r="G10">
        <v>4.17</v>
      </c>
      <c r="H10">
        <v>4.17</v>
      </c>
      <c r="I10">
        <v>4.17</v>
      </c>
      <c r="J10">
        <v>4.17</v>
      </c>
      <c r="K10">
        <v>4.17</v>
      </c>
      <c r="L10">
        <v>4.17</v>
      </c>
      <c r="M10">
        <v>4.16</v>
      </c>
      <c r="N10">
        <v>4.16</v>
      </c>
      <c r="O10">
        <v>4.16</v>
      </c>
      <c r="P10">
        <v>4.1500000000000004</v>
      </c>
      <c r="Q10">
        <v>4.1500000000000004</v>
      </c>
      <c r="R10">
        <v>4.1500000000000004</v>
      </c>
      <c r="S10">
        <v>4.1399999999999997</v>
      </c>
      <c r="T10">
        <v>4.1399999999999997</v>
      </c>
      <c r="U10">
        <v>4.13</v>
      </c>
      <c r="V10">
        <v>4.13</v>
      </c>
      <c r="W10">
        <v>4.12</v>
      </c>
      <c r="X10">
        <v>4</v>
      </c>
      <c r="Y10">
        <v>3.9</v>
      </c>
      <c r="Z10">
        <v>3.82</v>
      </c>
      <c r="AA10">
        <v>3.74</v>
      </c>
    </row>
    <row r="11" spans="1:27" x14ac:dyDescent="0.45">
      <c r="A11" t="s">
        <v>7</v>
      </c>
      <c r="B11">
        <f>C11/2</f>
        <v>30.986000000000001</v>
      </c>
      <c r="C11">
        <v>61.972000000000001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5">
      <c r="A12" t="s">
        <v>8</v>
      </c>
      <c r="B12">
        <f>C12/2</f>
        <v>47.097499999999997</v>
      </c>
      <c r="C12">
        <v>94.194999999999993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5">
      <c r="A13" t="s">
        <v>9</v>
      </c>
      <c r="B13">
        <f>C13/2</f>
        <v>70.971500000000006</v>
      </c>
      <c r="C13">
        <v>141.94300000000001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5">
      <c r="A14" t="s">
        <v>19</v>
      </c>
      <c r="D14">
        <v>0.11</v>
      </c>
      <c r="E14">
        <v>0.12</v>
      </c>
      <c r="F14">
        <v>0.13</v>
      </c>
      <c r="G14">
        <v>0.14000000000000001</v>
      </c>
      <c r="H14">
        <v>0.15</v>
      </c>
      <c r="I14">
        <v>0.17</v>
      </c>
      <c r="J14">
        <v>0.19</v>
      </c>
      <c r="K14">
        <v>0.21</v>
      </c>
      <c r="L14">
        <v>0.23</v>
      </c>
      <c r="M14">
        <v>0.25</v>
      </c>
      <c r="N14">
        <v>0.28000000000000003</v>
      </c>
      <c r="O14">
        <v>0.31</v>
      </c>
      <c r="P14">
        <v>0.34</v>
      </c>
      <c r="Q14">
        <v>0.37</v>
      </c>
      <c r="R14">
        <v>0.41</v>
      </c>
      <c r="S14">
        <v>0.45</v>
      </c>
      <c r="T14">
        <v>0.5</v>
      </c>
      <c r="U14">
        <v>0.55000000000000004</v>
      </c>
      <c r="V14">
        <v>0.61</v>
      </c>
      <c r="W14">
        <v>0.67</v>
      </c>
      <c r="X14">
        <v>0.74</v>
      </c>
      <c r="Y14">
        <v>0.81</v>
      </c>
      <c r="Z14">
        <v>0.89</v>
      </c>
      <c r="AA14">
        <v>0.98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C8AC-69E9-401A-A66F-7E71B38645AD}">
  <dimension ref="A1:C13"/>
  <sheetViews>
    <sheetView workbookViewId="0">
      <selection activeCell="G29" sqref="G29"/>
    </sheetView>
  </sheetViews>
  <sheetFormatPr defaultRowHeight="15.9" x14ac:dyDescent="0.45"/>
  <sheetData>
    <row r="1" spans="1:3" x14ac:dyDescent="0.45">
      <c r="A1" t="s">
        <v>12</v>
      </c>
      <c r="B1" t="s">
        <v>13</v>
      </c>
      <c r="C1" t="s">
        <v>16</v>
      </c>
    </row>
    <row r="2" spans="1:3" x14ac:dyDescent="0.45">
      <c r="A2" t="s">
        <v>0</v>
      </c>
      <c r="B2">
        <f>100-SUM(B3:B13)</f>
        <v>53.39</v>
      </c>
      <c r="C2">
        <v>60.073499999999996</v>
      </c>
    </row>
    <row r="3" spans="1:3" x14ac:dyDescent="0.45">
      <c r="A3" t="s">
        <v>1</v>
      </c>
      <c r="B3">
        <v>0.2</v>
      </c>
      <c r="C3">
        <v>79.055000000000007</v>
      </c>
    </row>
    <row r="4" spans="1:3" x14ac:dyDescent="0.45">
      <c r="A4" t="s">
        <v>2</v>
      </c>
      <c r="B4">
        <v>4.45</v>
      </c>
      <c r="C4">
        <v>50.971000000000004</v>
      </c>
    </row>
    <row r="5" spans="1:3" x14ac:dyDescent="0.45">
      <c r="A5" t="s">
        <v>11</v>
      </c>
      <c r="B5">
        <v>0</v>
      </c>
      <c r="C5">
        <v>75.986999999999995</v>
      </c>
    </row>
    <row r="6" spans="1:3" x14ac:dyDescent="0.45">
      <c r="A6" t="s">
        <v>4</v>
      </c>
      <c r="B6">
        <v>0.2</v>
      </c>
      <c r="C6">
        <v>71.838999999999999</v>
      </c>
    </row>
    <row r="7" spans="1:3" x14ac:dyDescent="0.45">
      <c r="A7" t="s">
        <v>3</v>
      </c>
      <c r="B7">
        <v>0</v>
      </c>
      <c r="C7">
        <v>70.932000000000002</v>
      </c>
    </row>
    <row r="8" spans="1:3" x14ac:dyDescent="0.45">
      <c r="A8" t="s">
        <v>5</v>
      </c>
      <c r="B8">
        <v>37.799999999999997</v>
      </c>
      <c r="C8">
        <v>40.298999999999999</v>
      </c>
    </row>
    <row r="9" spans="1:3" x14ac:dyDescent="0.45">
      <c r="A9" t="s">
        <v>10</v>
      </c>
      <c r="B9">
        <v>0</v>
      </c>
      <c r="C9">
        <v>58.9634</v>
      </c>
    </row>
    <row r="10" spans="1:3" x14ac:dyDescent="0.45">
      <c r="A10" t="s">
        <v>6</v>
      </c>
      <c r="B10">
        <v>3.55</v>
      </c>
      <c r="C10">
        <v>56.072000000000003</v>
      </c>
    </row>
    <row r="11" spans="1:3" x14ac:dyDescent="0.45">
      <c r="A11" t="s">
        <v>7</v>
      </c>
      <c r="B11">
        <v>0.36</v>
      </c>
      <c r="C11">
        <v>30.986799999999999</v>
      </c>
    </row>
    <row r="12" spans="1:3" x14ac:dyDescent="0.45">
      <c r="A12" t="s">
        <v>8</v>
      </c>
      <c r="B12">
        <v>2.9000000000000001E-2</v>
      </c>
      <c r="C12">
        <v>47.094999999999999</v>
      </c>
    </row>
    <row r="13" spans="1:3" x14ac:dyDescent="0.45">
      <c r="A13" t="s">
        <v>9</v>
      </c>
      <c r="B13">
        <v>2.1000000000000001E-2</v>
      </c>
      <c r="C13">
        <v>70.959000000000003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1F10-46BC-4155-A64F-34FE739E62CD}">
  <dimension ref="A1:D13"/>
  <sheetViews>
    <sheetView workbookViewId="0">
      <selection activeCell="D1" sqref="D1:D13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16</v>
      </c>
      <c r="D1" t="s">
        <v>16</v>
      </c>
    </row>
    <row r="2" spans="1:4" x14ac:dyDescent="0.45">
      <c r="A2" t="s">
        <v>0</v>
      </c>
      <c r="B2">
        <f>100-SUM(B3:B13)</f>
        <v>45.49</v>
      </c>
      <c r="C2">
        <v>60.073499999999996</v>
      </c>
      <c r="D2">
        <v>60.084000000000003</v>
      </c>
    </row>
    <row r="3" spans="1:4" x14ac:dyDescent="0.45">
      <c r="A3" t="s">
        <v>1</v>
      </c>
      <c r="B3">
        <v>0.2</v>
      </c>
      <c r="C3">
        <v>79.055000000000007</v>
      </c>
      <c r="D3">
        <v>79.864999999999995</v>
      </c>
    </row>
    <row r="4" spans="1:4" x14ac:dyDescent="0.45">
      <c r="A4" t="s">
        <v>2</v>
      </c>
      <c r="B4">
        <v>4.45</v>
      </c>
      <c r="C4">
        <v>50.971000000000004</v>
      </c>
      <c r="D4">
        <v>101.961</v>
      </c>
    </row>
    <row r="5" spans="1:4" x14ac:dyDescent="0.45">
      <c r="A5" t="s">
        <v>11</v>
      </c>
      <c r="B5">
        <v>0</v>
      </c>
      <c r="C5">
        <v>75.986999999999995</v>
      </c>
      <c r="D5">
        <v>151.989</v>
      </c>
    </row>
    <row r="6" spans="1:4" x14ac:dyDescent="0.45">
      <c r="A6" t="s">
        <v>4</v>
      </c>
      <c r="B6">
        <v>8.1</v>
      </c>
      <c r="C6">
        <v>71.838999999999999</v>
      </c>
      <c r="D6">
        <v>71.843999999999994</v>
      </c>
    </row>
    <row r="7" spans="1:4" x14ac:dyDescent="0.45">
      <c r="A7" t="s">
        <v>3</v>
      </c>
      <c r="B7">
        <v>0</v>
      </c>
      <c r="C7">
        <v>70.932000000000002</v>
      </c>
      <c r="D7">
        <v>70.936999999999998</v>
      </c>
    </row>
    <row r="8" spans="1:4" x14ac:dyDescent="0.45">
      <c r="A8" t="s">
        <v>5</v>
      </c>
      <c r="B8">
        <v>37.799999999999997</v>
      </c>
      <c r="C8">
        <v>40.298999999999999</v>
      </c>
      <c r="D8">
        <v>40.304000000000002</v>
      </c>
    </row>
    <row r="9" spans="1:4" x14ac:dyDescent="0.45">
      <c r="A9" t="s">
        <v>10</v>
      </c>
      <c r="B9">
        <v>0</v>
      </c>
      <c r="C9">
        <v>58.9634</v>
      </c>
      <c r="D9">
        <v>74.691999999999993</v>
      </c>
    </row>
    <row r="10" spans="1:4" x14ac:dyDescent="0.45">
      <c r="A10" t="s">
        <v>6</v>
      </c>
      <c r="B10">
        <v>3.55</v>
      </c>
      <c r="C10">
        <v>56.072000000000003</v>
      </c>
      <c r="D10">
        <v>56.076999999999998</v>
      </c>
    </row>
    <row r="11" spans="1:4" x14ac:dyDescent="0.45">
      <c r="A11" t="s">
        <v>7</v>
      </c>
      <c r="B11">
        <v>0.36</v>
      </c>
      <c r="C11">
        <v>30.986799999999999</v>
      </c>
      <c r="D11">
        <v>61.972000000000001</v>
      </c>
    </row>
    <row r="12" spans="1:4" x14ac:dyDescent="0.45">
      <c r="A12" t="s">
        <v>8</v>
      </c>
      <c r="B12">
        <v>2.9000000000000001E-2</v>
      </c>
      <c r="C12">
        <v>47.094999999999999</v>
      </c>
      <c r="D12">
        <v>94.194999999999993</v>
      </c>
    </row>
    <row r="13" spans="1:4" x14ac:dyDescent="0.45">
      <c r="A13" t="s">
        <v>9</v>
      </c>
      <c r="B13">
        <v>2.1000000000000001E-2</v>
      </c>
      <c r="C13">
        <v>70.959000000000003</v>
      </c>
      <c r="D13">
        <v>141.94300000000001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29061-6CEB-4DB0-96A3-23976A043392}">
  <dimension ref="A1:D13"/>
  <sheetViews>
    <sheetView workbookViewId="0">
      <selection activeCell="E18" sqref="E18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18</v>
      </c>
      <c r="D1" t="s">
        <v>16</v>
      </c>
    </row>
    <row r="2" spans="1:4" x14ac:dyDescent="0.45">
      <c r="A2" t="s">
        <v>0</v>
      </c>
      <c r="B2">
        <v>48.26</v>
      </c>
      <c r="C2">
        <f>60.084</f>
        <v>60.084000000000003</v>
      </c>
      <c r="D2">
        <v>60.084000000000003</v>
      </c>
    </row>
    <row r="3" spans="1:4" x14ac:dyDescent="0.45">
      <c r="A3" t="s">
        <v>1</v>
      </c>
      <c r="B3">
        <v>0</v>
      </c>
      <c r="C3">
        <f>79.865</f>
        <v>79.864999999999995</v>
      </c>
      <c r="D3">
        <v>79.864999999999995</v>
      </c>
    </row>
    <row r="4" spans="1:4" x14ac:dyDescent="0.45">
      <c r="A4" t="s">
        <v>2</v>
      </c>
      <c r="B4">
        <v>5.1100000000000003</v>
      </c>
      <c r="C4">
        <f>D4/2</f>
        <v>50.980499999999999</v>
      </c>
      <c r="D4">
        <v>101.961</v>
      </c>
    </row>
    <row r="5" spans="1:4" x14ac:dyDescent="0.45">
      <c r="A5" t="s">
        <v>11</v>
      </c>
      <c r="B5">
        <v>0</v>
      </c>
      <c r="C5">
        <f>D5/2</f>
        <v>75.994500000000002</v>
      </c>
      <c r="D5">
        <v>151.989</v>
      </c>
    </row>
    <row r="6" spans="1:4" x14ac:dyDescent="0.45">
      <c r="A6" t="s">
        <v>4</v>
      </c>
      <c r="B6">
        <v>0.83</v>
      </c>
      <c r="C6">
        <v>71.843999999999994</v>
      </c>
      <c r="D6">
        <v>71.843999999999994</v>
      </c>
    </row>
    <row r="7" spans="1:4" x14ac:dyDescent="0.45">
      <c r="A7" t="s">
        <v>3</v>
      </c>
      <c r="B7">
        <v>0</v>
      </c>
      <c r="C7">
        <v>70.936999999999998</v>
      </c>
      <c r="D7">
        <v>70.936999999999998</v>
      </c>
    </row>
    <row r="8" spans="1:4" x14ac:dyDescent="0.45">
      <c r="A8" t="s">
        <v>5</v>
      </c>
      <c r="B8">
        <v>41.64</v>
      </c>
      <c r="C8">
        <v>40.304000000000002</v>
      </c>
      <c r="D8">
        <v>40.304000000000002</v>
      </c>
    </row>
    <row r="9" spans="1:4" x14ac:dyDescent="0.45">
      <c r="A9" t="s">
        <v>10</v>
      </c>
      <c r="B9">
        <v>0</v>
      </c>
      <c r="C9">
        <v>74.691999999999993</v>
      </c>
      <c r="D9">
        <v>74.691999999999993</v>
      </c>
    </row>
    <row r="10" spans="1:4" x14ac:dyDescent="0.45">
      <c r="A10" t="s">
        <v>6</v>
      </c>
      <c r="B10">
        <v>4.16</v>
      </c>
      <c r="C10">
        <v>56.076999999999998</v>
      </c>
      <c r="D10">
        <v>56.076999999999998</v>
      </c>
    </row>
    <row r="11" spans="1:4" x14ac:dyDescent="0.45">
      <c r="A11" t="s">
        <v>7</v>
      </c>
      <c r="B11">
        <v>0</v>
      </c>
      <c r="C11">
        <f>D11/2</f>
        <v>30.986000000000001</v>
      </c>
      <c r="D11">
        <v>61.972000000000001</v>
      </c>
    </row>
    <row r="12" spans="1:4" x14ac:dyDescent="0.45">
      <c r="A12" t="s">
        <v>8</v>
      </c>
      <c r="B12">
        <v>0</v>
      </c>
      <c r="C12">
        <f>D12/2</f>
        <v>47.097499999999997</v>
      </c>
      <c r="D12">
        <v>94.194999999999993</v>
      </c>
    </row>
    <row r="13" spans="1:4" x14ac:dyDescent="0.45">
      <c r="A13" t="s">
        <v>9</v>
      </c>
      <c r="B13">
        <v>0</v>
      </c>
      <c r="C13">
        <f>D13/2</f>
        <v>70.971500000000006</v>
      </c>
      <c r="D13">
        <v>141.94300000000001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A9B5-4386-458B-AE93-B3C4EE583230}">
  <dimension ref="A1:D13"/>
  <sheetViews>
    <sheetView workbookViewId="0">
      <selection activeCell="B13" sqref="B13"/>
    </sheetView>
  </sheetViews>
  <sheetFormatPr defaultRowHeight="15.9" x14ac:dyDescent="0.45"/>
  <sheetData>
    <row r="1" spans="1:4" x14ac:dyDescent="0.45">
      <c r="A1" t="s">
        <v>12</v>
      </c>
      <c r="B1" t="s">
        <v>13</v>
      </c>
      <c r="C1" t="s">
        <v>18</v>
      </c>
      <c r="D1" t="s">
        <v>16</v>
      </c>
    </row>
    <row r="2" spans="1:4" x14ac:dyDescent="0.45">
      <c r="A2" t="s">
        <v>0</v>
      </c>
      <c r="B2">
        <v>44.79</v>
      </c>
      <c r="C2">
        <f>60.084</f>
        <v>60.084000000000003</v>
      </c>
      <c r="D2">
        <v>60.084000000000003</v>
      </c>
    </row>
    <row r="3" spans="1:4" x14ac:dyDescent="0.45">
      <c r="A3" t="s">
        <v>1</v>
      </c>
      <c r="B3">
        <v>0</v>
      </c>
      <c r="C3">
        <f>79.865</f>
        <v>79.864999999999995</v>
      </c>
      <c r="D3">
        <v>79.864999999999995</v>
      </c>
    </row>
    <row r="4" spans="1:4" x14ac:dyDescent="0.45">
      <c r="A4" t="s">
        <v>2</v>
      </c>
      <c r="B4">
        <v>3.84</v>
      </c>
      <c r="C4">
        <f>D4/2</f>
        <v>50.980499999999999</v>
      </c>
      <c r="D4">
        <v>101.961</v>
      </c>
    </row>
    <row r="5" spans="1:4" x14ac:dyDescent="0.45">
      <c r="A5" t="s">
        <v>11</v>
      </c>
      <c r="B5">
        <v>0</v>
      </c>
      <c r="C5">
        <f>D5/2</f>
        <v>75.994500000000002</v>
      </c>
      <c r="D5">
        <v>151.989</v>
      </c>
    </row>
    <row r="6" spans="1:4" x14ac:dyDescent="0.45">
      <c r="A6" t="s">
        <v>4</v>
      </c>
      <c r="B6">
        <v>16.940000000000001</v>
      </c>
      <c r="C6">
        <v>71.843999999999994</v>
      </c>
      <c r="D6">
        <v>71.843999999999994</v>
      </c>
    </row>
    <row r="7" spans="1:4" x14ac:dyDescent="0.45">
      <c r="A7" t="s">
        <v>3</v>
      </c>
      <c r="B7">
        <v>0</v>
      </c>
      <c r="C7">
        <v>70.936999999999998</v>
      </c>
      <c r="D7">
        <v>70.936999999999998</v>
      </c>
    </row>
    <row r="8" spans="1:4" x14ac:dyDescent="0.45">
      <c r="A8" t="s">
        <v>5</v>
      </c>
      <c r="B8">
        <v>31.26</v>
      </c>
      <c r="C8">
        <v>40.304000000000002</v>
      </c>
      <c r="D8">
        <v>40.304000000000002</v>
      </c>
    </row>
    <row r="9" spans="1:4" x14ac:dyDescent="0.45">
      <c r="A9" t="s">
        <v>10</v>
      </c>
      <c r="B9">
        <v>0</v>
      </c>
      <c r="C9">
        <v>74.691999999999993</v>
      </c>
      <c r="D9">
        <v>74.691999999999993</v>
      </c>
    </row>
    <row r="10" spans="1:4" x14ac:dyDescent="0.45">
      <c r="A10" t="s">
        <v>6</v>
      </c>
      <c r="B10">
        <v>3.12</v>
      </c>
      <c r="C10">
        <v>56.076999999999998</v>
      </c>
      <c r="D10">
        <v>56.076999999999998</v>
      </c>
    </row>
    <row r="11" spans="1:4" x14ac:dyDescent="0.45">
      <c r="A11" t="s">
        <v>7</v>
      </c>
      <c r="B11">
        <v>0</v>
      </c>
      <c r="C11">
        <f>D11/2</f>
        <v>30.986000000000001</v>
      </c>
      <c r="D11">
        <v>61.972000000000001</v>
      </c>
    </row>
    <row r="12" spans="1:4" x14ac:dyDescent="0.45">
      <c r="A12" t="s">
        <v>8</v>
      </c>
      <c r="B12">
        <v>0</v>
      </c>
      <c r="C12">
        <f>D12/2</f>
        <v>47.097499999999997</v>
      </c>
      <c r="D12">
        <v>94.194999999999993</v>
      </c>
    </row>
    <row r="13" spans="1:4" x14ac:dyDescent="0.45">
      <c r="A13" t="s">
        <v>9</v>
      </c>
      <c r="B13">
        <v>0</v>
      </c>
      <c r="C13">
        <f>D13/2</f>
        <v>70.971500000000006</v>
      </c>
      <c r="D13">
        <v>141.94300000000001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4315-7BB2-43C4-85AC-12998C31C28C}">
  <dimension ref="A1:E8"/>
  <sheetViews>
    <sheetView workbookViewId="0">
      <selection activeCell="G17" sqref="G17"/>
    </sheetView>
  </sheetViews>
  <sheetFormatPr defaultRowHeight="15.9" x14ac:dyDescent="0.45"/>
  <sheetData>
    <row r="1" spans="1:5" x14ac:dyDescent="0.45">
      <c r="A1" s="1" t="s">
        <v>21</v>
      </c>
      <c r="B1" s="1" t="s">
        <v>20</v>
      </c>
      <c r="C1" s="1" t="s">
        <v>27</v>
      </c>
      <c r="D1" s="1" t="s">
        <v>29</v>
      </c>
      <c r="E1" s="1" t="s">
        <v>30</v>
      </c>
    </row>
    <row r="2" spans="1:5" x14ac:dyDescent="0.45">
      <c r="A2" t="s">
        <v>22</v>
      </c>
      <c r="B2">
        <v>85.59</v>
      </c>
      <c r="C2">
        <v>55.844999999999999</v>
      </c>
      <c r="D2">
        <f t="shared" ref="D2:D7" si="0">B2/C2</f>
        <v>1.5326349717969381</v>
      </c>
      <c r="E2">
        <f>D2/D8</f>
        <v>0.78480823270641153</v>
      </c>
    </row>
    <row r="3" spans="1:5" x14ac:dyDescent="0.45">
      <c r="A3" t="s">
        <v>23</v>
      </c>
      <c r="B3">
        <v>5</v>
      </c>
      <c r="C3">
        <v>58.692999999999998</v>
      </c>
      <c r="D3">
        <f t="shared" si="0"/>
        <v>8.5189034467483354E-2</v>
      </c>
    </row>
    <row r="4" spans="1:5" x14ac:dyDescent="0.45">
      <c r="A4" t="s">
        <v>28</v>
      </c>
      <c r="B4">
        <v>0</v>
      </c>
      <c r="C4">
        <v>58.933</v>
      </c>
      <c r="D4">
        <f t="shared" si="0"/>
        <v>0</v>
      </c>
    </row>
    <row r="5" spans="1:5" x14ac:dyDescent="0.45">
      <c r="A5" t="s">
        <v>26</v>
      </c>
      <c r="B5">
        <v>0</v>
      </c>
      <c r="C5">
        <v>15.99</v>
      </c>
      <c r="D5">
        <f t="shared" si="0"/>
        <v>0</v>
      </c>
    </row>
    <row r="6" spans="1:5" x14ac:dyDescent="0.45">
      <c r="A6" t="s">
        <v>24</v>
      </c>
      <c r="B6">
        <f>100-B2-B3</f>
        <v>9.4099999999999966</v>
      </c>
      <c r="C6">
        <v>28.085000000000001</v>
      </c>
      <c r="D6">
        <f t="shared" si="0"/>
        <v>0.33505429944810383</v>
      </c>
    </row>
    <row r="7" spans="1:5" x14ac:dyDescent="0.45">
      <c r="A7" t="s">
        <v>25</v>
      </c>
      <c r="B7">
        <v>0</v>
      </c>
      <c r="C7">
        <v>51.996000000000002</v>
      </c>
      <c r="D7">
        <f t="shared" si="0"/>
        <v>0</v>
      </c>
    </row>
    <row r="8" spans="1:5" x14ac:dyDescent="0.45">
      <c r="D8">
        <f>SUM(D2:D7)</f>
        <v>1.9528783057125252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Deng20</vt:lpstr>
      <vt:lpstr>Armstrong19</vt:lpstr>
      <vt:lpstr>Hirsch22</vt:lpstr>
      <vt:lpstr>Rubie11</vt:lpstr>
      <vt:lpstr>EarthEarly</vt:lpstr>
      <vt:lpstr>EarthLate</vt:lpstr>
      <vt:lpstr>ImpEarly</vt:lpstr>
      <vt:lpstr>ImpLate</vt:lpstr>
      <vt:lpstr>metal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MMH</dc:creator>
  <cp:lastModifiedBy>Larsen, Estefania</cp:lastModifiedBy>
  <dcterms:created xsi:type="dcterms:W3CDTF">2021-03-20T18:46:33Z</dcterms:created>
  <dcterms:modified xsi:type="dcterms:W3CDTF">2024-02-24T20:31:28Z</dcterms:modified>
</cp:coreProperties>
</file>