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83D74CB2-3CB5-4E38-B0EC-57E425490B1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M15" i="1" l="1"/>
  <c r="M14" i="1"/>
  <c r="M13" i="1"/>
  <c r="M12" i="1"/>
  <c r="M11" i="1"/>
  <c r="M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G23" i="1" l="1"/>
  <c r="K15" i="1"/>
  <c r="K14" i="1"/>
  <c r="K13" i="1"/>
  <c r="K12" i="1"/>
  <c r="K11" i="1"/>
  <c r="K10" i="1"/>
  <c r="H22" i="1"/>
  <c r="H21" i="1"/>
  <c r="H20" i="1"/>
  <c r="H19" i="1"/>
  <c r="H18" i="1"/>
  <c r="H17" i="1"/>
  <c r="C17" i="1" l="1"/>
  <c r="AI3" i="3" l="1"/>
  <c r="AJ3" i="3" s="1"/>
  <c r="E15" i="1" l="1"/>
  <c r="E14" i="1"/>
  <c r="E13" i="1"/>
  <c r="E12" i="1"/>
  <c r="E11" i="1"/>
  <c r="E10" i="1"/>
  <c r="B3" i="2"/>
  <c r="B2" i="2"/>
  <c r="M17" i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<sst xmlns="http://schemas.openxmlformats.org/spreadsheetml/2006/main" count="139" uniqueCount="134">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</sst>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  <xf numFmtId="49" fontId="2" fillId="0" borderId="1" xfId="0" applyNumberFormat="1" applyFont="1" applyFill="1" applyBorder="1" applyAlignment="1">
      <alignment horizontal="center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showZeros="0" tabSelected="1" view="pageBreakPreview" zoomScale="90" zoomScaleNormal="100" zoomScaleSheetLayoutView="90" workbookViewId="0">
      <selection activeCell="U8" sqref="U8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200000000000003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51">
        <f>データ設定用!AF3</f>
        <v>0</v>
      </c>
      <c r="M3" s="52"/>
      <c r="N3" s="11"/>
    </row>
    <row r="4" spans="3:14" ht="12.45" customHeight="1">
      <c r="C4" s="45"/>
      <c r="D4" s="2"/>
      <c r="E4" s="2"/>
      <c r="F4" s="46" t="s">
        <v>13</v>
      </c>
      <c r="G4" s="2"/>
      <c r="H4" s="47">
        <f>データ設定用!H3</f>
        <v>0</v>
      </c>
      <c r="I4" s="47"/>
      <c r="J4" s="3"/>
      <c r="L4" s="9"/>
      <c r="M4" s="9"/>
      <c r="N4" s="2"/>
    </row>
    <row r="5" spans="3:14" ht="14.7" customHeight="1">
      <c r="C5" s="45"/>
      <c r="D5" s="2"/>
      <c r="E5" s="2"/>
      <c r="F5" s="46"/>
      <c r="G5" s="3"/>
      <c r="H5" s="47"/>
      <c r="I5" s="47"/>
      <c r="J5" s="2"/>
      <c r="K5" s="2"/>
      <c r="L5" s="2"/>
      <c r="M5" s="2"/>
      <c r="N5" s="2"/>
    </row>
    <row r="6" spans="3:14" ht="35.700000000000003" customHeight="1">
      <c r="C6" s="2"/>
      <c r="D6" s="2"/>
      <c r="E6" s="2"/>
      <c r="F6" s="4" t="s">
        <v>14</v>
      </c>
      <c r="G6" s="3"/>
      <c r="H6" s="50">
        <f>データ設定用!P3</f>
        <v>0</v>
      </c>
      <c r="I6" s="47"/>
      <c r="J6" s="57" t="s">
        <v>12</v>
      </c>
      <c r="K6" s="58"/>
      <c r="L6" s="58"/>
      <c r="M6" s="58"/>
      <c r="N6" s="58"/>
    </row>
    <row r="7" spans="3:14" ht="33.450000000000003" customHeight="1">
      <c r="C7" s="2"/>
      <c r="D7" s="2"/>
      <c r="E7" s="2"/>
      <c r="F7" s="41" t="s">
        <v>9</v>
      </c>
      <c r="G7" s="3"/>
      <c r="H7" s="47">
        <f>データ設定用!R3</f>
        <v>0</v>
      </c>
      <c r="I7" s="47"/>
      <c r="J7" s="58"/>
      <c r="K7" s="58"/>
      <c r="L7" s="58"/>
      <c r="M7" s="58"/>
      <c r="N7" s="58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49" t="s">
        <v>5</v>
      </c>
      <c r="F9" s="49"/>
      <c r="G9" s="49"/>
      <c r="H9" s="49"/>
      <c r="I9" s="6" t="s">
        <v>1</v>
      </c>
      <c r="J9" s="6" t="s">
        <v>2</v>
      </c>
      <c r="K9" s="6" t="s">
        <v>3</v>
      </c>
      <c r="L9" s="6" t="s">
        <v>6</v>
      </c>
      <c r="M9" s="53" t="s">
        <v>7</v>
      </c>
      <c r="N9" s="54"/>
    </row>
    <row r="10" spans="3:14" ht="34.950000000000003" customHeight="1">
      <c r="C10" s="86">
        <f>データ設定用!E6</f>
        <v>0</v>
      </c>
      <c r="D10" s="10">
        <f>データ設定用!H6</f>
        <v>0</v>
      </c>
      <c r="E10" s="48" t="str">
        <f>CONCATENATE(データ設定用!K6,CHAR(10),データ設定用!G6,"　",データ設定用!S6)</f>
        <v xml:space="preserve">
　</v>
      </c>
      <c r="F10" s="48"/>
      <c r="G10" s="48"/>
      <c r="H10" s="48"/>
      <c r="I10" s="43" t="str">
        <f>IF(LEN(データ設定用!M6)&gt;0,データ設定用!M6,"")</f>
        <v/>
      </c>
      <c r="J10" s="43" t="str">
        <f>IF(LEN(データ設定用!N6)&gt;0,データ設定用!N6,"")</f>
        <v/>
      </c>
      <c r="K10" s="43" t="str">
        <f>IF(LEN(データ設定用!O6)&gt;0,CONCATENATE(TEXT(データ設定用!O6,"0"),データ設定用!Q6),"")</f>
        <v/>
      </c>
      <c r="L10" s="43" t="str">
        <f>IF(LEN(I10)&gt;0,I10,"")</f>
        <v/>
      </c>
      <c r="M10" s="55" t="str">
        <f>IF(LEN(データ設定用!R6)&gt;0,データ設定用!R6,"")</f>
        <v/>
      </c>
      <c r="N10" s="56"/>
    </row>
    <row r="11" spans="3:14" ht="34.950000000000003" customHeight="1">
      <c r="C11" s="86">
        <f>データ設定用!E7</f>
        <v>0</v>
      </c>
      <c r="D11" s="12">
        <f>データ設定用!H7</f>
        <v>0</v>
      </c>
      <c r="E11" s="48" t="str">
        <f>CONCATENATE(データ設定用!K7,CHAR(10),データ設定用!G7,"　",データ設定用!S7)</f>
        <v xml:space="preserve">
　</v>
      </c>
      <c r="F11" s="48"/>
      <c r="G11" s="48"/>
      <c r="H11" s="48"/>
      <c r="I11" s="43" t="str">
        <f>IF(LEN(データ設定用!M7)&gt;0,データ設定用!M7,"")</f>
        <v/>
      </c>
      <c r="J11" s="43" t="str">
        <f>IF(LEN(データ設定用!N7)&gt;0,データ設定用!N7,"")</f>
        <v/>
      </c>
      <c r="K11" s="43" t="str">
        <f>IF(LEN(データ設定用!O7)&gt;0,CONCATENATE(TEXT(データ設定用!O7,"0"),データ設定用!Q7),"")</f>
        <v/>
      </c>
      <c r="L11" s="43" t="str">
        <f t="shared" ref="L11:L15" si="0">IF(LEN(I11)&gt;0,I11,"")</f>
        <v/>
      </c>
      <c r="M11" s="55" t="str">
        <f>IF(LEN(データ設定用!R7)&gt;0,データ設定用!R7,"")</f>
        <v/>
      </c>
      <c r="N11" s="56"/>
    </row>
    <row r="12" spans="3:14" ht="34.950000000000003" customHeight="1">
      <c r="C12" s="86">
        <f>データ設定用!E8</f>
        <v>0</v>
      </c>
      <c r="D12" s="12">
        <f>データ設定用!H8</f>
        <v>0</v>
      </c>
      <c r="E12" s="48" t="str">
        <f>CONCATENATE(データ設定用!K8,CHAR(10),データ設定用!G8,"　",データ設定用!S8)</f>
        <v xml:space="preserve">
　</v>
      </c>
      <c r="F12" s="48"/>
      <c r="G12" s="48"/>
      <c r="H12" s="48"/>
      <c r="I12" s="43" t="str">
        <f>IF(LEN(データ設定用!M8)&gt;0,データ設定用!M8,"")</f>
        <v/>
      </c>
      <c r="J12" s="43" t="str">
        <f>IF(LEN(データ設定用!N8)&gt;0,データ設定用!N8,"")</f>
        <v/>
      </c>
      <c r="K12" s="43" t="str">
        <f>IF(LEN(データ設定用!O8)&gt;0,CONCATENATE(TEXT(データ設定用!O8,"0"),データ設定用!Q8),"")</f>
        <v/>
      </c>
      <c r="L12" s="43" t="str">
        <f t="shared" si="0"/>
        <v/>
      </c>
      <c r="M12" s="55" t="str">
        <f>IF(LEN(データ設定用!R8)&gt;0,データ設定用!R8,"")</f>
        <v/>
      </c>
      <c r="N12" s="56"/>
    </row>
    <row r="13" spans="3:14" ht="34.950000000000003" customHeight="1">
      <c r="C13" s="86">
        <f>データ設定用!E9</f>
        <v>0</v>
      </c>
      <c r="D13" s="12">
        <f>データ設定用!H9</f>
        <v>0</v>
      </c>
      <c r="E13" s="48" t="str">
        <f>CONCATENATE(データ設定用!K9,CHAR(10),データ設定用!G9,"　",データ設定用!S9)</f>
        <v xml:space="preserve">
　</v>
      </c>
      <c r="F13" s="48"/>
      <c r="G13" s="48"/>
      <c r="H13" s="48"/>
      <c r="I13" s="43" t="str">
        <f>IF(LEN(データ設定用!M9)&gt;0,データ設定用!M9,"")</f>
        <v/>
      </c>
      <c r="J13" s="43" t="str">
        <f>IF(LEN(データ設定用!N9)&gt;0,データ設定用!N9,"")</f>
        <v/>
      </c>
      <c r="K13" s="43" t="str">
        <f>IF(LEN(データ設定用!O9)&gt;0,CONCATENATE(TEXT(データ設定用!O9,"0"),データ設定用!Q9),"")</f>
        <v/>
      </c>
      <c r="L13" s="43" t="str">
        <f t="shared" si="0"/>
        <v/>
      </c>
      <c r="M13" s="55" t="str">
        <f>IF(LEN(データ設定用!R9)&gt;0,データ設定用!R9,"")</f>
        <v/>
      </c>
      <c r="N13" s="56"/>
    </row>
    <row r="14" spans="3:14" ht="34.950000000000003" customHeight="1">
      <c r="C14" s="86">
        <f>データ設定用!E10</f>
        <v>0</v>
      </c>
      <c r="D14" s="12">
        <f>データ設定用!H10</f>
        <v>0</v>
      </c>
      <c r="E14" s="48" t="str">
        <f>CONCATENATE(データ設定用!K10,CHAR(10),データ設定用!G10,"　",データ設定用!S10)</f>
        <v xml:space="preserve">
　</v>
      </c>
      <c r="F14" s="48"/>
      <c r="G14" s="48"/>
      <c r="H14" s="48"/>
      <c r="I14" s="43" t="str">
        <f>IF(LEN(データ設定用!M10)&gt;0,データ設定用!M10,"")</f>
        <v/>
      </c>
      <c r="J14" s="43" t="str">
        <f>IF(LEN(データ設定用!N10)&gt;0,データ設定用!N10,"")</f>
        <v/>
      </c>
      <c r="K14" s="43" t="str">
        <f>IF(LEN(データ設定用!O10)&gt;0,CONCATENATE(TEXT(データ設定用!O10,"0"),データ設定用!Q10),"")</f>
        <v/>
      </c>
      <c r="L14" s="43" t="str">
        <f t="shared" si="0"/>
        <v/>
      </c>
      <c r="M14" s="55" t="str">
        <f>IF(LEN(データ設定用!R10)&gt;0,データ設定用!R10,"")</f>
        <v/>
      </c>
      <c r="N14" s="56"/>
    </row>
    <row r="15" spans="3:14" ht="34.950000000000003" customHeight="1">
      <c r="C15" s="86">
        <f>データ設定用!E11</f>
        <v>0</v>
      </c>
      <c r="D15" s="12">
        <f>データ設定用!H11</f>
        <v>0</v>
      </c>
      <c r="E15" s="48" t="str">
        <f>CONCATENATE(データ設定用!K11,CHAR(10),データ設定用!G11,"　",データ設定用!S11)</f>
        <v xml:space="preserve">
　</v>
      </c>
      <c r="F15" s="48"/>
      <c r="G15" s="48"/>
      <c r="H15" s="48"/>
      <c r="I15" s="43" t="str">
        <f>IF(LEN(データ設定用!M11)&gt;0,データ設定用!M11,"")</f>
        <v/>
      </c>
      <c r="J15" s="43" t="str">
        <f>IF(LEN(データ設定用!N11)&gt;0,データ設定用!N11,"")</f>
        <v/>
      </c>
      <c r="K15" s="43" t="str">
        <f>IF(LEN(データ設定用!O11)&gt;0,CONCATENATE(TEXT(データ設定用!O11,"0"),データ設定用!Q11),"")</f>
        <v/>
      </c>
      <c r="L15" s="43" t="str">
        <f t="shared" si="0"/>
        <v/>
      </c>
      <c r="M15" s="55" t="str">
        <f>IF(LEN(データ設定用!R11)&gt;0,データ設定用!R11,"")</f>
        <v/>
      </c>
      <c r="N15" s="56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76"/>
      <c r="N16" s="77"/>
    </row>
    <row r="17" spans="3:14" ht="13.2" customHeight="1">
      <c r="C17" s="61" t="str">
        <f>CONCATENATE(IF(LEN(データ設定用!G6)&gt;0,CONCATENATE(データ設定用!G6,"分　"),""),データ設定用!Z3,IF(データ設定用!Z3&lt;&gt;"非課税",CONCATENATE("(",データ設定用!AA3*100,"%)"),""),CHAR(10),データ設定用!AE3)</f>
        <v xml:space="preserve">(0%)
</v>
      </c>
      <c r="D17" s="62"/>
      <c r="E17" s="62"/>
      <c r="F17" s="63"/>
      <c r="G17" s="42" t="s">
        <v>133</v>
      </c>
      <c r="H17" s="44" t="str">
        <f>IF(LEN(データ設定用!I6)&gt;0,CONCATENATE(データ設定用!I6,"_",データ設定用!J6),"")</f>
        <v/>
      </c>
      <c r="I17" s="70">
        <f>データ設定用!U3</f>
        <v>0</v>
      </c>
      <c r="J17" s="71"/>
      <c r="K17" s="2"/>
      <c r="L17" s="59" t="s">
        <v>11</v>
      </c>
      <c r="M17" s="78">
        <f>データ設定用!V3</f>
        <v>0</v>
      </c>
      <c r="N17" s="79"/>
    </row>
    <row r="18" spans="3:14" ht="13.2" customHeight="1">
      <c r="C18" s="64"/>
      <c r="D18" s="65"/>
      <c r="E18" s="65"/>
      <c r="F18" s="66"/>
      <c r="G18" s="2"/>
      <c r="H18" s="44" t="str">
        <f>IF(LEN(データ設定用!I7)&gt;0,CONCATENATE(データ設定用!I7,"_",データ設定用!J7),"")</f>
        <v/>
      </c>
      <c r="I18" s="72"/>
      <c r="J18" s="73"/>
      <c r="K18" s="2"/>
      <c r="L18" s="60"/>
      <c r="M18" s="80"/>
      <c r="N18" s="81"/>
    </row>
    <row r="19" spans="3:14" ht="13.2" customHeight="1">
      <c r="C19" s="64"/>
      <c r="D19" s="65"/>
      <c r="E19" s="65"/>
      <c r="F19" s="66"/>
      <c r="G19" s="2"/>
      <c r="H19" s="44" t="str">
        <f>IF(LEN(データ設定用!I8)&gt;0,CONCATENATE(データ設定用!I8,"_",データ設定用!J8),"")</f>
        <v/>
      </c>
      <c r="I19" s="72"/>
      <c r="J19" s="73"/>
      <c r="K19" s="2"/>
      <c r="L19" s="2"/>
      <c r="M19" s="2"/>
      <c r="N19" s="2"/>
    </row>
    <row r="20" spans="3:14" ht="13.2" customHeight="1">
      <c r="C20" s="64"/>
      <c r="D20" s="65"/>
      <c r="E20" s="65"/>
      <c r="F20" s="66"/>
      <c r="G20" s="2"/>
      <c r="H20" s="44" t="str">
        <f>IF(LEN(データ設定用!I9)&gt;0,CONCATENATE(データ設定用!I9,"_",データ設定用!J9),"")</f>
        <v/>
      </c>
      <c r="I20" s="72"/>
      <c r="J20" s="73"/>
      <c r="K20" s="2"/>
      <c r="L20" s="2"/>
      <c r="M20" s="2"/>
      <c r="N20" s="2"/>
    </row>
    <row r="21" spans="3:14" ht="13.2" customHeight="1">
      <c r="C21" s="64"/>
      <c r="D21" s="65"/>
      <c r="E21" s="65"/>
      <c r="F21" s="66"/>
      <c r="G21" s="2"/>
      <c r="H21" s="44" t="str">
        <f>IF(LEN(データ設定用!I10)&gt;0,CONCATENATE(データ設定用!I10,"_",データ設定用!J10),"")</f>
        <v/>
      </c>
      <c r="I21" s="72"/>
      <c r="J21" s="73"/>
      <c r="K21" s="2"/>
      <c r="L21" s="2"/>
      <c r="M21" s="2"/>
      <c r="N21" s="2"/>
    </row>
    <row r="22" spans="3:14" ht="13.2" customHeight="1">
      <c r="C22" s="67"/>
      <c r="D22" s="68"/>
      <c r="E22" s="68"/>
      <c r="F22" s="69"/>
      <c r="G22" s="1"/>
      <c r="H22" s="44" t="str">
        <f>IF(LEN(データ設定用!I11)&gt;0,CONCATENATE(データ設定用!I11,"_",データ設定用!J11),"")</f>
        <v/>
      </c>
      <c r="I22" s="74"/>
      <c r="J22" s="75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8</v>
      </c>
      <c r="G23" s="37" t="str">
        <f>IF(LEN(データ設定用!D3)&gt;0,TEXT(データ設定用!D3,"0"),"")</f>
        <v/>
      </c>
      <c r="H23" s="8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K11" sqref="K11"/>
    </sheetView>
  </sheetViews>
  <sheetFormatPr defaultColWidth="8.88671875" defaultRowHeight="13.2"/>
  <cols>
    <col min="1" max="1" width="3" style="13" customWidth="1"/>
    <col min="2" max="2" width="16" style="13" customWidth="1"/>
    <col min="3" max="3" width="13.88671875" style="13" customWidth="1"/>
    <col min="4" max="4" width="31.44140625" style="13" customWidth="1"/>
    <col min="5" max="5" width="11.21875" style="13" customWidth="1"/>
    <col min="6" max="6" width="8.88671875" style="13"/>
    <col min="7" max="7" width="11.44140625" style="13" customWidth="1"/>
    <col min="8" max="8" width="16.21875" style="13" customWidth="1"/>
    <col min="9" max="9" width="18.77734375" style="13" customWidth="1"/>
    <col min="10" max="10" width="2.33203125" style="13" customWidth="1"/>
    <col min="11" max="16384" width="8.88671875" style="13"/>
  </cols>
  <sheetData>
    <row r="2" spans="1:11" ht="15.45" customHeight="1">
      <c r="B2" s="85" t="str">
        <f>CONCATENATE(データ設定用!G3,"　",データ設定用!H3,"　",データ設定用!O3,"様")</f>
        <v>　　様</v>
      </c>
      <c r="C2" s="85"/>
      <c r="D2" s="85"/>
      <c r="E2" s="85"/>
      <c r="F2" s="85"/>
      <c r="G2" s="85"/>
      <c r="H2" s="85"/>
      <c r="I2" s="85"/>
    </row>
    <row r="3" spans="1:11" ht="21" customHeight="1">
      <c r="B3" s="85" t="str">
        <f>CONCATENATE(データ設定用!R3,"　",データ設定用!S3,"様")</f>
        <v>　様</v>
      </c>
      <c r="C3" s="85"/>
      <c r="D3" s="85"/>
      <c r="E3" s="85"/>
      <c r="F3" s="85"/>
      <c r="G3" s="85"/>
      <c r="H3" s="85"/>
      <c r="I3" s="85"/>
    </row>
    <row r="4" spans="1:11" ht="9" customHeight="1">
      <c r="B4" s="15"/>
      <c r="C4" s="15"/>
      <c r="D4" s="15"/>
      <c r="E4" s="14"/>
      <c r="F4" s="14"/>
      <c r="G4" s="14"/>
    </row>
    <row r="5" spans="1:11" ht="30.45" customHeight="1" thickBot="1">
      <c r="B5" s="16"/>
      <c r="C5" s="16"/>
      <c r="D5" s="82" t="s">
        <v>15</v>
      </c>
      <c r="E5" s="82"/>
      <c r="F5" s="82"/>
      <c r="G5" s="82"/>
    </row>
    <row r="7" spans="1:11" ht="20.7" customHeight="1">
      <c r="D7" s="17" t="s">
        <v>16</v>
      </c>
      <c r="E7" s="17"/>
    </row>
    <row r="8" spans="1:11" ht="7.5" customHeight="1">
      <c r="D8" s="17"/>
      <c r="E8" s="17"/>
    </row>
    <row r="9" spans="1:11" ht="25.95" customHeight="1" thickBot="1">
      <c r="D9" s="18" t="s">
        <v>17</v>
      </c>
      <c r="E9" s="83">
        <f>データ設定用!P3</f>
        <v>0</v>
      </c>
      <c r="F9" s="83"/>
      <c r="G9" s="83"/>
    </row>
    <row r="10" spans="1:11" ht="10.95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  <c r="G11" s="24" t="s">
        <v>23</v>
      </c>
      <c r="H11" s="24" t="s">
        <v>24</v>
      </c>
      <c r="I11" s="25" t="s">
        <v>25</v>
      </c>
      <c r="J11" s="26"/>
      <c r="K11" s="21"/>
    </row>
    <row r="12" spans="1:11" ht="33.450000000000003" customHeight="1">
      <c r="A12" s="22">
        <v>1</v>
      </c>
      <c r="B12" s="27">
        <f>IF(LEN(納品書!C10)&gt;0,納品書!C10,"")</f>
        <v>0</v>
      </c>
      <c r="C12" s="28">
        <f>IF(LEN(納品書!D10)&gt;0,納品書!D10,"")</f>
        <v>0</v>
      </c>
      <c r="D12" s="28" t="str">
        <f>IF(LEN(データ設定用!K6)&gt;0,データ設定用!K6,"")</f>
        <v/>
      </c>
      <c r="E12" s="28" t="str">
        <f>IF(LEN(データ設定用!O6)&gt;0,データ設定用!O6,"")</f>
        <v/>
      </c>
      <c r="F12" s="28" t="str">
        <f>IF(LEN(データ設定用!Q6)&gt;0,データ設定用!Q6,"")</f>
        <v/>
      </c>
      <c r="G12" s="28"/>
      <c r="H12" s="39" t="str">
        <f>IF(LEN(データ設定用!G6)&gt;0,CONCATENATE(データ設定用!G6,CHAR(10),データ設定用!$Z$3),"")</f>
        <v/>
      </c>
      <c r="I12" s="29" t="str">
        <f>IF(LEN(D12)&gt;0,データ設定用!$R$3,"")</f>
        <v/>
      </c>
      <c r="J12" s="26"/>
      <c r="K12" s="21"/>
    </row>
    <row r="13" spans="1:11" ht="33.450000000000003" customHeight="1">
      <c r="A13" s="22">
        <v>2</v>
      </c>
      <c r="B13" s="27">
        <f>IF(LEN(納品書!C11)&gt;0,納品書!C11,"")</f>
        <v>0</v>
      </c>
      <c r="C13" s="28">
        <f>IF(LEN(納品書!D11)&gt;0,納品書!D11,"")</f>
        <v>0</v>
      </c>
      <c r="D13" s="28" t="str">
        <f>IF(LEN(データ設定用!K7)&gt;0,データ設定用!K7,"")</f>
        <v/>
      </c>
      <c r="E13" s="28" t="str">
        <f>IF(LEN(データ設定用!O7)&gt;0,データ設定用!O7,"")</f>
        <v/>
      </c>
      <c r="F13" s="28" t="str">
        <f>IF(LEN(データ設定用!Q7)&gt;0,データ設定用!Q7,"")</f>
        <v/>
      </c>
      <c r="G13" s="28"/>
      <c r="H13" s="39" t="str">
        <f>IF(LEN(データ設定用!G7)&gt;0,CONCATENATE(データ設定用!G7,CHAR(10),データ設定用!$Z$3),"")</f>
        <v/>
      </c>
      <c r="I13" s="29" t="str">
        <f>IF(LEN(D13)&gt;0,データ設定用!$R$3,"")</f>
        <v/>
      </c>
      <c r="J13" s="26"/>
      <c r="K13" s="21"/>
    </row>
    <row r="14" spans="1:11" ht="33.450000000000003" customHeight="1">
      <c r="A14" s="22">
        <v>3</v>
      </c>
      <c r="B14" s="27">
        <f>IF(LEN(納品書!C12)&gt;0,納品書!C12,"")</f>
        <v>0</v>
      </c>
      <c r="C14" s="28">
        <f>IF(LEN(納品書!D12)&gt;0,納品書!D12,"")</f>
        <v>0</v>
      </c>
      <c r="D14" s="28" t="str">
        <f>IF(LEN(データ設定用!K8)&gt;0,データ設定用!K8,"")</f>
        <v/>
      </c>
      <c r="E14" s="28" t="str">
        <f>IF(LEN(データ設定用!O8)&gt;0,データ設定用!O8,"")</f>
        <v/>
      </c>
      <c r="F14" s="28" t="str">
        <f>IF(LEN(データ設定用!Q8)&gt;0,データ設定用!Q8,"")</f>
        <v/>
      </c>
      <c r="G14" s="28"/>
      <c r="H14" s="39" t="str">
        <f>IF(LEN(データ設定用!G8)&gt;0,CONCATENATE(データ設定用!G8,CHAR(10),データ設定用!$Z$3),"")</f>
        <v/>
      </c>
      <c r="I14" s="29" t="str">
        <f>IF(LEN(D14)&gt;0,データ設定用!$R$3,"")</f>
        <v/>
      </c>
      <c r="J14" s="26"/>
      <c r="K14" s="21"/>
    </row>
    <row r="15" spans="1:11" ht="33.450000000000003" customHeight="1">
      <c r="A15" s="22">
        <v>4</v>
      </c>
      <c r="B15" s="27">
        <f>IF(LEN(納品書!C13)&gt;0,納品書!C13,"")</f>
        <v>0</v>
      </c>
      <c r="C15" s="28">
        <f>IF(LEN(納品書!D13)&gt;0,納品書!D13,"")</f>
        <v>0</v>
      </c>
      <c r="D15" s="28" t="str">
        <f>IF(LEN(データ設定用!K9)&gt;0,データ設定用!K9,"")</f>
        <v/>
      </c>
      <c r="E15" s="28" t="str">
        <f>IF(LEN(データ設定用!O9)&gt;0,データ設定用!O9,"")</f>
        <v/>
      </c>
      <c r="F15" s="28" t="str">
        <f>IF(LEN(データ設定用!Q9)&gt;0,データ設定用!Q9,"")</f>
        <v/>
      </c>
      <c r="G15" s="28"/>
      <c r="H15" s="39" t="str">
        <f>IF(LEN(データ設定用!G9)&gt;0,CONCATENATE(データ設定用!G9,CHAR(10),データ設定用!$Z$3),"")</f>
        <v/>
      </c>
      <c r="I15" s="29" t="str">
        <f>IF(LEN(D15)&gt;0,データ設定用!$R$3,"")</f>
        <v/>
      </c>
      <c r="J15" s="26"/>
      <c r="K15" s="21"/>
    </row>
    <row r="16" spans="1:11" ht="33.450000000000003" customHeight="1">
      <c r="A16" s="22">
        <v>5</v>
      </c>
      <c r="B16" s="27">
        <f>IF(LEN(納品書!C14)&gt;0,納品書!C14,"")</f>
        <v>0</v>
      </c>
      <c r="C16" s="28">
        <f>IF(LEN(納品書!D14)&gt;0,納品書!D14,"")</f>
        <v>0</v>
      </c>
      <c r="D16" s="28" t="str">
        <f>IF(LEN(データ設定用!K10)&gt;0,データ設定用!K10,"")</f>
        <v/>
      </c>
      <c r="E16" s="28" t="str">
        <f>IF(LEN(データ設定用!O10)&gt;0,データ設定用!O10,"")</f>
        <v/>
      </c>
      <c r="F16" s="28" t="str">
        <f>IF(LEN(データ設定用!Q10)&gt;0,データ設定用!Q10,"")</f>
        <v/>
      </c>
      <c r="G16" s="28"/>
      <c r="H16" s="39" t="str">
        <f>IF(LEN(データ設定用!G10)&gt;0,CONCATENATE(データ設定用!G10,CHAR(10),データ設定用!$Z$3),"")</f>
        <v/>
      </c>
      <c r="I16" s="29" t="str">
        <f>IF(LEN(D16)&gt;0,データ設定用!$R$3,"")</f>
        <v/>
      </c>
      <c r="J16" s="26"/>
      <c r="K16" s="21"/>
    </row>
    <row r="17" spans="1:11" ht="33.450000000000003" customHeight="1">
      <c r="A17" s="22">
        <v>6</v>
      </c>
      <c r="B17" s="27">
        <f>IF(LEN(納品書!C15)&gt;0,納品書!C15,"")</f>
        <v>0</v>
      </c>
      <c r="C17" s="28">
        <f>IF(LEN(納品書!D15)&gt;0,納品書!D15,"")</f>
        <v>0</v>
      </c>
      <c r="D17" s="28" t="str">
        <f>IF(LEN(データ設定用!K11)&gt;0,データ設定用!K11,"")</f>
        <v/>
      </c>
      <c r="E17" s="28" t="str">
        <f>IF(LEN(データ設定用!O11)&gt;0,データ設定用!O11,"")</f>
        <v/>
      </c>
      <c r="F17" s="28" t="str">
        <f>IF(LEN(データ設定用!Q11)&gt;0,データ設定用!Q11,"")</f>
        <v/>
      </c>
      <c r="G17" s="28"/>
      <c r="H17" s="39" t="str">
        <f>IF(LEN(データ設定用!G11)&gt;0,CONCATENATE(データ設定用!G11,CHAR(10),データ設定用!$Z$3),"")</f>
        <v/>
      </c>
      <c r="I17" s="29" t="str">
        <f>IF(LEN(D17)&gt;0,データ設定用!$R$3,"")</f>
        <v/>
      </c>
      <c r="J17" s="26"/>
      <c r="K17" s="21"/>
    </row>
    <row r="18" spans="1:11" ht="13.95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84" t="s">
        <v>26</v>
      </c>
      <c r="H19" s="84"/>
      <c r="I19" s="31" t="s">
        <v>27</v>
      </c>
      <c r="J19" s="21"/>
      <c r="K19" s="21"/>
    </row>
    <row r="20" spans="1:11" ht="15" customHeight="1">
      <c r="G20" s="32"/>
      <c r="H20" s="33"/>
      <c r="I20" s="31" t="s">
        <v>28</v>
      </c>
    </row>
    <row r="21" spans="1:11" ht="15" customHeight="1">
      <c r="G21" s="32"/>
      <c r="H21" s="33"/>
      <c r="I21" s="31" t="s">
        <v>29</v>
      </c>
    </row>
    <row r="22" spans="1:11" ht="15" customHeight="1">
      <c r="G22" s="32"/>
      <c r="H22" s="33" t="s">
        <v>30</v>
      </c>
      <c r="I22" s="31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1"/>
  <sheetViews>
    <sheetView workbookViewId="0">
      <selection activeCell="E11" sqref="E11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6">
      <c r="B1" t="s">
        <v>74</v>
      </c>
      <c r="C1" t="s">
        <v>76</v>
      </c>
      <c r="D1" t="s">
        <v>92</v>
      </c>
      <c r="E1" t="s">
        <v>93</v>
      </c>
      <c r="F1" t="s">
        <v>94</v>
      </c>
      <c r="G1" t="s">
        <v>111</v>
      </c>
      <c r="H1" t="s">
        <v>95</v>
      </c>
      <c r="I1" s="40" t="s">
        <v>123</v>
      </c>
      <c r="J1" s="40" t="s">
        <v>124</v>
      </c>
      <c r="K1" s="40" t="s">
        <v>125</v>
      </c>
      <c r="L1" s="40" t="s">
        <v>126</v>
      </c>
      <c r="M1" s="13" t="s">
        <v>119</v>
      </c>
      <c r="N1" s="13" t="s">
        <v>120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101</v>
      </c>
      <c r="Z1" t="s">
        <v>102</v>
      </c>
      <c r="AA1" t="s">
        <v>110</v>
      </c>
      <c r="AB1" t="s">
        <v>115</v>
      </c>
      <c r="AC1" t="s">
        <v>116</v>
      </c>
      <c r="AD1" t="s">
        <v>108</v>
      </c>
      <c r="AE1" t="s">
        <v>109</v>
      </c>
      <c r="AF1" s="13" t="s">
        <v>131</v>
      </c>
      <c r="AG1" s="34"/>
      <c r="AI1" t="s">
        <v>113</v>
      </c>
      <c r="AJ1" t="s">
        <v>114</v>
      </c>
    </row>
    <row r="2" spans="1:36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112</v>
      </c>
      <c r="H2" t="s">
        <v>43</v>
      </c>
      <c r="I2" s="40" t="s">
        <v>127</v>
      </c>
      <c r="J2" s="40" t="s">
        <v>128</v>
      </c>
      <c r="K2" s="40" t="s">
        <v>129</v>
      </c>
      <c r="L2" s="40" t="s">
        <v>130</v>
      </c>
      <c r="M2" s="13" t="s">
        <v>121</v>
      </c>
      <c r="N2" s="13" t="s">
        <v>122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117</v>
      </c>
      <c r="AC2" t="s">
        <v>118</v>
      </c>
      <c r="AD2" t="s">
        <v>57</v>
      </c>
      <c r="AE2" t="s">
        <v>58</v>
      </c>
      <c r="AF2" s="13" t="s">
        <v>132</v>
      </c>
    </row>
    <row r="3" spans="1:36">
      <c r="A3" s="34" t="s">
        <v>31</v>
      </c>
      <c r="D3" s="36"/>
      <c r="G3" s="34"/>
      <c r="H3" s="34"/>
      <c r="I3" s="13"/>
      <c r="J3" s="13"/>
      <c r="K3" s="13"/>
      <c r="L3" s="13"/>
      <c r="M3" s="13"/>
      <c r="N3" s="13"/>
      <c r="O3" s="34"/>
      <c r="P3" s="35"/>
      <c r="R3" s="34"/>
      <c r="S3" s="34"/>
      <c r="U3" s="34"/>
      <c r="Z3" s="34"/>
      <c r="AA3" s="34"/>
      <c r="AE3" s="34"/>
      <c r="AF3" s="38"/>
      <c r="AG3" s="34"/>
      <c r="AI3">
        <f>ROUNDDOWN(IF(Y3&lt;&gt;1,0,IF(Y3=1,V3*AA3,V3/(1+AA3)*AA3)),0)</f>
        <v>0</v>
      </c>
      <c r="AJ3">
        <f>V3+AI3</f>
        <v>0</v>
      </c>
    </row>
    <row r="4" spans="1:36"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t="s">
        <v>90</v>
      </c>
      <c r="S4" t="s">
        <v>91</v>
      </c>
    </row>
    <row r="5" spans="1:36">
      <c r="B5" t="s">
        <v>38</v>
      </c>
      <c r="C5" t="s">
        <v>59</v>
      </c>
      <c r="D5" t="s">
        <v>39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58</v>
      </c>
    </row>
    <row r="6" spans="1:36">
      <c r="A6" s="34" t="s">
        <v>32</v>
      </c>
      <c r="E6" s="38"/>
      <c r="G6" s="34"/>
      <c r="H6" s="34"/>
      <c r="I6" s="38"/>
      <c r="J6" s="38"/>
      <c r="K6" s="34"/>
      <c r="Q6" s="34"/>
      <c r="S6" s="34"/>
    </row>
    <row r="7" spans="1:36">
      <c r="A7" s="34" t="s">
        <v>33</v>
      </c>
      <c r="E7" s="36"/>
      <c r="G7" s="34"/>
      <c r="H7" s="34"/>
      <c r="I7" s="38"/>
      <c r="J7" s="38"/>
      <c r="K7" s="34"/>
      <c r="Q7" s="34"/>
      <c r="S7" s="34"/>
    </row>
    <row r="8" spans="1:36">
      <c r="A8" s="34" t="s">
        <v>34</v>
      </c>
      <c r="E8" s="36"/>
      <c r="G8" s="34"/>
      <c r="H8" s="34"/>
      <c r="I8" s="38"/>
      <c r="J8" s="38"/>
      <c r="K8" s="34"/>
      <c r="Q8" s="34"/>
      <c r="S8" s="34"/>
    </row>
    <row r="9" spans="1:36">
      <c r="A9" s="34" t="s">
        <v>35</v>
      </c>
      <c r="E9" s="36"/>
      <c r="G9" s="34"/>
      <c r="H9" s="34"/>
      <c r="I9" s="38"/>
      <c r="J9" s="38"/>
      <c r="K9" s="34"/>
      <c r="Q9" s="34"/>
      <c r="S9" s="34"/>
      <c r="Z9" s="34"/>
    </row>
    <row r="10" spans="1:36">
      <c r="A10" s="34" t="s">
        <v>36</v>
      </c>
      <c r="E10" s="36"/>
      <c r="G10" s="34"/>
      <c r="H10" s="34"/>
      <c r="I10" s="38"/>
      <c r="J10" s="38"/>
      <c r="K10" s="34"/>
      <c r="Q10" s="34"/>
      <c r="S10" s="34"/>
    </row>
    <row r="11" spans="1:36">
      <c r="A11" s="34" t="s">
        <v>37</v>
      </c>
      <c r="E11" s="36"/>
      <c r="G11" s="34"/>
      <c r="H11" s="34"/>
      <c r="I11" s="38"/>
      <c r="J11" s="38"/>
      <c r="K11" s="34"/>
      <c r="Q11" s="34"/>
      <c r="S11" s="34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2019-09-04T07:23:07Z</cp:lastPrinted>
  <dcterms:created xsi:type="dcterms:W3CDTF">2019-03-07T05:51:51Z</dcterms:created>
  <dcterms:modified xsi:type="dcterms:W3CDTF">2020-03-19T08:57:43Z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