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sash\Desktop\solcom\git\KIDS2\01_kidsweb\home\kids2\tmp\inv\"/>
    </mc:Choice>
  </mc:AlternateContent>
  <xr:revisionPtr revIDLastSave="0" documentId="13_ncr:1_{4DFE782D-B300-4F55-9C94-23F430694DB5}" xr6:coauthVersionLast="44" xr6:coauthVersionMax="44" xr10:uidLastSave="{00000000-0000-0000-0000-000000000000}"/>
  <bookViews>
    <workbookView xWindow="720" yWindow="1605" windowWidth="23835" windowHeight="13140" tabRatio="813" xr2:uid="{00000000-000D-0000-FFFF-FFFF00000000}"/>
  </bookViews>
  <sheets>
    <sheet name="請求額集計表" sheetId="31" r:id="rId1"/>
  </sheets>
  <definedNames>
    <definedName name="_xlnm._FilterDatabase" localSheetId="0" hidden="1">請求額集計表!$A$6:$J$381</definedName>
    <definedName name="_xlnm.Print_Area" localSheetId="0">請求額集計表!$D$1:$K$381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73" i="31" l="1"/>
  <c r="J317" i="31" l="1"/>
  <c r="J318" i="31"/>
  <c r="J319" i="31"/>
  <c r="J320" i="31"/>
  <c r="J321" i="31"/>
  <c r="J322" i="31"/>
  <c r="J323" i="31"/>
  <c r="J324" i="31"/>
  <c r="J325" i="31"/>
  <c r="J326" i="31"/>
  <c r="J327" i="31"/>
  <c r="J328" i="31"/>
  <c r="J329" i="31"/>
  <c r="J330" i="31"/>
  <c r="J331" i="31"/>
  <c r="J332" i="31"/>
  <c r="J333" i="31"/>
  <c r="J334" i="31"/>
  <c r="J335" i="31"/>
  <c r="J336" i="31"/>
  <c r="J337" i="31"/>
  <c r="J338" i="31"/>
  <c r="J339" i="31"/>
  <c r="J340" i="31"/>
  <c r="J341" i="31"/>
  <c r="J342" i="31"/>
  <c r="J343" i="31"/>
  <c r="J344" i="31"/>
  <c r="J345" i="31"/>
  <c r="J346" i="31"/>
  <c r="J316" i="31"/>
  <c r="J272" i="31"/>
  <c r="J243" i="31"/>
  <c r="J244" i="31"/>
  <c r="J245" i="31"/>
  <c r="J246" i="31"/>
  <c r="J247" i="31"/>
  <c r="J248" i="31"/>
  <c r="J249" i="31"/>
  <c r="J250" i="31"/>
  <c r="J251" i="31"/>
  <c r="J252" i="31"/>
  <c r="J253" i="31"/>
  <c r="J254" i="31"/>
  <c r="J255" i="31"/>
  <c r="J256" i="31"/>
  <c r="J257" i="31"/>
  <c r="J258" i="31"/>
  <c r="J259" i="31"/>
  <c r="J260" i="31"/>
  <c r="J261" i="31"/>
  <c r="J262" i="31"/>
  <c r="J263" i="31"/>
  <c r="J264" i="31"/>
  <c r="J265" i="31"/>
  <c r="J266" i="31"/>
  <c r="J267" i="31"/>
  <c r="J268" i="31"/>
  <c r="J269" i="31"/>
  <c r="J270" i="31"/>
  <c r="J271" i="31"/>
  <c r="J242" i="31"/>
  <c r="J217" i="31" l="1"/>
  <c r="J216" i="31"/>
  <c r="J214" i="31"/>
  <c r="J213" i="31"/>
  <c r="J212" i="31"/>
  <c r="J211" i="31"/>
  <c r="J210" i="31"/>
  <c r="J209" i="31"/>
  <c r="J306" i="31"/>
  <c r="J305" i="31"/>
  <c r="J303" i="31"/>
  <c r="J302" i="31"/>
  <c r="J301" i="31"/>
  <c r="J300" i="31"/>
  <c r="J299" i="31"/>
  <c r="J298" i="31"/>
  <c r="J380" i="31"/>
  <c r="J379" i="31"/>
  <c r="J377" i="31"/>
  <c r="J376" i="31"/>
  <c r="J375" i="31"/>
  <c r="J374" i="31"/>
  <c r="J372" i="31"/>
  <c r="J45" i="31" l="1"/>
  <c r="J44" i="31"/>
  <c r="J43" i="31"/>
  <c r="J42" i="31"/>
  <c r="J41" i="31"/>
  <c r="J40" i="31"/>
  <c r="J39" i="31"/>
  <c r="J38" i="31"/>
  <c r="J37" i="31"/>
  <c r="J36" i="31"/>
  <c r="J35" i="31"/>
  <c r="J34" i="31"/>
  <c r="J33" i="31"/>
  <c r="J32" i="31"/>
  <c r="J31" i="31"/>
  <c r="J30" i="31"/>
  <c r="J29" i="31"/>
  <c r="J28" i="31"/>
  <c r="J27" i="31"/>
  <c r="J26" i="31"/>
  <c r="J25" i="31"/>
  <c r="J24" i="31"/>
  <c r="J23" i="31"/>
  <c r="J22" i="31"/>
  <c r="J21" i="31"/>
  <c r="J20" i="31"/>
  <c r="J19" i="31"/>
  <c r="J18" i="31"/>
  <c r="J17" i="31"/>
  <c r="J16" i="31"/>
  <c r="J15" i="31"/>
  <c r="J14" i="31"/>
  <c r="J13" i="31"/>
  <c r="J12" i="31"/>
  <c r="J11" i="31"/>
  <c r="J10" i="31"/>
  <c r="J9" i="31"/>
  <c r="J8" i="31"/>
  <c r="J7" i="31"/>
  <c r="I233" i="31" l="1"/>
  <c r="H233" i="31"/>
  <c r="J230" i="31" l="1"/>
  <c r="J231" i="31"/>
  <c r="J232" i="31"/>
  <c r="I172" i="31" l="1"/>
  <c r="H172" i="31"/>
  <c r="I167" i="31"/>
  <c r="H167" i="31"/>
  <c r="J368" i="31"/>
  <c r="B368" i="31" s="1"/>
  <c r="J367" i="31"/>
  <c r="B367" i="31" s="1"/>
  <c r="J365" i="31"/>
  <c r="B365" i="31" s="1"/>
  <c r="J364" i="31"/>
  <c r="B364" i="31" s="1"/>
  <c r="J363" i="31"/>
  <c r="B363" i="31" s="1"/>
  <c r="J362" i="31"/>
  <c r="B362" i="31" s="1"/>
  <c r="J361" i="31"/>
  <c r="B361" i="31" s="1"/>
  <c r="J360" i="31"/>
  <c r="B360" i="31" s="1"/>
  <c r="J359" i="31"/>
  <c r="B359" i="31" s="1"/>
  <c r="J358" i="31"/>
  <c r="B358" i="31" s="1"/>
  <c r="J357" i="31"/>
  <c r="B357" i="31" s="1"/>
  <c r="J356" i="31"/>
  <c r="B356" i="31" s="1"/>
  <c r="J355" i="31"/>
  <c r="B355" i="31" s="1"/>
  <c r="J354" i="31"/>
  <c r="B354" i="31" s="1"/>
  <c r="B352" i="31"/>
  <c r="B351" i="31"/>
  <c r="B350" i="31"/>
  <c r="J294" i="31"/>
  <c r="B294" i="31" s="1"/>
  <c r="J293" i="31"/>
  <c r="B293" i="31" s="1"/>
  <c r="J292" i="31"/>
  <c r="B292" i="31" s="1"/>
  <c r="J291" i="31"/>
  <c r="B291" i="31" s="1"/>
  <c r="J290" i="31"/>
  <c r="B290" i="31" s="1"/>
  <c r="J289" i="31"/>
  <c r="B289" i="31" s="1"/>
  <c r="J288" i="31"/>
  <c r="B288" i="31" s="1"/>
  <c r="J287" i="31"/>
  <c r="B287" i="31" s="1"/>
  <c r="J286" i="31"/>
  <c r="B286" i="31" s="1"/>
  <c r="J285" i="31"/>
  <c r="B285" i="31" s="1"/>
  <c r="J284" i="31"/>
  <c r="B284" i="31" s="1"/>
  <c r="J283" i="31"/>
  <c r="B283" i="31" s="1"/>
  <c r="J282" i="31"/>
  <c r="B282" i="31" s="1"/>
  <c r="J281" i="31"/>
  <c r="B281" i="31" s="1"/>
  <c r="J280" i="31"/>
  <c r="B280" i="31" s="1"/>
  <c r="B278" i="31"/>
  <c r="B277" i="31"/>
  <c r="B276" i="31"/>
  <c r="B177" i="31" l="1"/>
  <c r="B178" i="31"/>
  <c r="B179" i="31"/>
  <c r="J181" i="31" l="1"/>
  <c r="J202" i="31" l="1"/>
  <c r="B202" i="31" s="1"/>
  <c r="J201" i="31"/>
  <c r="B201" i="31" s="1"/>
  <c r="J200" i="31"/>
  <c r="B200" i="31" s="1"/>
  <c r="J191" i="31" l="1"/>
  <c r="B191" i="31" s="1"/>
  <c r="J190" i="31"/>
  <c r="B190" i="31" s="1"/>
  <c r="J189" i="31"/>
  <c r="B189" i="31" s="1"/>
  <c r="J188" i="31"/>
  <c r="B188" i="31" s="1"/>
  <c r="J187" i="31"/>
  <c r="B187" i="31" s="1"/>
  <c r="J195" i="31"/>
  <c r="B195" i="31" s="1"/>
  <c r="J194" i="31"/>
  <c r="B194" i="31" s="1"/>
  <c r="J193" i="31"/>
  <c r="B193" i="31" s="1"/>
  <c r="J203" i="31" l="1"/>
  <c r="J164" i="31" l="1"/>
  <c r="J165" i="31"/>
  <c r="J166" i="31"/>
  <c r="J169" i="31"/>
  <c r="J170" i="31"/>
  <c r="J171" i="31"/>
  <c r="B181" i="31"/>
  <c r="J182" i="31"/>
  <c r="B182" i="31" s="1"/>
  <c r="J183" i="31"/>
  <c r="B183" i="31" s="1"/>
  <c r="J184" i="31"/>
  <c r="B184" i="31" s="1"/>
  <c r="J185" i="31"/>
  <c r="B185" i="31" s="1"/>
  <c r="J186" i="31"/>
  <c r="B186" i="31" s="1"/>
  <c r="J192" i="31"/>
  <c r="B192" i="31" s="1"/>
  <c r="J196" i="31"/>
  <c r="B196" i="31" s="1"/>
  <c r="J197" i="31"/>
  <c r="B197" i="31" s="1"/>
  <c r="J204" i="31"/>
  <c r="B204" i="31" s="1"/>
  <c r="J205" i="31"/>
  <c r="B205" i="31" s="1"/>
  <c r="B229" i="31"/>
  <c r="J229" i="31"/>
  <c r="J233" i="31" s="1"/>
  <c r="B230" i="31"/>
  <c r="B231" i="31"/>
  <c r="B232" i="31"/>
  <c r="B233" i="31"/>
  <c r="J167" i="31" l="1"/>
  <c r="B167" i="31" s="1"/>
  <c r="B166" i="31"/>
  <c r="B170" i="31"/>
  <c r="J172" i="31"/>
  <c r="B172" i="31" s="1"/>
  <c r="D2" i="31"/>
  <c r="D237" i="31"/>
  <c r="D238" i="31" s="1"/>
  <c r="D311" i="31"/>
  <c r="D312" i="31" s="1"/>
  <c r="B165" i="31"/>
  <c r="B171" i="31"/>
  <c r="B203" i="31" l="1"/>
  <c r="B168" i="31" l="1"/>
  <c r="B169" i="31"/>
  <c r="B173" i="31" l="1"/>
  <c r="K319" i="31" l="1"/>
  <c r="K256" i="31"/>
  <c r="K257" i="31"/>
  <c r="K327" i="31"/>
  <c r="K325" i="31"/>
  <c r="K260" i="31"/>
  <c r="K259" i="31"/>
  <c r="K248" i="31"/>
  <c r="K266" i="31"/>
  <c r="K265" i="31"/>
  <c r="K252" i="31"/>
  <c r="K245" i="31"/>
  <c r="K316" i="31"/>
  <c r="K261" i="31"/>
  <c r="K253" i="31"/>
  <c r="K271" i="31"/>
  <c r="K251" i="31"/>
  <c r="K254" i="31"/>
  <c r="K264" i="31"/>
  <c r="K270" i="31"/>
  <c r="K336" i="31"/>
  <c r="K332" i="31"/>
  <c r="K255" i="31"/>
  <c r="K258" i="31"/>
  <c r="K269" i="31"/>
  <c r="K268" i="31"/>
  <c r="K242" i="31"/>
  <c r="K263" i="31"/>
  <c r="K250" i="31"/>
  <c r="K272" i="31"/>
  <c r="K322" i="31"/>
  <c r="K262" i="31"/>
  <c r="K267" i="31"/>
  <c r="B316" i="31"/>
  <c r="B242" i="31"/>
  <c r="K320" i="31" l="1"/>
  <c r="K335" i="31"/>
  <c r="K337" i="31"/>
  <c r="K246" i="31"/>
  <c r="K341" i="31"/>
  <c r="K317" i="31"/>
  <c r="K342" i="31"/>
  <c r="K330" i="31"/>
  <c r="K243" i="31"/>
  <c r="K321" i="31"/>
  <c r="K249" i="31"/>
  <c r="K343" i="31"/>
  <c r="K339" i="31"/>
  <c r="K340" i="31"/>
  <c r="K328" i="31"/>
  <c r="K323" i="31"/>
  <c r="K333" i="31"/>
  <c r="K331" i="31"/>
  <c r="K334" i="31"/>
  <c r="K324" i="31"/>
  <c r="K338" i="31"/>
  <c r="K346" i="31"/>
  <c r="K329" i="31"/>
  <c r="K344" i="31"/>
  <c r="K345" i="31"/>
  <c r="K326" i="31"/>
  <c r="B326" i="31"/>
  <c r="B336" i="31"/>
  <c r="B322" i="31"/>
  <c r="B317" i="31"/>
  <c r="B328" i="31"/>
  <c r="B259" i="31"/>
  <c r="B258" i="31"/>
  <c r="B325" i="31"/>
  <c r="B263" i="31"/>
  <c r="B337" i="31"/>
  <c r="B267" i="31"/>
  <c r="B320" i="31"/>
  <c r="B333" i="31"/>
  <c r="B269" i="31"/>
  <c r="B270" i="31"/>
  <c r="B246" i="31"/>
  <c r="B257" i="31"/>
  <c r="B252" i="31"/>
  <c r="B271" i="31"/>
  <c r="B253" i="31"/>
  <c r="B254" i="31"/>
  <c r="B256" i="31"/>
  <c r="B268" i="31"/>
  <c r="B261" i="31"/>
  <c r="B266" i="31"/>
  <c r="B251" i="31"/>
  <c r="B272" i="31"/>
  <c r="B255" i="31"/>
  <c r="B265" i="31"/>
  <c r="B264" i="31"/>
  <c r="B262" i="31"/>
  <c r="B260" i="31"/>
  <c r="B243" i="31"/>
  <c r="B249" i="31"/>
  <c r="B346" i="31" l="1"/>
  <c r="K244" i="31"/>
  <c r="K318" i="31"/>
  <c r="K247" i="31"/>
  <c r="B327" i="31"/>
  <c r="B335" i="31"/>
  <c r="B339" i="31"/>
  <c r="B340" i="31"/>
  <c r="B318" i="31"/>
  <c r="I347" i="31"/>
  <c r="I353" i="31" s="1"/>
  <c r="I369" i="31" s="1"/>
  <c r="B345" i="31"/>
  <c r="B344" i="31"/>
  <c r="B338" i="31"/>
  <c r="H347" i="31"/>
  <c r="B330" i="31"/>
  <c r="B324" i="31"/>
  <c r="B341" i="31"/>
  <c r="B323" i="31"/>
  <c r="B331" i="31"/>
  <c r="B321" i="31"/>
  <c r="B342" i="31"/>
  <c r="B343" i="31"/>
  <c r="B334" i="31"/>
  <c r="B332" i="31"/>
  <c r="B329" i="31"/>
  <c r="B250" i="31"/>
  <c r="H353" i="31" l="1"/>
  <c r="H369" i="31" s="1"/>
  <c r="B369" i="31" s="1"/>
  <c r="J347" i="31"/>
  <c r="B347" i="31" s="1"/>
  <c r="B319" i="31"/>
  <c r="B374" i="31"/>
  <c r="B376" i="31"/>
  <c r="B373" i="31"/>
  <c r="B377" i="31"/>
  <c r="B375" i="31"/>
  <c r="B247" i="31"/>
  <c r="B248" i="31"/>
  <c r="B244" i="31"/>
  <c r="B245" i="31"/>
  <c r="H273" i="31"/>
  <c r="I273" i="31"/>
  <c r="I279" i="31" s="1"/>
  <c r="I295" i="31" s="1"/>
  <c r="B301" i="31"/>
  <c r="B303" i="31"/>
  <c r="B299" i="31"/>
  <c r="B300" i="31"/>
  <c r="B302" i="31"/>
  <c r="H279" i="31" l="1"/>
  <c r="H295" i="31" s="1"/>
  <c r="B295" i="31" s="1"/>
  <c r="J273" i="31"/>
  <c r="B273" i="31" s="1"/>
  <c r="I378" i="31"/>
  <c r="I381" i="31" s="1"/>
  <c r="H378" i="31"/>
  <c r="J353" i="31"/>
  <c r="B353" i="31" s="1"/>
  <c r="H304" i="31"/>
  <c r="I304" i="31"/>
  <c r="I307" i="31" s="1"/>
  <c r="J279" i="31" l="1"/>
  <c r="J295" i="31" s="1"/>
  <c r="J304" i="31"/>
  <c r="H381" i="31"/>
  <c r="J381" i="31" s="1"/>
  <c r="J378" i="31"/>
  <c r="H307" i="31"/>
  <c r="J307" i="31" s="1"/>
  <c r="B279" i="31" l="1"/>
  <c r="K18" i="31"/>
  <c r="K160" i="31"/>
  <c r="K19" i="31"/>
  <c r="J160" i="31"/>
  <c r="B19" i="31" l="1"/>
  <c r="K105" i="31"/>
  <c r="K111" i="31"/>
  <c r="K93" i="31"/>
  <c r="K49" i="31"/>
  <c r="K150" i="31"/>
  <c r="K100" i="31"/>
  <c r="K103" i="31"/>
  <c r="K153" i="31"/>
  <c r="K77" i="31"/>
  <c r="K71" i="31"/>
  <c r="K118" i="31"/>
  <c r="K57" i="31"/>
  <c r="K97" i="31"/>
  <c r="K155" i="31"/>
  <c r="K60" i="31"/>
  <c r="K80" i="31"/>
  <c r="K129" i="31"/>
  <c r="K47" i="31"/>
  <c r="K86" i="31"/>
  <c r="K104" i="31"/>
  <c r="K146" i="31"/>
  <c r="K145" i="31"/>
  <c r="K114" i="31"/>
  <c r="K81" i="31"/>
  <c r="K108" i="31"/>
  <c r="K157" i="31"/>
  <c r="K82" i="31"/>
  <c r="K131" i="31"/>
  <c r="K110" i="31"/>
  <c r="K53" i="31"/>
  <c r="K162" i="31"/>
  <c r="K72" i="31"/>
  <c r="K112" i="31"/>
  <c r="K119" i="31"/>
  <c r="K78" i="31"/>
  <c r="K144" i="31"/>
  <c r="K94" i="31"/>
  <c r="K89" i="31"/>
  <c r="K87" i="31"/>
  <c r="K134" i="31"/>
  <c r="K154" i="31"/>
  <c r="K68" i="31"/>
  <c r="K56" i="31"/>
  <c r="K143" i="31"/>
  <c r="K107" i="31"/>
  <c r="K122" i="31"/>
  <c r="K90" i="31"/>
  <c r="K136" i="31"/>
  <c r="K125" i="31"/>
  <c r="K88" i="31"/>
  <c r="K55" i="31"/>
  <c r="K84" i="31"/>
  <c r="K63" i="31"/>
  <c r="K138" i="31"/>
  <c r="K85" i="31"/>
  <c r="K43" i="31"/>
  <c r="K73" i="31"/>
  <c r="K92" i="31"/>
  <c r="K101" i="31"/>
  <c r="K148" i="31"/>
  <c r="K156" i="31"/>
  <c r="K115" i="31"/>
  <c r="K54" i="31"/>
  <c r="K70" i="31"/>
  <c r="K96" i="31"/>
  <c r="K109" i="31"/>
  <c r="K117" i="31"/>
  <c r="K10" i="31"/>
  <c r="K158" i="31"/>
  <c r="K132" i="31"/>
  <c r="K52" i="31"/>
  <c r="K141" i="31"/>
  <c r="K61" i="31"/>
  <c r="K121" i="31"/>
  <c r="K20" i="31"/>
  <c r="K116" i="31"/>
  <c r="K140" i="31"/>
  <c r="K159" i="31"/>
  <c r="K59" i="31"/>
  <c r="K127" i="31"/>
  <c r="K133" i="31"/>
  <c r="K95" i="31"/>
  <c r="K74" i="31"/>
  <c r="K137" i="31"/>
  <c r="K98" i="31"/>
  <c r="K120" i="31"/>
  <c r="K76" i="31"/>
  <c r="K44" i="31"/>
  <c r="K149" i="31"/>
  <c r="K65" i="31"/>
  <c r="K128" i="31"/>
  <c r="K139" i="31"/>
  <c r="K102" i="31"/>
  <c r="K41" i="31"/>
  <c r="K67" i="31"/>
  <c r="K106" i="31"/>
  <c r="K126" i="31"/>
  <c r="K79" i="31"/>
  <c r="K66" i="31"/>
  <c r="K69" i="31"/>
  <c r="K46" i="31"/>
  <c r="K123" i="31"/>
  <c r="K91" i="31"/>
  <c r="K152" i="31"/>
  <c r="K163" i="31"/>
  <c r="K45" i="31"/>
  <c r="K124" i="31"/>
  <c r="K83" i="31"/>
  <c r="K99" i="31"/>
  <c r="K147" i="31"/>
  <c r="K161" i="31"/>
  <c r="K135" i="31"/>
  <c r="K75" i="31"/>
  <c r="K130" i="31"/>
  <c r="K50" i="31"/>
  <c r="K62" i="31"/>
  <c r="K48" i="31"/>
  <c r="K58" i="31"/>
  <c r="K142" i="31"/>
  <c r="K51" i="31"/>
  <c r="K151" i="31"/>
  <c r="K113" i="31"/>
  <c r="K64" i="31"/>
  <c r="K7" i="31"/>
  <c r="K8" i="31"/>
  <c r="B7" i="31"/>
  <c r="J122" i="31"/>
  <c r="J131" i="31"/>
  <c r="J64" i="31"/>
  <c r="J155" i="31"/>
  <c r="J143" i="31"/>
  <c r="J107" i="31"/>
  <c r="J115" i="31"/>
  <c r="J117" i="31"/>
  <c r="J79" i="31"/>
  <c r="J82" i="31"/>
  <c r="J113" i="31"/>
  <c r="J121" i="31"/>
  <c r="J54" i="31"/>
  <c r="B20" i="31"/>
  <c r="J163" i="31"/>
  <c r="J94" i="31"/>
  <c r="J89" i="31"/>
  <c r="J108" i="31"/>
  <c r="J118" i="31"/>
  <c r="J63" i="31"/>
  <c r="J87" i="31"/>
  <c r="J136" i="31"/>
  <c r="J133" i="31"/>
  <c r="J137" i="31"/>
  <c r="J119" i="31"/>
  <c r="J60" i="31"/>
  <c r="J56" i="31"/>
  <c r="J132" i="31"/>
  <c r="J70" i="31"/>
  <c r="J67" i="31"/>
  <c r="J111" i="31"/>
  <c r="J96" i="31"/>
  <c r="J90" i="31"/>
  <c r="J110" i="31"/>
  <c r="J106" i="31"/>
  <c r="J149" i="31"/>
  <c r="J53" i="31"/>
  <c r="J83" i="31"/>
  <c r="J95" i="31"/>
  <c r="J98" i="31"/>
  <c r="J154" i="31"/>
  <c r="J57" i="31"/>
  <c r="J75" i="31"/>
  <c r="J120" i="31"/>
  <c r="J101" i="31"/>
  <c r="J66" i="31"/>
  <c r="J100" i="31"/>
  <c r="J69" i="31"/>
  <c r="J65" i="31"/>
  <c r="J49" i="31"/>
  <c r="J123" i="31"/>
  <c r="J127" i="31"/>
  <c r="J68" i="31"/>
  <c r="J128" i="31"/>
  <c r="J50" i="31"/>
  <c r="J152" i="31"/>
  <c r="J162" i="31"/>
  <c r="J158" i="31"/>
  <c r="J129" i="31"/>
  <c r="J47" i="31"/>
  <c r="J104" i="31"/>
  <c r="J146" i="31"/>
  <c r="J77" i="31"/>
  <c r="J73" i="31" l="1"/>
  <c r="J72" i="31"/>
  <c r="J61" i="31"/>
  <c r="B61" i="31" s="1"/>
  <c r="J134" i="31"/>
  <c r="J85" i="31"/>
  <c r="J140" i="31"/>
  <c r="J102" i="31"/>
  <c r="B102" i="31" s="1"/>
  <c r="J153" i="31"/>
  <c r="B153" i="31" s="1"/>
  <c r="J86" i="31"/>
  <c r="J99" i="31"/>
  <c r="J74" i="31"/>
  <c r="B75" i="31" s="1"/>
  <c r="J109" i="31"/>
  <c r="B109" i="31" s="1"/>
  <c r="J59" i="31"/>
  <c r="B60" i="31" s="1"/>
  <c r="J151" i="31"/>
  <c r="J48" i="31"/>
  <c r="B48" i="31" s="1"/>
  <c r="J150" i="31"/>
  <c r="B150" i="31" s="1"/>
  <c r="J76" i="31"/>
  <c r="B77" i="31" s="1"/>
  <c r="J159" i="31"/>
  <c r="B160" i="31" s="1"/>
  <c r="J141" i="31"/>
  <c r="J144" i="31"/>
  <c r="J71" i="31"/>
  <c r="B71" i="31" s="1"/>
  <c r="J97" i="31"/>
  <c r="J126" i="31"/>
  <c r="J142" i="31"/>
  <c r="B143" i="31" s="1"/>
  <c r="J103" i="31"/>
  <c r="B103" i="31" s="1"/>
  <c r="J125" i="31"/>
  <c r="J147" i="31"/>
  <c r="J52" i="31"/>
  <c r="B53" i="31" s="1"/>
  <c r="J51" i="31"/>
  <c r="B51" i="31" s="1"/>
  <c r="J145" i="31"/>
  <c r="J80" i="31"/>
  <c r="B80" i="31" s="1"/>
  <c r="J92" i="31"/>
  <c r="J135" i="31"/>
  <c r="B136" i="31" s="1"/>
  <c r="J88" i="31"/>
  <c r="J58" i="31"/>
  <c r="B58" i="31" s="1"/>
  <c r="J93" i="31"/>
  <c r="J105" i="31"/>
  <c r="B105" i="31" s="1"/>
  <c r="J114" i="31"/>
  <c r="J116" i="31"/>
  <c r="B116" i="31" s="1"/>
  <c r="J148" i="31"/>
  <c r="B149" i="31" s="1"/>
  <c r="J62" i="31"/>
  <c r="B63" i="31" s="1"/>
  <c r="J130" i="31"/>
  <c r="B131" i="31" s="1"/>
  <c r="J161" i="31"/>
  <c r="B161" i="31" s="1"/>
  <c r="J112" i="31"/>
  <c r="B112" i="31" s="1"/>
  <c r="J156" i="31"/>
  <c r="B156" i="31" s="1"/>
  <c r="J157" i="31"/>
  <c r="J91" i="31"/>
  <c r="B91" i="31" s="1"/>
  <c r="J138" i="31"/>
  <c r="B138" i="31" s="1"/>
  <c r="J124" i="31"/>
  <c r="B125" i="31" s="1"/>
  <c r="J81" i="31"/>
  <c r="J55" i="31"/>
  <c r="B55" i="31" s="1"/>
  <c r="J78" i="31"/>
  <c r="B79" i="31" s="1"/>
  <c r="J84" i="31"/>
  <c r="B84" i="31" s="1"/>
  <c r="J46" i="31"/>
  <c r="B47" i="31" s="1"/>
  <c r="J139" i="31"/>
  <c r="B140" i="31" s="1"/>
  <c r="B8" i="31"/>
  <c r="K42" i="31"/>
  <c r="K21" i="31"/>
  <c r="K11" i="31"/>
  <c r="K9" i="31"/>
  <c r="K38" i="31"/>
  <c r="B11" i="31"/>
  <c r="B107" i="31"/>
  <c r="B108" i="31"/>
  <c r="B155" i="31"/>
  <c r="B43" i="31"/>
  <c r="B121" i="31"/>
  <c r="B132" i="31"/>
  <c r="B118" i="31"/>
  <c r="B123" i="31"/>
  <c r="B122" i="31"/>
  <c r="B57" i="31"/>
  <c r="B144" i="31"/>
  <c r="B68" i="31"/>
  <c r="B98" i="31"/>
  <c r="B97" i="31"/>
  <c r="B65" i="31"/>
  <c r="B99" i="31"/>
  <c r="B83" i="31"/>
  <c r="B100" i="31"/>
  <c r="B90" i="31"/>
  <c r="B95" i="31"/>
  <c r="B146" i="31"/>
  <c r="B44" i="31"/>
  <c r="B133" i="31"/>
  <c r="B87" i="31"/>
  <c r="B159" i="31"/>
  <c r="B141" i="31"/>
  <c r="B89" i="31"/>
  <c r="B74" i="31"/>
  <c r="B67" i="31"/>
  <c r="B120" i="31"/>
  <c r="B119" i="31"/>
  <c r="B86" i="31"/>
  <c r="B88" i="31"/>
  <c r="B114" i="31"/>
  <c r="B115" i="31"/>
  <c r="B111" i="31"/>
  <c r="B70" i="31"/>
  <c r="B45" i="31"/>
  <c r="B117" i="31"/>
  <c r="B64" i="31"/>
  <c r="B158" i="31"/>
  <c r="B101" i="31"/>
  <c r="B96" i="31"/>
  <c r="B137" i="31"/>
  <c r="B50" i="31"/>
  <c r="B128" i="31"/>
  <c r="B127" i="31"/>
  <c r="B69" i="31"/>
  <c r="B147" i="31"/>
  <c r="B54" i="31"/>
  <c r="B46" i="31"/>
  <c r="B130" i="31"/>
  <c r="B129" i="31"/>
  <c r="B110" i="31"/>
  <c r="B152" i="31"/>
  <c r="B66" i="31"/>
  <c r="B154" i="31"/>
  <c r="B82" i="31"/>
  <c r="B163" i="31"/>
  <c r="B164" i="31"/>
  <c r="B62" i="31" l="1"/>
  <c r="B126" i="31"/>
  <c r="B73" i="31"/>
  <c r="B81" i="31"/>
  <c r="B76" i="31"/>
  <c r="B85" i="31"/>
  <c r="B56" i="31"/>
  <c r="B49" i="31"/>
  <c r="B162" i="31"/>
  <c r="B148" i="31"/>
  <c r="B106" i="31"/>
  <c r="B72" i="31"/>
  <c r="B124" i="31"/>
  <c r="B59" i="31"/>
  <c r="B157" i="31"/>
  <c r="B104" i="31"/>
  <c r="B93" i="31"/>
  <c r="B92" i="31"/>
  <c r="B145" i="31"/>
  <c r="B135" i="31"/>
  <c r="B113" i="31"/>
  <c r="B52" i="31"/>
  <c r="B139" i="31"/>
  <c r="B78" i="31"/>
  <c r="B151" i="31"/>
  <c r="B142" i="31"/>
  <c r="B94" i="31"/>
  <c r="B134" i="31"/>
  <c r="K12" i="31"/>
  <c r="K34" i="31"/>
  <c r="K22" i="31"/>
  <c r="K23" i="31"/>
  <c r="B22" i="31"/>
  <c r="K35" i="31"/>
  <c r="B12" i="31"/>
  <c r="B42" i="31"/>
  <c r="B21" i="31"/>
  <c r="B9" i="31" l="1"/>
  <c r="B10" i="31"/>
  <c r="K39" i="31"/>
  <c r="K13" i="31"/>
  <c r="K28" i="31"/>
  <c r="B39" i="31"/>
  <c r="K17" i="31"/>
  <c r="K31" i="31"/>
  <c r="K14" i="31"/>
  <c r="B13" i="31"/>
  <c r="B23" i="31"/>
  <c r="K29" i="31"/>
  <c r="K32" i="31"/>
  <c r="B35" i="31"/>
  <c r="B18" i="31" l="1"/>
  <c r="B24" i="31"/>
  <c r="K24" i="31"/>
  <c r="K40" i="31"/>
  <c r="K36" i="31"/>
  <c r="B36" i="31"/>
  <c r="K25" i="31"/>
  <c r="B29" i="31"/>
  <c r="B14" i="31"/>
  <c r="B32" i="31"/>
  <c r="B40" i="31" l="1"/>
  <c r="B41" i="31"/>
  <c r="K30" i="31"/>
  <c r="K37" i="31"/>
  <c r="K16" i="31"/>
  <c r="K33" i="31"/>
  <c r="K15" i="31"/>
  <c r="B15" i="31"/>
  <c r="B25" i="31"/>
  <c r="K26" i="31"/>
  <c r="B37" i="31" l="1"/>
  <c r="B38" i="31"/>
  <c r="B30" i="31"/>
  <c r="B31" i="31"/>
  <c r="B16" i="31"/>
  <c r="B17" i="31"/>
  <c r="B33" i="31"/>
  <c r="B34" i="31"/>
  <c r="K27" i="31"/>
  <c r="B26" i="31"/>
  <c r="H199" i="31" l="1"/>
  <c r="H174" i="31"/>
  <c r="H180" i="31" s="1"/>
  <c r="I174" i="31"/>
  <c r="I180" i="31" s="1"/>
  <c r="B27" i="31" l="1"/>
  <c r="B28" i="31"/>
  <c r="J198" i="31"/>
  <c r="B198" i="31" s="1"/>
  <c r="J199" i="31"/>
  <c r="B212" i="31"/>
  <c r="I198" i="31"/>
  <c r="I199" i="31"/>
  <c r="B211" i="31"/>
  <c r="B214" i="31"/>
  <c r="B213" i="31"/>
  <c r="B210" i="31"/>
  <c r="H198" i="31"/>
  <c r="H206" i="31" s="1"/>
  <c r="B206" i="31" s="1"/>
  <c r="J366" i="31"/>
  <c r="J174" i="31"/>
  <c r="I206" i="31" l="1"/>
  <c r="J180" i="31"/>
  <c r="B174" i="31"/>
  <c r="H215" i="31"/>
  <c r="B366" i="31"/>
  <c r="J369" i="31"/>
  <c r="B199" i="31"/>
  <c r="I215" i="31"/>
  <c r="H218" i="31" l="1"/>
  <c r="J215" i="31"/>
  <c r="I218" i="31"/>
  <c r="B180" i="31"/>
  <c r="J206" i="31"/>
  <c r="J218" i="31" l="1"/>
</calcChain>
</file>

<file path=xl/sharedStrings.xml><?xml version="1.0" encoding="utf-8"?>
<sst xmlns="http://schemas.openxmlformats.org/spreadsheetml/2006/main" count="872" uniqueCount="69">
  <si>
    <t>請求書№</t>
    <rPh sb="0" eb="3">
      <t>セイキュウショ</t>
    </rPh>
    <phoneticPr fontId="2"/>
  </si>
  <si>
    <t>株式会社 バンプレスト</t>
    <rPh sb="0" eb="4">
      <t>カブシキガイシャ</t>
    </rPh>
    <phoneticPr fontId="2"/>
  </si>
  <si>
    <t>客先名</t>
  </si>
  <si>
    <t>E</t>
    <phoneticPr fontId="2"/>
  </si>
  <si>
    <t>B</t>
    <phoneticPr fontId="2"/>
  </si>
  <si>
    <t>D</t>
    <phoneticPr fontId="2"/>
  </si>
  <si>
    <t>F</t>
    <phoneticPr fontId="2"/>
  </si>
  <si>
    <t>カードダス引当金</t>
    <rPh sb="5" eb="7">
      <t>ヒキアテ</t>
    </rPh>
    <rPh sb="7" eb="8">
      <t>キン</t>
    </rPh>
    <phoneticPr fontId="2"/>
  </si>
  <si>
    <t>A</t>
    <phoneticPr fontId="2"/>
  </si>
  <si>
    <t>G</t>
    <phoneticPr fontId="2"/>
  </si>
  <si>
    <t>H</t>
    <phoneticPr fontId="2"/>
  </si>
  <si>
    <t>本体価額</t>
    <rPh sb="0" eb="2">
      <t>ホンタイ</t>
    </rPh>
    <rPh sb="2" eb="4">
      <t>カガク</t>
    </rPh>
    <phoneticPr fontId="2"/>
  </si>
  <si>
    <t>消費税額</t>
    <rPh sb="0" eb="3">
      <t>ショウヒゼイ</t>
    </rPh>
    <rPh sb="3" eb="4">
      <t>ガク</t>
    </rPh>
    <phoneticPr fontId="2"/>
  </si>
  <si>
    <t>税込請求額</t>
    <rPh sb="0" eb="2">
      <t>ゼイコミ</t>
    </rPh>
    <rPh sb="2" eb="4">
      <t>セイキュウ</t>
    </rPh>
    <rPh sb="4" eb="5">
      <t>ガク</t>
    </rPh>
    <phoneticPr fontId="2"/>
  </si>
  <si>
    <t>合計</t>
    <rPh sb="0" eb="2">
      <t>ゴウケイ</t>
    </rPh>
    <phoneticPr fontId="2"/>
  </si>
  <si>
    <t>先月請求・入金済</t>
    <rPh sb="0" eb="2">
      <t>センゲツ</t>
    </rPh>
    <rPh sb="2" eb="4">
      <t>セイキュウ</t>
    </rPh>
    <rPh sb="5" eb="7">
      <t>ニュウキン</t>
    </rPh>
    <rPh sb="7" eb="8">
      <t>ズ</t>
    </rPh>
    <phoneticPr fontId="2"/>
  </si>
  <si>
    <t>当月未請求</t>
  </si>
  <si>
    <t>売上計上外請求分</t>
  </si>
  <si>
    <t>当月請求回収済み分</t>
    <rPh sb="0" eb="2">
      <t>トウゲツ</t>
    </rPh>
    <rPh sb="2" eb="4">
      <t>セイキュウ</t>
    </rPh>
    <rPh sb="4" eb="6">
      <t>カイシュウ</t>
    </rPh>
    <rPh sb="6" eb="7">
      <t>ズ</t>
    </rPh>
    <rPh sb="8" eb="9">
      <t>ブン</t>
    </rPh>
    <phoneticPr fontId="2"/>
  </si>
  <si>
    <t>当月売掛金回収予定</t>
    <rPh sb="0" eb="2">
      <t>トウゲツ</t>
    </rPh>
    <rPh sb="2" eb="4">
      <t>ウリカケ</t>
    </rPh>
    <rPh sb="4" eb="5">
      <t>キン</t>
    </rPh>
    <rPh sb="5" eb="7">
      <t>カイシュウ</t>
    </rPh>
    <rPh sb="7" eb="9">
      <t>ヨテイ</t>
    </rPh>
    <phoneticPr fontId="2"/>
  </si>
  <si>
    <t>A</t>
    <phoneticPr fontId="2"/>
  </si>
  <si>
    <t>B</t>
    <phoneticPr fontId="2"/>
  </si>
  <si>
    <t>C=A+B</t>
    <phoneticPr fontId="2"/>
  </si>
  <si>
    <t>部門名</t>
    <rPh sb="0" eb="2">
      <t>ブモン</t>
    </rPh>
    <rPh sb="2" eb="3">
      <t>メイ</t>
    </rPh>
    <phoneticPr fontId="2"/>
  </si>
  <si>
    <t>客　　　　　先</t>
    <rPh sb="0" eb="1">
      <t>キャク</t>
    </rPh>
    <rPh sb="6" eb="7">
      <t>サキ</t>
    </rPh>
    <phoneticPr fontId="2"/>
  </si>
  <si>
    <t>ＦＵＪＩ　ＴＯＹ　Ｈ．Ｋ．</t>
    <phoneticPr fontId="2"/>
  </si>
  <si>
    <t>小計</t>
    <rPh sb="0" eb="2">
      <t>ショウケイ</t>
    </rPh>
    <phoneticPr fontId="2"/>
  </si>
  <si>
    <t>請求額調整</t>
    <rPh sb="0" eb="2">
      <t>セイキュウ</t>
    </rPh>
    <rPh sb="2" eb="3">
      <t>ガク</t>
    </rPh>
    <rPh sb="3" eb="5">
      <t>チョウセイ</t>
    </rPh>
    <phoneticPr fontId="2"/>
  </si>
  <si>
    <t>請求額合計</t>
    <rPh sb="2" eb="3">
      <t>ガク</t>
    </rPh>
    <rPh sb="3" eb="5">
      <t>ゴウケイ</t>
    </rPh>
    <phoneticPr fontId="2"/>
  </si>
  <si>
    <t>㈱ﾊﾞﾝｼﾞﾊﾝｴｰｽ商品代</t>
    <rPh sb="11" eb="14">
      <t>ショウヒンダイ</t>
    </rPh>
    <phoneticPr fontId="2"/>
  </si>
  <si>
    <t>来月以降回収予定分</t>
    <rPh sb="0" eb="2">
      <t>ライゲツ</t>
    </rPh>
    <rPh sb="2" eb="4">
      <t>イコウ</t>
    </rPh>
    <rPh sb="4" eb="6">
      <t>カイシュウ</t>
    </rPh>
    <rPh sb="6" eb="8">
      <t>ヨテイ</t>
    </rPh>
    <rPh sb="8" eb="9">
      <t>ブン</t>
    </rPh>
    <phoneticPr fontId="2"/>
  </si>
  <si>
    <t>前月以前請求未回収分</t>
    <rPh sb="0" eb="2">
      <t>ゼンゲツ</t>
    </rPh>
    <rPh sb="2" eb="4">
      <t>イゼン</t>
    </rPh>
    <rPh sb="4" eb="6">
      <t>セイキュウ</t>
    </rPh>
    <rPh sb="6" eb="7">
      <t>ミ</t>
    </rPh>
    <rPh sb="7" eb="9">
      <t>カイシュウ</t>
    </rPh>
    <rPh sb="9" eb="10">
      <t>ブン</t>
    </rPh>
    <phoneticPr fontId="2"/>
  </si>
  <si>
    <t>その他の得意先</t>
    <rPh sb="2" eb="3">
      <t>タ</t>
    </rPh>
    <rPh sb="4" eb="7">
      <t>トクイサキ</t>
    </rPh>
    <phoneticPr fontId="2"/>
  </si>
  <si>
    <t>（-）</t>
    <phoneticPr fontId="2"/>
  </si>
  <si>
    <t>（+）</t>
    <phoneticPr fontId="2"/>
  </si>
  <si>
    <t>㈱ﾃｨｰｹｰﾎｰﾙﾃﾞｨﾝｸﾞｽ経費</t>
    <rPh sb="16" eb="18">
      <t>ケイヒ</t>
    </rPh>
    <phoneticPr fontId="2"/>
  </si>
  <si>
    <t>株式会社ティーケー・ホールディングス</t>
    <rPh sb="0" eb="4">
      <t>カブシキガイシャ</t>
    </rPh>
    <phoneticPr fontId="2"/>
  </si>
  <si>
    <t>手形の資金化予定分</t>
    <rPh sb="0" eb="2">
      <t>テガタ</t>
    </rPh>
    <rPh sb="3" eb="6">
      <t>シキンカ</t>
    </rPh>
    <rPh sb="6" eb="8">
      <t>ヨテイ</t>
    </rPh>
    <rPh sb="8" eb="9">
      <t>ブン</t>
    </rPh>
    <phoneticPr fontId="2"/>
  </si>
  <si>
    <t>＜手形の資金化予定分一覧＞</t>
    <phoneticPr fontId="2"/>
  </si>
  <si>
    <t>手形期日</t>
    <rPh sb="0" eb="2">
      <t>テガタ</t>
    </rPh>
    <rPh sb="2" eb="4">
      <t>キジツ</t>
    </rPh>
    <phoneticPr fontId="2"/>
  </si>
  <si>
    <t>取引先名</t>
    <rPh sb="0" eb="2">
      <t>トリヒキ</t>
    </rPh>
    <rPh sb="2" eb="3">
      <t>サキ</t>
    </rPh>
    <rPh sb="3" eb="4">
      <t>メイ</t>
    </rPh>
    <phoneticPr fontId="2"/>
  </si>
  <si>
    <t>振出日</t>
    <rPh sb="0" eb="3">
      <t>フリダシビ</t>
    </rPh>
    <phoneticPr fontId="2"/>
  </si>
  <si>
    <t>手形金額</t>
    <rPh sb="0" eb="2">
      <t>テガタ</t>
    </rPh>
    <rPh sb="2" eb="4">
      <t>キンガク</t>
    </rPh>
    <phoneticPr fontId="2"/>
  </si>
  <si>
    <t>39-B07059</t>
  </si>
  <si>
    <t>39-B06026</t>
    <phoneticPr fontId="2"/>
  </si>
  <si>
    <t>5000/ボーイズトイ事業部</t>
    <rPh sb="11" eb="13">
      <t>ジギョウ</t>
    </rPh>
    <rPh sb="13" eb="14">
      <t>ブ</t>
    </rPh>
    <phoneticPr fontId="2"/>
  </si>
  <si>
    <t>8/15回収予定</t>
    <phoneticPr fontId="2"/>
  </si>
  <si>
    <t>㈱ファブコミュニケーションズ</t>
    <phoneticPr fontId="2"/>
  </si>
  <si>
    <t>39-Ｂ07036</t>
    <phoneticPr fontId="2"/>
  </si>
  <si>
    <t>商標登録料立替分</t>
    <rPh sb="0" eb="2">
      <t>ショウヒョウ</t>
    </rPh>
    <rPh sb="2" eb="4">
      <t>トウロク</t>
    </rPh>
    <rPh sb="4" eb="5">
      <t>リョウ</t>
    </rPh>
    <rPh sb="5" eb="7">
      <t>タテカエ</t>
    </rPh>
    <rPh sb="7" eb="8">
      <t>ブン</t>
    </rPh>
    <phoneticPr fontId="2"/>
  </si>
  <si>
    <t>39-B07058</t>
    <phoneticPr fontId="2"/>
  </si>
  <si>
    <t>xxx</t>
    <phoneticPr fontId="2"/>
  </si>
  <si>
    <t>C</t>
    <phoneticPr fontId="2"/>
  </si>
  <si>
    <t>I</t>
    <phoneticPr fontId="2"/>
  </si>
  <si>
    <t>J</t>
    <phoneticPr fontId="2"/>
  </si>
  <si>
    <t>各社合計集計</t>
    <rPh sb="0" eb="2">
      <t>カクシャ</t>
    </rPh>
    <rPh sb="2" eb="4">
      <t>ゴウケイ</t>
    </rPh>
    <rPh sb="4" eb="6">
      <t>シュウケイ</t>
    </rPh>
    <phoneticPr fontId="2"/>
  </si>
  <si>
    <r>
      <t>バンダイナムコグループ（B</t>
    </r>
    <r>
      <rPr>
        <sz val="11"/>
        <rFont val="ＭＳ Ｐゴシック"/>
        <family val="3"/>
        <charset val="128"/>
      </rPr>
      <t>+BNE）</t>
    </r>
    <phoneticPr fontId="2"/>
  </si>
  <si>
    <t>㈱バンダイ出向者費用</t>
    <rPh sb="5" eb="8">
      <t>シュッコウシャ</t>
    </rPh>
    <rPh sb="8" eb="10">
      <t>ヒヨウ</t>
    </rPh>
    <phoneticPr fontId="2"/>
  </si>
  <si>
    <t>㈱エムアイシー出向者費用</t>
    <rPh sb="7" eb="10">
      <t>シュッコウシャ</t>
    </rPh>
    <rPh sb="10" eb="12">
      <t>ヒヨウ</t>
    </rPh>
    <phoneticPr fontId="2"/>
  </si>
  <si>
    <t>　　　　/　　　　　事業部</t>
    <rPh sb="10" eb="12">
      <t>ジギョウ</t>
    </rPh>
    <rPh sb="12" eb="13">
      <t>ブ</t>
    </rPh>
    <phoneticPr fontId="2"/>
  </si>
  <si>
    <t>出向者費用</t>
    <rPh sb="0" eb="3">
      <t>シュッコウシャ</t>
    </rPh>
    <rPh sb="3" eb="5">
      <t>ヒヨウ</t>
    </rPh>
    <phoneticPr fontId="2"/>
  </si>
  <si>
    <t>K</t>
    <phoneticPr fontId="2"/>
  </si>
  <si>
    <t>集計合計シートと一致</t>
    <rPh sb="2" eb="4">
      <t>ゴウケイ</t>
    </rPh>
    <phoneticPr fontId="2"/>
  </si>
  <si>
    <t>（-）</t>
    <phoneticPr fontId="2"/>
  </si>
  <si>
    <r>
      <t>＜DEBIT NOTE発行分一覧　US$＞</t>
    </r>
    <r>
      <rPr>
        <b/>
        <sz val="11"/>
        <color rgb="FFFF0000"/>
        <rFont val="ＭＳ Ｐゴシック"/>
        <family val="3"/>
        <charset val="128"/>
      </rPr>
      <t>※通常の請求書発行分以外のDEBIT NOTE (TFKなど)</t>
    </r>
    <rPh sb="11" eb="13">
      <t>ハッコウ</t>
    </rPh>
    <rPh sb="22" eb="24">
      <t>ツウジョウ</t>
    </rPh>
    <rPh sb="25" eb="28">
      <t>セイキュウショ</t>
    </rPh>
    <rPh sb="28" eb="30">
      <t>ハッコウ</t>
    </rPh>
    <rPh sb="30" eb="31">
      <t>ブン</t>
    </rPh>
    <rPh sb="31" eb="33">
      <t>イガイ</t>
    </rPh>
    <phoneticPr fontId="2"/>
  </si>
  <si>
    <t>バンダイナムコグループ（B+BS+BNE）</t>
    <phoneticPr fontId="2"/>
  </si>
  <si>
    <t>顧客名</t>
    <phoneticPr fontId="2"/>
  </si>
  <si>
    <t>部門名</t>
    <phoneticPr fontId="2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</si>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</sst>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6" formatCode="&quot;¥&quot;#,##0;[Red]&quot;¥&quot;\-#,##0"/>
    <numFmt numFmtId="176" formatCode="ggge&quot;年&quot;m&quot;月回収予定&quot;"/>
    <numFmt numFmtId="177" formatCode="&quot;US$&quot;#,##0.00;[Red]\-&quot;US$&quot;#,##0.00"/>
    <numFmt numFmtId="178" formatCode="yyyy&quot;年&quot;m&quot;月&quot;d&quot;日&quot;;@"/>
    <numFmt numFmtId="179" formatCode="ggge&quot;年&quot;m&quot;月請求明細　（通貨＝￥）&quot;"/>
    <numFmt numFmtId="180" formatCode="ggge&quot;年&quot;m&quot;月請求明細　（通貨＝ＵＳ＄）&quot;"/>
    <numFmt numFmtId="181" formatCode="ggge&quot;年&quot;m&quot;月請求明細　（通貨＝ＨＫ＄）&quot;"/>
    <numFmt numFmtId="182" formatCode="[$HK$-C04]#,##0.00;[Red]\-[$HK$-C04]#,##0.00"/>
  </numFmts>
  <fonts count="9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6"/>
      <name val="ＭＳ Ｐゴシック"/>
      <family val="3"/>
      <charset val="128"/>
    </font>
    <font>
      <b/>
      <u/>
      <sz val="16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CFFC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1" fillId="0" borderId="0"/>
  </cellStyleXfs>
  <cellXfs count="166">
    <xf numFmtId="0" fontId="0" fillId="0" borderId="0" xfId="0"/>
    <xf numFmtId="38" fontId="0" fillId="0" borderId="0" xfId="0" applyNumberFormat="1"/>
    <xf numFmtId="0" fontId="3" fillId="0" borderId="0" xfId="0" applyFont="1"/>
    <xf numFmtId="0" fontId="3" fillId="0" borderId="0" xfId="0" applyFont="1" applyAlignment="1">
      <alignment shrinkToFit="1"/>
    </xf>
    <xf numFmtId="0" fontId="0" fillId="0" borderId="0" xfId="0" applyFill="1"/>
    <xf numFmtId="0" fontId="0" fillId="0" borderId="0" xfId="0" applyAlignment="1">
      <alignment vertical="top"/>
    </xf>
    <xf numFmtId="0" fontId="3" fillId="0" borderId="0" xfId="0" applyFont="1" applyFill="1"/>
    <xf numFmtId="0" fontId="0" fillId="0" borderId="0" xfId="0" applyAlignment="1">
      <alignment horizontal="right"/>
    </xf>
    <xf numFmtId="0" fontId="3" fillId="0" borderId="0" xfId="0" applyFont="1" applyFill="1" applyBorder="1" applyAlignment="1"/>
    <xf numFmtId="0" fontId="0" fillId="0" borderId="0" xfId="0" applyFill="1" applyBorder="1"/>
    <xf numFmtId="177" fontId="3" fillId="0" borderId="0" xfId="0" applyNumberFormat="1" applyFont="1"/>
    <xf numFmtId="0" fontId="4" fillId="0" borderId="0" xfId="0" applyFont="1" applyAlignment="1">
      <alignment shrinkToFit="1"/>
    </xf>
    <xf numFmtId="0" fontId="3" fillId="0" borderId="0" xfId="0" applyFont="1" applyFill="1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Fill="1" applyAlignment="1"/>
    <xf numFmtId="0" fontId="0" fillId="0" borderId="0" xfId="0" applyFill="1" applyAlignment="1">
      <alignment vertical="top"/>
    </xf>
    <xf numFmtId="0" fontId="0" fillId="0" borderId="0" xfId="0" applyFill="1" applyAlignment="1">
      <alignment vertical="top" shrinkToFit="1"/>
    </xf>
    <xf numFmtId="0" fontId="0" fillId="0" borderId="0" xfId="0" applyFont="1" applyAlignment="1">
      <alignment shrinkToFit="1"/>
    </xf>
    <xf numFmtId="0" fontId="4" fillId="0" borderId="0" xfId="0" applyFont="1" applyAlignment="1">
      <alignment shrinkToFit="1"/>
    </xf>
    <xf numFmtId="0" fontId="0" fillId="0" borderId="7" xfId="0" applyFont="1" applyBorder="1" applyAlignment="1">
      <alignment horizontal="center" shrinkToFit="1"/>
    </xf>
    <xf numFmtId="38" fontId="0" fillId="0" borderId="1" xfId="0" applyNumberFormat="1" applyBorder="1"/>
    <xf numFmtId="0" fontId="0" fillId="0" borderId="0" xfId="0" applyAlignment="1">
      <alignment shrinkToFit="1"/>
    </xf>
    <xf numFmtId="0" fontId="0" fillId="0" borderId="0" xfId="0" applyAlignment="1">
      <alignment shrinkToFit="1"/>
    </xf>
    <xf numFmtId="6" fontId="0" fillId="0" borderId="0" xfId="0" applyNumberFormat="1" applyFill="1"/>
    <xf numFmtId="6" fontId="0" fillId="0" borderId="0" xfId="0" applyNumberFormat="1"/>
    <xf numFmtId="0" fontId="0" fillId="0" borderId="0" xfId="0" applyFont="1"/>
    <xf numFmtId="0" fontId="0" fillId="0" borderId="0" xfId="0" applyAlignment="1">
      <alignment shrinkToFit="1"/>
    </xf>
    <xf numFmtId="0" fontId="4" fillId="0" borderId="0" xfId="0" applyFont="1" applyAlignment="1">
      <alignment shrinkToFit="1"/>
    </xf>
    <xf numFmtId="0" fontId="1" fillId="0" borderId="0" xfId="0" applyFont="1" applyAlignment="1">
      <alignment shrinkToFit="1"/>
    </xf>
    <xf numFmtId="0" fontId="0" fillId="0" borderId="0" xfId="0" applyAlignment="1">
      <alignment horizontal="center"/>
    </xf>
    <xf numFmtId="0" fontId="4" fillId="0" borderId="0" xfId="0" applyFont="1" applyAlignment="1">
      <alignment shrinkToFit="1"/>
    </xf>
    <xf numFmtId="0" fontId="1" fillId="0" borderId="0" xfId="0" applyFont="1" applyFill="1" applyAlignment="1">
      <alignment vertical="top"/>
    </xf>
    <xf numFmtId="0" fontId="4" fillId="0" borderId="0" xfId="0" applyFont="1" applyFill="1" applyAlignment="1"/>
    <xf numFmtId="0" fontId="3" fillId="0" borderId="0" xfId="0" applyFont="1" applyAlignment="1">
      <alignment horizontal="right"/>
    </xf>
    <xf numFmtId="6" fontId="3" fillId="0" borderId="3" xfId="0" applyNumberFormat="1" applyFont="1" applyBorder="1" applyProtection="1"/>
    <xf numFmtId="6" fontId="3" fillId="0" borderId="4" xfId="0" applyNumberFormat="1" applyFont="1" applyBorder="1" applyProtection="1"/>
    <xf numFmtId="6" fontId="3" fillId="0" borderId="5" xfId="0" applyNumberFormat="1" applyFont="1" applyBorder="1" applyProtection="1"/>
    <xf numFmtId="6" fontId="3" fillId="0" borderId="3" xfId="0" applyNumberFormat="1" applyFont="1" applyBorder="1"/>
    <xf numFmtId="6" fontId="3" fillId="0" borderId="4" xfId="0" applyNumberFormat="1" applyFont="1" applyBorder="1"/>
    <xf numFmtId="6" fontId="3" fillId="0" borderId="5" xfId="0" applyNumberFormat="1" applyFont="1" applyBorder="1"/>
    <xf numFmtId="177" fontId="3" fillId="0" borderId="3" xfId="0" applyNumberFormat="1" applyFont="1" applyBorder="1" applyProtection="1"/>
    <xf numFmtId="177" fontId="3" fillId="0" borderId="4" xfId="0" applyNumberFormat="1" applyFont="1" applyBorder="1" applyProtection="1"/>
    <xf numFmtId="177" fontId="3" fillId="0" borderId="5" xfId="0" applyNumberFormat="1" applyFont="1" applyBorder="1" applyProtection="1"/>
    <xf numFmtId="177" fontId="3" fillId="0" borderId="3" xfId="0" applyNumberFormat="1" applyFont="1" applyBorder="1"/>
    <xf numFmtId="177" fontId="3" fillId="0" borderId="4" xfId="0" applyNumberFormat="1" applyFont="1" applyBorder="1"/>
    <xf numFmtId="177" fontId="3" fillId="0" borderId="5" xfId="0" applyNumberFormat="1" applyFont="1" applyBorder="1"/>
    <xf numFmtId="177" fontId="0" fillId="0" borderId="0" xfId="0" applyNumberFormat="1"/>
    <xf numFmtId="182" fontId="0" fillId="0" borderId="0" xfId="0" applyNumberFormat="1"/>
    <xf numFmtId="182" fontId="3" fillId="0" borderId="3" xfId="0" applyNumberFormat="1" applyFont="1" applyBorder="1" applyProtection="1"/>
    <xf numFmtId="182" fontId="3" fillId="0" borderId="4" xfId="0" applyNumberFormat="1" applyFont="1" applyBorder="1" applyProtection="1"/>
    <xf numFmtId="182" fontId="3" fillId="0" borderId="5" xfId="0" applyNumberFormat="1" applyFont="1" applyBorder="1" applyProtection="1"/>
    <xf numFmtId="182" fontId="3" fillId="0" borderId="3" xfId="0" applyNumberFormat="1" applyFont="1" applyBorder="1"/>
    <xf numFmtId="182" fontId="3" fillId="0" borderId="4" xfId="0" applyNumberFormat="1" applyFont="1" applyBorder="1"/>
    <xf numFmtId="182" fontId="3" fillId="0" borderId="5" xfId="0" applyNumberFormat="1" applyFont="1" applyBorder="1"/>
    <xf numFmtId="0" fontId="0" fillId="0" borderId="0" xfId="0" applyFont="1" applyFill="1"/>
    <xf numFmtId="0" fontId="0" fillId="0" borderId="0" xfId="0" applyAlignment="1">
      <alignment shrinkToFit="1"/>
    </xf>
    <xf numFmtId="0" fontId="0" fillId="0" borderId="0" xfId="0" applyFill="1" applyAlignment="1">
      <alignment horizontal="left" shrinkToFit="1"/>
    </xf>
    <xf numFmtId="0" fontId="4" fillId="0" borderId="0" xfId="0" applyFont="1" applyFill="1" applyAlignment="1">
      <alignment shrinkToFit="1"/>
    </xf>
    <xf numFmtId="38" fontId="0" fillId="0" borderId="0" xfId="1" applyFont="1" applyFill="1" applyAlignment="1">
      <alignment vertical="top"/>
    </xf>
    <xf numFmtId="38" fontId="3" fillId="0" borderId="0" xfId="0" applyNumberFormat="1" applyFont="1" applyFill="1"/>
    <xf numFmtId="38" fontId="0" fillId="0" borderId="0" xfId="0" applyNumberFormat="1" applyFill="1"/>
    <xf numFmtId="40" fontId="0" fillId="0" borderId="0" xfId="1" applyNumberFormat="1" applyFont="1" applyFill="1" applyAlignment="1">
      <alignment vertical="top"/>
    </xf>
    <xf numFmtId="40" fontId="3" fillId="0" borderId="0" xfId="0" applyNumberFormat="1" applyFont="1" applyFill="1"/>
    <xf numFmtId="177" fontId="0" fillId="0" borderId="0" xfId="0" applyNumberFormat="1" applyFill="1"/>
    <xf numFmtId="182" fontId="0" fillId="0" borderId="0" xfId="0" applyNumberFormat="1" applyFill="1"/>
    <xf numFmtId="0" fontId="0" fillId="0" borderId="0" xfId="0" applyAlignment="1">
      <alignment shrinkToFit="1"/>
    </xf>
    <xf numFmtId="0" fontId="0" fillId="0" borderId="0" xfId="0" applyAlignment="1">
      <alignment shrinkToFit="1"/>
    </xf>
    <xf numFmtId="182" fontId="0" fillId="0" borderId="2" xfId="0" applyNumberFormat="1" applyFill="1" applyBorder="1"/>
    <xf numFmtId="182" fontId="0" fillId="0" borderId="6" xfId="0" applyNumberFormat="1" applyFill="1" applyBorder="1"/>
    <xf numFmtId="177" fontId="0" fillId="0" borderId="2" xfId="0" applyNumberFormat="1" applyFill="1" applyBorder="1"/>
    <xf numFmtId="177" fontId="0" fillId="0" borderId="6" xfId="0" applyNumberFormat="1" applyFill="1" applyBorder="1"/>
    <xf numFmtId="6" fontId="0" fillId="0" borderId="2" xfId="0" applyNumberFormat="1" applyFill="1" applyBorder="1"/>
    <xf numFmtId="6" fontId="0" fillId="0" borderId="6" xfId="0" applyNumberFormat="1" applyFill="1" applyBorder="1"/>
    <xf numFmtId="0" fontId="0" fillId="0" borderId="0" xfId="0" applyNumberFormat="1"/>
    <xf numFmtId="0" fontId="0" fillId="0" borderId="0" xfId="0" applyNumberFormat="1" applyAlignment="1">
      <alignment shrinkToFit="1"/>
    </xf>
    <xf numFmtId="0" fontId="3" fillId="0" borderId="0" xfId="0" applyNumberFormat="1" applyFont="1"/>
    <xf numFmtId="0" fontId="0" fillId="0" borderId="0" xfId="0" applyNumberFormat="1" applyAlignment="1">
      <alignment horizontal="center" shrinkToFit="1"/>
    </xf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 shrinkToFit="1"/>
    </xf>
    <xf numFmtId="0" fontId="0" fillId="0" borderId="0" xfId="0" applyNumberFormat="1" applyFill="1" applyAlignment="1">
      <alignment horizontal="center"/>
    </xf>
    <xf numFmtId="0" fontId="4" fillId="0" borderId="0" xfId="0" applyNumberFormat="1" applyFont="1" applyAlignment="1">
      <alignment shrinkToFit="1"/>
    </xf>
    <xf numFmtId="0" fontId="4" fillId="0" borderId="0" xfId="0" applyNumberFormat="1" applyFont="1" applyFill="1" applyAlignment="1"/>
    <xf numFmtId="0" fontId="0" fillId="0" borderId="0" xfId="0" applyNumberFormat="1" applyFill="1" applyAlignment="1">
      <alignment vertical="top"/>
    </xf>
    <xf numFmtId="0" fontId="0" fillId="0" borderId="0" xfId="0" applyNumberFormat="1" applyAlignment="1">
      <alignment vertical="top"/>
    </xf>
    <xf numFmtId="0" fontId="0" fillId="0" borderId="0" xfId="0" applyNumberFormat="1" applyFill="1"/>
    <xf numFmtId="0" fontId="3" fillId="0" borderId="0" xfId="0" applyNumberFormat="1" applyFont="1" applyFill="1" applyBorder="1" applyAlignment="1"/>
    <xf numFmtId="0" fontId="0" fillId="0" borderId="0" xfId="0" applyNumberFormat="1" applyAlignment="1">
      <alignment horizontal="right"/>
    </xf>
    <xf numFmtId="0" fontId="3" fillId="0" borderId="0" xfId="0" applyNumberFormat="1" applyFont="1" applyAlignment="1">
      <alignment horizontal="right"/>
    </xf>
    <xf numFmtId="0" fontId="1" fillId="0" borderId="0" xfId="0" applyNumberFormat="1" applyFont="1" applyAlignment="1">
      <alignment shrinkToFit="1"/>
    </xf>
    <xf numFmtId="0" fontId="3" fillId="0" borderId="0" xfId="0" applyNumberFormat="1" applyFont="1" applyFill="1"/>
    <xf numFmtId="0" fontId="3" fillId="0" borderId="0" xfId="0" applyNumberFormat="1" applyFont="1" applyFill="1" applyAlignment="1">
      <alignment horizontal="center"/>
    </xf>
    <xf numFmtId="0" fontId="0" fillId="0" borderId="0" xfId="0" applyNumberFormat="1" applyFill="1" applyAlignment="1">
      <alignment vertical="top" shrinkToFit="1"/>
    </xf>
    <xf numFmtId="0" fontId="0" fillId="0" borderId="0" xfId="0" applyAlignment="1">
      <alignment shrinkToFit="1"/>
    </xf>
    <xf numFmtId="0" fontId="0" fillId="0" borderId="1" xfId="0" applyNumberFormat="1" applyBorder="1" applyAlignment="1">
      <alignment horizontal="center"/>
    </xf>
    <xf numFmtId="178" fontId="0" fillId="0" borderId="7" xfId="0" applyNumberFormat="1" applyFont="1" applyBorder="1" applyAlignment="1">
      <alignment horizontal="center" shrinkToFit="1"/>
    </xf>
    <xf numFmtId="0" fontId="1" fillId="0" borderId="0" xfId="0" applyNumberFormat="1" applyFont="1" applyFill="1" applyAlignment="1">
      <alignment horizontal="center" vertical="top"/>
    </xf>
    <xf numFmtId="0" fontId="0" fillId="0" borderId="0" xfId="1" applyNumberFormat="1" applyFont="1" applyFill="1" applyAlignment="1">
      <alignment vertical="top"/>
    </xf>
    <xf numFmtId="0" fontId="3" fillId="0" borderId="0" xfId="0" applyFont="1" applyAlignment="1">
      <alignment vertical="top"/>
    </xf>
    <xf numFmtId="0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NumberFormat="1" applyFill="1" applyAlignment="1">
      <alignment horizontal="center"/>
    </xf>
    <xf numFmtId="0" fontId="1" fillId="2" borderId="0" xfId="0" applyNumberFormat="1" applyFont="1" applyFill="1" applyAlignment="1"/>
    <xf numFmtId="0" fontId="0" fillId="2" borderId="0" xfId="0" applyNumberFormat="1" applyFill="1" applyAlignment="1"/>
    <xf numFmtId="0" fontId="0" fillId="2" borderId="0" xfId="0" applyNumberFormat="1" applyFont="1" applyFill="1" applyAlignment="1"/>
    <xf numFmtId="0" fontId="0" fillId="0" borderId="0" xfId="0" applyFon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left" shrinkToFit="1"/>
    </xf>
    <xf numFmtId="0" fontId="0" fillId="4" borderId="0" xfId="0" applyNumberFormat="1" applyFill="1" applyAlignment="1" applyProtection="1">
      <protection locked="0"/>
    </xf>
    <xf numFmtId="38" fontId="0" fillId="4" borderId="0" xfId="0" applyNumberFormat="1" applyFill="1"/>
    <xf numFmtId="38" fontId="0" fillId="4" borderId="0" xfId="0" applyNumberFormat="1" applyFill="1" applyProtection="1"/>
    <xf numFmtId="0" fontId="0" fillId="4" borderId="0" xfId="0" applyFill="1" applyAlignment="1">
      <alignment vertical="top" shrinkToFit="1"/>
    </xf>
    <xf numFmtId="0" fontId="3" fillId="4" borderId="0" xfId="0" applyFont="1" applyFill="1" applyAlignment="1">
      <alignment shrinkToFit="1"/>
    </xf>
    <xf numFmtId="38" fontId="3" fillId="4" borderId="0" xfId="0" applyNumberFormat="1" applyFont="1" applyFill="1"/>
    <xf numFmtId="0" fontId="3" fillId="4" borderId="0" xfId="0" applyFont="1" applyFill="1" applyBorder="1" applyAlignment="1"/>
    <xf numFmtId="0" fontId="3" fillId="4" borderId="0" xfId="0" applyNumberFormat="1" applyFont="1" applyFill="1" applyAlignment="1" applyProtection="1">
      <protection locked="0"/>
    </xf>
    <xf numFmtId="0" fontId="3" fillId="4" borderId="0" xfId="0" applyFont="1" applyFill="1"/>
    <xf numFmtId="0" fontId="4" fillId="4" borderId="0" xfId="0" applyFont="1" applyFill="1" applyAlignment="1"/>
    <xf numFmtId="0" fontId="4" fillId="4" borderId="0" xfId="0" applyFont="1" applyFill="1" applyAlignment="1">
      <alignment shrinkToFit="1"/>
    </xf>
    <xf numFmtId="0" fontId="0" fillId="4" borderId="0" xfId="0" applyFont="1" applyFill="1" applyAlignment="1"/>
    <xf numFmtId="0" fontId="0" fillId="4" borderId="7" xfId="0" applyFont="1" applyFill="1" applyBorder="1" applyAlignment="1"/>
    <xf numFmtId="0" fontId="4" fillId="4" borderId="2" xfId="0" applyFont="1" applyFill="1" applyBorder="1" applyAlignment="1">
      <alignment shrinkToFit="1"/>
    </xf>
    <xf numFmtId="0" fontId="0" fillId="4" borderId="2" xfId="0" applyFill="1" applyBorder="1"/>
    <xf numFmtId="0" fontId="1" fillId="4" borderId="0" xfId="0" applyFont="1" applyFill="1" applyAlignment="1"/>
    <xf numFmtId="0" fontId="0" fillId="4" borderId="0" xfId="0" applyFill="1" applyAlignment="1">
      <alignment shrinkToFit="1"/>
    </xf>
    <xf numFmtId="0" fontId="0" fillId="4" borderId="0" xfId="0" applyNumberFormat="1" applyFill="1" applyAlignment="1" applyProtection="1">
      <alignment horizontal="left"/>
      <protection locked="0"/>
    </xf>
    <xf numFmtId="177" fontId="0" fillId="4" borderId="0" xfId="0" applyNumberFormat="1" applyFill="1"/>
    <xf numFmtId="40" fontId="0" fillId="4" borderId="0" xfId="0" applyNumberFormat="1" applyFill="1" applyProtection="1"/>
    <xf numFmtId="40" fontId="0" fillId="4" borderId="0" xfId="0" applyNumberFormat="1" applyFill="1"/>
    <xf numFmtId="0" fontId="3" fillId="4" borderId="0" xfId="0" applyNumberFormat="1" applyFont="1" applyFill="1" applyAlignment="1">
      <alignment shrinkToFit="1"/>
    </xf>
    <xf numFmtId="0" fontId="3" fillId="4" borderId="0" xfId="0" applyFont="1" applyFill="1" applyAlignment="1"/>
    <xf numFmtId="40" fontId="3" fillId="4" borderId="0" xfId="0" applyNumberFormat="1" applyFont="1" applyFill="1"/>
    <xf numFmtId="0" fontId="0" fillId="4" borderId="0" xfId="0" applyNumberFormat="1" applyFill="1" applyBorder="1" applyAlignment="1"/>
    <xf numFmtId="0" fontId="4" fillId="4" borderId="0" xfId="0" applyNumberFormat="1" applyFont="1" applyFill="1" applyAlignment="1">
      <alignment shrinkToFit="1"/>
    </xf>
    <xf numFmtId="0" fontId="4" fillId="4" borderId="0" xfId="0" applyNumberFormat="1" applyFont="1" applyFill="1" applyAlignment="1" applyProtection="1">
      <alignment horizontal="left"/>
      <protection locked="0"/>
    </xf>
    <xf numFmtId="0" fontId="3" fillId="4" borderId="0" xfId="0" applyNumberFormat="1" applyFont="1" applyFill="1"/>
    <xf numFmtId="0" fontId="4" fillId="4" borderId="0" xfId="0" applyNumberFormat="1" applyFont="1" applyFill="1" applyAlignment="1"/>
    <xf numFmtId="0" fontId="0" fillId="4" borderId="0" xfId="0" applyNumberFormat="1" applyFont="1" applyFill="1" applyAlignment="1"/>
    <xf numFmtId="0" fontId="0" fillId="4" borderId="7" xfId="0" applyNumberFormat="1" applyFont="1" applyFill="1" applyBorder="1" applyAlignment="1"/>
    <xf numFmtId="0" fontId="1" fillId="4" borderId="0" xfId="0" applyNumberFormat="1" applyFont="1" applyFill="1" applyAlignment="1"/>
    <xf numFmtId="0" fontId="0" fillId="4" borderId="0" xfId="0" applyNumberFormat="1" applyFill="1" applyAlignment="1">
      <alignment horizontal="center"/>
    </xf>
    <xf numFmtId="0" fontId="0" fillId="3" borderId="0" xfId="0" applyFill="1" applyAlignment="1">
      <alignment vertical="top" shrinkToFit="1"/>
    </xf>
    <xf numFmtId="0" fontId="0" fillId="3" borderId="0" xfId="0" applyNumberFormat="1" applyFill="1" applyAlignment="1">
      <alignment horizontal="center" shrinkToFit="1"/>
    </xf>
    <xf numFmtId="0" fontId="0" fillId="3" borderId="0" xfId="0" applyNumberFormat="1" applyFill="1" applyAlignment="1">
      <alignment horizontal="center"/>
    </xf>
    <xf numFmtId="0" fontId="8" fillId="0" borderId="0" xfId="0" applyNumberFormat="1" applyFont="1" applyAlignment="1">
      <alignment horizontal="left" vertical="top" wrapText="1"/>
    </xf>
    <xf numFmtId="0" fontId="8" fillId="0" borderId="0" xfId="0" applyNumberFormat="1" applyFont="1" applyFill="1" applyAlignment="1">
      <alignment horizontal="left" vertical="top" wrapText="1"/>
    </xf>
    <xf numFmtId="0" fontId="0" fillId="3" borderId="0" xfId="0" quotePrefix="1" applyFill="1" applyAlignment="1">
      <alignment vertical="top"/>
    </xf>
    <xf numFmtId="0" fontId="8" fillId="0" borderId="0" xfId="0" applyNumberFormat="1" applyFont="1" applyAlignment="1"/>
    <xf numFmtId="0" fontId="8" fillId="0" borderId="0" xfId="0" applyNumberFormat="1" applyFont="1" applyAlignment="1">
      <alignment shrinkToFit="1"/>
    </xf>
    <xf numFmtId="0" fontId="8" fillId="0" borderId="0" xfId="0" applyNumberFormat="1" applyFont="1" applyFill="1"/>
    <xf numFmtId="0" fontId="8" fillId="0" borderId="0" xfId="0" applyFont="1" applyAlignment="1">
      <alignment wrapText="1"/>
    </xf>
    <xf numFmtId="0" fontId="4" fillId="4" borderId="0" xfId="0" applyFont="1" applyFill="1" applyAlignment="1">
      <alignment horizontal="left" shrinkToFit="1"/>
    </xf>
    <xf numFmtId="0" fontId="0" fillId="4" borderId="0" xfId="0" applyFill="1" applyAlignment="1">
      <alignment horizontal="left" shrinkToFit="1"/>
    </xf>
    <xf numFmtId="179" fontId="6" fillId="0" borderId="0" xfId="0" applyNumberFormat="1" applyFont="1" applyFill="1" applyAlignment="1" applyProtection="1">
      <alignment horizontal="center" vertical="top"/>
      <protection locked="0"/>
    </xf>
    <xf numFmtId="0" fontId="0" fillId="0" borderId="7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NumberFormat="1" applyAlignment="1">
      <alignment horizontal="center"/>
    </xf>
    <xf numFmtId="176" fontId="5" fillId="0" borderId="0" xfId="0" applyNumberFormat="1" applyFont="1" applyFill="1" applyAlignment="1">
      <alignment horizontal="center"/>
    </xf>
    <xf numFmtId="176" fontId="5" fillId="0" borderId="0" xfId="0" applyNumberFormat="1" applyFont="1" applyAlignment="1"/>
    <xf numFmtId="0" fontId="0" fillId="0" borderId="7" xfId="0" applyFill="1" applyBorder="1" applyAlignment="1"/>
    <xf numFmtId="0" fontId="0" fillId="0" borderId="6" xfId="0" applyFill="1" applyBorder="1" applyAlignment="1"/>
    <xf numFmtId="0" fontId="0" fillId="0" borderId="6" xfId="0" applyFill="1" applyBorder="1" applyAlignment="1">
      <alignment horizontal="center"/>
    </xf>
    <xf numFmtId="178" fontId="0" fillId="0" borderId="7" xfId="0" applyNumberFormat="1" applyBorder="1" applyAlignment="1">
      <alignment horizontal="center"/>
    </xf>
    <xf numFmtId="178" fontId="0" fillId="0" borderId="6" xfId="0" applyNumberFormat="1" applyBorder="1" applyAlignment="1">
      <alignment horizontal="center"/>
    </xf>
    <xf numFmtId="181" fontId="6" fillId="0" borderId="0" xfId="0" applyNumberFormat="1" applyFont="1" applyFill="1" applyAlignment="1" applyProtection="1">
      <alignment horizontal="center" vertical="top"/>
      <protection locked="0"/>
    </xf>
    <xf numFmtId="180" fontId="6" fillId="0" borderId="0" xfId="0" applyNumberFormat="1" applyFont="1" applyFill="1" applyAlignment="1" applyProtection="1">
      <alignment horizontal="center" vertical="top"/>
      <protection locked="0"/>
    </xf>
  </cellXfs>
  <cellStyles count="3">
    <cellStyle name="桁区切り" xfId="1" builtinId="6"/>
    <cellStyle name="標準" xfId="0" builtinId="0"/>
    <cellStyle name="標準 2" xfId="2" xr:uid="{00000000-0005-0000-0000-000002000000}"/>
  </cellStyles>
  <dxfs count="15">
    <dxf>
      <font>
        <b/>
        <i val="0"/>
        <condense val="0"/>
        <extend val="0"/>
      </font>
      <numFmt numFmtId="10" formatCode="&quot;¥&quot;#,##0;[Red]&quot;¥&quot;\-#,##0"/>
    </dxf>
    <dxf>
      <font>
        <b/>
        <i val="0"/>
      </font>
      <numFmt numFmtId="10" formatCode="&quot;¥&quot;#,##0;[Red]&quot;¥&quot;\-#,##0"/>
    </dxf>
    <dxf>
      <font>
        <b/>
        <i val="0"/>
        <condense val="0"/>
        <extend val="0"/>
      </font>
      <numFmt numFmtId="10" formatCode="&quot;¥&quot;#,##0;[Red]&quot;¥&quot;\-#,##0"/>
    </dxf>
    <dxf>
      <font>
        <b/>
        <i val="0"/>
      </font>
      <numFmt numFmtId="10" formatCode="&quot;¥&quot;#,##0;[Red]&quot;¥&quot;\-#,##0"/>
    </dxf>
    <dxf>
      <font>
        <b/>
        <i val="0"/>
      </font>
      <numFmt numFmtId="182" formatCode="[$HK$-C04]#,##0.00;[Red]\-[$HK$-C04]#,##0.00"/>
    </dxf>
    <dxf>
      <font>
        <b/>
        <i val="0"/>
      </font>
      <numFmt numFmtId="182" formatCode="[$HK$-C04]#,##0.00;[Red]\-[$HK$-C04]#,##0.00"/>
    </dxf>
    <dxf>
      <font>
        <b/>
        <i val="0"/>
        <condense val="0"/>
        <extend val="0"/>
      </font>
      <numFmt numFmtId="10" formatCode="&quot;¥&quot;#,##0;[Red]&quot;¥&quot;\-#,##0"/>
    </dxf>
    <dxf>
      <font>
        <b/>
        <i val="0"/>
      </font>
      <numFmt numFmtId="10" formatCode="&quot;¥&quot;#,##0;[Red]&quot;¥&quot;\-#,##0"/>
    </dxf>
    <dxf>
      <font>
        <b/>
        <i val="0"/>
        <condense val="0"/>
        <extend val="0"/>
      </font>
    </dxf>
    <dxf>
      <font>
        <b/>
        <i val="0"/>
        <condense val="0"/>
        <extend val="0"/>
      </font>
      <numFmt numFmtId="177" formatCode="&quot;US$&quot;#,##0.00;[Red]\-&quot;US$&quot;#,##0.00"/>
    </dxf>
    <dxf>
      <font>
        <b/>
        <i val="0"/>
      </font>
      <numFmt numFmtId="177" formatCode="&quot;US$&quot;#,##0.00;[Red]\-&quot;US$&quot;#,##0.00"/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C441D91-1B7A-4625-ACBC-E967B8516CAD}">
      <tableStyleElement type="wholeTable" dxfId="14"/>
      <tableStyleElement type="headerRow" dxfId="13"/>
    </tableStyle>
  </tableStyles>
  <colors>
    <mruColors>
      <color rgb="FFFFFF00"/>
      <color rgb="FFFFFF99"/>
      <color rgb="FFCDFAFF"/>
      <color rgb="FFC5F9FF"/>
      <color rgb="FFC1F9FF"/>
      <color rgb="FFCCFFCC"/>
      <color rgb="FF99CCFF"/>
      <color rgb="FF800080"/>
      <color rgb="FFE29DFD"/>
      <color rgb="FF0082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ユーザー定義 1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CCFFCC"/>
      </a:accent3>
      <a:accent4>
        <a:srgbClr val="8064A2"/>
      </a:accent4>
      <a:accent5>
        <a:srgbClr val="CCFFFF"/>
      </a:accent5>
      <a:accent6>
        <a:srgbClr val="FF99CC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5">
    <tabColor theme="9"/>
  </sheetPr>
  <dimension ref="A1:K383"/>
  <sheetViews>
    <sheetView tabSelected="1" zoomScale="80" zoomScaleNormal="80" zoomScaleSheetLayoutView="80" workbookViewId="0">
      <pane ySplit="6" topLeftCell="A7" activePane="bottomLeft" state="frozen"/>
      <selection pane="bottomLeft" activeCell="D379" sqref="D379"/>
    </sheetView>
  </sheetViews>
  <sheetFormatPr defaultRowHeight="13.5" outlineLevelRow="1" outlineLevelCol="1" x14ac:dyDescent="0.15"/>
  <cols>
    <col min="1" max="1" width="4.625" customWidth="1"/>
    <col min="2" max="2" width="3.5" style="29" bestFit="1" customWidth="1"/>
    <col min="3" max="3" width="3.75" style="4" customWidth="1" outlineLevel="1"/>
    <col min="4" max="4" width="23.625" customWidth="1"/>
    <col min="5" max="5" width="22.625" style="11" customWidth="1"/>
    <col min="6" max="6" width="3.625" style="11" customWidth="1"/>
    <col min="7" max="7" width="21.75" style="4" bestFit="1" customWidth="1"/>
    <col min="8" max="8" width="14.625" style="1" customWidth="1"/>
    <col min="9" max="9" width="13.625" style="1" customWidth="1"/>
    <col min="10" max="10" width="14.625" style="1" customWidth="1"/>
    <col min="11" max="11" width="15.625" style="22" customWidth="1"/>
  </cols>
  <sheetData>
    <row r="1" spans="1:11" ht="20.100000000000001" customHeight="1" x14ac:dyDescent="0.15">
      <c r="D1" s="153">
        <v>43738</v>
      </c>
      <c r="E1" s="153"/>
      <c r="F1" s="153"/>
      <c r="G1" s="153"/>
      <c r="H1" s="153"/>
      <c r="I1" s="153"/>
      <c r="J1" s="153"/>
      <c r="K1" s="153"/>
    </row>
    <row r="2" spans="1:11" ht="20.100000000000001" customHeight="1" x14ac:dyDescent="0.2">
      <c r="D2" s="157">
        <f>$D1+15</f>
        <v>43753</v>
      </c>
      <c r="E2" s="158"/>
      <c r="F2" s="158"/>
      <c r="G2" s="158"/>
      <c r="H2" s="158"/>
      <c r="I2" s="158"/>
      <c r="J2" s="158"/>
    </row>
    <row r="3" spans="1:11" s="77" customFormat="1" ht="12.75" customHeight="1" outlineLevel="1" x14ac:dyDescent="0.15">
      <c r="A3" s="77" t="s">
        <v>8</v>
      </c>
      <c r="B3" s="77" t="s">
        <v>4</v>
      </c>
      <c r="C3" s="79" t="s">
        <v>52</v>
      </c>
      <c r="D3" s="78" t="s">
        <v>5</v>
      </c>
      <c r="E3" s="79" t="s">
        <v>3</v>
      </c>
      <c r="F3" s="77" t="s">
        <v>6</v>
      </c>
      <c r="G3" s="77" t="s">
        <v>9</v>
      </c>
      <c r="H3" s="77" t="s">
        <v>10</v>
      </c>
      <c r="I3" s="77" t="s">
        <v>53</v>
      </c>
      <c r="J3" s="77" t="s">
        <v>54</v>
      </c>
      <c r="K3" s="77" t="s">
        <v>61</v>
      </c>
    </row>
    <row r="4" spans="1:11" s="77" customFormat="1" ht="12.75" customHeight="1" outlineLevel="1" x14ac:dyDescent="0.15">
      <c r="A4" s="77">
        <v>1</v>
      </c>
      <c r="B4" s="77">
        <v>2</v>
      </c>
      <c r="C4" s="79">
        <v>3</v>
      </c>
      <c r="D4" s="77">
        <v>4</v>
      </c>
      <c r="E4" s="77">
        <v>5</v>
      </c>
      <c r="F4" s="77">
        <v>6</v>
      </c>
      <c r="G4" s="77">
        <v>7</v>
      </c>
      <c r="H4" s="77">
        <v>8</v>
      </c>
      <c r="I4" s="77">
        <v>9</v>
      </c>
      <c r="J4" s="77">
        <v>10</v>
      </c>
      <c r="K4" s="77">
        <v>11</v>
      </c>
    </row>
    <row r="5" spans="1:11" s="77" customFormat="1" x14ac:dyDescent="0.15">
      <c r="A5" s="140"/>
      <c r="C5" s="79"/>
      <c r="D5" s="156" t="s">
        <v>24</v>
      </c>
      <c r="E5" s="156"/>
      <c r="G5" s="79" t="s">
        <v>0</v>
      </c>
      <c r="H5" s="77" t="s">
        <v>11</v>
      </c>
      <c r="I5" s="77" t="s">
        <v>12</v>
      </c>
      <c r="J5" s="77" t="s">
        <v>13</v>
      </c>
      <c r="K5" s="76"/>
    </row>
    <row r="6" spans="1:11" s="77" customFormat="1" ht="12.75" customHeight="1" x14ac:dyDescent="0.15">
      <c r="A6" s="140"/>
      <c r="C6" s="79"/>
      <c r="D6" s="143" t="s">
        <v>66</v>
      </c>
      <c r="E6" s="143" t="s">
        <v>67</v>
      </c>
      <c r="F6" s="78"/>
      <c r="G6" s="76"/>
      <c r="H6" s="77" t="s">
        <v>20</v>
      </c>
      <c r="I6" s="77" t="s">
        <v>21</v>
      </c>
      <c r="J6" s="77" t="s">
        <v>22</v>
      </c>
      <c r="K6" s="142"/>
    </row>
    <row r="7" spans="1:11" x14ac:dyDescent="0.15">
      <c r="A7" s="102">
        <v>1</v>
      </c>
      <c r="B7" s="100">
        <f>IF($J7="",IF($J6="","",1),1)</f>
        <v>1</v>
      </c>
      <c r="D7" s="146"/>
      <c r="E7" s="146"/>
      <c r="F7" s="15"/>
      <c r="G7" s="31"/>
      <c r="H7" s="58"/>
      <c r="I7" s="58"/>
      <c r="J7" s="58">
        <f t="shared" ref="J7:J70" si="0">IFERROR(H7+I7,"")</f>
        <v>0</v>
      </c>
      <c r="K7" s="141" t="str">
        <f>IF(OR($G7="",$G7="小計"),"",IF(VLOOKUP($G7,#REF!,#REF!-#REF!,FALSE)="","",VLOOKUP($G7,#REF!,#REF!-#REF!,FALSE)))</f>
        <v/>
      </c>
    </row>
    <row r="8" spans="1:11" x14ac:dyDescent="0.15">
      <c r="A8" s="102">
        <v>2</v>
      </c>
      <c r="B8" s="100">
        <f t="shared" ref="B8:B71" si="1">IF($J8="",IF($J7="","",1),1)</f>
        <v>1</v>
      </c>
      <c r="D8" s="146"/>
      <c r="E8" s="146"/>
      <c r="F8" s="15"/>
      <c r="G8" s="31"/>
      <c r="H8" s="58"/>
      <c r="I8" s="58"/>
      <c r="J8" s="58">
        <f t="shared" si="0"/>
        <v>0</v>
      </c>
      <c r="K8" s="141" t="str">
        <f>IF(OR($G8="",$G8="小計"),"",IF(VLOOKUP($G8,#REF!,#REF!-#REF!,FALSE)="","",VLOOKUP($G8,#REF!,#REF!-#REF!,FALSE)))</f>
        <v/>
      </c>
    </row>
    <row r="9" spans="1:11" x14ac:dyDescent="0.15">
      <c r="A9" s="102">
        <v>3</v>
      </c>
      <c r="B9" s="100">
        <f t="shared" si="1"/>
        <v>1</v>
      </c>
      <c r="D9" s="146"/>
      <c r="E9" s="146"/>
      <c r="F9" s="15"/>
      <c r="G9" s="31"/>
      <c r="H9" s="58"/>
      <c r="I9" s="58"/>
      <c r="J9" s="58">
        <f t="shared" si="0"/>
        <v>0</v>
      </c>
      <c r="K9" s="141" t="str">
        <f>IF(OR($G9="",$G9="小計"),"",IF(VLOOKUP($G9,#REF!,#REF!-#REF!,FALSE)="","",VLOOKUP($G9,#REF!,#REF!-#REF!,FALSE)))</f>
        <v/>
      </c>
    </row>
    <row r="10" spans="1:11" x14ac:dyDescent="0.15">
      <c r="A10" s="102">
        <v>4</v>
      </c>
      <c r="B10" s="100">
        <f t="shared" si="1"/>
        <v>1</v>
      </c>
      <c r="D10" s="146"/>
      <c r="E10" s="146"/>
      <c r="F10" s="15"/>
      <c r="G10" s="31"/>
      <c r="H10" s="58"/>
      <c r="I10" s="58"/>
      <c r="J10" s="58">
        <f t="shared" si="0"/>
        <v>0</v>
      </c>
      <c r="K10" s="141" t="str">
        <f>IF(OR($G10="",$G10="小計"),"",IF(VLOOKUP($G10,#REF!,#REF!-#REF!,FALSE)="","",VLOOKUP($G10,#REF!,#REF!-#REF!,FALSE)))</f>
        <v/>
      </c>
    </row>
    <row r="11" spans="1:11" x14ac:dyDescent="0.15">
      <c r="A11" s="102">
        <v>5</v>
      </c>
      <c r="B11" s="100">
        <f t="shared" si="1"/>
        <v>1</v>
      </c>
      <c r="D11" s="146"/>
      <c r="E11" s="146"/>
      <c r="F11" s="15"/>
      <c r="G11" s="31"/>
      <c r="H11" s="58"/>
      <c r="I11" s="58"/>
      <c r="J11" s="58">
        <f t="shared" si="0"/>
        <v>0</v>
      </c>
      <c r="K11" s="141" t="str">
        <f>IF(OR($G11="",$G11="小計"),"",IF(VLOOKUP($G11,#REF!,#REF!-#REF!,FALSE)="","",VLOOKUP($G11,#REF!,#REF!-#REF!,FALSE)))</f>
        <v/>
      </c>
    </row>
    <row r="12" spans="1:11" x14ac:dyDescent="0.15">
      <c r="A12" s="102">
        <v>6</v>
      </c>
      <c r="B12" s="100">
        <f t="shared" si="1"/>
        <v>1</v>
      </c>
      <c r="D12" s="146"/>
      <c r="E12" s="146"/>
      <c r="F12" s="15"/>
      <c r="G12" s="31"/>
      <c r="H12" s="58"/>
      <c r="I12" s="58"/>
      <c r="J12" s="58">
        <f t="shared" si="0"/>
        <v>0</v>
      </c>
      <c r="K12" s="141" t="str">
        <f>IF(OR($G12="",$G12="小計"),"",IF(VLOOKUP($G12,#REF!,#REF!-#REF!,FALSE)="","",VLOOKUP($G12,#REF!,#REF!-#REF!,FALSE)))</f>
        <v/>
      </c>
    </row>
    <row r="13" spans="1:11" x14ac:dyDescent="0.15">
      <c r="A13" s="102">
        <v>7</v>
      </c>
      <c r="B13" s="100">
        <f t="shared" si="1"/>
        <v>1</v>
      </c>
      <c r="D13" s="146"/>
      <c r="E13" s="146"/>
      <c r="F13" s="15"/>
      <c r="G13" s="31"/>
      <c r="H13" s="58"/>
      <c r="I13" s="58"/>
      <c r="J13" s="58">
        <f t="shared" si="0"/>
        <v>0</v>
      </c>
      <c r="K13" s="141" t="str">
        <f>IF(OR($G13="",$G13="小計"),"",IF(VLOOKUP($G13,#REF!,#REF!-#REF!,FALSE)="","",VLOOKUP($G13,#REF!,#REF!-#REF!,FALSE)))</f>
        <v/>
      </c>
    </row>
    <row r="14" spans="1:11" ht="13.5" customHeight="1" x14ac:dyDescent="0.15">
      <c r="A14" s="102">
        <v>8</v>
      </c>
      <c r="B14" s="100">
        <f t="shared" si="1"/>
        <v>1</v>
      </c>
      <c r="D14" s="146"/>
      <c r="E14" s="146"/>
      <c r="F14" s="15"/>
      <c r="G14" s="31"/>
      <c r="H14" s="58"/>
      <c r="I14" s="58"/>
      <c r="J14" s="58">
        <f t="shared" si="0"/>
        <v>0</v>
      </c>
      <c r="K14" s="141" t="str">
        <f>IF(OR($G14="",$G14="小計"),"",IF(VLOOKUP($G14,#REF!,#REF!-#REF!,FALSE)="","",VLOOKUP($G14,#REF!,#REF!-#REF!,FALSE)))</f>
        <v/>
      </c>
    </row>
    <row r="15" spans="1:11" ht="13.5" customHeight="1" x14ac:dyDescent="0.15">
      <c r="A15" s="102">
        <v>9</v>
      </c>
      <c r="B15" s="100">
        <f t="shared" si="1"/>
        <v>1</v>
      </c>
      <c r="D15" s="146"/>
      <c r="E15" s="146"/>
      <c r="F15" s="15"/>
      <c r="G15" s="31"/>
      <c r="H15" s="58"/>
      <c r="I15" s="58"/>
      <c r="J15" s="58">
        <f t="shared" si="0"/>
        <v>0</v>
      </c>
      <c r="K15" s="141" t="str">
        <f>IF(OR($G15="",$G15="小計"),"",IF(VLOOKUP($G15,#REF!,#REF!-#REF!,FALSE)="","",VLOOKUP($G15,#REF!,#REF!-#REF!,FALSE)))</f>
        <v/>
      </c>
    </row>
    <row r="16" spans="1:11" ht="13.5" customHeight="1" x14ac:dyDescent="0.15">
      <c r="A16" s="102">
        <v>10</v>
      </c>
      <c r="B16" s="100">
        <f t="shared" si="1"/>
        <v>1</v>
      </c>
      <c r="D16" s="146"/>
      <c r="E16" s="146"/>
      <c r="F16" s="15"/>
      <c r="G16" s="31"/>
      <c r="H16" s="58"/>
      <c r="I16" s="58"/>
      <c r="J16" s="58">
        <f t="shared" si="0"/>
        <v>0</v>
      </c>
      <c r="K16" s="141" t="str">
        <f>IF(OR($G16="",$G16="小計"),"",IF(VLOOKUP($G16,#REF!,#REF!-#REF!,FALSE)="","",VLOOKUP($G16,#REF!,#REF!-#REF!,FALSE)))</f>
        <v/>
      </c>
    </row>
    <row r="17" spans="1:11" ht="13.5" customHeight="1" x14ac:dyDescent="0.15">
      <c r="A17" s="102">
        <v>11</v>
      </c>
      <c r="B17" s="100">
        <f t="shared" si="1"/>
        <v>1</v>
      </c>
      <c r="D17" s="146"/>
      <c r="E17" s="146"/>
      <c r="F17" s="15"/>
      <c r="G17" s="31"/>
      <c r="H17" s="58"/>
      <c r="I17" s="58"/>
      <c r="J17" s="58">
        <f t="shared" si="0"/>
        <v>0</v>
      </c>
      <c r="K17" s="141" t="str">
        <f>IF(OR($G17="",$G17="小計"),"",IF(VLOOKUP($G17,#REF!,#REF!-#REF!,FALSE)="","",VLOOKUP($G17,#REF!,#REF!-#REF!,FALSE)))</f>
        <v/>
      </c>
    </row>
    <row r="18" spans="1:11" ht="13.5" customHeight="1" x14ac:dyDescent="0.15">
      <c r="A18" s="102">
        <v>12</v>
      </c>
      <c r="B18" s="100">
        <f t="shared" si="1"/>
        <v>1</v>
      </c>
      <c r="D18" s="146"/>
      <c r="E18" s="146"/>
      <c r="F18" s="15"/>
      <c r="G18" s="31"/>
      <c r="H18" s="58"/>
      <c r="I18" s="58"/>
      <c r="J18" s="58">
        <f t="shared" si="0"/>
        <v>0</v>
      </c>
      <c r="K18" s="141" t="str">
        <f>IF(OR($G18="",$G18="小計"),"",IF(VLOOKUP($G18,#REF!,#REF!-#REF!,FALSE)="","",VLOOKUP($G18,#REF!,#REF!-#REF!,FALSE)))</f>
        <v/>
      </c>
    </row>
    <row r="19" spans="1:11" ht="13.5" customHeight="1" x14ac:dyDescent="0.15">
      <c r="A19" s="102">
        <v>13</v>
      </c>
      <c r="B19" s="100">
        <f t="shared" si="1"/>
        <v>1</v>
      </c>
      <c r="D19" s="146"/>
      <c r="E19" s="146"/>
      <c r="F19" s="15"/>
      <c r="G19" s="31"/>
      <c r="H19" s="58"/>
      <c r="I19" s="58"/>
      <c r="J19" s="58">
        <f t="shared" si="0"/>
        <v>0</v>
      </c>
      <c r="K19" s="141" t="str">
        <f>IF(OR($G19="",$G19="小計"),"",IF(VLOOKUP($G19,#REF!,#REF!-#REF!,FALSE)="","",VLOOKUP($G19,#REF!,#REF!-#REF!,FALSE)))</f>
        <v/>
      </c>
    </row>
    <row r="20" spans="1:11" ht="13.5" customHeight="1" x14ac:dyDescent="0.15">
      <c r="A20" s="102">
        <v>14</v>
      </c>
      <c r="B20" s="100">
        <f t="shared" si="1"/>
        <v>1</v>
      </c>
      <c r="D20" s="146"/>
      <c r="E20" s="146"/>
      <c r="F20" s="15"/>
      <c r="G20" s="31"/>
      <c r="H20" s="58"/>
      <c r="I20" s="58"/>
      <c r="J20" s="58">
        <f t="shared" si="0"/>
        <v>0</v>
      </c>
      <c r="K20" s="141" t="str">
        <f>IF(OR($G20="",$G20="小計"),"",IF(VLOOKUP($G20,#REF!,#REF!-#REF!,FALSE)="","",VLOOKUP($G20,#REF!,#REF!-#REF!,FALSE)))</f>
        <v/>
      </c>
    </row>
    <row r="21" spans="1:11" ht="13.5" customHeight="1" x14ac:dyDescent="0.15">
      <c r="A21" s="102">
        <v>15</v>
      </c>
      <c r="B21" s="100">
        <f t="shared" si="1"/>
        <v>1</v>
      </c>
      <c r="D21" s="146"/>
      <c r="E21" s="146"/>
      <c r="F21" s="15"/>
      <c r="G21" s="31"/>
      <c r="H21" s="58"/>
      <c r="I21" s="58"/>
      <c r="J21" s="58">
        <f t="shared" si="0"/>
        <v>0</v>
      </c>
      <c r="K21" s="141" t="str">
        <f>IF(OR($G21="",$G21="小計"),"",IF(VLOOKUP($G21,#REF!,#REF!-#REF!,FALSE)="","",VLOOKUP($G21,#REF!,#REF!-#REF!,FALSE)))</f>
        <v/>
      </c>
    </row>
    <row r="22" spans="1:11" ht="13.5" customHeight="1" x14ac:dyDescent="0.15">
      <c r="A22" s="102">
        <v>16</v>
      </c>
      <c r="B22" s="100">
        <f t="shared" si="1"/>
        <v>1</v>
      </c>
      <c r="D22" s="146"/>
      <c r="E22" s="146"/>
      <c r="F22" s="15"/>
      <c r="G22" s="31"/>
      <c r="H22" s="58"/>
      <c r="I22" s="58"/>
      <c r="J22" s="58">
        <f t="shared" si="0"/>
        <v>0</v>
      </c>
      <c r="K22" s="141" t="str">
        <f>IF(OR($G22="",$G22="小計"),"",IF(VLOOKUP($G22,#REF!,#REF!-#REF!,FALSE)="","",VLOOKUP($G22,#REF!,#REF!-#REF!,FALSE)))</f>
        <v/>
      </c>
    </row>
    <row r="23" spans="1:11" ht="13.5" customHeight="1" x14ac:dyDescent="0.15">
      <c r="A23" s="102">
        <v>17</v>
      </c>
      <c r="B23" s="100">
        <f t="shared" si="1"/>
        <v>1</v>
      </c>
      <c r="D23" s="146"/>
      <c r="E23" s="146"/>
      <c r="F23" s="15"/>
      <c r="G23" s="31"/>
      <c r="H23" s="58"/>
      <c r="I23" s="58"/>
      <c r="J23" s="58">
        <f t="shared" si="0"/>
        <v>0</v>
      </c>
      <c r="K23" s="141" t="str">
        <f>IF(OR($G23="",$G23="小計"),"",IF(VLOOKUP($G23,#REF!,#REF!-#REF!,FALSE)="","",VLOOKUP($G23,#REF!,#REF!-#REF!,FALSE)))</f>
        <v/>
      </c>
    </row>
    <row r="24" spans="1:11" ht="13.5" customHeight="1" x14ac:dyDescent="0.15">
      <c r="A24" s="102">
        <v>18</v>
      </c>
      <c r="B24" s="100">
        <f t="shared" si="1"/>
        <v>1</v>
      </c>
      <c r="D24" s="146"/>
      <c r="E24" s="146"/>
      <c r="F24" s="15"/>
      <c r="G24" s="31"/>
      <c r="H24" s="58"/>
      <c r="I24" s="58"/>
      <c r="J24" s="58">
        <f t="shared" si="0"/>
        <v>0</v>
      </c>
      <c r="K24" s="141" t="str">
        <f>IF(OR($G24="",$G24="小計"),"",IF(VLOOKUP($G24,#REF!,#REF!-#REF!,FALSE)="","",VLOOKUP($G24,#REF!,#REF!-#REF!,FALSE)))</f>
        <v/>
      </c>
    </row>
    <row r="25" spans="1:11" ht="13.5" customHeight="1" x14ac:dyDescent="0.15">
      <c r="A25" s="102">
        <v>19</v>
      </c>
      <c r="B25" s="100">
        <f t="shared" si="1"/>
        <v>1</v>
      </c>
      <c r="D25" s="146"/>
      <c r="E25" s="146"/>
      <c r="F25" s="15"/>
      <c r="G25" s="31"/>
      <c r="H25" s="58"/>
      <c r="I25" s="58"/>
      <c r="J25" s="58">
        <f t="shared" si="0"/>
        <v>0</v>
      </c>
      <c r="K25" s="141" t="str">
        <f>IF(OR($G25="",$G25="小計"),"",IF(VLOOKUP($G25,#REF!,#REF!-#REF!,FALSE)="","",VLOOKUP($G25,#REF!,#REF!-#REF!,FALSE)))</f>
        <v/>
      </c>
    </row>
    <row r="26" spans="1:11" ht="13.5" customHeight="1" x14ac:dyDescent="0.15">
      <c r="A26" s="102">
        <v>20</v>
      </c>
      <c r="B26" s="100">
        <f t="shared" si="1"/>
        <v>1</v>
      </c>
      <c r="D26" s="146"/>
      <c r="E26" s="146"/>
      <c r="F26" s="15"/>
      <c r="G26" s="31"/>
      <c r="H26" s="58"/>
      <c r="I26" s="58"/>
      <c r="J26" s="58">
        <f t="shared" si="0"/>
        <v>0</v>
      </c>
      <c r="K26" s="141" t="str">
        <f>IF(OR($G26="",$G26="小計"),"",IF(VLOOKUP($G26,#REF!,#REF!-#REF!,FALSE)="","",VLOOKUP($G26,#REF!,#REF!-#REF!,FALSE)))</f>
        <v/>
      </c>
    </row>
    <row r="27" spans="1:11" ht="13.5" customHeight="1" x14ac:dyDescent="0.15">
      <c r="A27" s="102">
        <v>21</v>
      </c>
      <c r="B27" s="100">
        <f t="shared" si="1"/>
        <v>1</v>
      </c>
      <c r="D27" s="146"/>
      <c r="E27" s="146"/>
      <c r="F27" s="15"/>
      <c r="G27" s="31"/>
      <c r="H27" s="58"/>
      <c r="I27" s="58"/>
      <c r="J27" s="58">
        <f t="shared" si="0"/>
        <v>0</v>
      </c>
      <c r="K27" s="141" t="str">
        <f>IF(OR($G27="",$G27="小計"),"",IF(VLOOKUP($G27,#REF!,#REF!-#REF!,FALSE)="","",VLOOKUP($G27,#REF!,#REF!-#REF!,FALSE)))</f>
        <v/>
      </c>
    </row>
    <row r="28" spans="1:11" ht="13.5" customHeight="1" x14ac:dyDescent="0.15">
      <c r="A28" s="102">
        <v>22</v>
      </c>
      <c r="B28" s="100">
        <f t="shared" si="1"/>
        <v>1</v>
      </c>
      <c r="D28" s="146"/>
      <c r="E28" s="146"/>
      <c r="F28" s="15"/>
      <c r="G28" s="31"/>
      <c r="H28" s="58"/>
      <c r="I28" s="58"/>
      <c r="J28" s="58">
        <f t="shared" si="0"/>
        <v>0</v>
      </c>
      <c r="K28" s="141" t="str">
        <f>IF(OR($G28="",$G28="小計"),"",IF(VLOOKUP($G28,#REF!,#REF!-#REF!,FALSE)="","",VLOOKUP($G28,#REF!,#REF!-#REF!,FALSE)))</f>
        <v/>
      </c>
    </row>
    <row r="29" spans="1:11" ht="13.5" customHeight="1" x14ac:dyDescent="0.15">
      <c r="A29" s="102">
        <v>23</v>
      </c>
      <c r="B29" s="100">
        <f t="shared" si="1"/>
        <v>1</v>
      </c>
      <c r="D29" s="146"/>
      <c r="E29" s="146"/>
      <c r="F29" s="15"/>
      <c r="G29" s="31"/>
      <c r="H29" s="58"/>
      <c r="I29" s="58"/>
      <c r="J29" s="58">
        <f t="shared" si="0"/>
        <v>0</v>
      </c>
      <c r="K29" s="141" t="str">
        <f>IF(OR($G29="",$G29="小計"),"",IF(VLOOKUP($G29,#REF!,#REF!-#REF!,FALSE)="","",VLOOKUP($G29,#REF!,#REF!-#REF!,FALSE)))</f>
        <v/>
      </c>
    </row>
    <row r="30" spans="1:11" ht="13.5" customHeight="1" x14ac:dyDescent="0.15">
      <c r="A30" s="102">
        <v>24</v>
      </c>
      <c r="B30" s="100">
        <f t="shared" si="1"/>
        <v>1</v>
      </c>
      <c r="D30" s="146"/>
      <c r="E30" s="146"/>
      <c r="F30" s="15"/>
      <c r="G30" s="31"/>
      <c r="H30" s="58"/>
      <c r="I30" s="58"/>
      <c r="J30" s="58">
        <f t="shared" si="0"/>
        <v>0</v>
      </c>
      <c r="K30" s="141" t="str">
        <f>IF(OR($G30="",$G30="小計"),"",IF(VLOOKUP($G30,#REF!,#REF!-#REF!,FALSE)="","",VLOOKUP($G30,#REF!,#REF!-#REF!,FALSE)))</f>
        <v/>
      </c>
    </row>
    <row r="31" spans="1:11" ht="13.5" customHeight="1" x14ac:dyDescent="0.15">
      <c r="A31" s="102">
        <v>25</v>
      </c>
      <c r="B31" s="100">
        <f t="shared" si="1"/>
        <v>1</v>
      </c>
      <c r="D31" s="146"/>
      <c r="E31" s="146"/>
      <c r="F31" s="15"/>
      <c r="G31" s="31"/>
      <c r="H31" s="58"/>
      <c r="I31" s="58"/>
      <c r="J31" s="58">
        <f t="shared" si="0"/>
        <v>0</v>
      </c>
      <c r="K31" s="141" t="str">
        <f>IF(OR($G31="",$G31="小計"),"",IF(VLOOKUP($G31,#REF!,#REF!-#REF!,FALSE)="","",VLOOKUP($G31,#REF!,#REF!-#REF!,FALSE)))</f>
        <v/>
      </c>
    </row>
    <row r="32" spans="1:11" ht="13.5" customHeight="1" x14ac:dyDescent="0.15">
      <c r="A32" s="102">
        <v>26</v>
      </c>
      <c r="B32" s="100">
        <f t="shared" si="1"/>
        <v>1</v>
      </c>
      <c r="D32" s="146"/>
      <c r="E32" s="146"/>
      <c r="F32" s="15"/>
      <c r="G32" s="31"/>
      <c r="H32" s="58"/>
      <c r="I32" s="58"/>
      <c r="J32" s="58">
        <f t="shared" si="0"/>
        <v>0</v>
      </c>
      <c r="K32" s="141" t="str">
        <f>IF(OR($G32="",$G32="小計"),"",IF(VLOOKUP($G32,#REF!,#REF!-#REF!,FALSE)="","",VLOOKUP($G32,#REF!,#REF!-#REF!,FALSE)))</f>
        <v/>
      </c>
    </row>
    <row r="33" spans="1:11" ht="13.5" customHeight="1" x14ac:dyDescent="0.15">
      <c r="A33" s="102">
        <v>27</v>
      </c>
      <c r="B33" s="100">
        <f t="shared" si="1"/>
        <v>1</v>
      </c>
      <c r="D33" s="146"/>
      <c r="E33" s="146"/>
      <c r="F33" s="15"/>
      <c r="G33" s="31"/>
      <c r="H33" s="58"/>
      <c r="I33" s="58"/>
      <c r="J33" s="58">
        <f t="shared" si="0"/>
        <v>0</v>
      </c>
      <c r="K33" s="141" t="str">
        <f>IF(OR($G33="",$G33="小計"),"",IF(VLOOKUP($G33,#REF!,#REF!-#REF!,FALSE)="","",VLOOKUP($G33,#REF!,#REF!-#REF!,FALSE)))</f>
        <v/>
      </c>
    </row>
    <row r="34" spans="1:11" ht="13.5" customHeight="1" x14ac:dyDescent="0.15">
      <c r="A34" s="102">
        <v>28</v>
      </c>
      <c r="B34" s="100">
        <f t="shared" si="1"/>
        <v>1</v>
      </c>
      <c r="D34" s="146"/>
      <c r="E34" s="146"/>
      <c r="F34" s="15"/>
      <c r="G34" s="31"/>
      <c r="H34" s="58"/>
      <c r="I34" s="58"/>
      <c r="J34" s="58">
        <f t="shared" si="0"/>
        <v>0</v>
      </c>
      <c r="K34" s="141" t="str">
        <f>IF(OR($G34="",$G34="小計"),"",IF(VLOOKUP($G34,#REF!,#REF!-#REF!,FALSE)="","",VLOOKUP($G34,#REF!,#REF!-#REF!,FALSE)))</f>
        <v/>
      </c>
    </row>
    <row r="35" spans="1:11" ht="13.5" customHeight="1" x14ac:dyDescent="0.15">
      <c r="A35" s="102">
        <v>29</v>
      </c>
      <c r="B35" s="100">
        <f t="shared" si="1"/>
        <v>1</v>
      </c>
      <c r="D35" s="146"/>
      <c r="E35" s="146"/>
      <c r="F35" s="15"/>
      <c r="G35" s="31"/>
      <c r="H35" s="58"/>
      <c r="I35" s="58"/>
      <c r="J35" s="58">
        <f t="shared" si="0"/>
        <v>0</v>
      </c>
      <c r="K35" s="141" t="str">
        <f>IF(OR($G35="",$G35="小計"),"",IF(VLOOKUP($G35,#REF!,#REF!-#REF!,FALSE)="","",VLOOKUP($G35,#REF!,#REF!-#REF!,FALSE)))</f>
        <v/>
      </c>
    </row>
    <row r="36" spans="1:11" ht="13.5" customHeight="1" x14ac:dyDescent="0.15">
      <c r="A36" s="102">
        <v>30</v>
      </c>
      <c r="B36" s="100">
        <f t="shared" si="1"/>
        <v>1</v>
      </c>
      <c r="D36" s="146"/>
      <c r="E36" s="146"/>
      <c r="F36" s="15"/>
      <c r="G36" s="31"/>
      <c r="H36" s="58"/>
      <c r="I36" s="58"/>
      <c r="J36" s="58">
        <f t="shared" si="0"/>
        <v>0</v>
      </c>
      <c r="K36" s="141" t="str">
        <f>IF(OR($G36="",$G36="小計"),"",IF(VLOOKUP($G36,#REF!,#REF!-#REF!,FALSE)="","",VLOOKUP($G36,#REF!,#REF!-#REF!,FALSE)))</f>
        <v/>
      </c>
    </row>
    <row r="37" spans="1:11" ht="13.5" customHeight="1" x14ac:dyDescent="0.15">
      <c r="A37" s="102">
        <v>31</v>
      </c>
      <c r="B37" s="100">
        <f t="shared" si="1"/>
        <v>1</v>
      </c>
      <c r="D37" s="146"/>
      <c r="E37" s="146"/>
      <c r="F37" s="15"/>
      <c r="G37" s="31"/>
      <c r="H37" s="58"/>
      <c r="I37" s="58"/>
      <c r="J37" s="58">
        <f t="shared" si="0"/>
        <v>0</v>
      </c>
      <c r="K37" s="141" t="str">
        <f>IF(OR($G37="",$G37="小計"),"",IF(VLOOKUP($G37,#REF!,#REF!-#REF!,FALSE)="","",VLOOKUP($G37,#REF!,#REF!-#REF!,FALSE)))</f>
        <v/>
      </c>
    </row>
    <row r="38" spans="1:11" s="2" customFormat="1" x14ac:dyDescent="0.15">
      <c r="A38" s="102">
        <v>32</v>
      </c>
      <c r="B38" s="100">
        <f t="shared" si="1"/>
        <v>1</v>
      </c>
      <c r="C38" s="4"/>
      <c r="D38" s="146"/>
      <c r="E38" s="146"/>
      <c r="F38" s="15"/>
      <c r="G38" s="31"/>
      <c r="H38" s="58"/>
      <c r="I38" s="58"/>
      <c r="J38" s="58">
        <f t="shared" si="0"/>
        <v>0</v>
      </c>
      <c r="K38" s="141" t="str">
        <f>IF(OR($G38="",$G38="小計"),"",IF(VLOOKUP($G38,#REF!,#REF!-#REF!,FALSE)="","",VLOOKUP($G38,#REF!,#REF!-#REF!,FALSE)))</f>
        <v/>
      </c>
    </row>
    <row r="39" spans="1:11" x14ac:dyDescent="0.15">
      <c r="A39" s="102">
        <v>33</v>
      </c>
      <c r="B39" s="100">
        <f t="shared" si="1"/>
        <v>1</v>
      </c>
      <c r="D39" s="146"/>
      <c r="E39" s="146"/>
      <c r="F39" s="15"/>
      <c r="G39" s="31"/>
      <c r="H39" s="58"/>
      <c r="I39" s="58"/>
      <c r="J39" s="58">
        <f t="shared" si="0"/>
        <v>0</v>
      </c>
      <c r="K39" s="141" t="str">
        <f>IF(OR($G39="",$G39="小計"),"",IF(VLOOKUP($G39,#REF!,#REF!-#REF!,FALSE)="","",VLOOKUP($G39,#REF!,#REF!-#REF!,FALSE)))</f>
        <v/>
      </c>
    </row>
    <row r="40" spans="1:11" x14ac:dyDescent="0.15">
      <c r="A40" s="102">
        <v>34</v>
      </c>
      <c r="B40" s="100">
        <f t="shared" si="1"/>
        <v>1</v>
      </c>
      <c r="D40" s="146"/>
      <c r="E40" s="146"/>
      <c r="F40" s="15"/>
      <c r="G40" s="31"/>
      <c r="H40" s="58"/>
      <c r="I40" s="58"/>
      <c r="J40" s="58">
        <f t="shared" si="0"/>
        <v>0</v>
      </c>
      <c r="K40" s="141" t="str">
        <f>IF(OR($G40="",$G40="小計"),"",IF(VLOOKUP($G40,#REF!,#REF!-#REF!,FALSE)="","",VLOOKUP($G40,#REF!,#REF!-#REF!,FALSE)))</f>
        <v/>
      </c>
    </row>
    <row r="41" spans="1:11" x14ac:dyDescent="0.15">
      <c r="A41" s="102">
        <v>35</v>
      </c>
      <c r="B41" s="100">
        <f t="shared" si="1"/>
        <v>1</v>
      </c>
      <c r="D41" s="146"/>
      <c r="E41" s="146"/>
      <c r="F41" s="15"/>
      <c r="G41" s="31"/>
      <c r="H41" s="58"/>
      <c r="I41" s="58"/>
      <c r="J41" s="58">
        <f t="shared" si="0"/>
        <v>0</v>
      </c>
      <c r="K41" s="141" t="str">
        <f>IF(OR($G41="",$G41="小計"),"",IF(VLOOKUP($G41,#REF!,#REF!-#REF!,FALSE)="","",VLOOKUP($G41,#REF!,#REF!-#REF!,FALSE)))</f>
        <v/>
      </c>
    </row>
    <row r="42" spans="1:11" x14ac:dyDescent="0.15">
      <c r="A42" s="102">
        <v>36</v>
      </c>
      <c r="B42" s="100">
        <f t="shared" si="1"/>
        <v>1</v>
      </c>
      <c r="D42" s="146"/>
      <c r="E42" s="146"/>
      <c r="F42" s="15"/>
      <c r="G42" s="31"/>
      <c r="H42" s="58"/>
      <c r="I42" s="58"/>
      <c r="J42" s="58">
        <f t="shared" si="0"/>
        <v>0</v>
      </c>
      <c r="K42" s="141" t="str">
        <f>IF(OR($G42="",$G42="小計"),"",IF(VLOOKUP($G42,#REF!,#REF!-#REF!,FALSE)="","",VLOOKUP($G42,#REF!,#REF!-#REF!,FALSE)))</f>
        <v/>
      </c>
    </row>
    <row r="43" spans="1:11" ht="13.5" customHeight="1" x14ac:dyDescent="0.15">
      <c r="A43" s="102">
        <v>37</v>
      </c>
      <c r="B43" s="100">
        <f t="shared" si="1"/>
        <v>1</v>
      </c>
      <c r="D43" s="146" t="s">
        <v>68</v>
      </c>
      <c r="E43" s="146"/>
      <c r="F43" s="15"/>
      <c r="G43" s="31" t="s">
        <v>68</v>
      </c>
      <c r="H43" s="58" t="s">
        <v>68</v>
      </c>
      <c r="I43" s="58" t="s">
        <v>68</v>
      </c>
      <c r="J43" s="58" t="str">
        <f t="shared" si="0"/>
        <v/>
      </c>
      <c r="K43" s="141" t="str">
        <f>IF(OR($G43="",$G43="小計"),"",IF(VLOOKUP($G43,#REF!,#REF!-#REF!,FALSE)="","",VLOOKUP($G43,#REF!,#REF!-#REF!,FALSE)))</f>
        <v/>
      </c>
    </row>
    <row r="44" spans="1:11" ht="13.5" customHeight="1" x14ac:dyDescent="0.15">
      <c r="A44" s="102">
        <v>38</v>
      </c>
      <c r="B44" s="100" t="str">
        <f t="shared" si="1"/>
        <v/>
      </c>
      <c r="D44" s="146" t="s">
        <v>68</v>
      </c>
      <c r="E44" s="146"/>
      <c r="F44" s="15"/>
      <c r="G44" s="31" t="s">
        <v>68</v>
      </c>
      <c r="H44" s="58" t="s">
        <v>68</v>
      </c>
      <c r="I44" s="58" t="s">
        <v>68</v>
      </c>
      <c r="J44" s="58" t="str">
        <f t="shared" si="0"/>
        <v/>
      </c>
      <c r="K44" s="141" t="str">
        <f>IF(OR($G44="",$G44="小計"),"",IF(VLOOKUP($G44,#REF!,#REF!-#REF!,FALSE)="","",VLOOKUP($G44,#REF!,#REF!-#REF!,FALSE)))</f>
        <v/>
      </c>
    </row>
    <row r="45" spans="1:11" ht="13.5" customHeight="1" x14ac:dyDescent="0.15">
      <c r="A45" s="102">
        <v>39</v>
      </c>
      <c r="B45" s="100" t="str">
        <f t="shared" si="1"/>
        <v/>
      </c>
      <c r="D45" s="146" t="s">
        <v>68</v>
      </c>
      <c r="E45" s="146"/>
      <c r="F45" s="15"/>
      <c r="G45" s="31" t="s">
        <v>68</v>
      </c>
      <c r="H45" s="58" t="s">
        <v>68</v>
      </c>
      <c r="I45" s="58" t="s">
        <v>68</v>
      </c>
      <c r="J45" s="58" t="str">
        <f t="shared" si="0"/>
        <v/>
      </c>
      <c r="K45" s="141" t="str">
        <f>IF(OR($G45="",$G45="小計"),"",IF(VLOOKUP($G45,#REF!,#REF!-#REF!,FALSE)="","",VLOOKUP($G45,#REF!,#REF!-#REF!,FALSE)))</f>
        <v/>
      </c>
    </row>
    <row r="46" spans="1:11" ht="13.5" customHeight="1" x14ac:dyDescent="0.15">
      <c r="A46" s="102">
        <v>40</v>
      </c>
      <c r="B46" s="100" t="str">
        <f t="shared" si="1"/>
        <v/>
      </c>
      <c r="D46" s="146" t="s">
        <v>68</v>
      </c>
      <c r="E46" s="146"/>
      <c r="F46" s="15"/>
      <c r="G46" s="31" t="s">
        <v>68</v>
      </c>
      <c r="H46" s="58" t="s">
        <v>68</v>
      </c>
      <c r="I46" s="58" t="s">
        <v>68</v>
      </c>
      <c r="J46" s="58" t="str">
        <f t="shared" si="0"/>
        <v/>
      </c>
      <c r="K46" s="141" t="str">
        <f>IF(OR($G46="",$G46="小計"),"",IF(VLOOKUP($G46,#REF!,#REF!-#REF!,FALSE)="","",VLOOKUP($G46,#REF!,#REF!-#REF!,FALSE)))</f>
        <v/>
      </c>
    </row>
    <row r="47" spans="1:11" ht="13.5" customHeight="1" x14ac:dyDescent="0.15">
      <c r="A47" s="102">
        <v>41</v>
      </c>
      <c r="B47" s="100" t="str">
        <f t="shared" si="1"/>
        <v/>
      </c>
      <c r="D47" s="146" t="s">
        <v>68</v>
      </c>
      <c r="E47" s="146"/>
      <c r="F47" s="15"/>
      <c r="G47" s="31" t="s">
        <v>68</v>
      </c>
      <c r="H47" s="58" t="s">
        <v>68</v>
      </c>
      <c r="I47" s="58" t="s">
        <v>68</v>
      </c>
      <c r="J47" s="58" t="str">
        <f t="shared" si="0"/>
        <v/>
      </c>
      <c r="K47" s="141" t="str">
        <f>IF(OR($G47="",$G47="小計"),"",IF(VLOOKUP($G47,#REF!,#REF!-#REF!,FALSE)="","",VLOOKUP($G47,#REF!,#REF!-#REF!,FALSE)))</f>
        <v/>
      </c>
    </row>
    <row r="48" spans="1:11" ht="13.5" customHeight="1" x14ac:dyDescent="0.15">
      <c r="A48" s="102">
        <v>42</v>
      </c>
      <c r="B48" s="100" t="str">
        <f t="shared" si="1"/>
        <v/>
      </c>
      <c r="D48" s="146" t="s">
        <v>68</v>
      </c>
      <c r="E48" s="146"/>
      <c r="F48" s="15"/>
      <c r="G48" s="31" t="s">
        <v>68</v>
      </c>
      <c r="H48" s="58" t="s">
        <v>68</v>
      </c>
      <c r="I48" s="58" t="s">
        <v>68</v>
      </c>
      <c r="J48" s="58" t="str">
        <f t="shared" si="0"/>
        <v/>
      </c>
      <c r="K48" s="141" t="str">
        <f>IF(OR($G48="",$G48="小計"),"",IF(VLOOKUP($G48,#REF!,#REF!-#REF!,FALSE)="","",VLOOKUP($G48,#REF!,#REF!-#REF!,FALSE)))</f>
        <v/>
      </c>
    </row>
    <row r="49" spans="1:11" ht="13.15" customHeight="1" x14ac:dyDescent="0.15">
      <c r="A49" s="102">
        <v>43</v>
      </c>
      <c r="B49" s="100" t="str">
        <f t="shared" si="1"/>
        <v/>
      </c>
      <c r="D49" s="146" t="s">
        <v>68</v>
      </c>
      <c r="E49" s="146"/>
      <c r="F49" s="15"/>
      <c r="G49" s="31" t="s">
        <v>68</v>
      </c>
      <c r="H49" s="58" t="s">
        <v>68</v>
      </c>
      <c r="I49" s="58" t="s">
        <v>68</v>
      </c>
      <c r="J49" s="58" t="str">
        <f t="shared" si="0"/>
        <v/>
      </c>
      <c r="K49" s="141" t="str">
        <f>IF(OR($G49="",$G49="小計"),"",IF(VLOOKUP($G49,#REF!,#REF!-#REF!,FALSE)="","",VLOOKUP($G49,#REF!,#REF!-#REF!,FALSE)))</f>
        <v/>
      </c>
    </row>
    <row r="50" spans="1:11" ht="13.15" customHeight="1" x14ac:dyDescent="0.15">
      <c r="A50" s="102">
        <v>44</v>
      </c>
      <c r="B50" s="100" t="str">
        <f t="shared" si="1"/>
        <v/>
      </c>
      <c r="D50" s="146" t="s">
        <v>68</v>
      </c>
      <c r="E50" s="146"/>
      <c r="F50" s="15"/>
      <c r="G50" s="31" t="s">
        <v>68</v>
      </c>
      <c r="H50" s="58" t="s">
        <v>68</v>
      </c>
      <c r="I50" s="58" t="s">
        <v>68</v>
      </c>
      <c r="J50" s="58" t="str">
        <f t="shared" si="0"/>
        <v/>
      </c>
      <c r="K50" s="141" t="str">
        <f>IF(OR($G50="",$G50="小計"),"",IF(VLOOKUP($G50,#REF!,#REF!-#REF!,FALSE)="","",VLOOKUP($G50,#REF!,#REF!-#REF!,FALSE)))</f>
        <v/>
      </c>
    </row>
    <row r="51" spans="1:11" ht="13.15" customHeight="1" x14ac:dyDescent="0.15">
      <c r="A51" s="102">
        <v>45</v>
      </c>
      <c r="B51" s="100" t="str">
        <f t="shared" si="1"/>
        <v/>
      </c>
      <c r="D51" s="146" t="s">
        <v>68</v>
      </c>
      <c r="E51" s="146"/>
      <c r="F51" s="15"/>
      <c r="G51" s="31" t="s">
        <v>68</v>
      </c>
      <c r="H51" s="58" t="s">
        <v>68</v>
      </c>
      <c r="I51" s="58" t="s">
        <v>68</v>
      </c>
      <c r="J51" s="58" t="str">
        <f t="shared" si="0"/>
        <v/>
      </c>
      <c r="K51" s="141" t="str">
        <f>IF(OR($G51="",$G51="小計"),"",IF(VLOOKUP($G51,#REF!,#REF!-#REF!,FALSE)="","",VLOOKUP($G51,#REF!,#REF!-#REF!,FALSE)))</f>
        <v/>
      </c>
    </row>
    <row r="52" spans="1:11" ht="13.15" customHeight="1" x14ac:dyDescent="0.15">
      <c r="A52" s="102">
        <v>46</v>
      </c>
      <c r="B52" s="100" t="str">
        <f t="shared" si="1"/>
        <v/>
      </c>
      <c r="D52" s="146" t="s">
        <v>68</v>
      </c>
      <c r="E52" s="146"/>
      <c r="F52" s="15"/>
      <c r="G52" s="31" t="s">
        <v>68</v>
      </c>
      <c r="H52" s="58" t="s">
        <v>68</v>
      </c>
      <c r="I52" s="58" t="s">
        <v>68</v>
      </c>
      <c r="J52" s="58" t="str">
        <f t="shared" si="0"/>
        <v/>
      </c>
      <c r="K52" s="141" t="str">
        <f>IF(OR($G52="",$G52="小計"),"",IF(VLOOKUP($G52,#REF!,#REF!-#REF!,FALSE)="","",VLOOKUP($G52,#REF!,#REF!-#REF!,FALSE)))</f>
        <v/>
      </c>
    </row>
    <row r="53" spans="1:11" ht="13.15" customHeight="1" x14ac:dyDescent="0.15">
      <c r="A53" s="102">
        <v>47</v>
      </c>
      <c r="B53" s="100" t="str">
        <f t="shared" si="1"/>
        <v/>
      </c>
      <c r="D53" s="146" t="s">
        <v>68</v>
      </c>
      <c r="E53" s="146"/>
      <c r="F53" s="15"/>
      <c r="G53" s="31" t="s">
        <v>68</v>
      </c>
      <c r="H53" s="58" t="s">
        <v>68</v>
      </c>
      <c r="I53" s="58" t="s">
        <v>68</v>
      </c>
      <c r="J53" s="58" t="str">
        <f t="shared" si="0"/>
        <v/>
      </c>
      <c r="K53" s="141" t="str">
        <f>IF(OR($G53="",$G53="小計"),"",IF(VLOOKUP($G53,#REF!,#REF!-#REF!,FALSE)="","",VLOOKUP($G53,#REF!,#REF!-#REF!,FALSE)))</f>
        <v/>
      </c>
    </row>
    <row r="54" spans="1:11" ht="13.15" customHeight="1" x14ac:dyDescent="0.15">
      <c r="A54" s="102">
        <v>48</v>
      </c>
      <c r="B54" s="100" t="str">
        <f t="shared" si="1"/>
        <v/>
      </c>
      <c r="D54" s="146" t="s">
        <v>68</v>
      </c>
      <c r="E54" s="146"/>
      <c r="F54" s="15"/>
      <c r="G54" s="31" t="s">
        <v>68</v>
      </c>
      <c r="H54" s="58" t="s">
        <v>68</v>
      </c>
      <c r="I54" s="58" t="s">
        <v>68</v>
      </c>
      <c r="J54" s="58" t="str">
        <f t="shared" si="0"/>
        <v/>
      </c>
      <c r="K54" s="141" t="str">
        <f>IF(OR($G54="",$G54="小計"),"",IF(VLOOKUP($G54,#REF!,#REF!-#REF!,FALSE)="","",VLOOKUP($G54,#REF!,#REF!-#REF!,FALSE)))</f>
        <v/>
      </c>
    </row>
    <row r="55" spans="1:11" ht="13.15" customHeight="1" x14ac:dyDescent="0.15">
      <c r="A55" s="102">
        <v>49</v>
      </c>
      <c r="B55" s="100" t="str">
        <f t="shared" si="1"/>
        <v/>
      </c>
      <c r="D55" s="146" t="s">
        <v>68</v>
      </c>
      <c r="E55" s="146"/>
      <c r="F55" s="15"/>
      <c r="G55" s="31" t="s">
        <v>68</v>
      </c>
      <c r="H55" s="58" t="s">
        <v>68</v>
      </c>
      <c r="I55" s="58" t="s">
        <v>68</v>
      </c>
      <c r="J55" s="58" t="str">
        <f t="shared" si="0"/>
        <v/>
      </c>
      <c r="K55" s="141" t="str">
        <f>IF(OR($G55="",$G55="小計"),"",IF(VLOOKUP($G55,#REF!,#REF!-#REF!,FALSE)="","",VLOOKUP($G55,#REF!,#REF!-#REF!,FALSE)))</f>
        <v/>
      </c>
    </row>
    <row r="56" spans="1:11" ht="13.15" customHeight="1" x14ac:dyDescent="0.15">
      <c r="A56" s="102">
        <v>50</v>
      </c>
      <c r="B56" s="100" t="str">
        <f t="shared" si="1"/>
        <v/>
      </c>
      <c r="D56" s="146" t="s">
        <v>68</v>
      </c>
      <c r="E56" s="146"/>
      <c r="F56" s="15"/>
      <c r="G56" s="31" t="s">
        <v>68</v>
      </c>
      <c r="H56" s="58" t="s">
        <v>68</v>
      </c>
      <c r="I56" s="58" t="s">
        <v>68</v>
      </c>
      <c r="J56" s="58" t="str">
        <f t="shared" si="0"/>
        <v/>
      </c>
      <c r="K56" s="141" t="str">
        <f>IF(OR($G56="",$G56="小計"),"",IF(VLOOKUP($G56,#REF!,#REF!-#REF!,FALSE)="","",VLOOKUP($G56,#REF!,#REF!-#REF!,FALSE)))</f>
        <v/>
      </c>
    </row>
    <row r="57" spans="1:11" ht="13.15" customHeight="1" x14ac:dyDescent="0.15">
      <c r="A57" s="102">
        <v>51</v>
      </c>
      <c r="B57" s="100" t="str">
        <f t="shared" si="1"/>
        <v/>
      </c>
      <c r="D57" s="146" t="s">
        <v>68</v>
      </c>
      <c r="E57" s="146"/>
      <c r="F57" s="15"/>
      <c r="G57" s="31" t="s">
        <v>68</v>
      </c>
      <c r="H57" s="58" t="s">
        <v>68</v>
      </c>
      <c r="I57" s="58" t="s">
        <v>68</v>
      </c>
      <c r="J57" s="58" t="str">
        <f t="shared" si="0"/>
        <v/>
      </c>
      <c r="K57" s="141" t="str">
        <f>IF(OR($G57="",$G57="小計"),"",IF(VLOOKUP($G57,#REF!,#REF!-#REF!,FALSE)="","",VLOOKUP($G57,#REF!,#REF!-#REF!,FALSE)))</f>
        <v/>
      </c>
    </row>
    <row r="58" spans="1:11" ht="13.15" customHeight="1" x14ac:dyDescent="0.15">
      <c r="A58" s="102">
        <v>52</v>
      </c>
      <c r="B58" s="100" t="str">
        <f t="shared" si="1"/>
        <v/>
      </c>
      <c r="D58" s="146" t="s">
        <v>68</v>
      </c>
      <c r="E58" s="146"/>
      <c r="F58" s="15"/>
      <c r="G58" s="31" t="s">
        <v>68</v>
      </c>
      <c r="H58" s="58" t="s">
        <v>68</v>
      </c>
      <c r="I58" s="58" t="s">
        <v>68</v>
      </c>
      <c r="J58" s="58" t="str">
        <f t="shared" si="0"/>
        <v/>
      </c>
      <c r="K58" s="141" t="str">
        <f>IF(OR($G58="",$G58="小計"),"",IF(VLOOKUP($G58,#REF!,#REF!-#REF!,FALSE)="","",VLOOKUP($G58,#REF!,#REF!-#REF!,FALSE)))</f>
        <v/>
      </c>
    </row>
    <row r="59" spans="1:11" ht="13.15" customHeight="1" x14ac:dyDescent="0.15">
      <c r="A59" s="102">
        <v>53</v>
      </c>
      <c r="B59" s="100" t="str">
        <f t="shared" si="1"/>
        <v/>
      </c>
      <c r="D59" s="146" t="s">
        <v>68</v>
      </c>
      <c r="E59" s="146"/>
      <c r="F59" s="15"/>
      <c r="G59" s="31" t="s">
        <v>68</v>
      </c>
      <c r="H59" s="58" t="s">
        <v>68</v>
      </c>
      <c r="I59" s="58" t="s">
        <v>68</v>
      </c>
      <c r="J59" s="58" t="str">
        <f t="shared" si="0"/>
        <v/>
      </c>
      <c r="K59" s="141" t="str">
        <f>IF(OR($G59="",$G59="小計"),"",IF(VLOOKUP($G59,#REF!,#REF!-#REF!,FALSE)="","",VLOOKUP($G59,#REF!,#REF!-#REF!,FALSE)))</f>
        <v/>
      </c>
    </row>
    <row r="60" spans="1:11" ht="13.15" customHeight="1" x14ac:dyDescent="0.15">
      <c r="A60" s="102">
        <v>54</v>
      </c>
      <c r="B60" s="100" t="str">
        <f t="shared" si="1"/>
        <v/>
      </c>
      <c r="D60" s="146" t="s">
        <v>68</v>
      </c>
      <c r="E60" s="146"/>
      <c r="F60" s="15"/>
      <c r="G60" s="31" t="s">
        <v>68</v>
      </c>
      <c r="H60" s="58" t="s">
        <v>68</v>
      </c>
      <c r="I60" s="58" t="s">
        <v>68</v>
      </c>
      <c r="J60" s="58" t="str">
        <f t="shared" si="0"/>
        <v/>
      </c>
      <c r="K60" s="141" t="str">
        <f>IF(OR($G60="",$G60="小計"),"",IF(VLOOKUP($G60,#REF!,#REF!-#REF!,FALSE)="","",VLOOKUP($G60,#REF!,#REF!-#REF!,FALSE)))</f>
        <v/>
      </c>
    </row>
    <row r="61" spans="1:11" s="2" customFormat="1" ht="13.15" customHeight="1" x14ac:dyDescent="0.15">
      <c r="A61" s="102">
        <v>55</v>
      </c>
      <c r="B61" s="100" t="str">
        <f t="shared" si="1"/>
        <v/>
      </c>
      <c r="C61" s="4"/>
      <c r="D61" s="146" t="s">
        <v>68</v>
      </c>
      <c r="E61" s="146"/>
      <c r="F61" s="15"/>
      <c r="G61" s="31" t="s">
        <v>68</v>
      </c>
      <c r="H61" s="58" t="s">
        <v>68</v>
      </c>
      <c r="I61" s="58" t="s">
        <v>68</v>
      </c>
      <c r="J61" s="58" t="str">
        <f t="shared" si="0"/>
        <v/>
      </c>
      <c r="K61" s="141" t="str">
        <f>IF(OR($G61="",$G61="小計"),"",IF(VLOOKUP($G61,#REF!,#REF!-#REF!,FALSE)="","",VLOOKUP($G61,#REF!,#REF!-#REF!,FALSE)))</f>
        <v/>
      </c>
    </row>
    <row r="62" spans="1:11" ht="13.15" customHeight="1" x14ac:dyDescent="0.15">
      <c r="A62" s="102">
        <v>56</v>
      </c>
      <c r="B62" s="100" t="str">
        <f t="shared" si="1"/>
        <v/>
      </c>
      <c r="D62" s="146" t="s">
        <v>68</v>
      </c>
      <c r="E62" s="146"/>
      <c r="F62" s="15"/>
      <c r="G62" s="31" t="s">
        <v>68</v>
      </c>
      <c r="H62" s="58" t="s">
        <v>68</v>
      </c>
      <c r="I62" s="58" t="s">
        <v>68</v>
      </c>
      <c r="J62" s="58" t="str">
        <f t="shared" si="0"/>
        <v/>
      </c>
      <c r="K62" s="141" t="str">
        <f>IF(OR($G62="",$G62="小計"),"",IF(VLOOKUP($G62,#REF!,#REF!-#REF!,FALSE)="","",VLOOKUP($G62,#REF!,#REF!-#REF!,FALSE)))</f>
        <v/>
      </c>
    </row>
    <row r="63" spans="1:11" ht="13.15" customHeight="1" x14ac:dyDescent="0.15">
      <c r="A63" s="102">
        <v>57</v>
      </c>
      <c r="B63" s="100" t="str">
        <f t="shared" si="1"/>
        <v/>
      </c>
      <c r="D63" s="146" t="s">
        <v>68</v>
      </c>
      <c r="E63" s="146"/>
      <c r="F63" s="15"/>
      <c r="G63" s="31" t="s">
        <v>68</v>
      </c>
      <c r="H63" s="58" t="s">
        <v>68</v>
      </c>
      <c r="I63" s="58" t="s">
        <v>68</v>
      </c>
      <c r="J63" s="58" t="str">
        <f t="shared" si="0"/>
        <v/>
      </c>
      <c r="K63" s="141" t="str">
        <f>IF(OR($G63="",$G63="小計"),"",IF(VLOOKUP($G63,#REF!,#REF!-#REF!,FALSE)="","",VLOOKUP($G63,#REF!,#REF!-#REF!,FALSE)))</f>
        <v/>
      </c>
    </row>
    <row r="64" spans="1:11" ht="13.5" customHeight="1" x14ac:dyDescent="0.15">
      <c r="A64" s="102">
        <v>58</v>
      </c>
      <c r="B64" s="100" t="str">
        <f t="shared" si="1"/>
        <v/>
      </c>
      <c r="D64" s="146" t="s">
        <v>68</v>
      </c>
      <c r="E64" s="146"/>
      <c r="F64" s="15"/>
      <c r="G64" s="31" t="s">
        <v>68</v>
      </c>
      <c r="H64" s="58" t="s">
        <v>68</v>
      </c>
      <c r="I64" s="58" t="s">
        <v>68</v>
      </c>
      <c r="J64" s="58" t="str">
        <f t="shared" si="0"/>
        <v/>
      </c>
      <c r="K64" s="141" t="str">
        <f>IF(OR($G64="",$G64="小計"),"",IF(VLOOKUP($G64,#REF!,#REF!-#REF!,FALSE)="","",VLOOKUP($G64,#REF!,#REF!-#REF!,FALSE)))</f>
        <v/>
      </c>
    </row>
    <row r="65" spans="1:11" s="2" customFormat="1" ht="13.15" customHeight="1" x14ac:dyDescent="0.15">
      <c r="A65" s="102">
        <v>59</v>
      </c>
      <c r="B65" s="100" t="str">
        <f t="shared" si="1"/>
        <v/>
      </c>
      <c r="C65" s="4"/>
      <c r="D65" s="146" t="s">
        <v>68</v>
      </c>
      <c r="E65" s="146"/>
      <c r="F65" s="15"/>
      <c r="G65" s="31" t="s">
        <v>68</v>
      </c>
      <c r="H65" s="58" t="s">
        <v>68</v>
      </c>
      <c r="I65" s="58" t="s">
        <v>68</v>
      </c>
      <c r="J65" s="58" t="str">
        <f t="shared" si="0"/>
        <v/>
      </c>
      <c r="K65" s="141" t="str">
        <f>IF(OR($G65="",$G65="小計"),"",IF(VLOOKUP($G65,#REF!,#REF!-#REF!,FALSE)="","",VLOOKUP($G65,#REF!,#REF!-#REF!,FALSE)))</f>
        <v/>
      </c>
    </row>
    <row r="66" spans="1:11" ht="13.15" customHeight="1" x14ac:dyDescent="0.15">
      <c r="A66" s="102">
        <v>60</v>
      </c>
      <c r="B66" s="100" t="str">
        <f t="shared" si="1"/>
        <v/>
      </c>
      <c r="D66" s="146" t="s">
        <v>68</v>
      </c>
      <c r="E66" s="146"/>
      <c r="F66" s="15"/>
      <c r="G66" s="31" t="s">
        <v>68</v>
      </c>
      <c r="H66" s="58" t="s">
        <v>68</v>
      </c>
      <c r="I66" s="58" t="s">
        <v>68</v>
      </c>
      <c r="J66" s="58" t="str">
        <f t="shared" si="0"/>
        <v/>
      </c>
      <c r="K66" s="141" t="str">
        <f>IF(OR($G66="",$G66="小計"),"",IF(VLOOKUP($G66,#REF!,#REF!-#REF!,FALSE)="","",VLOOKUP($G66,#REF!,#REF!-#REF!,FALSE)))</f>
        <v/>
      </c>
    </row>
    <row r="67" spans="1:11" ht="13.15" customHeight="1" x14ac:dyDescent="0.15">
      <c r="A67" s="102">
        <v>61</v>
      </c>
      <c r="B67" s="100" t="str">
        <f t="shared" si="1"/>
        <v/>
      </c>
      <c r="D67" s="146" t="s">
        <v>68</v>
      </c>
      <c r="E67" s="146"/>
      <c r="F67" s="15"/>
      <c r="G67" s="31" t="s">
        <v>68</v>
      </c>
      <c r="H67" s="58" t="s">
        <v>68</v>
      </c>
      <c r="I67" s="58" t="s">
        <v>68</v>
      </c>
      <c r="J67" s="58" t="str">
        <f t="shared" si="0"/>
        <v/>
      </c>
      <c r="K67" s="141" t="str">
        <f>IF(OR($G67="",$G67="小計"),"",IF(VLOOKUP($G67,#REF!,#REF!-#REF!,FALSE)="","",VLOOKUP($G67,#REF!,#REF!-#REF!,FALSE)))</f>
        <v/>
      </c>
    </row>
    <row r="68" spans="1:11" ht="13.5" customHeight="1" x14ac:dyDescent="0.15">
      <c r="A68" s="102">
        <v>62</v>
      </c>
      <c r="B68" s="100" t="str">
        <f t="shared" si="1"/>
        <v/>
      </c>
      <c r="D68" s="146" t="s">
        <v>68</v>
      </c>
      <c r="E68" s="146"/>
      <c r="F68" s="15"/>
      <c r="G68" s="31" t="s">
        <v>68</v>
      </c>
      <c r="H68" s="58" t="s">
        <v>68</v>
      </c>
      <c r="I68" s="58" t="s">
        <v>68</v>
      </c>
      <c r="J68" s="58" t="str">
        <f t="shared" si="0"/>
        <v/>
      </c>
      <c r="K68" s="141" t="str">
        <f>IF(OR($G68="",$G68="小計"),"",IF(VLOOKUP($G68,#REF!,#REF!-#REF!,FALSE)="","",VLOOKUP($G68,#REF!,#REF!-#REF!,FALSE)))</f>
        <v/>
      </c>
    </row>
    <row r="69" spans="1:11" s="2" customFormat="1" ht="13.15" customHeight="1" x14ac:dyDescent="0.15">
      <c r="A69" s="102">
        <v>63</v>
      </c>
      <c r="B69" s="100" t="str">
        <f t="shared" si="1"/>
        <v/>
      </c>
      <c r="C69" s="4"/>
      <c r="D69" s="146" t="s">
        <v>68</v>
      </c>
      <c r="E69" s="146"/>
      <c r="F69" s="15"/>
      <c r="G69" s="31" t="s">
        <v>68</v>
      </c>
      <c r="H69" s="58" t="s">
        <v>68</v>
      </c>
      <c r="I69" s="58" t="s">
        <v>68</v>
      </c>
      <c r="J69" s="58" t="str">
        <f t="shared" si="0"/>
        <v/>
      </c>
      <c r="K69" s="141" t="str">
        <f>IF(OR($G69="",$G69="小計"),"",IF(VLOOKUP($G69,#REF!,#REF!-#REF!,FALSE)="","",VLOOKUP($G69,#REF!,#REF!-#REF!,FALSE)))</f>
        <v/>
      </c>
    </row>
    <row r="70" spans="1:11" s="2" customFormat="1" ht="13.15" customHeight="1" x14ac:dyDescent="0.15">
      <c r="A70" s="102">
        <v>64</v>
      </c>
      <c r="B70" s="100" t="str">
        <f t="shared" si="1"/>
        <v/>
      </c>
      <c r="C70" s="4"/>
      <c r="D70" s="146" t="s">
        <v>68</v>
      </c>
      <c r="E70" s="146"/>
      <c r="F70" s="15"/>
      <c r="G70" s="31" t="s">
        <v>68</v>
      </c>
      <c r="H70" s="58" t="s">
        <v>68</v>
      </c>
      <c r="I70" s="58" t="s">
        <v>68</v>
      </c>
      <c r="J70" s="58" t="str">
        <f t="shared" si="0"/>
        <v/>
      </c>
      <c r="K70" s="141" t="str">
        <f>IF(OR($G70="",$G70="小計"),"",IF(VLOOKUP($G70,#REF!,#REF!-#REF!,FALSE)="","",VLOOKUP($G70,#REF!,#REF!-#REF!,FALSE)))</f>
        <v/>
      </c>
    </row>
    <row r="71" spans="1:11" s="2" customFormat="1" ht="13.15" customHeight="1" x14ac:dyDescent="0.15">
      <c r="A71" s="102">
        <v>65</v>
      </c>
      <c r="B71" s="100" t="str">
        <f t="shared" si="1"/>
        <v/>
      </c>
      <c r="C71" s="4"/>
      <c r="D71" s="146" t="s">
        <v>68</v>
      </c>
      <c r="E71" s="146"/>
      <c r="F71" s="15"/>
      <c r="G71" s="31" t="s">
        <v>68</v>
      </c>
      <c r="H71" s="58" t="s">
        <v>68</v>
      </c>
      <c r="I71" s="58" t="s">
        <v>68</v>
      </c>
      <c r="J71" s="58" t="str">
        <f t="shared" ref="J71:J134" si="2">IFERROR(H71+I71,"")</f>
        <v/>
      </c>
      <c r="K71" s="141" t="str">
        <f>IF(OR($G71="",$G71="小計"),"",IF(VLOOKUP($G71,#REF!,#REF!-#REF!,FALSE)="","",VLOOKUP($G71,#REF!,#REF!-#REF!,FALSE)))</f>
        <v/>
      </c>
    </row>
    <row r="72" spans="1:11" ht="13.15" customHeight="1" x14ac:dyDescent="0.15">
      <c r="A72" s="102">
        <v>66</v>
      </c>
      <c r="B72" s="100" t="str">
        <f t="shared" ref="B72:B135" si="3">IF($J72="",IF($J71="","",1),1)</f>
        <v/>
      </c>
      <c r="D72" s="146" t="s">
        <v>68</v>
      </c>
      <c r="E72" s="146"/>
      <c r="F72" s="15"/>
      <c r="G72" s="31" t="s">
        <v>68</v>
      </c>
      <c r="H72" s="58" t="s">
        <v>68</v>
      </c>
      <c r="I72" s="58" t="s">
        <v>68</v>
      </c>
      <c r="J72" s="58" t="str">
        <f t="shared" si="2"/>
        <v/>
      </c>
      <c r="K72" s="141" t="str">
        <f>IF(OR($G72="",$G72="小計"),"",IF(VLOOKUP($G72,#REF!,#REF!-#REF!,FALSE)="","",VLOOKUP($G72,#REF!,#REF!-#REF!,FALSE)))</f>
        <v/>
      </c>
    </row>
    <row r="73" spans="1:11" ht="13.15" customHeight="1" x14ac:dyDescent="0.15">
      <c r="A73" s="102">
        <v>67</v>
      </c>
      <c r="B73" s="100" t="str">
        <f t="shared" si="3"/>
        <v/>
      </c>
      <c r="D73" s="146" t="s">
        <v>68</v>
      </c>
      <c r="E73" s="146"/>
      <c r="F73" s="15"/>
      <c r="G73" s="31" t="s">
        <v>68</v>
      </c>
      <c r="H73" s="58" t="s">
        <v>68</v>
      </c>
      <c r="I73" s="58" t="s">
        <v>68</v>
      </c>
      <c r="J73" s="58" t="str">
        <f t="shared" si="2"/>
        <v/>
      </c>
      <c r="K73" s="141" t="str">
        <f>IF(OR($G73="",$G73="小計"),"",IF(VLOOKUP($G73,#REF!,#REF!-#REF!,FALSE)="","",VLOOKUP($G73,#REF!,#REF!-#REF!,FALSE)))</f>
        <v/>
      </c>
    </row>
    <row r="74" spans="1:11" ht="13.15" customHeight="1" x14ac:dyDescent="0.15">
      <c r="A74" s="102">
        <v>68</v>
      </c>
      <c r="B74" s="100" t="str">
        <f t="shared" si="3"/>
        <v/>
      </c>
      <c r="D74" s="146" t="s">
        <v>68</v>
      </c>
      <c r="E74" s="146"/>
      <c r="F74" s="15"/>
      <c r="G74" s="31" t="s">
        <v>68</v>
      </c>
      <c r="H74" s="58" t="s">
        <v>68</v>
      </c>
      <c r="I74" s="58" t="s">
        <v>68</v>
      </c>
      <c r="J74" s="58" t="str">
        <f t="shared" si="2"/>
        <v/>
      </c>
      <c r="K74" s="141" t="str">
        <f>IF(OR($G74="",$G74="小計"),"",IF(VLOOKUP($G74,#REF!,#REF!-#REF!,FALSE)="","",VLOOKUP($G74,#REF!,#REF!-#REF!,FALSE)))</f>
        <v/>
      </c>
    </row>
    <row r="75" spans="1:11" ht="13.15" customHeight="1" x14ac:dyDescent="0.15">
      <c r="A75" s="102">
        <v>69</v>
      </c>
      <c r="B75" s="100" t="str">
        <f t="shared" si="3"/>
        <v/>
      </c>
      <c r="D75" s="146" t="s">
        <v>68</v>
      </c>
      <c r="E75" s="146"/>
      <c r="F75" s="15"/>
      <c r="G75" s="31" t="s">
        <v>68</v>
      </c>
      <c r="H75" s="58" t="s">
        <v>68</v>
      </c>
      <c r="I75" s="58" t="s">
        <v>68</v>
      </c>
      <c r="J75" s="58" t="str">
        <f t="shared" si="2"/>
        <v/>
      </c>
      <c r="K75" s="141" t="str">
        <f>IF(OR($G75="",$G75="小計"),"",IF(VLOOKUP($G75,#REF!,#REF!-#REF!,FALSE)="","",VLOOKUP($G75,#REF!,#REF!-#REF!,FALSE)))</f>
        <v/>
      </c>
    </row>
    <row r="76" spans="1:11" ht="13.15" customHeight="1" x14ac:dyDescent="0.15">
      <c r="A76" s="102">
        <v>70</v>
      </c>
      <c r="B76" s="100" t="str">
        <f t="shared" si="3"/>
        <v/>
      </c>
      <c r="D76" s="146" t="s">
        <v>68</v>
      </c>
      <c r="E76" s="146"/>
      <c r="F76" s="15"/>
      <c r="G76" s="31" t="s">
        <v>68</v>
      </c>
      <c r="H76" s="58" t="s">
        <v>68</v>
      </c>
      <c r="I76" s="58" t="s">
        <v>68</v>
      </c>
      <c r="J76" s="58" t="str">
        <f t="shared" si="2"/>
        <v/>
      </c>
      <c r="K76" s="141" t="str">
        <f>IF(OR($G76="",$G76="小計"),"",IF(VLOOKUP($G76,#REF!,#REF!-#REF!,FALSE)="","",VLOOKUP($G76,#REF!,#REF!-#REF!,FALSE)))</f>
        <v/>
      </c>
    </row>
    <row r="77" spans="1:11" ht="13.5" customHeight="1" x14ac:dyDescent="0.15">
      <c r="A77" s="102">
        <v>71</v>
      </c>
      <c r="B77" s="100" t="str">
        <f t="shared" si="3"/>
        <v/>
      </c>
      <c r="D77" s="146" t="s">
        <v>68</v>
      </c>
      <c r="E77" s="146"/>
      <c r="F77" s="15"/>
      <c r="G77" s="31" t="s">
        <v>68</v>
      </c>
      <c r="H77" s="58" t="s">
        <v>68</v>
      </c>
      <c r="I77" s="58" t="s">
        <v>68</v>
      </c>
      <c r="J77" s="58" t="str">
        <f t="shared" si="2"/>
        <v/>
      </c>
      <c r="K77" s="141" t="str">
        <f>IF(OR($G77="",$G77="小計"),"",IF(VLOOKUP($G77,#REF!,#REF!-#REF!,FALSE)="","",VLOOKUP($G77,#REF!,#REF!-#REF!,FALSE)))</f>
        <v/>
      </c>
    </row>
    <row r="78" spans="1:11" ht="13.5" customHeight="1" x14ac:dyDescent="0.15">
      <c r="A78" s="102">
        <v>72</v>
      </c>
      <c r="B78" s="100" t="str">
        <f t="shared" si="3"/>
        <v/>
      </c>
      <c r="D78" s="146" t="s">
        <v>68</v>
      </c>
      <c r="E78" s="146"/>
      <c r="F78" s="15"/>
      <c r="G78" s="31" t="s">
        <v>68</v>
      </c>
      <c r="H78" s="58" t="s">
        <v>68</v>
      </c>
      <c r="I78" s="58" t="s">
        <v>68</v>
      </c>
      <c r="J78" s="58" t="str">
        <f t="shared" si="2"/>
        <v/>
      </c>
      <c r="K78" s="141" t="str">
        <f>IF(OR($G78="",$G78="小計"),"",IF(VLOOKUP($G78,#REF!,#REF!-#REF!,FALSE)="","",VLOOKUP($G78,#REF!,#REF!-#REF!,FALSE)))</f>
        <v/>
      </c>
    </row>
    <row r="79" spans="1:11" ht="13.5" customHeight="1" x14ac:dyDescent="0.15">
      <c r="A79" s="102">
        <v>73</v>
      </c>
      <c r="B79" s="100" t="str">
        <f t="shared" si="3"/>
        <v/>
      </c>
      <c r="D79" s="146" t="s">
        <v>68</v>
      </c>
      <c r="E79" s="146"/>
      <c r="F79" s="15"/>
      <c r="G79" s="31" t="s">
        <v>68</v>
      </c>
      <c r="H79" s="58" t="s">
        <v>68</v>
      </c>
      <c r="I79" s="58" t="s">
        <v>68</v>
      </c>
      <c r="J79" s="58" t="str">
        <f t="shared" si="2"/>
        <v/>
      </c>
      <c r="K79" s="141" t="str">
        <f>IF(OR($G79="",$G79="小計"),"",IF(VLOOKUP($G79,#REF!,#REF!-#REF!,FALSE)="","",VLOOKUP($G79,#REF!,#REF!-#REF!,FALSE)))</f>
        <v/>
      </c>
    </row>
    <row r="80" spans="1:11" ht="13.5" customHeight="1" x14ac:dyDescent="0.15">
      <c r="A80" s="102">
        <v>74</v>
      </c>
      <c r="B80" s="100" t="str">
        <f t="shared" si="3"/>
        <v/>
      </c>
      <c r="D80" s="146" t="s">
        <v>68</v>
      </c>
      <c r="E80" s="146"/>
      <c r="F80" s="15"/>
      <c r="G80" s="31" t="s">
        <v>68</v>
      </c>
      <c r="H80" s="58" t="s">
        <v>68</v>
      </c>
      <c r="I80" s="58" t="s">
        <v>68</v>
      </c>
      <c r="J80" s="58" t="str">
        <f t="shared" si="2"/>
        <v/>
      </c>
      <c r="K80" s="141" t="str">
        <f>IF(OR($G80="",$G80="小計"),"",IF(VLOOKUP($G80,#REF!,#REF!-#REF!,FALSE)="","",VLOOKUP($G80,#REF!,#REF!-#REF!,FALSE)))</f>
        <v/>
      </c>
    </row>
    <row r="81" spans="1:11" ht="13.5" customHeight="1" x14ac:dyDescent="0.15">
      <c r="A81" s="102">
        <v>75</v>
      </c>
      <c r="B81" s="100" t="str">
        <f t="shared" si="3"/>
        <v/>
      </c>
      <c r="D81" s="146" t="s">
        <v>68</v>
      </c>
      <c r="E81" s="146"/>
      <c r="F81" s="15"/>
      <c r="G81" s="31" t="s">
        <v>68</v>
      </c>
      <c r="H81" s="58" t="s">
        <v>68</v>
      </c>
      <c r="I81" s="58" t="s">
        <v>68</v>
      </c>
      <c r="J81" s="58" t="str">
        <f t="shared" si="2"/>
        <v/>
      </c>
      <c r="K81" s="141" t="str">
        <f>IF(OR($G81="",$G81="小計"),"",IF(VLOOKUP($G81,#REF!,#REF!-#REF!,FALSE)="","",VLOOKUP($G81,#REF!,#REF!-#REF!,FALSE)))</f>
        <v/>
      </c>
    </row>
    <row r="82" spans="1:11" ht="13.5" customHeight="1" x14ac:dyDescent="0.15">
      <c r="A82" s="102">
        <v>76</v>
      </c>
      <c r="B82" s="100" t="str">
        <f t="shared" si="3"/>
        <v/>
      </c>
      <c r="D82" s="146" t="s">
        <v>68</v>
      </c>
      <c r="E82" s="146"/>
      <c r="F82" s="15"/>
      <c r="G82" s="31" t="s">
        <v>68</v>
      </c>
      <c r="H82" s="58" t="s">
        <v>68</v>
      </c>
      <c r="I82" s="58" t="s">
        <v>68</v>
      </c>
      <c r="J82" s="58" t="str">
        <f t="shared" si="2"/>
        <v/>
      </c>
      <c r="K82" s="141" t="str">
        <f>IF(OR($G82="",$G82="小計"),"",IF(VLOOKUP($G82,#REF!,#REF!-#REF!,FALSE)="","",VLOOKUP($G82,#REF!,#REF!-#REF!,FALSE)))</f>
        <v/>
      </c>
    </row>
    <row r="83" spans="1:11" ht="13.5" customHeight="1" x14ac:dyDescent="0.15">
      <c r="A83" s="102">
        <v>77</v>
      </c>
      <c r="B83" s="100" t="str">
        <f t="shared" si="3"/>
        <v/>
      </c>
      <c r="D83" s="146" t="s">
        <v>68</v>
      </c>
      <c r="E83" s="146"/>
      <c r="F83" s="15"/>
      <c r="G83" s="31" t="s">
        <v>68</v>
      </c>
      <c r="H83" s="58" t="s">
        <v>68</v>
      </c>
      <c r="I83" s="58" t="s">
        <v>68</v>
      </c>
      <c r="J83" s="58" t="str">
        <f t="shared" si="2"/>
        <v/>
      </c>
      <c r="K83" s="141" t="str">
        <f>IF(OR($G83="",$G83="小計"),"",IF(VLOOKUP($G83,#REF!,#REF!-#REF!,FALSE)="","",VLOOKUP($G83,#REF!,#REF!-#REF!,FALSE)))</f>
        <v/>
      </c>
    </row>
    <row r="84" spans="1:11" ht="13.5" customHeight="1" x14ac:dyDescent="0.15">
      <c r="A84" s="102">
        <v>78</v>
      </c>
      <c r="B84" s="100" t="str">
        <f t="shared" si="3"/>
        <v/>
      </c>
      <c r="D84" s="146" t="s">
        <v>68</v>
      </c>
      <c r="E84" s="146"/>
      <c r="F84" s="15"/>
      <c r="G84" s="31" t="s">
        <v>68</v>
      </c>
      <c r="H84" s="58" t="s">
        <v>68</v>
      </c>
      <c r="I84" s="58" t="s">
        <v>68</v>
      </c>
      <c r="J84" s="58" t="str">
        <f t="shared" si="2"/>
        <v/>
      </c>
      <c r="K84" s="141" t="str">
        <f>IF(OR($G84="",$G84="小計"),"",IF(VLOOKUP($G84,#REF!,#REF!-#REF!,FALSE)="","",VLOOKUP($G84,#REF!,#REF!-#REF!,FALSE)))</f>
        <v/>
      </c>
    </row>
    <row r="85" spans="1:11" ht="13.5" customHeight="1" x14ac:dyDescent="0.15">
      <c r="A85" s="102">
        <v>79</v>
      </c>
      <c r="B85" s="100" t="str">
        <f t="shared" si="3"/>
        <v/>
      </c>
      <c r="D85" s="146" t="s">
        <v>68</v>
      </c>
      <c r="E85" s="146"/>
      <c r="F85" s="15"/>
      <c r="G85" s="31" t="s">
        <v>68</v>
      </c>
      <c r="H85" s="58" t="s">
        <v>68</v>
      </c>
      <c r="I85" s="58" t="s">
        <v>68</v>
      </c>
      <c r="J85" s="58" t="str">
        <f t="shared" si="2"/>
        <v/>
      </c>
      <c r="K85" s="141" t="str">
        <f>IF(OR($G85="",$G85="小計"),"",IF(VLOOKUP($G85,#REF!,#REF!-#REF!,FALSE)="","",VLOOKUP($G85,#REF!,#REF!-#REF!,FALSE)))</f>
        <v/>
      </c>
    </row>
    <row r="86" spans="1:11" ht="13.5" customHeight="1" x14ac:dyDescent="0.15">
      <c r="A86" s="102">
        <v>80</v>
      </c>
      <c r="B86" s="100" t="str">
        <f t="shared" si="3"/>
        <v/>
      </c>
      <c r="D86" s="146" t="s">
        <v>68</v>
      </c>
      <c r="E86" s="146"/>
      <c r="F86" s="15"/>
      <c r="G86" s="31" t="s">
        <v>68</v>
      </c>
      <c r="H86" s="58" t="s">
        <v>68</v>
      </c>
      <c r="I86" s="58" t="s">
        <v>68</v>
      </c>
      <c r="J86" s="58" t="str">
        <f t="shared" si="2"/>
        <v/>
      </c>
      <c r="K86" s="141" t="str">
        <f>IF(OR($G86="",$G86="小計"),"",IF(VLOOKUP($G86,#REF!,#REF!-#REF!,FALSE)="","",VLOOKUP($G86,#REF!,#REF!-#REF!,FALSE)))</f>
        <v/>
      </c>
    </row>
    <row r="87" spans="1:11" ht="13.15" customHeight="1" x14ac:dyDescent="0.15">
      <c r="A87" s="102">
        <v>81</v>
      </c>
      <c r="B87" s="100" t="str">
        <f t="shared" si="3"/>
        <v/>
      </c>
      <c r="D87" s="146" t="s">
        <v>68</v>
      </c>
      <c r="E87" s="146"/>
      <c r="F87" s="15"/>
      <c r="G87" s="31" t="s">
        <v>68</v>
      </c>
      <c r="H87" s="58" t="s">
        <v>68</v>
      </c>
      <c r="I87" s="58" t="s">
        <v>68</v>
      </c>
      <c r="J87" s="58" t="str">
        <f t="shared" si="2"/>
        <v/>
      </c>
      <c r="K87" s="141" t="str">
        <f>IF(OR($G87="",$G87="小計"),"",IF(VLOOKUP($G87,#REF!,#REF!-#REF!,FALSE)="","",VLOOKUP($G87,#REF!,#REF!-#REF!,FALSE)))</f>
        <v/>
      </c>
    </row>
    <row r="88" spans="1:11" ht="13.15" customHeight="1" x14ac:dyDescent="0.15">
      <c r="A88" s="102">
        <v>82</v>
      </c>
      <c r="B88" s="100" t="str">
        <f t="shared" si="3"/>
        <v/>
      </c>
      <c r="D88" s="146" t="s">
        <v>68</v>
      </c>
      <c r="E88" s="146"/>
      <c r="F88" s="15"/>
      <c r="G88" s="31" t="s">
        <v>68</v>
      </c>
      <c r="H88" s="58" t="s">
        <v>68</v>
      </c>
      <c r="I88" s="58" t="s">
        <v>68</v>
      </c>
      <c r="J88" s="58" t="str">
        <f t="shared" si="2"/>
        <v/>
      </c>
      <c r="K88" s="141" t="str">
        <f>IF(OR($G88="",$G88="小計"),"",IF(VLOOKUP($G88,#REF!,#REF!-#REF!,FALSE)="","",VLOOKUP($G88,#REF!,#REF!-#REF!,FALSE)))</f>
        <v/>
      </c>
    </row>
    <row r="89" spans="1:11" ht="13.15" customHeight="1" x14ac:dyDescent="0.15">
      <c r="A89" s="102">
        <v>83</v>
      </c>
      <c r="B89" s="100" t="str">
        <f t="shared" si="3"/>
        <v/>
      </c>
      <c r="D89" s="146" t="s">
        <v>68</v>
      </c>
      <c r="E89" s="146"/>
      <c r="F89" s="15"/>
      <c r="G89" s="31" t="s">
        <v>68</v>
      </c>
      <c r="H89" s="58" t="s">
        <v>68</v>
      </c>
      <c r="I89" s="58" t="s">
        <v>68</v>
      </c>
      <c r="J89" s="58" t="str">
        <f t="shared" si="2"/>
        <v/>
      </c>
      <c r="K89" s="141" t="str">
        <f>IF(OR($G89="",$G89="小計"),"",IF(VLOOKUP($G89,#REF!,#REF!-#REF!,FALSE)="","",VLOOKUP($G89,#REF!,#REF!-#REF!,FALSE)))</f>
        <v/>
      </c>
    </row>
    <row r="90" spans="1:11" ht="13.15" customHeight="1" x14ac:dyDescent="0.15">
      <c r="A90" s="102">
        <v>84</v>
      </c>
      <c r="B90" s="100" t="str">
        <f t="shared" si="3"/>
        <v/>
      </c>
      <c r="D90" s="146" t="s">
        <v>68</v>
      </c>
      <c r="E90" s="146"/>
      <c r="F90" s="15"/>
      <c r="G90" s="31" t="s">
        <v>68</v>
      </c>
      <c r="H90" s="58" t="s">
        <v>68</v>
      </c>
      <c r="I90" s="58" t="s">
        <v>68</v>
      </c>
      <c r="J90" s="58" t="str">
        <f t="shared" si="2"/>
        <v/>
      </c>
      <c r="K90" s="141" t="str">
        <f>IF(OR($G90="",$G90="小計"),"",IF(VLOOKUP($G90,#REF!,#REF!-#REF!,FALSE)="","",VLOOKUP($G90,#REF!,#REF!-#REF!,FALSE)))</f>
        <v/>
      </c>
    </row>
    <row r="91" spans="1:11" ht="13.15" customHeight="1" x14ac:dyDescent="0.15">
      <c r="A91" s="102">
        <v>85</v>
      </c>
      <c r="B91" s="100" t="str">
        <f t="shared" si="3"/>
        <v/>
      </c>
      <c r="D91" s="146" t="s">
        <v>68</v>
      </c>
      <c r="E91" s="146"/>
      <c r="F91" s="15"/>
      <c r="G91" s="31" t="s">
        <v>68</v>
      </c>
      <c r="H91" s="58" t="s">
        <v>68</v>
      </c>
      <c r="I91" s="58" t="s">
        <v>68</v>
      </c>
      <c r="J91" s="58" t="str">
        <f t="shared" si="2"/>
        <v/>
      </c>
      <c r="K91" s="141" t="str">
        <f>IF(OR($G91="",$G91="小計"),"",IF(VLOOKUP($G91,#REF!,#REF!-#REF!,FALSE)="","",VLOOKUP($G91,#REF!,#REF!-#REF!,FALSE)))</f>
        <v/>
      </c>
    </row>
    <row r="92" spans="1:11" ht="13.15" customHeight="1" x14ac:dyDescent="0.15">
      <c r="A92" s="102">
        <v>86</v>
      </c>
      <c r="B92" s="100" t="str">
        <f t="shared" si="3"/>
        <v/>
      </c>
      <c r="D92" s="146" t="s">
        <v>68</v>
      </c>
      <c r="E92" s="146"/>
      <c r="F92" s="15"/>
      <c r="G92" s="31" t="s">
        <v>68</v>
      </c>
      <c r="H92" s="58" t="s">
        <v>68</v>
      </c>
      <c r="I92" s="58" t="s">
        <v>68</v>
      </c>
      <c r="J92" s="58" t="str">
        <f t="shared" si="2"/>
        <v/>
      </c>
      <c r="K92" s="141" t="str">
        <f>IF(OR($G92="",$G92="小計"),"",IF(VLOOKUP($G92,#REF!,#REF!-#REF!,FALSE)="","",VLOOKUP($G92,#REF!,#REF!-#REF!,FALSE)))</f>
        <v/>
      </c>
    </row>
    <row r="93" spans="1:11" ht="13.15" customHeight="1" x14ac:dyDescent="0.15">
      <c r="A93" s="102">
        <v>87</v>
      </c>
      <c r="B93" s="100" t="str">
        <f t="shared" si="3"/>
        <v/>
      </c>
      <c r="D93" s="146" t="s">
        <v>68</v>
      </c>
      <c r="E93" s="146"/>
      <c r="F93" s="15"/>
      <c r="G93" s="31" t="s">
        <v>68</v>
      </c>
      <c r="H93" s="58" t="s">
        <v>68</v>
      </c>
      <c r="I93" s="58" t="s">
        <v>68</v>
      </c>
      <c r="J93" s="58" t="str">
        <f t="shared" si="2"/>
        <v/>
      </c>
      <c r="K93" s="141" t="str">
        <f>IF(OR($G93="",$G93="小計"),"",IF(VLOOKUP($G93,#REF!,#REF!-#REF!,FALSE)="","",VLOOKUP($G93,#REF!,#REF!-#REF!,FALSE)))</f>
        <v/>
      </c>
    </row>
    <row r="94" spans="1:11" ht="13.15" customHeight="1" x14ac:dyDescent="0.15">
      <c r="A94" s="102">
        <v>88</v>
      </c>
      <c r="B94" s="100" t="str">
        <f t="shared" si="3"/>
        <v/>
      </c>
      <c r="D94" s="146" t="s">
        <v>68</v>
      </c>
      <c r="E94" s="146"/>
      <c r="F94" s="15"/>
      <c r="G94" s="31" t="s">
        <v>68</v>
      </c>
      <c r="H94" s="58" t="s">
        <v>68</v>
      </c>
      <c r="I94" s="58" t="s">
        <v>68</v>
      </c>
      <c r="J94" s="58" t="str">
        <f t="shared" si="2"/>
        <v/>
      </c>
      <c r="K94" s="141" t="str">
        <f>IF(OR($G94="",$G94="小計"),"",IF(VLOOKUP($G94,#REF!,#REF!-#REF!,FALSE)="","",VLOOKUP($G94,#REF!,#REF!-#REF!,FALSE)))</f>
        <v/>
      </c>
    </row>
    <row r="95" spans="1:11" ht="13.15" customHeight="1" x14ac:dyDescent="0.15">
      <c r="A95" s="102">
        <v>89</v>
      </c>
      <c r="B95" s="100" t="str">
        <f t="shared" si="3"/>
        <v/>
      </c>
      <c r="D95" s="146" t="s">
        <v>68</v>
      </c>
      <c r="E95" s="146"/>
      <c r="F95" s="15"/>
      <c r="G95" s="31" t="s">
        <v>68</v>
      </c>
      <c r="H95" s="58" t="s">
        <v>68</v>
      </c>
      <c r="I95" s="58" t="s">
        <v>68</v>
      </c>
      <c r="J95" s="58" t="str">
        <f t="shared" si="2"/>
        <v/>
      </c>
      <c r="K95" s="141" t="str">
        <f>IF(OR($G95="",$G95="小計"),"",IF(VLOOKUP($G95,#REF!,#REF!-#REF!,FALSE)="","",VLOOKUP($G95,#REF!,#REF!-#REF!,FALSE)))</f>
        <v/>
      </c>
    </row>
    <row r="96" spans="1:11" ht="13.15" customHeight="1" x14ac:dyDescent="0.15">
      <c r="A96" s="102">
        <v>90</v>
      </c>
      <c r="B96" s="100" t="str">
        <f t="shared" si="3"/>
        <v/>
      </c>
      <c r="D96" s="146" t="s">
        <v>68</v>
      </c>
      <c r="E96" s="146"/>
      <c r="F96" s="15"/>
      <c r="G96" s="31" t="s">
        <v>68</v>
      </c>
      <c r="H96" s="58" t="s">
        <v>68</v>
      </c>
      <c r="I96" s="58" t="s">
        <v>68</v>
      </c>
      <c r="J96" s="58" t="str">
        <f t="shared" si="2"/>
        <v/>
      </c>
      <c r="K96" s="141" t="str">
        <f>IF(OR($G96="",$G96="小計"),"",IF(VLOOKUP($G96,#REF!,#REF!-#REF!,FALSE)="","",VLOOKUP($G96,#REF!,#REF!-#REF!,FALSE)))</f>
        <v/>
      </c>
    </row>
    <row r="97" spans="1:11" ht="13.15" customHeight="1" x14ac:dyDescent="0.15">
      <c r="A97" s="102">
        <v>91</v>
      </c>
      <c r="B97" s="100" t="str">
        <f t="shared" si="3"/>
        <v/>
      </c>
      <c r="D97" s="146" t="s">
        <v>68</v>
      </c>
      <c r="E97" s="146"/>
      <c r="F97" s="15"/>
      <c r="G97" s="31" t="s">
        <v>68</v>
      </c>
      <c r="H97" s="58" t="s">
        <v>68</v>
      </c>
      <c r="I97" s="58" t="s">
        <v>68</v>
      </c>
      <c r="J97" s="58" t="str">
        <f t="shared" si="2"/>
        <v/>
      </c>
      <c r="K97" s="141" t="str">
        <f>IF(OR($G97="",$G97="小計"),"",IF(VLOOKUP($G97,#REF!,#REF!-#REF!,FALSE)="","",VLOOKUP($G97,#REF!,#REF!-#REF!,FALSE)))</f>
        <v/>
      </c>
    </row>
    <row r="98" spans="1:11" ht="13.15" customHeight="1" x14ac:dyDescent="0.15">
      <c r="A98" s="102">
        <v>92</v>
      </c>
      <c r="B98" s="100" t="str">
        <f t="shared" si="3"/>
        <v/>
      </c>
      <c r="D98" s="146" t="s">
        <v>68</v>
      </c>
      <c r="E98" s="146"/>
      <c r="F98" s="15"/>
      <c r="G98" s="31" t="s">
        <v>68</v>
      </c>
      <c r="H98" s="58" t="s">
        <v>68</v>
      </c>
      <c r="I98" s="58" t="s">
        <v>68</v>
      </c>
      <c r="J98" s="58" t="str">
        <f t="shared" si="2"/>
        <v/>
      </c>
      <c r="K98" s="141" t="str">
        <f>IF(OR($G98="",$G98="小計"),"",IF(VLOOKUP($G98,#REF!,#REF!-#REF!,FALSE)="","",VLOOKUP($G98,#REF!,#REF!-#REF!,FALSE)))</f>
        <v/>
      </c>
    </row>
    <row r="99" spans="1:11" ht="13.15" customHeight="1" x14ac:dyDescent="0.15">
      <c r="A99" s="102">
        <v>93</v>
      </c>
      <c r="B99" s="100" t="str">
        <f t="shared" si="3"/>
        <v/>
      </c>
      <c r="D99" s="146" t="s">
        <v>68</v>
      </c>
      <c r="E99" s="146"/>
      <c r="F99" s="15"/>
      <c r="G99" s="31" t="s">
        <v>68</v>
      </c>
      <c r="H99" s="58" t="s">
        <v>68</v>
      </c>
      <c r="I99" s="58" t="s">
        <v>68</v>
      </c>
      <c r="J99" s="58" t="str">
        <f t="shared" si="2"/>
        <v/>
      </c>
      <c r="K99" s="141" t="str">
        <f>IF(OR($G99="",$G99="小計"),"",IF(VLOOKUP($G99,#REF!,#REF!-#REF!,FALSE)="","",VLOOKUP($G99,#REF!,#REF!-#REF!,FALSE)))</f>
        <v/>
      </c>
    </row>
    <row r="100" spans="1:11" ht="13.15" customHeight="1" x14ac:dyDescent="0.15">
      <c r="A100" s="102">
        <v>94</v>
      </c>
      <c r="B100" s="100" t="str">
        <f t="shared" si="3"/>
        <v/>
      </c>
      <c r="D100" s="146" t="s">
        <v>68</v>
      </c>
      <c r="E100" s="146"/>
      <c r="F100" s="15"/>
      <c r="G100" s="31" t="s">
        <v>68</v>
      </c>
      <c r="H100" s="58" t="s">
        <v>68</v>
      </c>
      <c r="I100" s="58" t="s">
        <v>68</v>
      </c>
      <c r="J100" s="58" t="str">
        <f t="shared" si="2"/>
        <v/>
      </c>
      <c r="K100" s="141" t="str">
        <f>IF(OR($G100="",$G100="小計"),"",IF(VLOOKUP($G100,#REF!,#REF!-#REF!,FALSE)="","",VLOOKUP($G100,#REF!,#REF!-#REF!,FALSE)))</f>
        <v/>
      </c>
    </row>
    <row r="101" spans="1:11" ht="13.15" customHeight="1" x14ac:dyDescent="0.15">
      <c r="A101" s="102">
        <v>95</v>
      </c>
      <c r="B101" s="100" t="str">
        <f t="shared" si="3"/>
        <v/>
      </c>
      <c r="D101" s="146" t="s">
        <v>68</v>
      </c>
      <c r="E101" s="146"/>
      <c r="F101" s="15"/>
      <c r="G101" s="31" t="s">
        <v>68</v>
      </c>
      <c r="H101" s="58" t="s">
        <v>68</v>
      </c>
      <c r="I101" s="58" t="s">
        <v>68</v>
      </c>
      <c r="J101" s="58" t="str">
        <f t="shared" si="2"/>
        <v/>
      </c>
      <c r="K101" s="141" t="str">
        <f>IF(OR($G101="",$G101="小計"),"",IF(VLOOKUP($G101,#REF!,#REF!-#REF!,FALSE)="","",VLOOKUP($G101,#REF!,#REF!-#REF!,FALSE)))</f>
        <v/>
      </c>
    </row>
    <row r="102" spans="1:11" ht="13.15" customHeight="1" x14ac:dyDescent="0.15">
      <c r="A102" s="102">
        <v>96</v>
      </c>
      <c r="B102" s="100" t="str">
        <f t="shared" si="3"/>
        <v/>
      </c>
      <c r="D102" s="146" t="s">
        <v>68</v>
      </c>
      <c r="E102" s="146"/>
      <c r="F102" s="15"/>
      <c r="G102" s="31" t="s">
        <v>68</v>
      </c>
      <c r="H102" s="58" t="s">
        <v>68</v>
      </c>
      <c r="I102" s="58" t="s">
        <v>68</v>
      </c>
      <c r="J102" s="58" t="str">
        <f t="shared" si="2"/>
        <v/>
      </c>
      <c r="K102" s="141" t="str">
        <f>IF(OR($G102="",$G102="小計"),"",IF(VLOOKUP($G102,#REF!,#REF!-#REF!,FALSE)="","",VLOOKUP($G102,#REF!,#REF!-#REF!,FALSE)))</f>
        <v/>
      </c>
    </row>
    <row r="103" spans="1:11" ht="13.15" customHeight="1" x14ac:dyDescent="0.15">
      <c r="A103" s="102">
        <v>97</v>
      </c>
      <c r="B103" s="100" t="str">
        <f t="shared" si="3"/>
        <v/>
      </c>
      <c r="D103" s="146" t="s">
        <v>68</v>
      </c>
      <c r="E103" s="146"/>
      <c r="F103" s="15"/>
      <c r="G103" s="31" t="s">
        <v>68</v>
      </c>
      <c r="H103" s="58" t="s">
        <v>68</v>
      </c>
      <c r="I103" s="58" t="s">
        <v>68</v>
      </c>
      <c r="J103" s="58" t="str">
        <f t="shared" si="2"/>
        <v/>
      </c>
      <c r="K103" s="141" t="str">
        <f>IF(OR($G103="",$G103="小計"),"",IF(VLOOKUP($G103,#REF!,#REF!-#REF!,FALSE)="","",VLOOKUP($G103,#REF!,#REF!-#REF!,FALSE)))</f>
        <v/>
      </c>
    </row>
    <row r="104" spans="1:11" ht="13.15" customHeight="1" x14ac:dyDescent="0.15">
      <c r="A104" s="102">
        <v>98</v>
      </c>
      <c r="B104" s="100" t="str">
        <f t="shared" si="3"/>
        <v/>
      </c>
      <c r="D104" s="146" t="s">
        <v>68</v>
      </c>
      <c r="E104" s="146"/>
      <c r="F104" s="15"/>
      <c r="G104" s="31" t="s">
        <v>68</v>
      </c>
      <c r="H104" s="58" t="s">
        <v>68</v>
      </c>
      <c r="I104" s="58" t="s">
        <v>68</v>
      </c>
      <c r="J104" s="58" t="str">
        <f t="shared" si="2"/>
        <v/>
      </c>
      <c r="K104" s="141" t="str">
        <f>IF(OR($G104="",$G104="小計"),"",IF(VLOOKUP($G104,#REF!,#REF!-#REF!,FALSE)="","",VLOOKUP($G104,#REF!,#REF!-#REF!,FALSE)))</f>
        <v/>
      </c>
    </row>
    <row r="105" spans="1:11" ht="13.15" customHeight="1" x14ac:dyDescent="0.15">
      <c r="A105" s="102">
        <v>99</v>
      </c>
      <c r="B105" s="100" t="str">
        <f t="shared" si="3"/>
        <v/>
      </c>
      <c r="D105" s="146" t="s">
        <v>68</v>
      </c>
      <c r="E105" s="146"/>
      <c r="F105" s="15"/>
      <c r="G105" s="31" t="s">
        <v>68</v>
      </c>
      <c r="H105" s="58" t="s">
        <v>68</v>
      </c>
      <c r="I105" s="58" t="s">
        <v>68</v>
      </c>
      <c r="J105" s="58" t="str">
        <f t="shared" si="2"/>
        <v/>
      </c>
      <c r="K105" s="141" t="str">
        <f>IF(OR($G105="",$G105="小計"),"",IF(VLOOKUP($G105,#REF!,#REF!-#REF!,FALSE)="","",VLOOKUP($G105,#REF!,#REF!-#REF!,FALSE)))</f>
        <v/>
      </c>
    </row>
    <row r="106" spans="1:11" ht="13.15" customHeight="1" x14ac:dyDescent="0.15">
      <c r="A106" s="102">
        <v>100</v>
      </c>
      <c r="B106" s="100" t="str">
        <f t="shared" si="3"/>
        <v/>
      </c>
      <c r="D106" s="146" t="s">
        <v>68</v>
      </c>
      <c r="E106" s="146"/>
      <c r="F106" s="15"/>
      <c r="G106" s="31" t="s">
        <v>68</v>
      </c>
      <c r="H106" s="58" t="s">
        <v>68</v>
      </c>
      <c r="I106" s="58" t="s">
        <v>68</v>
      </c>
      <c r="J106" s="58" t="str">
        <f t="shared" si="2"/>
        <v/>
      </c>
      <c r="K106" s="141" t="str">
        <f>IF(OR($G106="",$G106="小計"),"",IF(VLOOKUP($G106,#REF!,#REF!-#REF!,FALSE)="","",VLOOKUP($G106,#REF!,#REF!-#REF!,FALSE)))</f>
        <v/>
      </c>
    </row>
    <row r="107" spans="1:11" ht="13.15" customHeight="1" x14ac:dyDescent="0.15">
      <c r="A107" s="102">
        <v>101</v>
      </c>
      <c r="B107" s="100" t="str">
        <f t="shared" si="3"/>
        <v/>
      </c>
      <c r="D107" s="146" t="s">
        <v>68</v>
      </c>
      <c r="E107" s="146"/>
      <c r="F107" s="15"/>
      <c r="G107" s="31" t="s">
        <v>68</v>
      </c>
      <c r="H107" s="58" t="s">
        <v>68</v>
      </c>
      <c r="I107" s="58" t="s">
        <v>68</v>
      </c>
      <c r="J107" s="58" t="str">
        <f t="shared" si="2"/>
        <v/>
      </c>
      <c r="K107" s="141" t="str">
        <f>IF(OR($G107="",$G107="小計"),"",IF(VLOOKUP($G107,#REF!,#REF!-#REF!,FALSE)="","",VLOOKUP($G107,#REF!,#REF!-#REF!,FALSE)))</f>
        <v/>
      </c>
    </row>
    <row r="108" spans="1:11" ht="13.15" customHeight="1" x14ac:dyDescent="0.15">
      <c r="A108" s="102">
        <v>102</v>
      </c>
      <c r="B108" s="100" t="str">
        <f t="shared" si="3"/>
        <v/>
      </c>
      <c r="D108" s="146" t="s">
        <v>68</v>
      </c>
      <c r="E108" s="146"/>
      <c r="F108" s="15"/>
      <c r="G108" s="31" t="s">
        <v>68</v>
      </c>
      <c r="H108" s="58" t="s">
        <v>68</v>
      </c>
      <c r="I108" s="58" t="s">
        <v>68</v>
      </c>
      <c r="J108" s="58" t="str">
        <f t="shared" si="2"/>
        <v/>
      </c>
      <c r="K108" s="141" t="str">
        <f>IF(OR($G108="",$G108="小計"),"",IF(VLOOKUP($G108,#REF!,#REF!-#REF!,FALSE)="","",VLOOKUP($G108,#REF!,#REF!-#REF!,FALSE)))</f>
        <v/>
      </c>
    </row>
    <row r="109" spans="1:11" ht="13.15" customHeight="1" x14ac:dyDescent="0.15">
      <c r="A109" s="102">
        <v>103</v>
      </c>
      <c r="B109" s="100" t="str">
        <f t="shared" si="3"/>
        <v/>
      </c>
      <c r="D109" s="146" t="s">
        <v>68</v>
      </c>
      <c r="E109" s="146"/>
      <c r="F109" s="15"/>
      <c r="G109" s="31" t="s">
        <v>68</v>
      </c>
      <c r="H109" s="58" t="s">
        <v>68</v>
      </c>
      <c r="I109" s="58" t="s">
        <v>68</v>
      </c>
      <c r="J109" s="58" t="str">
        <f t="shared" si="2"/>
        <v/>
      </c>
      <c r="K109" s="141" t="str">
        <f>IF(OR($G109="",$G109="小計"),"",IF(VLOOKUP($G109,#REF!,#REF!-#REF!,FALSE)="","",VLOOKUP($G109,#REF!,#REF!-#REF!,FALSE)))</f>
        <v/>
      </c>
    </row>
    <row r="110" spans="1:11" ht="13.15" customHeight="1" x14ac:dyDescent="0.15">
      <c r="A110" s="102">
        <v>104</v>
      </c>
      <c r="B110" s="100" t="str">
        <f t="shared" si="3"/>
        <v/>
      </c>
      <c r="D110" s="146" t="s">
        <v>68</v>
      </c>
      <c r="E110" s="146"/>
      <c r="F110" s="15"/>
      <c r="G110" s="31" t="s">
        <v>68</v>
      </c>
      <c r="H110" s="58" t="s">
        <v>68</v>
      </c>
      <c r="I110" s="58" t="s">
        <v>68</v>
      </c>
      <c r="J110" s="58" t="str">
        <f t="shared" si="2"/>
        <v/>
      </c>
      <c r="K110" s="141" t="str">
        <f>IF(OR($G110="",$G110="小計"),"",IF(VLOOKUP($G110,#REF!,#REF!-#REF!,FALSE)="","",VLOOKUP($G110,#REF!,#REF!-#REF!,FALSE)))</f>
        <v/>
      </c>
    </row>
    <row r="111" spans="1:11" ht="13.15" customHeight="1" x14ac:dyDescent="0.15">
      <c r="A111" s="102">
        <v>105</v>
      </c>
      <c r="B111" s="100" t="str">
        <f t="shared" si="3"/>
        <v/>
      </c>
      <c r="D111" s="146" t="s">
        <v>68</v>
      </c>
      <c r="E111" s="146"/>
      <c r="F111" s="15"/>
      <c r="G111" s="31" t="s">
        <v>68</v>
      </c>
      <c r="H111" s="58" t="s">
        <v>68</v>
      </c>
      <c r="I111" s="58" t="s">
        <v>68</v>
      </c>
      <c r="J111" s="58" t="str">
        <f t="shared" si="2"/>
        <v/>
      </c>
      <c r="K111" s="141" t="str">
        <f>IF(OR($G111="",$G111="小計"),"",IF(VLOOKUP($G111,#REF!,#REF!-#REF!,FALSE)="","",VLOOKUP($G111,#REF!,#REF!-#REF!,FALSE)))</f>
        <v/>
      </c>
    </row>
    <row r="112" spans="1:11" ht="13.15" customHeight="1" x14ac:dyDescent="0.15">
      <c r="A112" s="102">
        <v>106</v>
      </c>
      <c r="B112" s="100" t="str">
        <f t="shared" si="3"/>
        <v/>
      </c>
      <c r="D112" s="146" t="s">
        <v>68</v>
      </c>
      <c r="E112" s="146"/>
      <c r="F112" s="15"/>
      <c r="G112" s="31" t="s">
        <v>68</v>
      </c>
      <c r="H112" s="58" t="s">
        <v>68</v>
      </c>
      <c r="I112" s="58" t="s">
        <v>68</v>
      </c>
      <c r="J112" s="58" t="str">
        <f t="shared" si="2"/>
        <v/>
      </c>
      <c r="K112" s="141" t="str">
        <f>IF(OR($G112="",$G112="小計"),"",IF(VLOOKUP($G112,#REF!,#REF!-#REF!,FALSE)="","",VLOOKUP($G112,#REF!,#REF!-#REF!,FALSE)))</f>
        <v/>
      </c>
    </row>
    <row r="113" spans="1:11" ht="13.15" customHeight="1" x14ac:dyDescent="0.15">
      <c r="A113" s="102">
        <v>107</v>
      </c>
      <c r="B113" s="100" t="str">
        <f t="shared" si="3"/>
        <v/>
      </c>
      <c r="D113" s="146" t="s">
        <v>68</v>
      </c>
      <c r="E113" s="146"/>
      <c r="F113" s="15"/>
      <c r="G113" s="31" t="s">
        <v>68</v>
      </c>
      <c r="H113" s="58" t="s">
        <v>68</v>
      </c>
      <c r="I113" s="58" t="s">
        <v>68</v>
      </c>
      <c r="J113" s="58" t="str">
        <f t="shared" si="2"/>
        <v/>
      </c>
      <c r="K113" s="141" t="str">
        <f>IF(OR($G113="",$G113="小計"),"",IF(VLOOKUP($G113,#REF!,#REF!-#REF!,FALSE)="","",VLOOKUP($G113,#REF!,#REF!-#REF!,FALSE)))</f>
        <v/>
      </c>
    </row>
    <row r="114" spans="1:11" ht="13.15" customHeight="1" x14ac:dyDescent="0.15">
      <c r="A114" s="102">
        <v>108</v>
      </c>
      <c r="B114" s="100" t="str">
        <f t="shared" si="3"/>
        <v/>
      </c>
      <c r="D114" s="146" t="s">
        <v>68</v>
      </c>
      <c r="E114" s="146"/>
      <c r="F114" s="15"/>
      <c r="G114" s="31" t="s">
        <v>68</v>
      </c>
      <c r="H114" s="58" t="s">
        <v>68</v>
      </c>
      <c r="I114" s="58" t="s">
        <v>68</v>
      </c>
      <c r="J114" s="58" t="str">
        <f t="shared" si="2"/>
        <v/>
      </c>
      <c r="K114" s="141" t="str">
        <f>IF(OR($G114="",$G114="小計"),"",IF(VLOOKUP($G114,#REF!,#REF!-#REF!,FALSE)="","",VLOOKUP($G114,#REF!,#REF!-#REF!,FALSE)))</f>
        <v/>
      </c>
    </row>
    <row r="115" spans="1:11" ht="13.15" customHeight="1" x14ac:dyDescent="0.15">
      <c r="A115" s="102">
        <v>109</v>
      </c>
      <c r="B115" s="100" t="str">
        <f t="shared" si="3"/>
        <v/>
      </c>
      <c r="D115" s="146" t="s">
        <v>68</v>
      </c>
      <c r="E115" s="146"/>
      <c r="F115" s="15"/>
      <c r="G115" s="31" t="s">
        <v>68</v>
      </c>
      <c r="H115" s="58" t="s">
        <v>68</v>
      </c>
      <c r="I115" s="58" t="s">
        <v>68</v>
      </c>
      <c r="J115" s="58" t="str">
        <f t="shared" si="2"/>
        <v/>
      </c>
      <c r="K115" s="141" t="str">
        <f>IF(OR($G115="",$G115="小計"),"",IF(VLOOKUP($G115,#REF!,#REF!-#REF!,FALSE)="","",VLOOKUP($G115,#REF!,#REF!-#REF!,FALSE)))</f>
        <v/>
      </c>
    </row>
    <row r="116" spans="1:11" ht="13.15" customHeight="1" x14ac:dyDescent="0.15">
      <c r="A116" s="102">
        <v>110</v>
      </c>
      <c r="B116" s="100" t="str">
        <f t="shared" si="3"/>
        <v/>
      </c>
      <c r="D116" s="146" t="s">
        <v>68</v>
      </c>
      <c r="E116" s="146"/>
      <c r="F116" s="15"/>
      <c r="G116" s="31" t="s">
        <v>68</v>
      </c>
      <c r="H116" s="58" t="s">
        <v>68</v>
      </c>
      <c r="I116" s="58" t="s">
        <v>68</v>
      </c>
      <c r="J116" s="58" t="str">
        <f t="shared" si="2"/>
        <v/>
      </c>
      <c r="K116" s="141" t="str">
        <f>IF(OR($G116="",$G116="小計"),"",IF(VLOOKUP($G116,#REF!,#REF!-#REF!,FALSE)="","",VLOOKUP($G116,#REF!,#REF!-#REF!,FALSE)))</f>
        <v/>
      </c>
    </row>
    <row r="117" spans="1:11" ht="13.15" customHeight="1" x14ac:dyDescent="0.15">
      <c r="A117" s="102">
        <v>111</v>
      </c>
      <c r="B117" s="100" t="str">
        <f t="shared" si="3"/>
        <v/>
      </c>
      <c r="D117" s="146" t="s">
        <v>68</v>
      </c>
      <c r="E117" s="146"/>
      <c r="F117" s="15"/>
      <c r="G117" s="31" t="s">
        <v>68</v>
      </c>
      <c r="H117" s="58" t="s">
        <v>68</v>
      </c>
      <c r="I117" s="58" t="s">
        <v>68</v>
      </c>
      <c r="J117" s="58" t="str">
        <f t="shared" si="2"/>
        <v/>
      </c>
      <c r="K117" s="141" t="str">
        <f>IF(OR($G117="",$G117="小計"),"",IF(VLOOKUP($G117,#REF!,#REF!-#REF!,FALSE)="","",VLOOKUP($G117,#REF!,#REF!-#REF!,FALSE)))</f>
        <v/>
      </c>
    </row>
    <row r="118" spans="1:11" ht="13.15" customHeight="1" x14ac:dyDescent="0.15">
      <c r="A118" s="102">
        <v>112</v>
      </c>
      <c r="B118" s="100" t="str">
        <f t="shared" si="3"/>
        <v/>
      </c>
      <c r="D118" s="146" t="s">
        <v>68</v>
      </c>
      <c r="E118" s="146"/>
      <c r="F118" s="15"/>
      <c r="G118" s="31" t="s">
        <v>68</v>
      </c>
      <c r="H118" s="58" t="s">
        <v>68</v>
      </c>
      <c r="I118" s="58" t="s">
        <v>68</v>
      </c>
      <c r="J118" s="58" t="str">
        <f t="shared" si="2"/>
        <v/>
      </c>
      <c r="K118" s="141" t="str">
        <f>IF(OR($G118="",$G118="小計"),"",IF(VLOOKUP($G118,#REF!,#REF!-#REF!,FALSE)="","",VLOOKUP($G118,#REF!,#REF!-#REF!,FALSE)))</f>
        <v/>
      </c>
    </row>
    <row r="119" spans="1:11" ht="13.15" customHeight="1" x14ac:dyDescent="0.15">
      <c r="A119" s="102">
        <v>113</v>
      </c>
      <c r="B119" s="100" t="str">
        <f t="shared" si="3"/>
        <v/>
      </c>
      <c r="D119" s="146" t="s">
        <v>68</v>
      </c>
      <c r="E119" s="146"/>
      <c r="F119" s="15"/>
      <c r="G119" s="31" t="s">
        <v>68</v>
      </c>
      <c r="H119" s="58" t="s">
        <v>68</v>
      </c>
      <c r="I119" s="58" t="s">
        <v>68</v>
      </c>
      <c r="J119" s="58" t="str">
        <f t="shared" si="2"/>
        <v/>
      </c>
      <c r="K119" s="141" t="str">
        <f>IF(OR($G119="",$G119="小計"),"",IF(VLOOKUP($G119,#REF!,#REF!-#REF!,FALSE)="","",VLOOKUP($G119,#REF!,#REF!-#REF!,FALSE)))</f>
        <v/>
      </c>
    </row>
    <row r="120" spans="1:11" ht="13.15" customHeight="1" x14ac:dyDescent="0.15">
      <c r="A120" s="102">
        <v>114</v>
      </c>
      <c r="B120" s="100" t="str">
        <f t="shared" si="3"/>
        <v/>
      </c>
      <c r="D120" s="146" t="s">
        <v>68</v>
      </c>
      <c r="E120" s="146"/>
      <c r="F120" s="15"/>
      <c r="G120" s="31" t="s">
        <v>68</v>
      </c>
      <c r="H120" s="58" t="s">
        <v>68</v>
      </c>
      <c r="I120" s="58" t="s">
        <v>68</v>
      </c>
      <c r="J120" s="58" t="str">
        <f t="shared" si="2"/>
        <v/>
      </c>
      <c r="K120" s="141" t="str">
        <f>IF(OR($G120="",$G120="小計"),"",IF(VLOOKUP($G120,#REF!,#REF!-#REF!,FALSE)="","",VLOOKUP($G120,#REF!,#REF!-#REF!,FALSE)))</f>
        <v/>
      </c>
    </row>
    <row r="121" spans="1:11" ht="13.15" customHeight="1" x14ac:dyDescent="0.15">
      <c r="A121" s="102">
        <v>115</v>
      </c>
      <c r="B121" s="100" t="str">
        <f t="shared" si="3"/>
        <v/>
      </c>
      <c r="D121" s="146" t="s">
        <v>68</v>
      </c>
      <c r="E121" s="146"/>
      <c r="F121" s="15"/>
      <c r="G121" s="31" t="s">
        <v>68</v>
      </c>
      <c r="H121" s="58" t="s">
        <v>68</v>
      </c>
      <c r="I121" s="58" t="s">
        <v>68</v>
      </c>
      <c r="J121" s="58" t="str">
        <f t="shared" si="2"/>
        <v/>
      </c>
      <c r="K121" s="141" t="str">
        <f>IF(OR($G121="",$G121="小計"),"",IF(VLOOKUP($G121,#REF!,#REF!-#REF!,FALSE)="","",VLOOKUP($G121,#REF!,#REF!-#REF!,FALSE)))</f>
        <v/>
      </c>
    </row>
    <row r="122" spans="1:11" ht="13.15" customHeight="1" x14ac:dyDescent="0.15">
      <c r="A122" s="102">
        <v>116</v>
      </c>
      <c r="B122" s="100" t="str">
        <f t="shared" si="3"/>
        <v/>
      </c>
      <c r="D122" s="146" t="s">
        <v>68</v>
      </c>
      <c r="E122" s="146"/>
      <c r="F122" s="15"/>
      <c r="G122" s="31" t="s">
        <v>68</v>
      </c>
      <c r="H122" s="58" t="s">
        <v>68</v>
      </c>
      <c r="I122" s="58" t="s">
        <v>68</v>
      </c>
      <c r="J122" s="58" t="str">
        <f t="shared" si="2"/>
        <v/>
      </c>
      <c r="K122" s="141" t="str">
        <f>IF(OR($G122="",$G122="小計"),"",IF(VLOOKUP($G122,#REF!,#REF!-#REF!,FALSE)="","",VLOOKUP($G122,#REF!,#REF!-#REF!,FALSE)))</f>
        <v/>
      </c>
    </row>
    <row r="123" spans="1:11" ht="13.15" customHeight="1" x14ac:dyDescent="0.15">
      <c r="A123" s="102">
        <v>117</v>
      </c>
      <c r="B123" s="100" t="str">
        <f t="shared" si="3"/>
        <v/>
      </c>
      <c r="D123" s="146" t="s">
        <v>68</v>
      </c>
      <c r="E123" s="146"/>
      <c r="F123" s="15"/>
      <c r="G123" s="31" t="s">
        <v>68</v>
      </c>
      <c r="H123" s="58" t="s">
        <v>68</v>
      </c>
      <c r="I123" s="58" t="s">
        <v>68</v>
      </c>
      <c r="J123" s="58" t="str">
        <f t="shared" si="2"/>
        <v/>
      </c>
      <c r="K123" s="141" t="str">
        <f>IF(OR($G123="",$G123="小計"),"",IF(VLOOKUP($G123,#REF!,#REF!-#REF!,FALSE)="","",VLOOKUP($G123,#REF!,#REF!-#REF!,FALSE)))</f>
        <v/>
      </c>
    </row>
    <row r="124" spans="1:11" ht="13.15" customHeight="1" x14ac:dyDescent="0.15">
      <c r="A124" s="102">
        <v>118</v>
      </c>
      <c r="B124" s="100" t="str">
        <f t="shared" si="3"/>
        <v/>
      </c>
      <c r="D124" s="146" t="s">
        <v>68</v>
      </c>
      <c r="E124" s="146"/>
      <c r="F124" s="15"/>
      <c r="G124" s="31" t="s">
        <v>68</v>
      </c>
      <c r="H124" s="58" t="s">
        <v>68</v>
      </c>
      <c r="I124" s="58" t="s">
        <v>68</v>
      </c>
      <c r="J124" s="58" t="str">
        <f t="shared" si="2"/>
        <v/>
      </c>
      <c r="K124" s="141" t="str">
        <f>IF(OR($G124="",$G124="小計"),"",IF(VLOOKUP($G124,#REF!,#REF!-#REF!,FALSE)="","",VLOOKUP($G124,#REF!,#REF!-#REF!,FALSE)))</f>
        <v/>
      </c>
    </row>
    <row r="125" spans="1:11" ht="13.15" customHeight="1" x14ac:dyDescent="0.15">
      <c r="A125" s="102">
        <v>119</v>
      </c>
      <c r="B125" s="100" t="str">
        <f t="shared" si="3"/>
        <v/>
      </c>
      <c r="D125" s="146" t="s">
        <v>68</v>
      </c>
      <c r="E125" s="146"/>
      <c r="F125" s="15"/>
      <c r="G125" s="31" t="s">
        <v>68</v>
      </c>
      <c r="H125" s="58" t="s">
        <v>68</v>
      </c>
      <c r="I125" s="58" t="s">
        <v>68</v>
      </c>
      <c r="J125" s="58" t="str">
        <f t="shared" si="2"/>
        <v/>
      </c>
      <c r="K125" s="141" t="str">
        <f>IF(OR($G125="",$G125="小計"),"",IF(VLOOKUP($G125,#REF!,#REF!-#REF!,FALSE)="","",VLOOKUP($G125,#REF!,#REF!-#REF!,FALSE)))</f>
        <v/>
      </c>
    </row>
    <row r="126" spans="1:11" ht="13.15" customHeight="1" x14ac:dyDescent="0.15">
      <c r="A126" s="102">
        <v>120</v>
      </c>
      <c r="B126" s="100" t="str">
        <f t="shared" si="3"/>
        <v/>
      </c>
      <c r="D126" s="146" t="s">
        <v>68</v>
      </c>
      <c r="E126" s="146"/>
      <c r="F126" s="15"/>
      <c r="G126" s="31" t="s">
        <v>68</v>
      </c>
      <c r="H126" s="58" t="s">
        <v>68</v>
      </c>
      <c r="I126" s="58" t="s">
        <v>68</v>
      </c>
      <c r="J126" s="58" t="str">
        <f t="shared" si="2"/>
        <v/>
      </c>
      <c r="K126" s="141" t="str">
        <f>IF(OR($G126="",$G126="小計"),"",IF(VLOOKUP($G126,#REF!,#REF!-#REF!,FALSE)="","",VLOOKUP($G126,#REF!,#REF!-#REF!,FALSE)))</f>
        <v/>
      </c>
    </row>
    <row r="127" spans="1:11" ht="13.15" customHeight="1" x14ac:dyDescent="0.15">
      <c r="A127" s="102">
        <v>121</v>
      </c>
      <c r="B127" s="100" t="str">
        <f t="shared" si="3"/>
        <v/>
      </c>
      <c r="D127" s="146" t="s">
        <v>68</v>
      </c>
      <c r="E127" s="146"/>
      <c r="F127" s="15"/>
      <c r="G127" s="31" t="s">
        <v>68</v>
      </c>
      <c r="H127" s="58" t="s">
        <v>68</v>
      </c>
      <c r="I127" s="58" t="s">
        <v>68</v>
      </c>
      <c r="J127" s="58" t="str">
        <f t="shared" si="2"/>
        <v/>
      </c>
      <c r="K127" s="141" t="str">
        <f>IF(OR($G127="",$G127="小計"),"",IF(VLOOKUP($G127,#REF!,#REF!-#REF!,FALSE)="","",VLOOKUP($G127,#REF!,#REF!-#REF!,FALSE)))</f>
        <v/>
      </c>
    </row>
    <row r="128" spans="1:11" ht="13.15" customHeight="1" x14ac:dyDescent="0.15">
      <c r="A128" s="102">
        <v>122</v>
      </c>
      <c r="B128" s="100" t="str">
        <f t="shared" si="3"/>
        <v/>
      </c>
      <c r="D128" s="146" t="s">
        <v>68</v>
      </c>
      <c r="E128" s="146"/>
      <c r="F128" s="15"/>
      <c r="G128" s="31" t="s">
        <v>68</v>
      </c>
      <c r="H128" s="58" t="s">
        <v>68</v>
      </c>
      <c r="I128" s="58" t="s">
        <v>68</v>
      </c>
      <c r="J128" s="58" t="str">
        <f t="shared" si="2"/>
        <v/>
      </c>
      <c r="K128" s="141" t="str">
        <f>IF(OR($G128="",$G128="小計"),"",IF(VLOOKUP($G128,#REF!,#REF!-#REF!,FALSE)="","",VLOOKUP($G128,#REF!,#REF!-#REF!,FALSE)))</f>
        <v/>
      </c>
    </row>
    <row r="129" spans="1:11" ht="13.15" customHeight="1" x14ac:dyDescent="0.15">
      <c r="A129" s="102">
        <v>123</v>
      </c>
      <c r="B129" s="100" t="str">
        <f t="shared" si="3"/>
        <v/>
      </c>
      <c r="D129" s="146" t="s">
        <v>68</v>
      </c>
      <c r="E129" s="146"/>
      <c r="F129" s="15"/>
      <c r="G129" s="31" t="s">
        <v>68</v>
      </c>
      <c r="H129" s="58" t="s">
        <v>68</v>
      </c>
      <c r="I129" s="58" t="s">
        <v>68</v>
      </c>
      <c r="J129" s="58" t="str">
        <f t="shared" si="2"/>
        <v/>
      </c>
      <c r="K129" s="141" t="str">
        <f>IF(OR($G129="",$G129="小計"),"",IF(VLOOKUP($G129,#REF!,#REF!-#REF!,FALSE)="","",VLOOKUP($G129,#REF!,#REF!-#REF!,FALSE)))</f>
        <v/>
      </c>
    </row>
    <row r="130" spans="1:11" ht="13.15" customHeight="1" x14ac:dyDescent="0.15">
      <c r="A130" s="102">
        <v>124</v>
      </c>
      <c r="B130" s="100" t="str">
        <f t="shared" si="3"/>
        <v/>
      </c>
      <c r="D130" s="146" t="s">
        <v>68</v>
      </c>
      <c r="E130" s="146"/>
      <c r="F130" s="15"/>
      <c r="G130" s="31" t="s">
        <v>68</v>
      </c>
      <c r="H130" s="58" t="s">
        <v>68</v>
      </c>
      <c r="I130" s="58" t="s">
        <v>68</v>
      </c>
      <c r="J130" s="58" t="str">
        <f t="shared" si="2"/>
        <v/>
      </c>
      <c r="K130" s="141" t="str">
        <f>IF(OR($G130="",$G130="小計"),"",IF(VLOOKUP($G130,#REF!,#REF!-#REF!,FALSE)="","",VLOOKUP($G130,#REF!,#REF!-#REF!,FALSE)))</f>
        <v/>
      </c>
    </row>
    <row r="131" spans="1:11" ht="13.15" customHeight="1" x14ac:dyDescent="0.15">
      <c r="A131" s="102">
        <v>125</v>
      </c>
      <c r="B131" s="100" t="str">
        <f t="shared" si="3"/>
        <v/>
      </c>
      <c r="D131" s="146" t="s">
        <v>68</v>
      </c>
      <c r="E131" s="146"/>
      <c r="F131" s="15"/>
      <c r="G131" s="31" t="s">
        <v>68</v>
      </c>
      <c r="H131" s="58" t="s">
        <v>68</v>
      </c>
      <c r="I131" s="58" t="s">
        <v>68</v>
      </c>
      <c r="J131" s="58" t="str">
        <f t="shared" si="2"/>
        <v/>
      </c>
      <c r="K131" s="141" t="str">
        <f>IF(OR($G131="",$G131="小計"),"",IF(VLOOKUP($G131,#REF!,#REF!-#REF!,FALSE)="","",VLOOKUP($G131,#REF!,#REF!-#REF!,FALSE)))</f>
        <v/>
      </c>
    </row>
    <row r="132" spans="1:11" ht="13.15" customHeight="1" x14ac:dyDescent="0.15">
      <c r="A132" s="102">
        <v>126</v>
      </c>
      <c r="B132" s="100" t="str">
        <f t="shared" si="3"/>
        <v/>
      </c>
      <c r="D132" s="146" t="s">
        <v>68</v>
      </c>
      <c r="E132" s="146"/>
      <c r="F132" s="15"/>
      <c r="G132" s="31" t="s">
        <v>68</v>
      </c>
      <c r="H132" s="58" t="s">
        <v>68</v>
      </c>
      <c r="I132" s="58" t="s">
        <v>68</v>
      </c>
      <c r="J132" s="58" t="str">
        <f t="shared" si="2"/>
        <v/>
      </c>
      <c r="K132" s="141" t="str">
        <f>IF(OR($G132="",$G132="小計"),"",IF(VLOOKUP($G132,#REF!,#REF!-#REF!,FALSE)="","",VLOOKUP($G132,#REF!,#REF!-#REF!,FALSE)))</f>
        <v/>
      </c>
    </row>
    <row r="133" spans="1:11" ht="13.15" customHeight="1" x14ac:dyDescent="0.15">
      <c r="A133" s="102">
        <v>127</v>
      </c>
      <c r="B133" s="100" t="str">
        <f t="shared" si="3"/>
        <v/>
      </c>
      <c r="D133" s="146" t="s">
        <v>68</v>
      </c>
      <c r="E133" s="146"/>
      <c r="F133" s="15"/>
      <c r="G133" s="31" t="s">
        <v>68</v>
      </c>
      <c r="H133" s="58" t="s">
        <v>68</v>
      </c>
      <c r="I133" s="58" t="s">
        <v>68</v>
      </c>
      <c r="J133" s="58" t="str">
        <f t="shared" si="2"/>
        <v/>
      </c>
      <c r="K133" s="141" t="str">
        <f>IF(OR($G133="",$G133="小計"),"",IF(VLOOKUP($G133,#REF!,#REF!-#REF!,FALSE)="","",VLOOKUP($G133,#REF!,#REF!-#REF!,FALSE)))</f>
        <v/>
      </c>
    </row>
    <row r="134" spans="1:11" ht="13.15" customHeight="1" x14ac:dyDescent="0.15">
      <c r="A134" s="102">
        <v>128</v>
      </c>
      <c r="B134" s="100" t="str">
        <f t="shared" si="3"/>
        <v/>
      </c>
      <c r="D134" s="146" t="s">
        <v>68</v>
      </c>
      <c r="E134" s="146"/>
      <c r="F134" s="15"/>
      <c r="G134" s="31" t="s">
        <v>68</v>
      </c>
      <c r="H134" s="58" t="s">
        <v>68</v>
      </c>
      <c r="I134" s="58" t="s">
        <v>68</v>
      </c>
      <c r="J134" s="58" t="str">
        <f t="shared" si="2"/>
        <v/>
      </c>
      <c r="K134" s="141" t="str">
        <f>IF(OR($G134="",$G134="小計"),"",IF(VLOOKUP($G134,#REF!,#REF!-#REF!,FALSE)="","",VLOOKUP($G134,#REF!,#REF!-#REF!,FALSE)))</f>
        <v/>
      </c>
    </row>
    <row r="135" spans="1:11" ht="13.15" customHeight="1" x14ac:dyDescent="0.15">
      <c r="A135" s="102">
        <v>129</v>
      </c>
      <c r="B135" s="100" t="str">
        <f t="shared" si="3"/>
        <v/>
      </c>
      <c r="D135" s="146" t="s">
        <v>68</v>
      </c>
      <c r="E135" s="146"/>
      <c r="F135" s="15"/>
      <c r="G135" s="31" t="s">
        <v>68</v>
      </c>
      <c r="H135" s="58" t="s">
        <v>68</v>
      </c>
      <c r="I135" s="58" t="s">
        <v>68</v>
      </c>
      <c r="J135" s="58" t="str">
        <f t="shared" ref="J135:J163" si="4">IFERROR(H135+I135,"")</f>
        <v/>
      </c>
      <c r="K135" s="141" t="str">
        <f>IF(OR($G135="",$G135="小計"),"",IF(VLOOKUP($G135,#REF!,#REF!-#REF!,FALSE)="","",VLOOKUP($G135,#REF!,#REF!-#REF!,FALSE)))</f>
        <v/>
      </c>
    </row>
    <row r="136" spans="1:11" ht="13.15" customHeight="1" x14ac:dyDescent="0.15">
      <c r="A136" s="102">
        <v>130</v>
      </c>
      <c r="B136" s="100" t="str">
        <f t="shared" ref="B136:B163" si="5">IF($J136="",IF($J135="","",1),1)</f>
        <v/>
      </c>
      <c r="D136" s="146" t="s">
        <v>68</v>
      </c>
      <c r="E136" s="146"/>
      <c r="F136" s="15"/>
      <c r="G136" s="31" t="s">
        <v>68</v>
      </c>
      <c r="H136" s="58" t="s">
        <v>68</v>
      </c>
      <c r="I136" s="58" t="s">
        <v>68</v>
      </c>
      <c r="J136" s="58" t="str">
        <f t="shared" si="4"/>
        <v/>
      </c>
      <c r="K136" s="141" t="str">
        <f>IF(OR($G136="",$G136="小計"),"",IF(VLOOKUP($G136,#REF!,#REF!-#REF!,FALSE)="","",VLOOKUP($G136,#REF!,#REF!-#REF!,FALSE)))</f>
        <v/>
      </c>
    </row>
    <row r="137" spans="1:11" ht="13.15" customHeight="1" x14ac:dyDescent="0.15">
      <c r="A137" s="102">
        <v>131</v>
      </c>
      <c r="B137" s="100" t="str">
        <f t="shared" si="5"/>
        <v/>
      </c>
      <c r="D137" s="146" t="s">
        <v>68</v>
      </c>
      <c r="E137" s="146"/>
      <c r="F137" s="15"/>
      <c r="G137" s="31" t="s">
        <v>68</v>
      </c>
      <c r="H137" s="58" t="s">
        <v>68</v>
      </c>
      <c r="I137" s="58" t="s">
        <v>68</v>
      </c>
      <c r="J137" s="58" t="str">
        <f t="shared" si="4"/>
        <v/>
      </c>
      <c r="K137" s="141" t="str">
        <f>IF(OR($G137="",$G137="小計"),"",IF(VLOOKUP($G137,#REF!,#REF!-#REF!,FALSE)="","",VLOOKUP($G137,#REF!,#REF!-#REF!,FALSE)))</f>
        <v/>
      </c>
    </row>
    <row r="138" spans="1:11" ht="13.15" customHeight="1" x14ac:dyDescent="0.15">
      <c r="A138" s="102">
        <v>132</v>
      </c>
      <c r="B138" s="100" t="str">
        <f t="shared" si="5"/>
        <v/>
      </c>
      <c r="D138" s="146" t="s">
        <v>68</v>
      </c>
      <c r="E138" s="146"/>
      <c r="F138" s="15"/>
      <c r="G138" s="31" t="s">
        <v>68</v>
      </c>
      <c r="H138" s="58" t="s">
        <v>68</v>
      </c>
      <c r="I138" s="58" t="s">
        <v>68</v>
      </c>
      <c r="J138" s="58" t="str">
        <f t="shared" si="4"/>
        <v/>
      </c>
      <c r="K138" s="141" t="str">
        <f>IF(OR($G138="",$G138="小計"),"",IF(VLOOKUP($G138,#REF!,#REF!-#REF!,FALSE)="","",VLOOKUP($G138,#REF!,#REF!-#REF!,FALSE)))</f>
        <v/>
      </c>
    </row>
    <row r="139" spans="1:11" ht="13.15" customHeight="1" x14ac:dyDescent="0.15">
      <c r="A139" s="102">
        <v>133</v>
      </c>
      <c r="B139" s="100" t="str">
        <f t="shared" si="5"/>
        <v/>
      </c>
      <c r="D139" s="146" t="s">
        <v>68</v>
      </c>
      <c r="E139" s="146"/>
      <c r="F139" s="15"/>
      <c r="G139" s="31" t="s">
        <v>68</v>
      </c>
      <c r="H139" s="58" t="s">
        <v>68</v>
      </c>
      <c r="I139" s="58" t="s">
        <v>68</v>
      </c>
      <c r="J139" s="58" t="str">
        <f t="shared" si="4"/>
        <v/>
      </c>
      <c r="K139" s="141" t="str">
        <f>IF(OR($G139="",$G139="小計"),"",IF(VLOOKUP($G139,#REF!,#REF!-#REF!,FALSE)="","",VLOOKUP($G139,#REF!,#REF!-#REF!,FALSE)))</f>
        <v/>
      </c>
    </row>
    <row r="140" spans="1:11" ht="13.15" customHeight="1" x14ac:dyDescent="0.15">
      <c r="A140" s="102">
        <v>134</v>
      </c>
      <c r="B140" s="100" t="str">
        <f t="shared" si="5"/>
        <v/>
      </c>
      <c r="D140" s="146" t="s">
        <v>68</v>
      </c>
      <c r="E140" s="146"/>
      <c r="F140" s="15"/>
      <c r="G140" s="31" t="s">
        <v>68</v>
      </c>
      <c r="H140" s="58" t="s">
        <v>68</v>
      </c>
      <c r="I140" s="58" t="s">
        <v>68</v>
      </c>
      <c r="J140" s="58" t="str">
        <f t="shared" si="4"/>
        <v/>
      </c>
      <c r="K140" s="141" t="str">
        <f>IF(OR($G140="",$G140="小計"),"",IF(VLOOKUP($G140,#REF!,#REF!-#REF!,FALSE)="","",VLOOKUP($G140,#REF!,#REF!-#REF!,FALSE)))</f>
        <v/>
      </c>
    </row>
    <row r="141" spans="1:11" ht="13.15" customHeight="1" x14ac:dyDescent="0.15">
      <c r="A141" s="102">
        <v>135</v>
      </c>
      <c r="B141" s="100" t="str">
        <f t="shared" si="5"/>
        <v/>
      </c>
      <c r="D141" s="146" t="s">
        <v>68</v>
      </c>
      <c r="E141" s="146"/>
      <c r="F141" s="15"/>
      <c r="G141" s="31" t="s">
        <v>68</v>
      </c>
      <c r="H141" s="58" t="s">
        <v>68</v>
      </c>
      <c r="I141" s="58" t="s">
        <v>68</v>
      </c>
      <c r="J141" s="58" t="str">
        <f t="shared" si="4"/>
        <v/>
      </c>
      <c r="K141" s="141" t="str">
        <f>IF(OR($G141="",$G141="小計"),"",IF(VLOOKUP($G141,#REF!,#REF!-#REF!,FALSE)="","",VLOOKUP($G141,#REF!,#REF!-#REF!,FALSE)))</f>
        <v/>
      </c>
    </row>
    <row r="142" spans="1:11" ht="13.15" customHeight="1" x14ac:dyDescent="0.15">
      <c r="A142" s="102">
        <v>136</v>
      </c>
      <c r="B142" s="100" t="str">
        <f t="shared" si="5"/>
        <v/>
      </c>
      <c r="D142" s="146" t="s">
        <v>68</v>
      </c>
      <c r="E142" s="146"/>
      <c r="F142" s="15"/>
      <c r="G142" s="31" t="s">
        <v>68</v>
      </c>
      <c r="H142" s="58" t="s">
        <v>68</v>
      </c>
      <c r="I142" s="58" t="s">
        <v>68</v>
      </c>
      <c r="J142" s="58" t="str">
        <f t="shared" si="4"/>
        <v/>
      </c>
      <c r="K142" s="141" t="str">
        <f>IF(OR($G142="",$G142="小計"),"",IF(VLOOKUP($G142,#REF!,#REF!-#REF!,FALSE)="","",VLOOKUP($G142,#REF!,#REF!-#REF!,FALSE)))</f>
        <v/>
      </c>
    </row>
    <row r="143" spans="1:11" ht="13.15" customHeight="1" x14ac:dyDescent="0.15">
      <c r="A143" s="102">
        <v>137</v>
      </c>
      <c r="B143" s="100" t="str">
        <f t="shared" si="5"/>
        <v/>
      </c>
      <c r="D143" s="146" t="s">
        <v>68</v>
      </c>
      <c r="E143" s="146"/>
      <c r="F143" s="15"/>
      <c r="G143" s="31" t="s">
        <v>68</v>
      </c>
      <c r="H143" s="58" t="s">
        <v>68</v>
      </c>
      <c r="I143" s="58" t="s">
        <v>68</v>
      </c>
      <c r="J143" s="58" t="str">
        <f t="shared" si="4"/>
        <v/>
      </c>
      <c r="K143" s="141" t="str">
        <f>IF(OR($G143="",$G143="小計"),"",IF(VLOOKUP($G143,#REF!,#REF!-#REF!,FALSE)="","",VLOOKUP($G143,#REF!,#REF!-#REF!,FALSE)))</f>
        <v/>
      </c>
    </row>
    <row r="144" spans="1:11" ht="13.15" customHeight="1" x14ac:dyDescent="0.15">
      <c r="A144" s="102">
        <v>138</v>
      </c>
      <c r="B144" s="100" t="str">
        <f t="shared" si="5"/>
        <v/>
      </c>
      <c r="D144" s="146" t="s">
        <v>68</v>
      </c>
      <c r="E144" s="146"/>
      <c r="F144" s="15"/>
      <c r="G144" s="31" t="s">
        <v>68</v>
      </c>
      <c r="H144" s="58" t="s">
        <v>68</v>
      </c>
      <c r="I144" s="58" t="s">
        <v>68</v>
      </c>
      <c r="J144" s="58" t="str">
        <f t="shared" si="4"/>
        <v/>
      </c>
      <c r="K144" s="141" t="str">
        <f>IF(OR($G144="",$G144="小計"),"",IF(VLOOKUP($G144,#REF!,#REF!-#REF!,FALSE)="","",VLOOKUP($G144,#REF!,#REF!-#REF!,FALSE)))</f>
        <v/>
      </c>
    </row>
    <row r="145" spans="1:11" ht="13.15" customHeight="1" x14ac:dyDescent="0.15">
      <c r="A145" s="102">
        <v>139</v>
      </c>
      <c r="B145" s="100" t="str">
        <f t="shared" si="5"/>
        <v/>
      </c>
      <c r="D145" s="146" t="s">
        <v>68</v>
      </c>
      <c r="E145" s="146"/>
      <c r="F145" s="15"/>
      <c r="G145" s="31" t="s">
        <v>68</v>
      </c>
      <c r="H145" s="58" t="s">
        <v>68</v>
      </c>
      <c r="I145" s="58" t="s">
        <v>68</v>
      </c>
      <c r="J145" s="58" t="str">
        <f t="shared" si="4"/>
        <v/>
      </c>
      <c r="K145" s="141" t="str">
        <f>IF(OR($G145="",$G145="小計"),"",IF(VLOOKUP($G145,#REF!,#REF!-#REF!,FALSE)="","",VLOOKUP($G145,#REF!,#REF!-#REF!,FALSE)))</f>
        <v/>
      </c>
    </row>
    <row r="146" spans="1:11" ht="13.15" customHeight="1" x14ac:dyDescent="0.15">
      <c r="A146" s="102">
        <v>140</v>
      </c>
      <c r="B146" s="100" t="str">
        <f t="shared" si="5"/>
        <v/>
      </c>
      <c r="D146" s="146" t="s">
        <v>68</v>
      </c>
      <c r="E146" s="146"/>
      <c r="F146" s="15"/>
      <c r="G146" s="31" t="s">
        <v>68</v>
      </c>
      <c r="H146" s="58" t="s">
        <v>68</v>
      </c>
      <c r="I146" s="58" t="s">
        <v>68</v>
      </c>
      <c r="J146" s="58" t="str">
        <f t="shared" si="4"/>
        <v/>
      </c>
      <c r="K146" s="141" t="str">
        <f>IF(OR($G146="",$G146="小計"),"",IF(VLOOKUP($G146,#REF!,#REF!-#REF!,FALSE)="","",VLOOKUP($G146,#REF!,#REF!-#REF!,FALSE)))</f>
        <v/>
      </c>
    </row>
    <row r="147" spans="1:11" ht="13.15" customHeight="1" x14ac:dyDescent="0.15">
      <c r="A147" s="102">
        <v>141</v>
      </c>
      <c r="B147" s="100" t="str">
        <f t="shared" si="5"/>
        <v/>
      </c>
      <c r="D147" s="146" t="s">
        <v>68</v>
      </c>
      <c r="E147" s="146"/>
      <c r="F147" s="15"/>
      <c r="G147" s="31" t="s">
        <v>68</v>
      </c>
      <c r="H147" s="58" t="s">
        <v>68</v>
      </c>
      <c r="I147" s="58" t="s">
        <v>68</v>
      </c>
      <c r="J147" s="58" t="str">
        <f t="shared" si="4"/>
        <v/>
      </c>
      <c r="K147" s="141" t="str">
        <f>IF(OR($G147="",$G147="小計"),"",IF(VLOOKUP($G147,#REF!,#REF!-#REF!,FALSE)="","",VLOOKUP($G147,#REF!,#REF!-#REF!,FALSE)))</f>
        <v/>
      </c>
    </row>
    <row r="148" spans="1:11" ht="13.15" customHeight="1" x14ac:dyDescent="0.15">
      <c r="A148" s="102">
        <v>142</v>
      </c>
      <c r="B148" s="100" t="str">
        <f t="shared" si="5"/>
        <v/>
      </c>
      <c r="D148" s="146" t="s">
        <v>68</v>
      </c>
      <c r="E148" s="146"/>
      <c r="F148" s="15"/>
      <c r="G148" s="31" t="s">
        <v>68</v>
      </c>
      <c r="H148" s="58" t="s">
        <v>68</v>
      </c>
      <c r="I148" s="58" t="s">
        <v>68</v>
      </c>
      <c r="J148" s="58" t="str">
        <f t="shared" si="4"/>
        <v/>
      </c>
      <c r="K148" s="141" t="str">
        <f>IF(OR($G148="",$G148="小計"),"",IF(VLOOKUP($G148,#REF!,#REF!-#REF!,FALSE)="","",VLOOKUP($G148,#REF!,#REF!-#REF!,FALSE)))</f>
        <v/>
      </c>
    </row>
    <row r="149" spans="1:11" ht="13.15" customHeight="1" x14ac:dyDescent="0.15">
      <c r="A149" s="102">
        <v>143</v>
      </c>
      <c r="B149" s="100" t="str">
        <f t="shared" si="5"/>
        <v/>
      </c>
      <c r="D149" s="146" t="s">
        <v>68</v>
      </c>
      <c r="E149" s="146"/>
      <c r="F149" s="15"/>
      <c r="G149" s="31" t="s">
        <v>68</v>
      </c>
      <c r="H149" s="58" t="s">
        <v>68</v>
      </c>
      <c r="I149" s="58" t="s">
        <v>68</v>
      </c>
      <c r="J149" s="58" t="str">
        <f t="shared" si="4"/>
        <v/>
      </c>
      <c r="K149" s="141" t="str">
        <f>IF(OR($G149="",$G149="小計"),"",IF(VLOOKUP($G149,#REF!,#REF!-#REF!,FALSE)="","",VLOOKUP($G149,#REF!,#REF!-#REF!,FALSE)))</f>
        <v/>
      </c>
    </row>
    <row r="150" spans="1:11" ht="13.15" customHeight="1" x14ac:dyDescent="0.15">
      <c r="A150" s="102">
        <v>144</v>
      </c>
      <c r="B150" s="100" t="str">
        <f t="shared" si="5"/>
        <v/>
      </c>
      <c r="D150" s="146" t="s">
        <v>68</v>
      </c>
      <c r="E150" s="146"/>
      <c r="F150" s="15"/>
      <c r="G150" s="31" t="s">
        <v>68</v>
      </c>
      <c r="H150" s="58" t="s">
        <v>68</v>
      </c>
      <c r="I150" s="58" t="s">
        <v>68</v>
      </c>
      <c r="J150" s="58" t="str">
        <f t="shared" si="4"/>
        <v/>
      </c>
      <c r="K150" s="141" t="str">
        <f>IF(OR($G150="",$G150="小計"),"",IF(VLOOKUP($G150,#REF!,#REF!-#REF!,FALSE)="","",VLOOKUP($G150,#REF!,#REF!-#REF!,FALSE)))</f>
        <v/>
      </c>
    </row>
    <row r="151" spans="1:11" ht="13.15" customHeight="1" x14ac:dyDescent="0.15">
      <c r="A151" s="102">
        <v>145</v>
      </c>
      <c r="B151" s="100" t="str">
        <f t="shared" si="5"/>
        <v/>
      </c>
      <c r="D151" s="146" t="s">
        <v>68</v>
      </c>
      <c r="E151" s="146"/>
      <c r="F151" s="15"/>
      <c r="G151" s="31" t="s">
        <v>68</v>
      </c>
      <c r="H151" s="58" t="s">
        <v>68</v>
      </c>
      <c r="I151" s="58" t="s">
        <v>68</v>
      </c>
      <c r="J151" s="58" t="str">
        <f t="shared" si="4"/>
        <v/>
      </c>
      <c r="K151" s="141" t="str">
        <f>IF(OR($G151="",$G151="小計"),"",IF(VLOOKUP($G151,#REF!,#REF!-#REF!,FALSE)="","",VLOOKUP($G151,#REF!,#REF!-#REF!,FALSE)))</f>
        <v/>
      </c>
    </row>
    <row r="152" spans="1:11" ht="13.15" customHeight="1" x14ac:dyDescent="0.15">
      <c r="A152" s="102">
        <v>146</v>
      </c>
      <c r="B152" s="100" t="str">
        <f t="shared" si="5"/>
        <v/>
      </c>
      <c r="D152" s="146" t="s">
        <v>68</v>
      </c>
      <c r="E152" s="146"/>
      <c r="F152" s="15"/>
      <c r="G152" s="31" t="s">
        <v>68</v>
      </c>
      <c r="H152" s="58" t="s">
        <v>68</v>
      </c>
      <c r="I152" s="58" t="s">
        <v>68</v>
      </c>
      <c r="J152" s="58" t="str">
        <f t="shared" si="4"/>
        <v/>
      </c>
      <c r="K152" s="141" t="str">
        <f>IF(OR($G152="",$G152="小計"),"",IF(VLOOKUP($G152,#REF!,#REF!-#REF!,FALSE)="","",VLOOKUP($G152,#REF!,#REF!-#REF!,FALSE)))</f>
        <v/>
      </c>
    </row>
    <row r="153" spans="1:11" ht="13.15" customHeight="1" x14ac:dyDescent="0.15">
      <c r="A153" s="102">
        <v>147</v>
      </c>
      <c r="B153" s="100" t="str">
        <f t="shared" si="5"/>
        <v/>
      </c>
      <c r="D153" s="146" t="s">
        <v>68</v>
      </c>
      <c r="E153" s="146"/>
      <c r="F153" s="15"/>
      <c r="G153" s="31" t="s">
        <v>68</v>
      </c>
      <c r="H153" s="58" t="s">
        <v>68</v>
      </c>
      <c r="I153" s="58" t="s">
        <v>68</v>
      </c>
      <c r="J153" s="58" t="str">
        <f t="shared" si="4"/>
        <v/>
      </c>
      <c r="K153" s="141" t="str">
        <f>IF(OR($G153="",$G153="小計"),"",IF(VLOOKUP($G153,#REF!,#REF!-#REF!,FALSE)="","",VLOOKUP($G153,#REF!,#REF!-#REF!,FALSE)))</f>
        <v/>
      </c>
    </row>
    <row r="154" spans="1:11" ht="13.15" customHeight="1" x14ac:dyDescent="0.15">
      <c r="A154" s="102">
        <v>148</v>
      </c>
      <c r="B154" s="100" t="str">
        <f t="shared" si="5"/>
        <v/>
      </c>
      <c r="D154" s="146" t="s">
        <v>68</v>
      </c>
      <c r="E154" s="146"/>
      <c r="F154" s="15"/>
      <c r="G154" s="31" t="s">
        <v>68</v>
      </c>
      <c r="H154" s="58" t="s">
        <v>68</v>
      </c>
      <c r="I154" s="58" t="s">
        <v>68</v>
      </c>
      <c r="J154" s="58" t="str">
        <f t="shared" si="4"/>
        <v/>
      </c>
      <c r="K154" s="141" t="str">
        <f>IF(OR($G154="",$G154="小計"),"",IF(VLOOKUP($G154,#REF!,#REF!-#REF!,FALSE)="","",VLOOKUP($G154,#REF!,#REF!-#REF!,FALSE)))</f>
        <v/>
      </c>
    </row>
    <row r="155" spans="1:11" ht="13.15" customHeight="1" x14ac:dyDescent="0.15">
      <c r="A155" s="102">
        <v>149</v>
      </c>
      <c r="B155" s="100" t="str">
        <f t="shared" si="5"/>
        <v/>
      </c>
      <c r="D155" s="146" t="s">
        <v>68</v>
      </c>
      <c r="E155" s="146"/>
      <c r="F155" s="15"/>
      <c r="G155" s="31" t="s">
        <v>68</v>
      </c>
      <c r="H155" s="58" t="s">
        <v>68</v>
      </c>
      <c r="I155" s="58" t="s">
        <v>68</v>
      </c>
      <c r="J155" s="58" t="str">
        <f t="shared" si="4"/>
        <v/>
      </c>
      <c r="K155" s="141" t="str">
        <f>IF(OR($G155="",$G155="小計"),"",IF(VLOOKUP($G155,#REF!,#REF!-#REF!,FALSE)="","",VLOOKUP($G155,#REF!,#REF!-#REF!,FALSE)))</f>
        <v/>
      </c>
    </row>
    <row r="156" spans="1:11" ht="13.15" customHeight="1" x14ac:dyDescent="0.15">
      <c r="A156" s="102">
        <v>150</v>
      </c>
      <c r="B156" s="100" t="str">
        <f t="shared" si="5"/>
        <v/>
      </c>
      <c r="D156" s="146" t="s">
        <v>68</v>
      </c>
      <c r="E156" s="146"/>
      <c r="F156" s="15"/>
      <c r="G156" s="31" t="s">
        <v>68</v>
      </c>
      <c r="H156" s="58" t="s">
        <v>68</v>
      </c>
      <c r="I156" s="58" t="s">
        <v>68</v>
      </c>
      <c r="J156" s="58" t="str">
        <f t="shared" si="4"/>
        <v/>
      </c>
      <c r="K156" s="141" t="str">
        <f>IF(OR($G156="",$G156="小計"),"",IF(VLOOKUP($G156,#REF!,#REF!-#REF!,FALSE)="","",VLOOKUP($G156,#REF!,#REF!-#REF!,FALSE)))</f>
        <v/>
      </c>
    </row>
    <row r="157" spans="1:11" ht="13.15" customHeight="1" x14ac:dyDescent="0.15">
      <c r="A157" s="102">
        <v>151</v>
      </c>
      <c r="B157" s="100" t="str">
        <f t="shared" si="5"/>
        <v/>
      </c>
      <c r="D157" s="146" t="s">
        <v>68</v>
      </c>
      <c r="E157" s="146"/>
      <c r="F157" s="15"/>
      <c r="G157" s="31" t="s">
        <v>68</v>
      </c>
      <c r="H157" s="58" t="s">
        <v>68</v>
      </c>
      <c r="I157" s="58" t="s">
        <v>68</v>
      </c>
      <c r="J157" s="58" t="str">
        <f t="shared" si="4"/>
        <v/>
      </c>
      <c r="K157" s="141" t="str">
        <f>IF(OR($G157="",$G157="小計"),"",IF(VLOOKUP($G157,#REF!,#REF!-#REF!,FALSE)="","",VLOOKUP($G157,#REF!,#REF!-#REF!,FALSE)))</f>
        <v/>
      </c>
    </row>
    <row r="158" spans="1:11" ht="13.15" customHeight="1" x14ac:dyDescent="0.15">
      <c r="A158" s="102">
        <v>152</v>
      </c>
      <c r="B158" s="100" t="str">
        <f t="shared" si="5"/>
        <v/>
      </c>
      <c r="D158" s="146" t="s">
        <v>68</v>
      </c>
      <c r="E158" s="146"/>
      <c r="F158" s="15"/>
      <c r="G158" s="31" t="s">
        <v>68</v>
      </c>
      <c r="H158" s="58" t="s">
        <v>68</v>
      </c>
      <c r="I158" s="58" t="s">
        <v>68</v>
      </c>
      <c r="J158" s="58" t="str">
        <f t="shared" si="4"/>
        <v/>
      </c>
      <c r="K158" s="141" t="str">
        <f>IF(OR($G158="",$G158="小計"),"",IF(VLOOKUP($G158,#REF!,#REF!-#REF!,FALSE)="","",VLOOKUP($G158,#REF!,#REF!-#REF!,FALSE)))</f>
        <v/>
      </c>
    </row>
    <row r="159" spans="1:11" ht="13.15" customHeight="1" x14ac:dyDescent="0.15">
      <c r="A159" s="102">
        <v>153</v>
      </c>
      <c r="B159" s="100" t="str">
        <f t="shared" si="5"/>
        <v/>
      </c>
      <c r="D159" s="146" t="s">
        <v>68</v>
      </c>
      <c r="E159" s="146"/>
      <c r="F159" s="15"/>
      <c r="G159" s="31" t="s">
        <v>68</v>
      </c>
      <c r="H159" s="58" t="s">
        <v>68</v>
      </c>
      <c r="I159" s="58" t="s">
        <v>68</v>
      </c>
      <c r="J159" s="58" t="str">
        <f t="shared" si="4"/>
        <v/>
      </c>
      <c r="K159" s="141" t="str">
        <f>IF(OR($G159="",$G159="小計"),"",IF(VLOOKUP($G159,#REF!,#REF!-#REF!,FALSE)="","",VLOOKUP($G159,#REF!,#REF!-#REF!,FALSE)))</f>
        <v/>
      </c>
    </row>
    <row r="160" spans="1:11" ht="13.15" customHeight="1" x14ac:dyDescent="0.15">
      <c r="A160" s="102">
        <v>154</v>
      </c>
      <c r="B160" s="100" t="str">
        <f t="shared" si="5"/>
        <v/>
      </c>
      <c r="D160" s="146" t="s">
        <v>68</v>
      </c>
      <c r="E160" s="146"/>
      <c r="F160" s="15"/>
      <c r="G160" s="31" t="s">
        <v>68</v>
      </c>
      <c r="H160" s="58" t="s">
        <v>68</v>
      </c>
      <c r="I160" s="58" t="s">
        <v>68</v>
      </c>
      <c r="J160" s="58" t="str">
        <f t="shared" si="4"/>
        <v/>
      </c>
      <c r="K160" s="141" t="str">
        <f>IF(OR($G160="",$G160="小計"),"",IF(VLOOKUP($G160,#REF!,#REF!-#REF!,FALSE)="","",VLOOKUP($G160,#REF!,#REF!-#REF!,FALSE)))</f>
        <v/>
      </c>
    </row>
    <row r="161" spans="1:11" ht="13.15" customHeight="1" x14ac:dyDescent="0.15">
      <c r="A161" s="102">
        <v>155</v>
      </c>
      <c r="B161" s="100" t="str">
        <f t="shared" si="5"/>
        <v/>
      </c>
      <c r="D161" s="146" t="s">
        <v>68</v>
      </c>
      <c r="E161" s="146"/>
      <c r="F161" s="15"/>
      <c r="G161" s="31" t="s">
        <v>68</v>
      </c>
      <c r="H161" s="58" t="s">
        <v>68</v>
      </c>
      <c r="I161" s="58" t="s">
        <v>68</v>
      </c>
      <c r="J161" s="58" t="str">
        <f t="shared" si="4"/>
        <v/>
      </c>
      <c r="K161" s="141" t="str">
        <f>IF(OR($G161="",$G161="小計"),"",IF(VLOOKUP($G161,#REF!,#REF!-#REF!,FALSE)="","",VLOOKUP($G161,#REF!,#REF!-#REF!,FALSE)))</f>
        <v/>
      </c>
    </row>
    <row r="162" spans="1:11" s="2" customFormat="1" ht="13.15" customHeight="1" x14ac:dyDescent="0.15">
      <c r="A162" s="102">
        <v>156</v>
      </c>
      <c r="B162" s="100" t="str">
        <f t="shared" si="5"/>
        <v/>
      </c>
      <c r="C162" s="4"/>
      <c r="D162" s="146" t="s">
        <v>68</v>
      </c>
      <c r="E162" s="146"/>
      <c r="F162" s="15"/>
      <c r="G162" s="31" t="s">
        <v>68</v>
      </c>
      <c r="H162" s="58" t="s">
        <v>68</v>
      </c>
      <c r="I162" s="58" t="s">
        <v>68</v>
      </c>
      <c r="J162" s="58" t="str">
        <f t="shared" si="4"/>
        <v/>
      </c>
      <c r="K162" s="141" t="str">
        <f>IF(OR($G162="",$G162="小計"),"",IF(VLOOKUP($G162,#REF!,#REF!-#REF!,FALSE)="","",VLOOKUP($G162,#REF!,#REF!-#REF!,FALSE)))</f>
        <v/>
      </c>
    </row>
    <row r="163" spans="1:11" x14ac:dyDescent="0.15">
      <c r="A163" s="102">
        <v>157</v>
      </c>
      <c r="B163" s="100" t="str">
        <f t="shared" si="5"/>
        <v/>
      </c>
      <c r="D163" s="146" t="s">
        <v>68</v>
      </c>
      <c r="E163" s="146"/>
      <c r="F163" s="15"/>
      <c r="G163" s="31" t="s">
        <v>68</v>
      </c>
      <c r="H163" s="58" t="s">
        <v>68</v>
      </c>
      <c r="I163" s="58" t="s">
        <v>68</v>
      </c>
      <c r="J163" s="58" t="str">
        <f t="shared" si="4"/>
        <v/>
      </c>
      <c r="K163" s="141" t="str">
        <f>IF(OR($G163="",$G163="小計"),"",IF(VLOOKUP($G163,#REF!,#REF!-#REF!,FALSE)="","",VLOOKUP($G163,#REF!,#REF!-#REF!,FALSE)))</f>
        <v/>
      </c>
    </row>
    <row r="164" spans="1:11" x14ac:dyDescent="0.15">
      <c r="A164" s="102">
        <v>450</v>
      </c>
      <c r="B164" s="100" t="str">
        <f t="shared" ref="B164:B174" si="6">IF($J164="",IF($J163="","",1),1)</f>
        <v/>
      </c>
      <c r="D164" s="106" t="s">
        <v>25</v>
      </c>
      <c r="E164" s="107"/>
      <c r="F164" s="56"/>
      <c r="G164" s="108"/>
      <c r="H164" s="109"/>
      <c r="I164" s="109"/>
      <c r="J164" s="60" t="str">
        <f>IF($G164="","",$H164+$I164)</f>
        <v/>
      </c>
      <c r="K164" s="111"/>
    </row>
    <row r="165" spans="1:11" x14ac:dyDescent="0.15">
      <c r="A165" s="103">
        <v>451</v>
      </c>
      <c r="B165" s="100" t="str">
        <f t="shared" si="6"/>
        <v/>
      </c>
      <c r="D165" s="106"/>
      <c r="E165" s="107"/>
      <c r="F165" s="56"/>
      <c r="G165" s="108"/>
      <c r="H165" s="109"/>
      <c r="I165" s="110"/>
      <c r="J165" s="60" t="str">
        <f>IF($G165="","",$H165+$I165)</f>
        <v/>
      </c>
      <c r="K165" s="111"/>
    </row>
    <row r="166" spans="1:11" x14ac:dyDescent="0.15">
      <c r="A166" s="102">
        <v>452</v>
      </c>
      <c r="B166" s="100" t="str">
        <f t="shared" si="6"/>
        <v/>
      </c>
      <c r="D166" s="106"/>
      <c r="E166" s="107"/>
      <c r="F166" s="56"/>
      <c r="G166" s="108"/>
      <c r="H166" s="109"/>
      <c r="I166" s="110"/>
      <c r="J166" s="60" t="str">
        <f>IF($G166="","",$H166+$I166)</f>
        <v/>
      </c>
      <c r="K166" s="111"/>
    </row>
    <row r="167" spans="1:11" x14ac:dyDescent="0.15">
      <c r="A167" s="103">
        <v>453</v>
      </c>
      <c r="B167" s="100">
        <f t="shared" si="6"/>
        <v>1</v>
      </c>
      <c r="D167" s="13"/>
      <c r="E167" s="2"/>
      <c r="F167" s="6"/>
      <c r="G167" s="14" t="s">
        <v>26</v>
      </c>
      <c r="H167" s="59">
        <f>SUM($H$164:$H$166)</f>
        <v>0</v>
      </c>
      <c r="I167" s="59">
        <f>SUM($I$164:$I$166)</f>
        <v>0</v>
      </c>
      <c r="J167" s="59">
        <f>SUM($J$164:$J$166)</f>
        <v>0</v>
      </c>
      <c r="K167" s="16"/>
    </row>
    <row r="168" spans="1:11" s="75" customFormat="1" x14ac:dyDescent="0.15">
      <c r="A168" s="102">
        <v>454</v>
      </c>
      <c r="B168" s="79">
        <f t="shared" si="6"/>
        <v>1</v>
      </c>
      <c r="C168" s="84"/>
      <c r="D168" s="82"/>
      <c r="E168" s="82"/>
      <c r="F168" s="82"/>
      <c r="G168" s="95"/>
      <c r="H168" s="96"/>
      <c r="I168" s="96"/>
      <c r="J168" s="96"/>
      <c r="K168" s="91"/>
    </row>
    <row r="169" spans="1:11" x14ac:dyDescent="0.15">
      <c r="A169" s="103">
        <v>455</v>
      </c>
      <c r="B169" s="100" t="str">
        <f t="shared" si="6"/>
        <v/>
      </c>
      <c r="D169" s="106"/>
      <c r="E169" s="107"/>
      <c r="F169" s="56"/>
      <c r="G169" s="108"/>
      <c r="H169" s="109"/>
      <c r="I169" s="109"/>
      <c r="J169" s="60" t="str">
        <f>IF($G169="","",$H169+$I169)</f>
        <v/>
      </c>
      <c r="K169" s="16"/>
    </row>
    <row r="170" spans="1:11" x14ac:dyDescent="0.15">
      <c r="A170" s="102">
        <v>456</v>
      </c>
      <c r="B170" s="100" t="str">
        <f t="shared" si="6"/>
        <v/>
      </c>
      <c r="D170" s="106"/>
      <c r="E170" s="107"/>
      <c r="F170" s="56"/>
      <c r="G170" s="108"/>
      <c r="H170" s="109"/>
      <c r="I170" s="110"/>
      <c r="J170" s="60" t="str">
        <f>IF($G170="","",$H170+$I170)</f>
        <v/>
      </c>
      <c r="K170" s="16"/>
    </row>
    <row r="171" spans="1:11" x14ac:dyDescent="0.15">
      <c r="A171" s="103">
        <v>457</v>
      </c>
      <c r="B171" s="100" t="str">
        <f t="shared" si="6"/>
        <v/>
      </c>
      <c r="D171" s="106"/>
      <c r="E171" s="107"/>
      <c r="F171" s="56"/>
      <c r="G171" s="108"/>
      <c r="H171" s="109"/>
      <c r="I171" s="110"/>
      <c r="J171" s="60" t="str">
        <f>IF($G171="","",$H171+$I171)</f>
        <v/>
      </c>
      <c r="K171" s="16"/>
    </row>
    <row r="172" spans="1:11" x14ac:dyDescent="0.15">
      <c r="A172" s="102">
        <v>458</v>
      </c>
      <c r="B172" s="100">
        <f t="shared" si="6"/>
        <v>1</v>
      </c>
      <c r="D172" s="13"/>
      <c r="E172" s="2"/>
      <c r="F172" s="6"/>
      <c r="G172" s="14" t="s">
        <v>26</v>
      </c>
      <c r="H172" s="59">
        <f>SUM($H$169:$H$171)</f>
        <v>0</v>
      </c>
      <c r="I172" s="59">
        <f>SUM($I$169:$I$171)</f>
        <v>0</v>
      </c>
      <c r="J172" s="59">
        <f>SUM($J$169:$J$171)</f>
        <v>0</v>
      </c>
      <c r="K172" s="16"/>
    </row>
    <row r="173" spans="1:11" s="2" customFormat="1" x14ac:dyDescent="0.15">
      <c r="A173" s="103">
        <v>459</v>
      </c>
      <c r="B173" s="100">
        <f t="shared" si="6"/>
        <v>1</v>
      </c>
      <c r="C173" s="4"/>
      <c r="D173" s="15"/>
      <c r="E173" s="15"/>
      <c r="F173" s="15"/>
      <c r="G173" s="31"/>
      <c r="H173" s="58"/>
      <c r="I173" s="58"/>
      <c r="J173" s="58"/>
      <c r="K173" s="16"/>
    </row>
    <row r="174" spans="1:11" s="2" customFormat="1" x14ac:dyDescent="0.15">
      <c r="A174" s="102">
        <v>460</v>
      </c>
      <c r="B174" s="100">
        <f t="shared" si="6"/>
        <v>1</v>
      </c>
      <c r="C174" s="4"/>
      <c r="D174" s="5"/>
      <c r="E174" s="2" t="s">
        <v>28</v>
      </c>
      <c r="F174" s="6"/>
      <c r="G174" s="12"/>
      <c r="H174" s="59">
        <f>SUM($H$7:$H$173)-SUMIF($G$7:$G$173,"小計",$H$7:$H$173)</f>
        <v>0</v>
      </c>
      <c r="I174" s="59">
        <f>SUM($I$7:$I$173)-SUMIF($G$7:$G$173,"小計",$I$7:$I$173)</f>
        <v>0</v>
      </c>
      <c r="J174" s="59">
        <f>SUM($J$7:$J$173)-SUMIF($G$7:$G$173,"小計",$J$7:$J$173)</f>
        <v>0</v>
      </c>
      <c r="K174" s="16"/>
    </row>
    <row r="175" spans="1:11" s="2" customFormat="1" x14ac:dyDescent="0.15">
      <c r="A175" s="103">
        <v>461</v>
      </c>
      <c r="B175" s="99">
        <v>9</v>
      </c>
      <c r="C175" s="4"/>
      <c r="D175" s="83"/>
      <c r="E175" s="75"/>
      <c r="F175" s="89"/>
      <c r="G175" s="90"/>
      <c r="H175" s="75"/>
      <c r="I175" s="75"/>
      <c r="J175" s="75"/>
      <c r="K175" s="91"/>
    </row>
    <row r="176" spans="1:11" s="2" customFormat="1" x14ac:dyDescent="0.15">
      <c r="A176" s="102">
        <v>462</v>
      </c>
      <c r="B176" s="99">
        <v>9</v>
      </c>
      <c r="C176" s="4"/>
      <c r="D176" s="83"/>
      <c r="E176" s="75"/>
      <c r="F176" s="89"/>
      <c r="G176" s="90"/>
      <c r="H176" s="75"/>
      <c r="I176" s="75"/>
      <c r="J176" s="75"/>
      <c r="K176" s="91"/>
    </row>
    <row r="177" spans="1:11" x14ac:dyDescent="0.15">
      <c r="A177" s="103">
        <v>463</v>
      </c>
      <c r="B177" s="100" t="str">
        <f>IF($J177="","",1)</f>
        <v/>
      </c>
      <c r="E177" s="4" t="s">
        <v>15</v>
      </c>
      <c r="F177" s="4"/>
      <c r="G177" s="106"/>
      <c r="H177" s="110"/>
      <c r="I177" s="109"/>
      <c r="J177" s="109"/>
      <c r="K177"/>
    </row>
    <row r="178" spans="1:11" x14ac:dyDescent="0.15">
      <c r="A178" s="102">
        <v>464</v>
      </c>
      <c r="B178" s="100" t="str">
        <f>IF($J178="","",1)</f>
        <v/>
      </c>
      <c r="E178" s="4" t="s">
        <v>16</v>
      </c>
      <c r="F178" s="4"/>
      <c r="G178" s="106"/>
      <c r="H178" s="110"/>
      <c r="I178" s="109"/>
      <c r="J178" s="109"/>
      <c r="K178"/>
    </row>
    <row r="179" spans="1:11" ht="14.25" thickBot="1" x14ac:dyDescent="0.2">
      <c r="A179" s="103">
        <v>465</v>
      </c>
      <c r="B179" s="100" t="str">
        <f>IF($J179="","",1)</f>
        <v/>
      </c>
      <c r="E179" s="4" t="s">
        <v>17</v>
      </c>
      <c r="F179" s="4"/>
      <c r="G179" s="106"/>
      <c r="H179" s="110"/>
      <c r="I179" s="109"/>
      <c r="J179" s="109"/>
      <c r="K179"/>
    </row>
    <row r="180" spans="1:11" ht="14.25" thickBot="1" x14ac:dyDescent="0.2">
      <c r="A180" s="102">
        <v>466</v>
      </c>
      <c r="B180" s="100">
        <f>IF($J180="","",1)</f>
        <v>1</v>
      </c>
      <c r="F180" s="57"/>
      <c r="G180" s="6" t="s">
        <v>62</v>
      </c>
      <c r="H180" s="34">
        <f>$H$174+$H$177+$H$178-$H$179</f>
        <v>0</v>
      </c>
      <c r="I180" s="35">
        <f>$I$174+$I$177+$I$178-$I$179</f>
        <v>0</v>
      </c>
      <c r="J180" s="36">
        <f>$J$174+$J$177+$J$178-$J$179</f>
        <v>0</v>
      </c>
    </row>
    <row r="181" spans="1:11" x14ac:dyDescent="0.15">
      <c r="A181" s="103">
        <v>467</v>
      </c>
      <c r="B181" s="100" t="str">
        <f>IF(OR($J181="",$J181=0),"",1)</f>
        <v/>
      </c>
      <c r="D181" s="8" t="s">
        <v>31</v>
      </c>
      <c r="E181" s="112" t="s">
        <v>44</v>
      </c>
      <c r="F181" s="106" t="s">
        <v>34</v>
      </c>
      <c r="G181" s="112" t="s">
        <v>45</v>
      </c>
      <c r="H181" s="113"/>
      <c r="I181" s="113"/>
      <c r="J181" s="59">
        <f t="shared" ref="J181:J196" si="7">$H181+$I181</f>
        <v>0</v>
      </c>
      <c r="K181" s="3" t="s">
        <v>46</v>
      </c>
    </row>
    <row r="182" spans="1:11" x14ac:dyDescent="0.15">
      <c r="A182" s="102">
        <v>468</v>
      </c>
      <c r="B182" s="100" t="str">
        <f t="shared" ref="B182:B205" si="8">IF(OR($J182="",$J182=0),"",1)</f>
        <v/>
      </c>
      <c r="D182" s="33"/>
      <c r="E182" s="114"/>
      <c r="F182" s="106" t="s">
        <v>34</v>
      </c>
      <c r="G182" s="112"/>
      <c r="H182" s="113"/>
      <c r="I182" s="113"/>
      <c r="J182" s="59">
        <f t="shared" si="7"/>
        <v>0</v>
      </c>
      <c r="K182" s="21"/>
    </row>
    <row r="183" spans="1:11" x14ac:dyDescent="0.15">
      <c r="A183" s="103">
        <v>469</v>
      </c>
      <c r="B183" s="100" t="str">
        <f t="shared" si="8"/>
        <v/>
      </c>
      <c r="D183" s="8" t="s">
        <v>18</v>
      </c>
      <c r="E183" s="112"/>
      <c r="F183" s="106" t="s">
        <v>63</v>
      </c>
      <c r="G183" s="112" t="s">
        <v>59</v>
      </c>
      <c r="H183" s="113"/>
      <c r="I183" s="113"/>
      <c r="J183" s="59">
        <f t="shared" si="7"/>
        <v>0</v>
      </c>
      <c r="K183" s="21"/>
    </row>
    <row r="184" spans="1:11" x14ac:dyDescent="0.15">
      <c r="A184" s="102">
        <v>470</v>
      </c>
      <c r="B184" s="100" t="str">
        <f t="shared" si="8"/>
        <v/>
      </c>
      <c r="D184" s="2"/>
      <c r="E184" s="114"/>
      <c r="F184" s="106" t="s">
        <v>33</v>
      </c>
      <c r="G184" s="112"/>
      <c r="H184" s="113"/>
      <c r="I184" s="113"/>
      <c r="J184" s="59">
        <f t="shared" si="7"/>
        <v>0</v>
      </c>
      <c r="K184" s="21"/>
    </row>
    <row r="185" spans="1:11" x14ac:dyDescent="0.15">
      <c r="A185" s="103">
        <v>471</v>
      </c>
      <c r="B185" s="100" t="str">
        <f t="shared" si="8"/>
        <v/>
      </c>
      <c r="D185" s="33"/>
      <c r="E185" s="114"/>
      <c r="F185" s="106" t="s">
        <v>33</v>
      </c>
      <c r="G185" s="112"/>
      <c r="H185" s="113"/>
      <c r="I185" s="113"/>
      <c r="J185" s="59">
        <f t="shared" si="7"/>
        <v>0</v>
      </c>
      <c r="K185" s="21"/>
    </row>
    <row r="186" spans="1:11" x14ac:dyDescent="0.15">
      <c r="A186" s="102">
        <v>472</v>
      </c>
      <c r="B186" s="100" t="str">
        <f t="shared" si="8"/>
        <v/>
      </c>
      <c r="D186" s="33"/>
      <c r="E186" s="114"/>
      <c r="F186" s="106" t="s">
        <v>33</v>
      </c>
      <c r="G186" s="112"/>
      <c r="H186" s="113"/>
      <c r="I186" s="113"/>
      <c r="J186" s="59">
        <f t="shared" si="7"/>
        <v>0</v>
      </c>
      <c r="K186" s="21"/>
    </row>
    <row r="187" spans="1:11" x14ac:dyDescent="0.15">
      <c r="A187" s="103">
        <v>473</v>
      </c>
      <c r="B187" s="100" t="str">
        <f t="shared" si="8"/>
        <v/>
      </c>
      <c r="D187" s="8" t="s">
        <v>30</v>
      </c>
      <c r="E187" s="112"/>
      <c r="F187" s="106" t="s">
        <v>33</v>
      </c>
      <c r="G187" s="112"/>
      <c r="H187" s="113"/>
      <c r="I187" s="113"/>
      <c r="J187" s="59">
        <f t="shared" si="7"/>
        <v>0</v>
      </c>
      <c r="K187" s="21"/>
    </row>
    <row r="188" spans="1:11" x14ac:dyDescent="0.15">
      <c r="A188" s="102">
        <v>474</v>
      </c>
      <c r="B188" s="100" t="str">
        <f t="shared" si="8"/>
        <v/>
      </c>
      <c r="D188" s="33"/>
      <c r="E188" s="114"/>
      <c r="F188" s="106" t="s">
        <v>33</v>
      </c>
      <c r="G188" s="112"/>
      <c r="H188" s="113"/>
      <c r="I188" s="113"/>
      <c r="J188" s="59">
        <f t="shared" si="7"/>
        <v>0</v>
      </c>
      <c r="K188" s="21"/>
    </row>
    <row r="189" spans="1:11" x14ac:dyDescent="0.15">
      <c r="A189" s="103">
        <v>475</v>
      </c>
      <c r="B189" s="100" t="str">
        <f t="shared" si="8"/>
        <v/>
      </c>
      <c r="D189" s="33"/>
      <c r="E189" s="114"/>
      <c r="F189" s="106" t="s">
        <v>33</v>
      </c>
      <c r="G189" s="112"/>
      <c r="H189" s="113"/>
      <c r="I189" s="113"/>
      <c r="J189" s="59">
        <f t="shared" si="7"/>
        <v>0</v>
      </c>
      <c r="K189" s="21"/>
    </row>
    <row r="190" spans="1:11" x14ac:dyDescent="0.15">
      <c r="A190" s="102">
        <v>476</v>
      </c>
      <c r="B190" s="100" t="str">
        <f t="shared" si="8"/>
        <v/>
      </c>
      <c r="D190" s="33"/>
      <c r="E190" s="114"/>
      <c r="F190" s="106" t="s">
        <v>33</v>
      </c>
      <c r="G190" s="112"/>
      <c r="H190" s="113"/>
      <c r="I190" s="113"/>
      <c r="J190" s="59">
        <f t="shared" si="7"/>
        <v>0</v>
      </c>
      <c r="K190" s="21"/>
    </row>
    <row r="191" spans="1:11" x14ac:dyDescent="0.15">
      <c r="A191" s="103">
        <v>477</v>
      </c>
      <c r="B191" s="100" t="str">
        <f t="shared" si="8"/>
        <v/>
      </c>
      <c r="D191" s="33"/>
      <c r="E191" s="114"/>
      <c r="F191" s="106" t="s">
        <v>33</v>
      </c>
      <c r="G191" s="112"/>
      <c r="H191" s="113"/>
      <c r="I191" s="113"/>
      <c r="J191" s="59">
        <f t="shared" si="7"/>
        <v>0</v>
      </c>
      <c r="K191" s="21"/>
    </row>
    <row r="192" spans="1:11" x14ac:dyDescent="0.15">
      <c r="A192" s="102">
        <v>478</v>
      </c>
      <c r="B192" s="100" t="str">
        <f t="shared" si="8"/>
        <v/>
      </c>
      <c r="D192" s="8" t="s">
        <v>37</v>
      </c>
      <c r="E192" s="112"/>
      <c r="F192" s="106" t="s">
        <v>33</v>
      </c>
      <c r="G192" s="112"/>
      <c r="H192" s="113"/>
      <c r="I192" s="113"/>
      <c r="J192" s="59">
        <f t="shared" si="7"/>
        <v>0</v>
      </c>
      <c r="K192" s="21"/>
    </row>
    <row r="193" spans="1:11" x14ac:dyDescent="0.15">
      <c r="A193" s="103">
        <v>479</v>
      </c>
      <c r="B193" s="100" t="str">
        <f t="shared" si="8"/>
        <v/>
      </c>
      <c r="D193" s="33"/>
      <c r="E193" s="114"/>
      <c r="F193" s="106" t="s">
        <v>33</v>
      </c>
      <c r="G193" s="112"/>
      <c r="H193" s="113"/>
      <c r="I193" s="113"/>
      <c r="J193" s="59">
        <f t="shared" si="7"/>
        <v>0</v>
      </c>
      <c r="K193" s="21"/>
    </row>
    <row r="194" spans="1:11" x14ac:dyDescent="0.15">
      <c r="A194" s="102">
        <v>480</v>
      </c>
      <c r="B194" s="100" t="str">
        <f t="shared" si="8"/>
        <v/>
      </c>
      <c r="D194" s="33"/>
      <c r="E194" s="114"/>
      <c r="F194" s="106" t="s">
        <v>33</v>
      </c>
      <c r="G194" s="112"/>
      <c r="H194" s="113"/>
      <c r="I194" s="113"/>
      <c r="J194" s="59">
        <f t="shared" si="7"/>
        <v>0</v>
      </c>
      <c r="K194" s="21"/>
    </row>
    <row r="195" spans="1:11" x14ac:dyDescent="0.15">
      <c r="A195" s="103">
        <v>481</v>
      </c>
      <c r="B195" s="100" t="str">
        <f t="shared" si="8"/>
        <v/>
      </c>
      <c r="D195" s="33"/>
      <c r="E195" s="114"/>
      <c r="F195" s="106" t="s">
        <v>33</v>
      </c>
      <c r="G195" s="112"/>
      <c r="H195" s="113"/>
      <c r="I195" s="113"/>
      <c r="J195" s="59">
        <f t="shared" si="7"/>
        <v>0</v>
      </c>
      <c r="K195" s="21"/>
    </row>
    <row r="196" spans="1:11" x14ac:dyDescent="0.15">
      <c r="A196" s="102">
        <v>482</v>
      </c>
      <c r="B196" s="100" t="str">
        <f t="shared" si="8"/>
        <v/>
      </c>
      <c r="D196" s="33"/>
      <c r="E196" s="114"/>
      <c r="F196" s="106" t="s">
        <v>33</v>
      </c>
      <c r="G196" s="112"/>
      <c r="H196" s="113"/>
      <c r="I196" s="113"/>
      <c r="J196" s="59">
        <f t="shared" si="7"/>
        <v>0</v>
      </c>
      <c r="K196" s="21"/>
    </row>
    <row r="197" spans="1:11" s="2" customFormat="1" x14ac:dyDescent="0.15">
      <c r="A197" s="103">
        <v>483</v>
      </c>
      <c r="B197" s="100" t="str">
        <f t="shared" si="8"/>
        <v/>
      </c>
      <c r="C197" s="4"/>
      <c r="D197" s="2" t="s">
        <v>27</v>
      </c>
      <c r="E197" s="115"/>
      <c r="F197" s="106" t="s">
        <v>33</v>
      </c>
      <c r="G197" s="112" t="s">
        <v>7</v>
      </c>
      <c r="H197" s="113"/>
      <c r="I197" s="113"/>
      <c r="J197" s="59">
        <f>$H197+$I197</f>
        <v>0</v>
      </c>
      <c r="K197" s="3"/>
    </row>
    <row r="198" spans="1:11" s="2" customFormat="1" x14ac:dyDescent="0.15">
      <c r="A198" s="102">
        <v>484</v>
      </c>
      <c r="B198" s="100" t="str">
        <f t="shared" si="8"/>
        <v/>
      </c>
      <c r="C198" s="4"/>
      <c r="D198" s="2" t="s">
        <v>27</v>
      </c>
      <c r="E198" s="116"/>
      <c r="F198" s="106" t="s">
        <v>33</v>
      </c>
      <c r="G198" s="112" t="s">
        <v>29</v>
      </c>
      <c r="H198" s="59">
        <f>SUMIF($D$7:$D$172,"株式会社バンジハンエース",H7:H172)</f>
        <v>0</v>
      </c>
      <c r="I198" s="59">
        <f>SUMIF($D$7:$D$172,"株式会社バンジハンエース",I7:I172)</f>
        <v>0</v>
      </c>
      <c r="J198" s="59">
        <f>SUMIF($D$7:$D$172,"株式会社バンジハンエース",J7:J172)</f>
        <v>0</v>
      </c>
      <c r="K198" s="3"/>
    </row>
    <row r="199" spans="1:11" s="2" customFormat="1" x14ac:dyDescent="0.15">
      <c r="A199" s="103">
        <v>485</v>
      </c>
      <c r="B199" s="100" t="str">
        <f t="shared" si="8"/>
        <v/>
      </c>
      <c r="C199" s="4"/>
      <c r="D199" s="2" t="s">
        <v>27</v>
      </c>
      <c r="E199" s="116"/>
      <c r="F199" s="106" t="s">
        <v>33</v>
      </c>
      <c r="G199" s="112" t="s">
        <v>35</v>
      </c>
      <c r="H199" s="59">
        <f>SUMIF($D$7:$D$172,"株式会社ティーケーホールディングス/経費",H7:H172)</f>
        <v>0</v>
      </c>
      <c r="I199" s="59">
        <f>SUMIF($D$7:$D$172,"株式会社ティーケーホールディングス/経費",I7:I172)</f>
        <v>0</v>
      </c>
      <c r="J199" s="59">
        <f>SUMIF($D$7:$D$172,"株式会社ティーケーホールディングス/経費",J7:J172)</f>
        <v>0</v>
      </c>
      <c r="K199" s="3"/>
    </row>
    <row r="200" spans="1:11" s="2" customFormat="1" x14ac:dyDescent="0.15">
      <c r="A200" s="102">
        <v>486</v>
      </c>
      <c r="B200" s="100" t="str">
        <f t="shared" si="8"/>
        <v/>
      </c>
      <c r="C200" s="4"/>
      <c r="D200" s="2" t="s">
        <v>27</v>
      </c>
      <c r="E200" s="116" t="s">
        <v>50</v>
      </c>
      <c r="F200" s="106" t="s">
        <v>33</v>
      </c>
      <c r="G200" s="112" t="s">
        <v>57</v>
      </c>
      <c r="H200" s="113"/>
      <c r="I200" s="113"/>
      <c r="J200" s="59">
        <f t="shared" ref="J200:J205" si="9">$H200+$I200</f>
        <v>0</v>
      </c>
      <c r="K200" s="3" t="s">
        <v>60</v>
      </c>
    </row>
    <row r="201" spans="1:11" s="2" customFormat="1" x14ac:dyDescent="0.15">
      <c r="A201" s="103">
        <v>487</v>
      </c>
      <c r="B201" s="100" t="str">
        <f t="shared" si="8"/>
        <v/>
      </c>
      <c r="C201" s="4"/>
      <c r="D201" s="2" t="s">
        <v>27</v>
      </c>
      <c r="E201" s="116" t="s">
        <v>43</v>
      </c>
      <c r="F201" s="106" t="s">
        <v>33</v>
      </c>
      <c r="G201" s="112" t="s">
        <v>58</v>
      </c>
      <c r="H201" s="113"/>
      <c r="I201" s="113"/>
      <c r="J201" s="59">
        <f t="shared" si="9"/>
        <v>0</v>
      </c>
      <c r="K201" s="3" t="s">
        <v>60</v>
      </c>
    </row>
    <row r="202" spans="1:11" s="2" customFormat="1" x14ac:dyDescent="0.15">
      <c r="A202" s="102">
        <v>488</v>
      </c>
      <c r="B202" s="100" t="str">
        <f t="shared" si="8"/>
        <v/>
      </c>
      <c r="C202" s="4"/>
      <c r="D202" s="2" t="s">
        <v>27</v>
      </c>
      <c r="E202" s="116"/>
      <c r="F202" s="106" t="s">
        <v>33</v>
      </c>
      <c r="G202" s="112"/>
      <c r="H202" s="113"/>
      <c r="I202" s="113"/>
      <c r="J202" s="59">
        <f t="shared" si="9"/>
        <v>0</v>
      </c>
      <c r="K202" s="3"/>
    </row>
    <row r="203" spans="1:11" s="2" customFormat="1" x14ac:dyDescent="0.15">
      <c r="A203" s="103">
        <v>489</v>
      </c>
      <c r="B203" s="100" t="str">
        <f t="shared" si="8"/>
        <v/>
      </c>
      <c r="C203" s="4"/>
      <c r="D203" s="2" t="s">
        <v>27</v>
      </c>
      <c r="E203" s="116" t="s">
        <v>48</v>
      </c>
      <c r="F203" s="106" t="s">
        <v>33</v>
      </c>
      <c r="G203" s="112" t="s">
        <v>47</v>
      </c>
      <c r="H203" s="113"/>
      <c r="I203" s="113"/>
      <c r="J203" s="59">
        <f t="shared" si="9"/>
        <v>0</v>
      </c>
      <c r="K203" s="3" t="s">
        <v>49</v>
      </c>
    </row>
    <row r="204" spans="1:11" s="2" customFormat="1" x14ac:dyDescent="0.15">
      <c r="A204" s="102">
        <v>490</v>
      </c>
      <c r="B204" s="100" t="str">
        <f t="shared" si="8"/>
        <v/>
      </c>
      <c r="C204" s="4"/>
      <c r="D204" s="97"/>
      <c r="E204" s="116"/>
      <c r="F204" s="106" t="s">
        <v>34</v>
      </c>
      <c r="G204" s="112"/>
      <c r="H204" s="113"/>
      <c r="I204" s="113"/>
      <c r="J204" s="59">
        <f t="shared" si="9"/>
        <v>0</v>
      </c>
      <c r="K204" s="3"/>
    </row>
    <row r="205" spans="1:11" s="2" customFormat="1" ht="14.25" thickBot="1" x14ac:dyDescent="0.2">
      <c r="A205" s="103">
        <v>491</v>
      </c>
      <c r="B205" s="100" t="str">
        <f t="shared" si="8"/>
        <v/>
      </c>
      <c r="C205" s="4"/>
      <c r="D205" s="97"/>
      <c r="E205" s="116"/>
      <c r="F205" s="106" t="s">
        <v>34</v>
      </c>
      <c r="G205" s="112"/>
      <c r="H205" s="113"/>
      <c r="I205" s="113"/>
      <c r="J205" s="59">
        <f t="shared" si="9"/>
        <v>0</v>
      </c>
    </row>
    <row r="206" spans="1:11" ht="14.25" thickBot="1" x14ac:dyDescent="0.2">
      <c r="A206" s="102">
        <v>492</v>
      </c>
      <c r="B206" s="100">
        <f>IF($H206="","",1)</f>
        <v>1</v>
      </c>
      <c r="F206" s="30"/>
      <c r="G206" s="8" t="s">
        <v>19</v>
      </c>
      <c r="H206" s="37">
        <f>SUM($H$180:$H$182)-SUM($H$183:$H$203)+SUM($H$204:$H$205)</f>
        <v>0</v>
      </c>
      <c r="I206" s="38">
        <f>SUM($I$180:$I$182)-SUM($I$183:$I$203)+SUM($I$204:$I$205)</f>
        <v>0</v>
      </c>
      <c r="J206" s="39">
        <f>SUM($J$180:$J$182)-SUM($J$183:$J$203)+SUM($J$204:$J$205)</f>
        <v>0</v>
      </c>
    </row>
    <row r="207" spans="1:11" x14ac:dyDescent="0.15">
      <c r="A207" s="103">
        <v>493</v>
      </c>
      <c r="B207" s="101">
        <v>1</v>
      </c>
      <c r="C207" s="84"/>
      <c r="D207" s="73"/>
      <c r="E207" s="147"/>
      <c r="F207" s="148"/>
      <c r="G207" s="149"/>
      <c r="H207" s="73"/>
      <c r="I207" s="73"/>
      <c r="J207" s="73"/>
    </row>
    <row r="208" spans="1:11" x14ac:dyDescent="0.15">
      <c r="A208" s="102">
        <v>494</v>
      </c>
      <c r="B208" s="101">
        <v>1</v>
      </c>
      <c r="C208" s="84"/>
      <c r="D208" s="73"/>
      <c r="E208" s="150"/>
      <c r="F208" s="80"/>
      <c r="G208" s="84"/>
      <c r="H208" s="145"/>
      <c r="I208" s="144"/>
      <c r="J208" s="144"/>
    </row>
    <row r="209" spans="1:11" x14ac:dyDescent="0.15">
      <c r="A209" s="103">
        <v>495</v>
      </c>
      <c r="B209" s="99">
        <v>1</v>
      </c>
      <c r="D209" s="33" t="s">
        <v>55</v>
      </c>
      <c r="E209" s="117"/>
      <c r="F209" s="118"/>
      <c r="G209" s="106"/>
      <c r="H209" s="23">
        <v>0</v>
      </c>
      <c r="I209" s="23">
        <v>0</v>
      </c>
      <c r="J209" s="23">
        <f t="shared" ref="J209:J218" si="10">H209+I209</f>
        <v>0</v>
      </c>
      <c r="K209" s="55"/>
    </row>
    <row r="210" spans="1:11" x14ac:dyDescent="0.15">
      <c r="A210" s="102">
        <v>496</v>
      </c>
      <c r="B210" s="100" t="str">
        <f t="shared" ref="B210:B214" si="11">IF(OR($J210="",$J210=0),"",1)</f>
        <v/>
      </c>
      <c r="D210" s="2"/>
      <c r="E210" s="119"/>
      <c r="F210" s="118"/>
      <c r="G210" s="106"/>
      <c r="H210" s="23">
        <v>0</v>
      </c>
      <c r="I210" s="23">
        <v>0</v>
      </c>
      <c r="J210" s="23">
        <f t="shared" si="10"/>
        <v>0</v>
      </c>
      <c r="K210" s="65"/>
    </row>
    <row r="211" spans="1:11" x14ac:dyDescent="0.15">
      <c r="A211" s="103">
        <v>497</v>
      </c>
      <c r="B211" s="100" t="str">
        <f t="shared" si="11"/>
        <v/>
      </c>
      <c r="D211" s="2"/>
      <c r="E211" s="119"/>
      <c r="F211" s="118"/>
      <c r="G211" s="106"/>
      <c r="H211" s="23">
        <v>0</v>
      </c>
      <c r="I211" s="23">
        <v>0</v>
      </c>
      <c r="J211" s="23">
        <f t="shared" si="10"/>
        <v>0</v>
      </c>
      <c r="K211" s="66"/>
    </row>
    <row r="212" spans="1:11" x14ac:dyDescent="0.15">
      <c r="A212" s="102">
        <v>498</v>
      </c>
      <c r="B212" s="100" t="str">
        <f t="shared" si="11"/>
        <v/>
      </c>
      <c r="D212" s="2"/>
      <c r="E212" s="119"/>
      <c r="F212" s="118"/>
      <c r="G212" s="106"/>
      <c r="H212" s="23">
        <v>0</v>
      </c>
      <c r="I212" s="23">
        <v>0</v>
      </c>
      <c r="J212" s="23">
        <f t="shared" si="10"/>
        <v>0</v>
      </c>
      <c r="K212" s="66"/>
    </row>
    <row r="213" spans="1:11" x14ac:dyDescent="0.15">
      <c r="A213" s="103">
        <v>499</v>
      </c>
      <c r="B213" s="100" t="str">
        <f t="shared" si="11"/>
        <v/>
      </c>
      <c r="D213" s="2"/>
      <c r="E213" s="119"/>
      <c r="F213" s="118"/>
      <c r="G213" s="106"/>
      <c r="H213" s="23">
        <v>0</v>
      </c>
      <c r="I213" s="23">
        <v>0</v>
      </c>
      <c r="J213" s="23">
        <f t="shared" si="10"/>
        <v>0</v>
      </c>
      <c r="K213" s="66"/>
    </row>
    <row r="214" spans="1:11" x14ac:dyDescent="0.15">
      <c r="A214" s="102">
        <v>500</v>
      </c>
      <c r="B214" s="100" t="str">
        <f t="shared" si="11"/>
        <v/>
      </c>
      <c r="D214" s="2"/>
      <c r="E214" s="119"/>
      <c r="F214" s="118"/>
      <c r="G214" s="106"/>
      <c r="H214" s="23">
        <v>0</v>
      </c>
      <c r="I214" s="23">
        <v>0</v>
      </c>
      <c r="J214" s="23">
        <f t="shared" si="10"/>
        <v>0</v>
      </c>
      <c r="K214" s="55"/>
    </row>
    <row r="215" spans="1:11" x14ac:dyDescent="0.15">
      <c r="A215" s="103">
        <v>501</v>
      </c>
      <c r="B215" s="99">
        <v>1</v>
      </c>
      <c r="D215" s="2"/>
      <c r="E215" s="120" t="s">
        <v>65</v>
      </c>
      <c r="F215" s="121"/>
      <c r="G215" s="122"/>
      <c r="H215" s="71">
        <f>SUM($H$209:$H$214)</f>
        <v>0</v>
      </c>
      <c r="I215" s="71">
        <f>SUM($I$209:$I$214)</f>
        <v>0</v>
      </c>
      <c r="J215" s="72">
        <f t="shared" si="10"/>
        <v>0</v>
      </c>
      <c r="K215" s="55"/>
    </row>
    <row r="216" spans="1:11" x14ac:dyDescent="0.15">
      <c r="A216" s="102">
        <v>502</v>
      </c>
      <c r="B216" s="99">
        <v>1</v>
      </c>
      <c r="D216" s="2"/>
      <c r="E216" s="117" t="s">
        <v>1</v>
      </c>
      <c r="F216" s="118"/>
      <c r="G216" s="106"/>
      <c r="H216" s="23">
        <v>0</v>
      </c>
      <c r="I216" s="23">
        <v>0</v>
      </c>
      <c r="J216" s="23">
        <f t="shared" si="10"/>
        <v>0</v>
      </c>
      <c r="K216" s="55"/>
    </row>
    <row r="217" spans="1:11" x14ac:dyDescent="0.15">
      <c r="A217" s="103">
        <v>503</v>
      </c>
      <c r="B217" s="99">
        <v>1</v>
      </c>
      <c r="D217" s="2"/>
      <c r="E217" s="119" t="s">
        <v>36</v>
      </c>
      <c r="F217" s="124"/>
      <c r="G217" s="124"/>
      <c r="H217" s="23">
        <v>0</v>
      </c>
      <c r="I217" s="23">
        <v>0</v>
      </c>
      <c r="J217" s="23">
        <f t="shared" si="10"/>
        <v>0</v>
      </c>
    </row>
    <row r="218" spans="1:11" x14ac:dyDescent="0.15">
      <c r="A218" s="102">
        <v>504</v>
      </c>
      <c r="B218" s="99">
        <v>1</v>
      </c>
      <c r="D218" s="2"/>
      <c r="E218" s="32" t="s">
        <v>32</v>
      </c>
      <c r="F218" s="30"/>
      <c r="H218" s="24">
        <f>$H$206-SUM($H$215:$H$217)</f>
        <v>0</v>
      </c>
      <c r="I218" s="24">
        <f>$I$206-SUM($I$215:$I$217)</f>
        <v>0</v>
      </c>
      <c r="J218" s="24">
        <f t="shared" si="10"/>
        <v>0</v>
      </c>
    </row>
    <row r="219" spans="1:11" x14ac:dyDescent="0.15">
      <c r="A219" s="103">
        <v>505</v>
      </c>
      <c r="B219" s="99">
        <v>1</v>
      </c>
      <c r="F219" s="30"/>
      <c r="H219" s="73"/>
      <c r="I219" s="73"/>
      <c r="J219" s="73"/>
    </row>
    <row r="220" spans="1:11" x14ac:dyDescent="0.15">
      <c r="A220" s="102">
        <v>506</v>
      </c>
      <c r="B220" s="99">
        <v>1</v>
      </c>
      <c r="E220" s="18"/>
      <c r="F220" s="30"/>
      <c r="H220" s="73"/>
      <c r="I220" s="73"/>
      <c r="J220" s="73"/>
    </row>
    <row r="221" spans="1:11" x14ac:dyDescent="0.15">
      <c r="A221" s="103">
        <v>507</v>
      </c>
      <c r="B221" s="99">
        <v>1</v>
      </c>
      <c r="E221" s="30"/>
      <c r="F221" s="30"/>
      <c r="H221" s="73"/>
      <c r="I221" s="73"/>
      <c r="J221" s="73"/>
    </row>
    <row r="222" spans="1:11" x14ac:dyDescent="0.15">
      <c r="A222" s="102">
        <v>508</v>
      </c>
      <c r="B222" s="99">
        <v>1</v>
      </c>
      <c r="E222" t="s">
        <v>38</v>
      </c>
      <c r="F222" s="28"/>
      <c r="G222" s="17"/>
      <c r="H222" s="17"/>
      <c r="I222" s="4"/>
      <c r="J222" s="73"/>
    </row>
    <row r="223" spans="1:11" x14ac:dyDescent="0.15">
      <c r="A223" s="103">
        <v>509</v>
      </c>
      <c r="B223" s="99">
        <v>1</v>
      </c>
      <c r="E223" s="19" t="s">
        <v>39</v>
      </c>
      <c r="F223" s="154" t="s">
        <v>40</v>
      </c>
      <c r="G223" s="155"/>
      <c r="H223" s="154" t="s">
        <v>41</v>
      </c>
      <c r="I223" s="161"/>
      <c r="J223" s="93" t="s">
        <v>42</v>
      </c>
    </row>
    <row r="224" spans="1:11" x14ac:dyDescent="0.15">
      <c r="A224" s="102">
        <v>510</v>
      </c>
      <c r="B224" s="99">
        <v>1</v>
      </c>
      <c r="E224" s="94"/>
      <c r="F224" s="159"/>
      <c r="G224" s="160"/>
      <c r="H224" s="162"/>
      <c r="I224" s="163"/>
      <c r="J224" s="20"/>
    </row>
    <row r="225" spans="1:11" x14ac:dyDescent="0.15">
      <c r="A225" s="103">
        <v>511</v>
      </c>
      <c r="B225" s="99">
        <v>1</v>
      </c>
      <c r="E225" s="94"/>
      <c r="F225" s="154"/>
      <c r="G225" s="161"/>
      <c r="H225" s="162"/>
      <c r="I225" s="163"/>
      <c r="J225" s="20"/>
    </row>
    <row r="226" spans="1:11" x14ac:dyDescent="0.15">
      <c r="A226" s="102">
        <v>512</v>
      </c>
      <c r="B226" s="99">
        <v>1</v>
      </c>
      <c r="E226" s="94"/>
      <c r="F226" s="154"/>
      <c r="G226" s="161"/>
      <c r="H226" s="162"/>
      <c r="I226" s="163"/>
      <c r="J226" s="20"/>
    </row>
    <row r="227" spans="1:11" ht="12.75" customHeight="1" x14ac:dyDescent="0.15">
      <c r="A227" s="103">
        <v>513</v>
      </c>
      <c r="B227" s="99">
        <v>1</v>
      </c>
      <c r="E227"/>
      <c r="F227"/>
      <c r="G227"/>
      <c r="H227"/>
      <c r="I227"/>
      <c r="J227"/>
      <c r="K227" s="92"/>
    </row>
    <row r="228" spans="1:11" x14ac:dyDescent="0.15">
      <c r="A228" s="102">
        <v>514</v>
      </c>
      <c r="B228" s="99">
        <v>1</v>
      </c>
      <c r="E228" t="s">
        <v>64</v>
      </c>
      <c r="G228" s="9"/>
      <c r="H228" s="73"/>
      <c r="I228" s="73"/>
      <c r="J228" s="73"/>
    </row>
    <row r="229" spans="1:11" x14ac:dyDescent="0.15">
      <c r="A229" s="103">
        <v>515</v>
      </c>
      <c r="B229" s="100" t="str">
        <f>IF(OR($H229="",$H229=0),"",1)</f>
        <v/>
      </c>
      <c r="E229" s="151"/>
      <c r="F229" s="152"/>
      <c r="G229" s="125"/>
      <c r="H229" s="126"/>
      <c r="I229" s="126">
        <v>0</v>
      </c>
      <c r="J229" s="46" t="str">
        <f>IF($H229="","",$H229+$I229)</f>
        <v/>
      </c>
      <c r="K229"/>
    </row>
    <row r="230" spans="1:11" x14ac:dyDescent="0.15">
      <c r="A230" s="102">
        <v>516</v>
      </c>
      <c r="B230" s="100" t="str">
        <f>IF(OR($H230="",$H230=0),"",1)</f>
        <v/>
      </c>
      <c r="E230" s="151"/>
      <c r="F230" s="152"/>
      <c r="G230" s="125"/>
      <c r="H230" s="126"/>
      <c r="I230" s="126">
        <v>0</v>
      </c>
      <c r="J230" s="46" t="str">
        <f>IF($H230="","",$H230+$I230)</f>
        <v/>
      </c>
      <c r="K230"/>
    </row>
    <row r="231" spans="1:11" x14ac:dyDescent="0.15">
      <c r="A231" s="103">
        <v>517</v>
      </c>
      <c r="B231" s="100" t="str">
        <f>IF(OR($H231="",$H231=0),"",1)</f>
        <v/>
      </c>
      <c r="E231" s="151"/>
      <c r="F231" s="152"/>
      <c r="G231" s="125"/>
      <c r="H231" s="126"/>
      <c r="I231" s="126">
        <v>0</v>
      </c>
      <c r="J231" s="46" t="str">
        <f>IF($H231="","",$H231+$I231)</f>
        <v/>
      </c>
      <c r="K231"/>
    </row>
    <row r="232" spans="1:11" x14ac:dyDescent="0.15">
      <c r="A232" s="102">
        <v>518</v>
      </c>
      <c r="B232" s="100" t="str">
        <f>IF(OR($H232="",$H232=0),"",1)</f>
        <v/>
      </c>
      <c r="E232" s="151"/>
      <c r="F232" s="152"/>
      <c r="G232" s="125"/>
      <c r="H232" s="126"/>
      <c r="I232" s="126">
        <v>0</v>
      </c>
      <c r="J232" s="46" t="str">
        <f>IF($H232="","",$H232+$I232)</f>
        <v/>
      </c>
      <c r="K232"/>
    </row>
    <row r="233" spans="1:11" s="2" customFormat="1" x14ac:dyDescent="0.15">
      <c r="A233" s="104">
        <v>519</v>
      </c>
      <c r="B233" s="105" t="str">
        <f>IF(OR($H233="",$H233=0),"",1)</f>
        <v/>
      </c>
      <c r="C233" s="54"/>
      <c r="D233" s="17"/>
      <c r="E233" s="2" t="s">
        <v>14</v>
      </c>
      <c r="F233" s="25"/>
      <c r="G233" s="54"/>
      <c r="H233" s="10">
        <f>SUBTOTAL(9,$H$229:$H$232)</f>
        <v>0</v>
      </c>
      <c r="I233" s="10">
        <f>SUBTOTAL(9,$I$229:$I$232)</f>
        <v>0</v>
      </c>
      <c r="J233" s="10">
        <f>SUBTOTAL(9,$J$229:$J$232)</f>
        <v>0</v>
      </c>
      <c r="K233" s="17"/>
    </row>
    <row r="234" spans="1:11" s="73" customFormat="1" x14ac:dyDescent="0.15">
      <c r="A234" s="103" t="s">
        <v>51</v>
      </c>
      <c r="B234" s="98"/>
      <c r="C234" s="84"/>
      <c r="E234" s="80"/>
      <c r="F234" s="80"/>
      <c r="G234" s="84"/>
      <c r="K234" s="74"/>
    </row>
    <row r="235" spans="1:11" s="73" customFormat="1" x14ac:dyDescent="0.15">
      <c r="A235" s="103" t="s">
        <v>51</v>
      </c>
      <c r="B235" s="98"/>
      <c r="C235" s="84"/>
      <c r="E235" s="80"/>
      <c r="F235" s="80"/>
      <c r="G235" s="84"/>
      <c r="K235" s="74"/>
    </row>
    <row r="236" spans="1:11" s="73" customFormat="1" x14ac:dyDescent="0.15">
      <c r="A236" s="103" t="s">
        <v>51</v>
      </c>
      <c r="B236" s="98"/>
      <c r="C236" s="84"/>
      <c r="E236" s="80"/>
      <c r="F236" s="80"/>
      <c r="G236" s="84"/>
    </row>
    <row r="237" spans="1:11" ht="18.75" x14ac:dyDescent="0.15">
      <c r="A237" s="103" t="s">
        <v>51</v>
      </c>
      <c r="B237" s="99">
        <v>9</v>
      </c>
      <c r="D237" s="165">
        <f>$D$1</f>
        <v>43738</v>
      </c>
      <c r="E237" s="165"/>
      <c r="F237" s="165"/>
      <c r="G237" s="165"/>
      <c r="H237" s="165"/>
      <c r="I237" s="165"/>
      <c r="J237" s="165"/>
      <c r="K237" s="165"/>
    </row>
    <row r="238" spans="1:11" ht="18.75" x14ac:dyDescent="0.2">
      <c r="A238" s="103" t="s">
        <v>51</v>
      </c>
      <c r="B238" s="99">
        <v>9</v>
      </c>
      <c r="D238" s="157">
        <f>$D237+15</f>
        <v>43753</v>
      </c>
      <c r="E238" s="158"/>
      <c r="F238" s="158"/>
      <c r="G238" s="158"/>
      <c r="H238" s="158"/>
      <c r="I238" s="158"/>
      <c r="J238" s="158"/>
      <c r="K238" s="26"/>
    </row>
    <row r="239" spans="1:11" s="73" customFormat="1" x14ac:dyDescent="0.15">
      <c r="A239" s="103" t="s">
        <v>51</v>
      </c>
      <c r="B239" s="101">
        <v>9</v>
      </c>
      <c r="C239" s="84"/>
      <c r="E239" s="88"/>
      <c r="F239" s="88"/>
      <c r="G239" s="84"/>
      <c r="K239" s="74"/>
    </row>
    <row r="240" spans="1:11" s="73" customFormat="1" x14ac:dyDescent="0.15">
      <c r="A240" s="103" t="s">
        <v>51</v>
      </c>
      <c r="B240" s="101">
        <v>9</v>
      </c>
      <c r="C240" s="79"/>
      <c r="D240" s="156" t="s">
        <v>24</v>
      </c>
      <c r="E240" s="156"/>
      <c r="F240" s="77"/>
      <c r="G240" s="79" t="s">
        <v>0</v>
      </c>
      <c r="H240" s="77" t="s">
        <v>11</v>
      </c>
      <c r="I240" s="77" t="s">
        <v>12</v>
      </c>
      <c r="J240" s="77" t="s">
        <v>13</v>
      </c>
      <c r="K240" s="76"/>
    </row>
    <row r="241" spans="1:11" s="73" customFormat="1" x14ac:dyDescent="0.15">
      <c r="A241" s="103" t="s">
        <v>51</v>
      </c>
      <c r="B241" s="101">
        <v>9</v>
      </c>
      <c r="C241" s="79"/>
      <c r="D241" s="77" t="s">
        <v>2</v>
      </c>
      <c r="E241" s="78" t="s">
        <v>23</v>
      </c>
      <c r="F241" s="78"/>
      <c r="G241" s="76"/>
      <c r="H241" s="77" t="s">
        <v>8</v>
      </c>
      <c r="I241" s="77" t="s">
        <v>4</v>
      </c>
      <c r="J241" s="77" t="s">
        <v>22</v>
      </c>
      <c r="K241" s="76"/>
    </row>
    <row r="242" spans="1:11" x14ac:dyDescent="0.15">
      <c r="A242" s="102">
        <v>1</v>
      </c>
      <c r="B242" s="100">
        <f>IF($J242="",IF($J241="","",1),1)</f>
        <v>1</v>
      </c>
      <c r="D242" s="146"/>
      <c r="E242" s="146"/>
      <c r="F242" s="15"/>
      <c r="G242" s="31"/>
      <c r="H242" s="61"/>
      <c r="I242" s="61"/>
      <c r="J242" s="58">
        <f t="shared" ref="J242:J272" si="12">IFERROR(H242+I242,"")</f>
        <v>0</v>
      </c>
      <c r="K242" s="141" t="str">
        <f>IF(OR($G242="",$G242="小計"),"",IF(VLOOKUP($G242,#REF!,#REF!-#REF!,FALSE)="","",VLOOKUP($G242,#REF!,#REF!-#REF!,FALSE)))</f>
        <v/>
      </c>
    </row>
    <row r="243" spans="1:11" x14ac:dyDescent="0.15">
      <c r="A243" s="103">
        <v>2</v>
      </c>
      <c r="B243" s="100">
        <f t="shared" ref="B243:B272" si="13">IF($J243="",IF($J242="","",1),1)</f>
        <v>1</v>
      </c>
      <c r="D243" s="146"/>
      <c r="E243" s="146"/>
      <c r="F243" s="15"/>
      <c r="G243" s="31"/>
      <c r="H243" s="61"/>
      <c r="I243" s="61"/>
      <c r="J243" s="58">
        <f t="shared" si="12"/>
        <v>0</v>
      </c>
      <c r="K243" s="141" t="str">
        <f>IF(OR($G243="",$G243="小計"),"",IF(VLOOKUP($G243,#REF!,#REF!-#REF!,FALSE)="","",VLOOKUP($G243,#REF!,#REF!-#REF!,FALSE)))</f>
        <v/>
      </c>
    </row>
    <row r="244" spans="1:11" x14ac:dyDescent="0.15">
      <c r="A244" s="102">
        <v>3</v>
      </c>
      <c r="B244" s="100">
        <f t="shared" si="13"/>
        <v>1</v>
      </c>
      <c r="D244" s="146"/>
      <c r="E244" s="146"/>
      <c r="F244" s="15"/>
      <c r="G244" s="31"/>
      <c r="H244" s="61"/>
      <c r="I244" s="61"/>
      <c r="J244" s="58">
        <f t="shared" si="12"/>
        <v>0</v>
      </c>
      <c r="K244" s="141" t="str">
        <f>IF(OR($G244="",$G244="小計"),"",IF(VLOOKUP($G244,#REF!,#REF!-#REF!,FALSE)="","",VLOOKUP($G244,#REF!,#REF!-#REF!,FALSE)))</f>
        <v/>
      </c>
    </row>
    <row r="245" spans="1:11" x14ac:dyDescent="0.15">
      <c r="A245" s="103">
        <v>4</v>
      </c>
      <c r="B245" s="100">
        <f t="shared" si="13"/>
        <v>1</v>
      </c>
      <c r="D245" s="146"/>
      <c r="E245" s="146"/>
      <c r="F245" s="15"/>
      <c r="G245" s="31"/>
      <c r="H245" s="61"/>
      <c r="I245" s="61"/>
      <c r="J245" s="58">
        <f t="shared" si="12"/>
        <v>0</v>
      </c>
      <c r="K245" s="141" t="str">
        <f>IF(OR($G245="",$G245="小計"),"",IF(VLOOKUP($G245,#REF!,#REF!-#REF!,FALSE)="","",VLOOKUP($G245,#REF!,#REF!-#REF!,FALSE)))</f>
        <v/>
      </c>
    </row>
    <row r="246" spans="1:11" x14ac:dyDescent="0.15">
      <c r="A246" s="102">
        <v>5</v>
      </c>
      <c r="B246" s="100">
        <f t="shared" si="13"/>
        <v>1</v>
      </c>
      <c r="D246" s="146"/>
      <c r="E246" s="146"/>
      <c r="F246" s="15"/>
      <c r="G246" s="31"/>
      <c r="H246" s="61"/>
      <c r="I246" s="61"/>
      <c r="J246" s="58">
        <f t="shared" si="12"/>
        <v>0</v>
      </c>
      <c r="K246" s="141" t="str">
        <f>IF(OR($G246="",$G246="小計"),"",IF(VLOOKUP($G246,#REF!,#REF!-#REF!,FALSE)="","",VLOOKUP($G246,#REF!,#REF!-#REF!,FALSE)))</f>
        <v/>
      </c>
    </row>
    <row r="247" spans="1:11" x14ac:dyDescent="0.15">
      <c r="A247" s="103">
        <v>6</v>
      </c>
      <c r="B247" s="100">
        <f t="shared" si="13"/>
        <v>1</v>
      </c>
      <c r="D247" s="146"/>
      <c r="E247" s="146"/>
      <c r="F247" s="15"/>
      <c r="G247" s="31"/>
      <c r="H247" s="61"/>
      <c r="I247" s="61"/>
      <c r="J247" s="58">
        <f t="shared" si="12"/>
        <v>0</v>
      </c>
      <c r="K247" s="141" t="str">
        <f>IF(OR($G247="",$G247="小計"),"",IF(VLOOKUP($G247,#REF!,#REF!-#REF!,FALSE)="","",VLOOKUP($G247,#REF!,#REF!-#REF!,FALSE)))</f>
        <v/>
      </c>
    </row>
    <row r="248" spans="1:11" x14ac:dyDescent="0.15">
      <c r="A248" s="102">
        <v>7</v>
      </c>
      <c r="B248" s="100">
        <f t="shared" si="13"/>
        <v>1</v>
      </c>
      <c r="D248" s="146"/>
      <c r="E248" s="146"/>
      <c r="F248" s="15"/>
      <c r="G248" s="31"/>
      <c r="H248" s="61"/>
      <c r="I248" s="61"/>
      <c r="J248" s="58">
        <f t="shared" si="12"/>
        <v>0</v>
      </c>
      <c r="K248" s="141" t="str">
        <f>IF(OR($G248="",$G248="小計"),"",IF(VLOOKUP($G248,#REF!,#REF!-#REF!,FALSE)="","",VLOOKUP($G248,#REF!,#REF!-#REF!,FALSE)))</f>
        <v/>
      </c>
    </row>
    <row r="249" spans="1:11" x14ac:dyDescent="0.15">
      <c r="A249" s="103">
        <v>8</v>
      </c>
      <c r="B249" s="100">
        <f t="shared" si="13"/>
        <v>1</v>
      </c>
      <c r="D249" s="146"/>
      <c r="E249" s="146"/>
      <c r="F249" s="15"/>
      <c r="G249" s="31"/>
      <c r="H249" s="61"/>
      <c r="I249" s="61"/>
      <c r="J249" s="58">
        <f t="shared" si="12"/>
        <v>0</v>
      </c>
      <c r="K249" s="141" t="str">
        <f>IF(OR($G249="",$G249="小計"),"",IF(VLOOKUP($G249,#REF!,#REF!-#REF!,FALSE)="","",VLOOKUP($G249,#REF!,#REF!-#REF!,FALSE)))</f>
        <v/>
      </c>
    </row>
    <row r="250" spans="1:11" x14ac:dyDescent="0.15">
      <c r="A250" s="102">
        <v>9</v>
      </c>
      <c r="B250" s="100">
        <f t="shared" si="13"/>
        <v>1</v>
      </c>
      <c r="D250" s="146" t="s">
        <v>68</v>
      </c>
      <c r="E250" s="146"/>
      <c r="F250" s="15"/>
      <c r="G250" s="31" t="s">
        <v>68</v>
      </c>
      <c r="H250" s="61" t="s">
        <v>68</v>
      </c>
      <c r="I250" s="61" t="s">
        <v>68</v>
      </c>
      <c r="J250" s="58" t="str">
        <f t="shared" si="12"/>
        <v/>
      </c>
      <c r="K250" s="141" t="str">
        <f>IF(OR($G250="",$G250="小計"),"",IF(VLOOKUP($G250,#REF!,#REF!-#REF!,FALSE)="","",VLOOKUP($G250,#REF!,#REF!-#REF!,FALSE)))</f>
        <v/>
      </c>
    </row>
    <row r="251" spans="1:11" x14ac:dyDescent="0.15">
      <c r="A251" s="103">
        <v>10</v>
      </c>
      <c r="B251" s="100" t="str">
        <f t="shared" si="13"/>
        <v/>
      </c>
      <c r="D251" s="146" t="s">
        <v>68</v>
      </c>
      <c r="E251" s="146"/>
      <c r="F251" s="15"/>
      <c r="G251" s="31" t="s">
        <v>68</v>
      </c>
      <c r="H251" s="61" t="s">
        <v>68</v>
      </c>
      <c r="I251" s="61" t="s">
        <v>68</v>
      </c>
      <c r="J251" s="58" t="str">
        <f t="shared" si="12"/>
        <v/>
      </c>
      <c r="K251" s="141" t="str">
        <f>IF(OR($G251="",$G251="小計"),"",IF(VLOOKUP($G251,#REF!,#REF!-#REF!,FALSE)="","",VLOOKUP($G251,#REF!,#REF!-#REF!,FALSE)))</f>
        <v/>
      </c>
    </row>
    <row r="252" spans="1:11" x14ac:dyDescent="0.15">
      <c r="A252" s="102">
        <v>11</v>
      </c>
      <c r="B252" s="100" t="str">
        <f t="shared" si="13"/>
        <v/>
      </c>
      <c r="D252" s="146" t="s">
        <v>68</v>
      </c>
      <c r="E252" s="146"/>
      <c r="F252" s="15"/>
      <c r="G252" s="31" t="s">
        <v>68</v>
      </c>
      <c r="H252" s="61" t="s">
        <v>68</v>
      </c>
      <c r="I252" s="61" t="s">
        <v>68</v>
      </c>
      <c r="J252" s="58" t="str">
        <f t="shared" si="12"/>
        <v/>
      </c>
      <c r="K252" s="141" t="str">
        <f>IF(OR($G252="",$G252="小計"),"",IF(VLOOKUP($G252,#REF!,#REF!-#REF!,FALSE)="","",VLOOKUP($G252,#REF!,#REF!-#REF!,FALSE)))</f>
        <v/>
      </c>
    </row>
    <row r="253" spans="1:11" x14ac:dyDescent="0.15">
      <c r="A253" s="103">
        <v>12</v>
      </c>
      <c r="B253" s="100" t="str">
        <f t="shared" si="13"/>
        <v/>
      </c>
      <c r="D253" s="146" t="s">
        <v>68</v>
      </c>
      <c r="E253" s="146"/>
      <c r="F253" s="15"/>
      <c r="G253" s="31" t="s">
        <v>68</v>
      </c>
      <c r="H253" s="61" t="s">
        <v>68</v>
      </c>
      <c r="I253" s="61" t="s">
        <v>68</v>
      </c>
      <c r="J253" s="58" t="str">
        <f t="shared" si="12"/>
        <v/>
      </c>
      <c r="K253" s="141" t="str">
        <f>IF(OR($G253="",$G253="小計"),"",IF(VLOOKUP($G253,#REF!,#REF!-#REF!,FALSE)="","",VLOOKUP($G253,#REF!,#REF!-#REF!,FALSE)))</f>
        <v/>
      </c>
    </row>
    <row r="254" spans="1:11" x14ac:dyDescent="0.15">
      <c r="A254" s="102">
        <v>13</v>
      </c>
      <c r="B254" s="100" t="str">
        <f t="shared" si="13"/>
        <v/>
      </c>
      <c r="D254" s="146" t="s">
        <v>68</v>
      </c>
      <c r="E254" s="146"/>
      <c r="F254" s="15"/>
      <c r="G254" s="31" t="s">
        <v>68</v>
      </c>
      <c r="H254" s="61" t="s">
        <v>68</v>
      </c>
      <c r="I254" s="61" t="s">
        <v>68</v>
      </c>
      <c r="J254" s="58" t="str">
        <f t="shared" si="12"/>
        <v/>
      </c>
      <c r="K254" s="141" t="str">
        <f>IF(OR($G254="",$G254="小計"),"",IF(VLOOKUP($G254,#REF!,#REF!-#REF!,FALSE)="","",VLOOKUP($G254,#REF!,#REF!-#REF!,FALSE)))</f>
        <v/>
      </c>
    </row>
    <row r="255" spans="1:11" x14ac:dyDescent="0.15">
      <c r="A255" s="103">
        <v>14</v>
      </c>
      <c r="B255" s="100" t="str">
        <f t="shared" si="13"/>
        <v/>
      </c>
      <c r="D255" s="146" t="s">
        <v>68</v>
      </c>
      <c r="E255" s="146"/>
      <c r="F255" s="15"/>
      <c r="G255" s="31" t="s">
        <v>68</v>
      </c>
      <c r="H255" s="61" t="s">
        <v>68</v>
      </c>
      <c r="I255" s="61" t="s">
        <v>68</v>
      </c>
      <c r="J255" s="58" t="str">
        <f t="shared" si="12"/>
        <v/>
      </c>
      <c r="K255" s="141" t="str">
        <f>IF(OR($G255="",$G255="小計"),"",IF(VLOOKUP($G255,#REF!,#REF!-#REF!,FALSE)="","",VLOOKUP($G255,#REF!,#REF!-#REF!,FALSE)))</f>
        <v/>
      </c>
    </row>
    <row r="256" spans="1:11" x14ac:dyDescent="0.15">
      <c r="A256" s="102">
        <v>15</v>
      </c>
      <c r="B256" s="100" t="str">
        <f t="shared" si="13"/>
        <v/>
      </c>
      <c r="D256" s="146" t="s">
        <v>68</v>
      </c>
      <c r="E256" s="146"/>
      <c r="F256" s="15"/>
      <c r="G256" s="31" t="s">
        <v>68</v>
      </c>
      <c r="H256" s="61" t="s">
        <v>68</v>
      </c>
      <c r="I256" s="61" t="s">
        <v>68</v>
      </c>
      <c r="J256" s="58" t="str">
        <f t="shared" si="12"/>
        <v/>
      </c>
      <c r="K256" s="141" t="str">
        <f>IF(OR($G256="",$G256="小計"),"",IF(VLOOKUP($G256,#REF!,#REF!-#REF!,FALSE)="","",VLOOKUP($G256,#REF!,#REF!-#REF!,FALSE)))</f>
        <v/>
      </c>
    </row>
    <row r="257" spans="1:11" x14ac:dyDescent="0.15">
      <c r="A257" s="103">
        <v>16</v>
      </c>
      <c r="B257" s="100" t="str">
        <f t="shared" si="13"/>
        <v/>
      </c>
      <c r="D257" s="146" t="s">
        <v>68</v>
      </c>
      <c r="E257" s="146"/>
      <c r="F257" s="15"/>
      <c r="G257" s="31" t="s">
        <v>68</v>
      </c>
      <c r="H257" s="61" t="s">
        <v>68</v>
      </c>
      <c r="I257" s="61" t="s">
        <v>68</v>
      </c>
      <c r="J257" s="58" t="str">
        <f t="shared" si="12"/>
        <v/>
      </c>
      <c r="K257" s="141" t="str">
        <f>IF(OR($G257="",$G257="小計"),"",IF(VLOOKUP($G257,#REF!,#REF!-#REF!,FALSE)="","",VLOOKUP($G257,#REF!,#REF!-#REF!,FALSE)))</f>
        <v/>
      </c>
    </row>
    <row r="258" spans="1:11" x14ac:dyDescent="0.15">
      <c r="A258" s="102">
        <v>17</v>
      </c>
      <c r="B258" s="100" t="str">
        <f t="shared" si="13"/>
        <v/>
      </c>
      <c r="D258" s="146" t="s">
        <v>68</v>
      </c>
      <c r="E258" s="146"/>
      <c r="F258" s="15"/>
      <c r="G258" s="31" t="s">
        <v>68</v>
      </c>
      <c r="H258" s="61" t="s">
        <v>68</v>
      </c>
      <c r="I258" s="61" t="s">
        <v>68</v>
      </c>
      <c r="J258" s="58" t="str">
        <f t="shared" si="12"/>
        <v/>
      </c>
      <c r="K258" s="141" t="str">
        <f>IF(OR($G258="",$G258="小計"),"",IF(VLOOKUP($G258,#REF!,#REF!-#REF!,FALSE)="","",VLOOKUP($G258,#REF!,#REF!-#REF!,FALSE)))</f>
        <v/>
      </c>
    </row>
    <row r="259" spans="1:11" x14ac:dyDescent="0.15">
      <c r="A259" s="103">
        <v>18</v>
      </c>
      <c r="B259" s="100" t="str">
        <f t="shared" si="13"/>
        <v/>
      </c>
      <c r="D259" s="146" t="s">
        <v>68</v>
      </c>
      <c r="E259" s="146"/>
      <c r="F259" s="15"/>
      <c r="G259" s="31" t="s">
        <v>68</v>
      </c>
      <c r="H259" s="61" t="s">
        <v>68</v>
      </c>
      <c r="I259" s="61" t="s">
        <v>68</v>
      </c>
      <c r="J259" s="58" t="str">
        <f t="shared" si="12"/>
        <v/>
      </c>
      <c r="K259" s="141" t="str">
        <f>IF(OR($G259="",$G259="小計"),"",IF(VLOOKUP($G259,#REF!,#REF!-#REF!,FALSE)="","",VLOOKUP($G259,#REF!,#REF!-#REF!,FALSE)))</f>
        <v/>
      </c>
    </row>
    <row r="260" spans="1:11" x14ac:dyDescent="0.15">
      <c r="A260" s="102">
        <v>19</v>
      </c>
      <c r="B260" s="100" t="str">
        <f>IF($J260="",IF($J259="","",1),1)</f>
        <v/>
      </c>
      <c r="D260" s="146" t="s">
        <v>68</v>
      </c>
      <c r="E260" s="146"/>
      <c r="F260" s="15"/>
      <c r="G260" s="31" t="s">
        <v>68</v>
      </c>
      <c r="H260" s="61" t="s">
        <v>68</v>
      </c>
      <c r="I260" s="61" t="s">
        <v>68</v>
      </c>
      <c r="J260" s="58" t="str">
        <f t="shared" si="12"/>
        <v/>
      </c>
      <c r="K260" s="141" t="str">
        <f>IF(OR($G260="",$G260="小計"),"",IF(VLOOKUP($G260,#REF!,#REF!-#REF!,FALSE)="","",VLOOKUP($G260,#REF!,#REF!-#REF!,FALSE)))</f>
        <v/>
      </c>
    </row>
    <row r="261" spans="1:11" x14ac:dyDescent="0.15">
      <c r="A261" s="103">
        <v>20</v>
      </c>
      <c r="B261" s="100" t="str">
        <f t="shared" si="13"/>
        <v/>
      </c>
      <c r="D261" s="146" t="s">
        <v>68</v>
      </c>
      <c r="E261" s="146"/>
      <c r="F261" s="15"/>
      <c r="G261" s="31" t="s">
        <v>68</v>
      </c>
      <c r="H261" s="61" t="s">
        <v>68</v>
      </c>
      <c r="I261" s="61" t="s">
        <v>68</v>
      </c>
      <c r="J261" s="58" t="str">
        <f t="shared" si="12"/>
        <v/>
      </c>
      <c r="K261" s="141" t="str">
        <f>IF(OR($G261="",$G261="小計"),"",IF(VLOOKUP($G261,#REF!,#REF!-#REF!,FALSE)="","",VLOOKUP($G261,#REF!,#REF!-#REF!,FALSE)))</f>
        <v/>
      </c>
    </row>
    <row r="262" spans="1:11" x14ac:dyDescent="0.15">
      <c r="A262" s="102">
        <v>21</v>
      </c>
      <c r="B262" s="100" t="str">
        <f t="shared" si="13"/>
        <v/>
      </c>
      <c r="D262" s="146" t="s">
        <v>68</v>
      </c>
      <c r="E262" s="146"/>
      <c r="F262" s="15"/>
      <c r="G262" s="31" t="s">
        <v>68</v>
      </c>
      <c r="H262" s="61" t="s">
        <v>68</v>
      </c>
      <c r="I262" s="61" t="s">
        <v>68</v>
      </c>
      <c r="J262" s="58" t="str">
        <f t="shared" si="12"/>
        <v/>
      </c>
      <c r="K262" s="141" t="str">
        <f>IF(OR($G262="",$G262="小計"),"",IF(VLOOKUP($G262,#REF!,#REF!-#REF!,FALSE)="","",VLOOKUP($G262,#REF!,#REF!-#REF!,FALSE)))</f>
        <v/>
      </c>
    </row>
    <row r="263" spans="1:11" x14ac:dyDescent="0.15">
      <c r="A263" s="103">
        <v>22</v>
      </c>
      <c r="B263" s="100" t="str">
        <f t="shared" si="13"/>
        <v/>
      </c>
      <c r="D263" s="146" t="s">
        <v>68</v>
      </c>
      <c r="E263" s="146"/>
      <c r="F263" s="15"/>
      <c r="G263" s="31" t="s">
        <v>68</v>
      </c>
      <c r="H263" s="61" t="s">
        <v>68</v>
      </c>
      <c r="I263" s="61" t="s">
        <v>68</v>
      </c>
      <c r="J263" s="58" t="str">
        <f t="shared" si="12"/>
        <v/>
      </c>
      <c r="K263" s="141" t="str">
        <f>IF(OR($G263="",$G263="小計"),"",IF(VLOOKUP($G263,#REF!,#REF!-#REF!,FALSE)="","",VLOOKUP($G263,#REF!,#REF!-#REF!,FALSE)))</f>
        <v/>
      </c>
    </row>
    <row r="264" spans="1:11" x14ac:dyDescent="0.15">
      <c r="A264" s="102">
        <v>23</v>
      </c>
      <c r="B264" s="100" t="str">
        <f t="shared" si="13"/>
        <v/>
      </c>
      <c r="D264" s="146" t="s">
        <v>68</v>
      </c>
      <c r="E264" s="146"/>
      <c r="F264" s="15"/>
      <c r="G264" s="31" t="s">
        <v>68</v>
      </c>
      <c r="H264" s="61" t="s">
        <v>68</v>
      </c>
      <c r="I264" s="61" t="s">
        <v>68</v>
      </c>
      <c r="J264" s="58" t="str">
        <f t="shared" si="12"/>
        <v/>
      </c>
      <c r="K264" s="141" t="str">
        <f>IF(OR($G264="",$G264="小計"),"",IF(VLOOKUP($G264,#REF!,#REF!-#REF!,FALSE)="","",VLOOKUP($G264,#REF!,#REF!-#REF!,FALSE)))</f>
        <v/>
      </c>
    </row>
    <row r="265" spans="1:11" x14ac:dyDescent="0.15">
      <c r="A265" s="103">
        <v>24</v>
      </c>
      <c r="B265" s="100" t="str">
        <f t="shared" si="13"/>
        <v/>
      </c>
      <c r="D265" s="146" t="s">
        <v>68</v>
      </c>
      <c r="E265" s="146"/>
      <c r="F265" s="15"/>
      <c r="G265" s="31" t="s">
        <v>68</v>
      </c>
      <c r="H265" s="61" t="s">
        <v>68</v>
      </c>
      <c r="I265" s="61" t="s">
        <v>68</v>
      </c>
      <c r="J265" s="58" t="str">
        <f t="shared" si="12"/>
        <v/>
      </c>
      <c r="K265" s="141" t="str">
        <f>IF(OR($G265="",$G265="小計"),"",IF(VLOOKUP($G265,#REF!,#REF!-#REF!,FALSE)="","",VLOOKUP($G265,#REF!,#REF!-#REF!,FALSE)))</f>
        <v/>
      </c>
    </row>
    <row r="266" spans="1:11" x14ac:dyDescent="0.15">
      <c r="A266" s="102">
        <v>25</v>
      </c>
      <c r="B266" s="100" t="str">
        <f t="shared" si="13"/>
        <v/>
      </c>
      <c r="D266" s="146" t="s">
        <v>68</v>
      </c>
      <c r="E266" s="146"/>
      <c r="F266" s="15"/>
      <c r="G266" s="31" t="s">
        <v>68</v>
      </c>
      <c r="H266" s="61" t="s">
        <v>68</v>
      </c>
      <c r="I266" s="61" t="s">
        <v>68</v>
      </c>
      <c r="J266" s="58" t="str">
        <f t="shared" si="12"/>
        <v/>
      </c>
      <c r="K266" s="141" t="str">
        <f>IF(OR($G266="",$G266="小計"),"",IF(VLOOKUP($G266,#REF!,#REF!-#REF!,FALSE)="","",VLOOKUP($G266,#REF!,#REF!-#REF!,FALSE)))</f>
        <v/>
      </c>
    </row>
    <row r="267" spans="1:11" x14ac:dyDescent="0.15">
      <c r="A267" s="103">
        <v>26</v>
      </c>
      <c r="B267" s="100" t="str">
        <f t="shared" si="13"/>
        <v/>
      </c>
      <c r="D267" s="146" t="s">
        <v>68</v>
      </c>
      <c r="E267" s="146"/>
      <c r="F267" s="15"/>
      <c r="G267" s="31" t="s">
        <v>68</v>
      </c>
      <c r="H267" s="61" t="s">
        <v>68</v>
      </c>
      <c r="I267" s="61" t="s">
        <v>68</v>
      </c>
      <c r="J267" s="58" t="str">
        <f t="shared" si="12"/>
        <v/>
      </c>
      <c r="K267" s="141" t="str">
        <f>IF(OR($G267="",$G267="小計"),"",IF(VLOOKUP($G267,#REF!,#REF!-#REF!,FALSE)="","",VLOOKUP($G267,#REF!,#REF!-#REF!,FALSE)))</f>
        <v/>
      </c>
    </row>
    <row r="268" spans="1:11" x14ac:dyDescent="0.15">
      <c r="A268" s="102">
        <v>27</v>
      </c>
      <c r="B268" s="100" t="str">
        <f t="shared" si="13"/>
        <v/>
      </c>
      <c r="D268" s="146" t="s">
        <v>68</v>
      </c>
      <c r="E268" s="146"/>
      <c r="F268" s="15"/>
      <c r="G268" s="31" t="s">
        <v>68</v>
      </c>
      <c r="H268" s="61" t="s">
        <v>68</v>
      </c>
      <c r="I268" s="61" t="s">
        <v>68</v>
      </c>
      <c r="J268" s="58" t="str">
        <f t="shared" si="12"/>
        <v/>
      </c>
      <c r="K268" s="141" t="str">
        <f>IF(OR($G268="",$G268="小計"),"",IF(VLOOKUP($G268,#REF!,#REF!-#REF!,FALSE)="","",VLOOKUP($G268,#REF!,#REF!-#REF!,FALSE)))</f>
        <v/>
      </c>
    </row>
    <row r="269" spans="1:11" x14ac:dyDescent="0.15">
      <c r="A269" s="103">
        <v>28</v>
      </c>
      <c r="B269" s="100" t="str">
        <f t="shared" si="13"/>
        <v/>
      </c>
      <c r="D269" s="146" t="s">
        <v>68</v>
      </c>
      <c r="E269" s="146"/>
      <c r="F269" s="15"/>
      <c r="G269" s="31" t="s">
        <v>68</v>
      </c>
      <c r="H269" s="61" t="s">
        <v>68</v>
      </c>
      <c r="I269" s="61" t="s">
        <v>68</v>
      </c>
      <c r="J269" s="58" t="str">
        <f t="shared" si="12"/>
        <v/>
      </c>
      <c r="K269" s="141" t="str">
        <f>IF(OR($G269="",$G269="小計"),"",IF(VLOOKUP($G269,#REF!,#REF!-#REF!,FALSE)="","",VLOOKUP($G269,#REF!,#REF!-#REF!,FALSE)))</f>
        <v/>
      </c>
    </row>
    <row r="270" spans="1:11" x14ac:dyDescent="0.15">
      <c r="A270" s="102">
        <v>29</v>
      </c>
      <c r="B270" s="100" t="str">
        <f t="shared" si="13"/>
        <v/>
      </c>
      <c r="D270" s="146" t="s">
        <v>68</v>
      </c>
      <c r="E270" s="146"/>
      <c r="F270" s="15"/>
      <c r="G270" s="31" t="s">
        <v>68</v>
      </c>
      <c r="H270" s="61" t="s">
        <v>68</v>
      </c>
      <c r="I270" s="61" t="s">
        <v>68</v>
      </c>
      <c r="J270" s="58" t="str">
        <f t="shared" si="12"/>
        <v/>
      </c>
      <c r="K270" s="141" t="str">
        <f>IF(OR($G270="",$G270="小計"),"",IF(VLOOKUP($G270,#REF!,#REF!-#REF!,FALSE)="","",VLOOKUP($G270,#REF!,#REF!-#REF!,FALSE)))</f>
        <v/>
      </c>
    </row>
    <row r="271" spans="1:11" x14ac:dyDescent="0.15">
      <c r="A271" s="103">
        <v>30</v>
      </c>
      <c r="B271" s="100" t="str">
        <f t="shared" si="13"/>
        <v/>
      </c>
      <c r="D271" s="146" t="s">
        <v>68</v>
      </c>
      <c r="E271" s="146"/>
      <c r="F271" s="15"/>
      <c r="G271" s="31" t="s">
        <v>68</v>
      </c>
      <c r="H271" s="61" t="s">
        <v>68</v>
      </c>
      <c r="I271" s="61" t="s">
        <v>68</v>
      </c>
      <c r="J271" s="58" t="str">
        <f t="shared" si="12"/>
        <v/>
      </c>
      <c r="K271" s="141" t="str">
        <f>IF(OR($G271="",$G271="小計"),"",IF(VLOOKUP($G271,#REF!,#REF!-#REF!,FALSE)="","",VLOOKUP($G271,#REF!,#REF!-#REF!,FALSE)))</f>
        <v/>
      </c>
    </row>
    <row r="272" spans="1:11" x14ac:dyDescent="0.15">
      <c r="A272" s="102">
        <v>31</v>
      </c>
      <c r="B272" s="100" t="str">
        <f t="shared" si="13"/>
        <v/>
      </c>
      <c r="D272" s="146" t="s">
        <v>68</v>
      </c>
      <c r="E272" s="146"/>
      <c r="F272" s="15"/>
      <c r="G272" s="31" t="s">
        <v>68</v>
      </c>
      <c r="H272" s="61" t="s">
        <v>68</v>
      </c>
      <c r="I272" s="61" t="s">
        <v>68</v>
      </c>
      <c r="J272" s="58" t="str">
        <f t="shared" si="12"/>
        <v/>
      </c>
      <c r="K272" s="141" t="str">
        <f>IF(OR($G272="",$G272="小計"),"",IF(VLOOKUP($G272,#REF!,#REF!-#REF!,FALSE)="","",VLOOKUP($G272,#REF!,#REF!-#REF!,FALSE)))</f>
        <v/>
      </c>
    </row>
    <row r="273" spans="1:11" x14ac:dyDescent="0.15">
      <c r="A273" s="103">
        <v>450</v>
      </c>
      <c r="B273" s="100">
        <f>IF($J273="",IF($J272="","",1),1)</f>
        <v>1</v>
      </c>
      <c r="D273" s="5"/>
      <c r="E273" s="2" t="s">
        <v>28</v>
      </c>
      <c r="F273" s="2"/>
      <c r="G273" s="12"/>
      <c r="H273" s="62">
        <f>SUM($H$242:$H$272)-SUMIF($G$242:$G$272,"小計",$H$242:$H$272)</f>
        <v>0</v>
      </c>
      <c r="I273" s="62">
        <f>SUM($I$242:$I$272)-SUMIF($G$242:$G$272,"小計",$I$242:$I$272)</f>
        <v>0</v>
      </c>
      <c r="J273" s="62">
        <f t="shared" ref="J273" si="14">IFERROR(H273+I273,"")</f>
        <v>0</v>
      </c>
      <c r="K273" s="16"/>
    </row>
    <row r="274" spans="1:11" x14ac:dyDescent="0.15">
      <c r="A274" s="102">
        <v>451</v>
      </c>
      <c r="B274" s="99">
        <v>9</v>
      </c>
      <c r="D274" s="5"/>
      <c r="E274" s="2"/>
      <c r="F274" s="2"/>
      <c r="G274" s="12"/>
      <c r="H274" s="75"/>
      <c r="I274" s="75"/>
      <c r="J274" s="75"/>
      <c r="K274" s="16"/>
    </row>
    <row r="275" spans="1:11" x14ac:dyDescent="0.15">
      <c r="A275" s="103">
        <v>452</v>
      </c>
      <c r="B275" s="99">
        <v>9</v>
      </c>
      <c r="D275" s="5"/>
      <c r="E275" s="2"/>
      <c r="F275" s="2"/>
      <c r="G275" s="12"/>
      <c r="H275" s="75"/>
      <c r="I275" s="75"/>
      <c r="J275" s="75"/>
      <c r="K275" s="16"/>
    </row>
    <row r="276" spans="1:11" x14ac:dyDescent="0.15">
      <c r="A276" s="102">
        <v>453</v>
      </c>
      <c r="B276" s="100" t="str">
        <f>IF($J276="","",1)</f>
        <v/>
      </c>
      <c r="E276" s="4" t="s">
        <v>15</v>
      </c>
      <c r="F276" s="4"/>
      <c r="G276" s="106"/>
      <c r="H276" s="127"/>
      <c r="I276" s="128"/>
      <c r="J276" s="128"/>
      <c r="K276"/>
    </row>
    <row r="277" spans="1:11" x14ac:dyDescent="0.15">
      <c r="A277" s="103">
        <v>454</v>
      </c>
      <c r="B277" s="100" t="str">
        <f>IF($J277="","",1)</f>
        <v/>
      </c>
      <c r="E277" s="4" t="s">
        <v>16</v>
      </c>
      <c r="F277" s="4"/>
      <c r="G277" s="106"/>
      <c r="H277" s="127"/>
      <c r="I277" s="128"/>
      <c r="J277" s="128"/>
      <c r="K277"/>
    </row>
    <row r="278" spans="1:11" ht="14.25" thickBot="1" x14ac:dyDescent="0.2">
      <c r="A278" s="102">
        <v>455</v>
      </c>
      <c r="B278" s="100" t="str">
        <f>IF($J278="","",1)</f>
        <v/>
      </c>
      <c r="E278" s="4" t="s">
        <v>17</v>
      </c>
      <c r="F278" s="4"/>
      <c r="G278" s="106"/>
      <c r="H278" s="127"/>
      <c r="I278" s="128"/>
      <c r="J278" s="128"/>
      <c r="K278"/>
    </row>
    <row r="279" spans="1:11" ht="14.25" thickBot="1" x14ac:dyDescent="0.2">
      <c r="A279" s="103">
        <v>456</v>
      </c>
      <c r="B279" s="100">
        <f>IF($J279="","",1)</f>
        <v>1</v>
      </c>
      <c r="E279" s="30"/>
      <c r="F279" s="30"/>
      <c r="G279" s="6" t="s">
        <v>62</v>
      </c>
      <c r="H279" s="40">
        <f>$H$273+$H$276+$H$277-$H$278</f>
        <v>0</v>
      </c>
      <c r="I279" s="41">
        <f>$I$273+$I$276+$I$277-$I$278</f>
        <v>0</v>
      </c>
      <c r="J279" s="42">
        <f>$J$273+$J$276+$J$277-$J$278</f>
        <v>0</v>
      </c>
      <c r="K279" s="26"/>
    </row>
    <row r="280" spans="1:11" x14ac:dyDescent="0.15">
      <c r="A280" s="102">
        <v>457</v>
      </c>
      <c r="B280" s="100" t="str">
        <f>IF(OR($J280="",$J280=0),"",1)</f>
        <v/>
      </c>
      <c r="D280" s="8" t="s">
        <v>31</v>
      </c>
      <c r="E280" s="129"/>
      <c r="F280" s="106" t="s">
        <v>34</v>
      </c>
      <c r="G280" s="130"/>
      <c r="H280" s="131"/>
      <c r="I280" s="131"/>
      <c r="J280" s="62">
        <f t="shared" ref="J280:J292" si="15">$H280+$I280</f>
        <v>0</v>
      </c>
      <c r="K280" s="3"/>
    </row>
    <row r="281" spans="1:11" x14ac:dyDescent="0.15">
      <c r="A281" s="103">
        <v>458</v>
      </c>
      <c r="B281" s="100" t="str">
        <f t="shared" ref="B281:B294" si="16">IF(OR($J281="",$J281=0),"",1)</f>
        <v/>
      </c>
      <c r="D281" s="7"/>
      <c r="E281" s="132"/>
      <c r="F281" s="106" t="s">
        <v>34</v>
      </c>
      <c r="G281" s="106"/>
      <c r="H281" s="131"/>
      <c r="I281" s="131"/>
      <c r="J281" s="62">
        <f t="shared" si="15"/>
        <v>0</v>
      </c>
      <c r="K281" s="26"/>
    </row>
    <row r="282" spans="1:11" x14ac:dyDescent="0.15">
      <c r="A282" s="102">
        <v>459</v>
      </c>
      <c r="B282" s="100" t="str">
        <f t="shared" si="16"/>
        <v/>
      </c>
      <c r="D282" s="8" t="s">
        <v>18</v>
      </c>
      <c r="E282" s="133"/>
      <c r="F282" s="106" t="s">
        <v>33</v>
      </c>
      <c r="G282" s="106"/>
      <c r="H282" s="131"/>
      <c r="I282" s="131"/>
      <c r="J282" s="62">
        <f t="shared" si="15"/>
        <v>0</v>
      </c>
      <c r="K282" s="26"/>
    </row>
    <row r="283" spans="1:11" x14ac:dyDescent="0.15">
      <c r="A283" s="103">
        <v>460</v>
      </c>
      <c r="B283" s="100" t="str">
        <f t="shared" si="16"/>
        <v/>
      </c>
      <c r="E283" s="132"/>
      <c r="F283" s="106" t="s">
        <v>33</v>
      </c>
      <c r="G283" s="106"/>
      <c r="H283" s="131"/>
      <c r="I283" s="131"/>
      <c r="J283" s="62">
        <f t="shared" si="15"/>
        <v>0</v>
      </c>
      <c r="K283" s="26"/>
    </row>
    <row r="284" spans="1:11" x14ac:dyDescent="0.15">
      <c r="A284" s="103">
        <v>461</v>
      </c>
      <c r="B284" s="100" t="str">
        <f t="shared" si="16"/>
        <v/>
      </c>
      <c r="D284" s="7"/>
      <c r="E284" s="132"/>
      <c r="F284" s="106" t="s">
        <v>33</v>
      </c>
      <c r="G284" s="106"/>
      <c r="H284" s="131"/>
      <c r="I284" s="131"/>
      <c r="J284" s="62">
        <f t="shared" si="15"/>
        <v>0</v>
      </c>
      <c r="K284" s="26"/>
    </row>
    <row r="285" spans="1:11" x14ac:dyDescent="0.15">
      <c r="A285" s="102">
        <v>462</v>
      </c>
      <c r="B285" s="100" t="str">
        <f t="shared" si="16"/>
        <v/>
      </c>
      <c r="D285" s="8" t="s">
        <v>30</v>
      </c>
      <c r="E285" s="133"/>
      <c r="F285" s="106" t="s">
        <v>33</v>
      </c>
      <c r="G285" s="130"/>
      <c r="H285" s="131"/>
      <c r="I285" s="131"/>
      <c r="J285" s="62">
        <f t="shared" si="15"/>
        <v>0</v>
      </c>
      <c r="K285" s="26"/>
    </row>
    <row r="286" spans="1:11" x14ac:dyDescent="0.15">
      <c r="A286" s="103">
        <v>463</v>
      </c>
      <c r="B286" s="100" t="str">
        <f t="shared" si="16"/>
        <v/>
      </c>
      <c r="D286" s="7"/>
      <c r="E286" s="132"/>
      <c r="F286" s="106" t="s">
        <v>33</v>
      </c>
      <c r="G286" s="106"/>
      <c r="H286" s="131"/>
      <c r="I286" s="131"/>
      <c r="J286" s="62">
        <f t="shared" si="15"/>
        <v>0</v>
      </c>
      <c r="K286" s="26"/>
    </row>
    <row r="287" spans="1:11" x14ac:dyDescent="0.15">
      <c r="A287" s="102">
        <v>464</v>
      </c>
      <c r="B287" s="100" t="str">
        <f t="shared" si="16"/>
        <v/>
      </c>
      <c r="D287" s="7"/>
      <c r="E287" s="132"/>
      <c r="F287" s="106" t="s">
        <v>33</v>
      </c>
      <c r="G287" s="106"/>
      <c r="H287" s="131"/>
      <c r="I287" s="131"/>
      <c r="J287" s="62">
        <f t="shared" si="15"/>
        <v>0</v>
      </c>
      <c r="K287" s="26"/>
    </row>
    <row r="288" spans="1:11" x14ac:dyDescent="0.15">
      <c r="A288" s="103">
        <v>465</v>
      </c>
      <c r="B288" s="100" t="str">
        <f t="shared" si="16"/>
        <v/>
      </c>
      <c r="D288" s="8" t="s">
        <v>37</v>
      </c>
      <c r="E288" s="133"/>
      <c r="F288" s="106" t="s">
        <v>33</v>
      </c>
      <c r="G288" s="130"/>
      <c r="H288" s="131"/>
      <c r="I288" s="131"/>
      <c r="J288" s="62">
        <f t="shared" si="15"/>
        <v>0</v>
      </c>
      <c r="K288" s="26"/>
    </row>
    <row r="289" spans="1:11" x14ac:dyDescent="0.15">
      <c r="A289" s="102">
        <v>466</v>
      </c>
      <c r="B289" s="100" t="str">
        <f t="shared" si="16"/>
        <v/>
      </c>
      <c r="D289" s="7"/>
      <c r="E289" s="132"/>
      <c r="F289" s="106" t="s">
        <v>33</v>
      </c>
      <c r="G289" s="106"/>
      <c r="H289" s="131"/>
      <c r="I289" s="131"/>
      <c r="J289" s="62">
        <f t="shared" si="15"/>
        <v>0</v>
      </c>
      <c r="K289" s="26"/>
    </row>
    <row r="290" spans="1:11" x14ac:dyDescent="0.15">
      <c r="A290" s="103">
        <v>467</v>
      </c>
      <c r="B290" s="100" t="str">
        <f t="shared" si="16"/>
        <v/>
      </c>
      <c r="D290" s="7"/>
      <c r="E290" s="132"/>
      <c r="F290" s="106" t="s">
        <v>33</v>
      </c>
      <c r="G290" s="106"/>
      <c r="H290" s="131"/>
      <c r="I290" s="131"/>
      <c r="J290" s="62">
        <f t="shared" si="15"/>
        <v>0</v>
      </c>
      <c r="K290" s="26"/>
    </row>
    <row r="291" spans="1:11" x14ac:dyDescent="0.15">
      <c r="A291" s="102">
        <v>468</v>
      </c>
      <c r="B291" s="100" t="str">
        <f t="shared" si="16"/>
        <v/>
      </c>
      <c r="D291" s="2" t="s">
        <v>27</v>
      </c>
      <c r="E291" s="134"/>
      <c r="F291" s="106" t="s">
        <v>33</v>
      </c>
      <c r="G291" s="106"/>
      <c r="H291" s="131"/>
      <c r="I291" s="131"/>
      <c r="J291" s="62">
        <f t="shared" si="15"/>
        <v>0</v>
      </c>
      <c r="K291" s="26"/>
    </row>
    <row r="292" spans="1:11" x14ac:dyDescent="0.15">
      <c r="A292" s="103">
        <v>469</v>
      </c>
      <c r="B292" s="100" t="str">
        <f t="shared" si="16"/>
        <v/>
      </c>
      <c r="D292" s="2" t="s">
        <v>27</v>
      </c>
      <c r="E292" s="134"/>
      <c r="F292" s="106" t="s">
        <v>33</v>
      </c>
      <c r="G292" s="106"/>
      <c r="H292" s="131"/>
      <c r="I292" s="131"/>
      <c r="J292" s="62">
        <f t="shared" si="15"/>
        <v>0</v>
      </c>
      <c r="K292" s="26"/>
    </row>
    <row r="293" spans="1:11" x14ac:dyDescent="0.15">
      <c r="A293" s="102">
        <v>470</v>
      </c>
      <c r="B293" s="100" t="str">
        <f t="shared" si="16"/>
        <v/>
      </c>
      <c r="D293" s="5"/>
      <c r="E293" s="135"/>
      <c r="F293" s="106" t="s">
        <v>34</v>
      </c>
      <c r="G293" s="130"/>
      <c r="H293" s="131"/>
      <c r="I293" s="131"/>
      <c r="J293" s="62">
        <f>$H293+$I293</f>
        <v>0</v>
      </c>
      <c r="K293" s="3"/>
    </row>
    <row r="294" spans="1:11" ht="14.25" thickBot="1" x14ac:dyDescent="0.2">
      <c r="A294" s="103">
        <v>471</v>
      </c>
      <c r="B294" s="100" t="str">
        <f t="shared" si="16"/>
        <v/>
      </c>
      <c r="D294" s="5"/>
      <c r="E294" s="135"/>
      <c r="F294" s="106" t="s">
        <v>34</v>
      </c>
      <c r="G294" s="130"/>
      <c r="H294" s="131"/>
      <c r="I294" s="131"/>
      <c r="J294" s="62">
        <f>$H294+$I294</f>
        <v>0</v>
      </c>
      <c r="K294" s="2"/>
    </row>
    <row r="295" spans="1:11" ht="14.25" thickBot="1" x14ac:dyDescent="0.2">
      <c r="A295" s="103">
        <v>472</v>
      </c>
      <c r="B295" s="100">
        <f>IF($H295="","",1)</f>
        <v>1</v>
      </c>
      <c r="E295" s="30"/>
      <c r="F295" s="30"/>
      <c r="G295" s="8" t="s">
        <v>19</v>
      </c>
      <c r="H295" s="43">
        <f>SUM($H$279:$H$281)-SUM($H$282:$H$292)+SUM($H$293:$H$294)</f>
        <v>0</v>
      </c>
      <c r="I295" s="44">
        <f>SUM($I$279:$I$281)-SUM($I$282:$I$292)+SUM($I$293:$I$294)</f>
        <v>0</v>
      </c>
      <c r="J295" s="45">
        <f>SUM($J$279:$J$281)-SUM($J$282:$J$292)+SUM($J$293:$J$294)</f>
        <v>0</v>
      </c>
      <c r="K295" s="26"/>
    </row>
    <row r="296" spans="1:11" x14ac:dyDescent="0.15">
      <c r="A296" s="102">
        <v>473</v>
      </c>
      <c r="B296" s="101">
        <v>1</v>
      </c>
      <c r="C296" s="84"/>
      <c r="D296" s="73"/>
      <c r="E296" s="80"/>
      <c r="F296" s="80"/>
      <c r="G296" s="84"/>
      <c r="H296" s="73"/>
      <c r="I296" s="73"/>
      <c r="J296" s="73"/>
      <c r="K296" s="26"/>
    </row>
    <row r="297" spans="1:11" x14ac:dyDescent="0.15">
      <c r="A297" s="103">
        <v>474</v>
      </c>
      <c r="B297" s="101">
        <v>1</v>
      </c>
      <c r="C297" s="84"/>
      <c r="D297" s="73"/>
      <c r="E297" s="80"/>
      <c r="F297" s="80"/>
      <c r="G297" s="84"/>
      <c r="H297" s="73"/>
      <c r="I297" s="73"/>
      <c r="J297" s="73"/>
      <c r="K297" s="26"/>
    </row>
    <row r="298" spans="1:11" x14ac:dyDescent="0.15">
      <c r="A298" s="102">
        <v>475</v>
      </c>
      <c r="B298" s="99">
        <v>1</v>
      </c>
      <c r="D298" s="33" t="s">
        <v>55</v>
      </c>
      <c r="E298" s="117"/>
      <c r="F298" s="118"/>
      <c r="G298" s="106"/>
      <c r="H298" s="63">
        <v>0</v>
      </c>
      <c r="I298" s="63">
        <v>0</v>
      </c>
      <c r="J298" s="63">
        <f t="shared" ref="J298:J307" si="17">H298+I298</f>
        <v>0</v>
      </c>
      <c r="K298" s="55"/>
    </row>
    <row r="299" spans="1:11" x14ac:dyDescent="0.15">
      <c r="A299" s="103">
        <v>476</v>
      </c>
      <c r="B299" s="100" t="str">
        <f t="shared" ref="B299:B303" si="18">IF(OR($J299="",$J299=0),"",1)</f>
        <v/>
      </c>
      <c r="E299" s="119"/>
      <c r="F299" s="118"/>
      <c r="G299" s="106"/>
      <c r="H299" s="63">
        <v>0</v>
      </c>
      <c r="I299" s="63">
        <v>0</v>
      </c>
      <c r="J299" s="63">
        <f t="shared" si="17"/>
        <v>0</v>
      </c>
      <c r="K299" s="66"/>
    </row>
    <row r="300" spans="1:11" x14ac:dyDescent="0.15">
      <c r="A300" s="102">
        <v>477</v>
      </c>
      <c r="B300" s="100" t="str">
        <f t="shared" si="18"/>
        <v/>
      </c>
      <c r="E300" s="119"/>
      <c r="F300" s="118"/>
      <c r="G300" s="106"/>
      <c r="H300" s="63">
        <v>0</v>
      </c>
      <c r="I300" s="63">
        <v>0</v>
      </c>
      <c r="J300" s="63">
        <f t="shared" si="17"/>
        <v>0</v>
      </c>
      <c r="K300" s="66"/>
    </row>
    <row r="301" spans="1:11" x14ac:dyDescent="0.15">
      <c r="A301" s="103">
        <v>478</v>
      </c>
      <c r="B301" s="100" t="str">
        <f t="shared" si="18"/>
        <v/>
      </c>
      <c r="E301" s="119"/>
      <c r="F301" s="118"/>
      <c r="G301" s="106"/>
      <c r="H301" s="63">
        <v>0</v>
      </c>
      <c r="I301" s="63">
        <v>0</v>
      </c>
      <c r="J301" s="63">
        <f t="shared" si="17"/>
        <v>0</v>
      </c>
      <c r="K301" s="66"/>
    </row>
    <row r="302" spans="1:11" x14ac:dyDescent="0.15">
      <c r="A302" s="102">
        <v>479</v>
      </c>
      <c r="B302" s="100" t="str">
        <f t="shared" si="18"/>
        <v/>
      </c>
      <c r="E302" s="119"/>
      <c r="F302" s="118"/>
      <c r="G302" s="106"/>
      <c r="H302" s="63">
        <v>0</v>
      </c>
      <c r="I302" s="63">
        <v>0</v>
      </c>
      <c r="J302" s="63">
        <f t="shared" si="17"/>
        <v>0</v>
      </c>
      <c r="K302" s="66"/>
    </row>
    <row r="303" spans="1:11" x14ac:dyDescent="0.15">
      <c r="A303" s="103">
        <v>480</v>
      </c>
      <c r="B303" s="100" t="str">
        <f t="shared" si="18"/>
        <v/>
      </c>
      <c r="E303" s="119"/>
      <c r="F303" s="118"/>
      <c r="G303" s="106"/>
      <c r="H303" s="63">
        <v>0</v>
      </c>
      <c r="I303" s="63">
        <v>0</v>
      </c>
      <c r="J303" s="63">
        <f t="shared" si="17"/>
        <v>0</v>
      </c>
      <c r="K303" s="55"/>
    </row>
    <row r="304" spans="1:11" x14ac:dyDescent="0.15">
      <c r="A304" s="102">
        <v>481</v>
      </c>
      <c r="B304" s="99">
        <v>1</v>
      </c>
      <c r="E304" s="120" t="s">
        <v>56</v>
      </c>
      <c r="F304" s="121"/>
      <c r="G304" s="122"/>
      <c r="H304" s="69">
        <f>SUM($H$298:$H$303)</f>
        <v>0</v>
      </c>
      <c r="I304" s="69">
        <f>SUM($I$298:$I$303)</f>
        <v>0</v>
      </c>
      <c r="J304" s="70">
        <f t="shared" si="17"/>
        <v>0</v>
      </c>
      <c r="K304" s="55"/>
    </row>
    <row r="305" spans="1:11" x14ac:dyDescent="0.15">
      <c r="A305" s="103">
        <v>482</v>
      </c>
      <c r="B305" s="99">
        <v>1</v>
      </c>
      <c r="E305" s="117" t="s">
        <v>1</v>
      </c>
      <c r="F305" s="118"/>
      <c r="G305" s="106"/>
      <c r="H305" s="63">
        <v>0</v>
      </c>
      <c r="I305" s="63">
        <v>0</v>
      </c>
      <c r="J305" s="63">
        <f t="shared" si="17"/>
        <v>0</v>
      </c>
      <c r="K305" s="26"/>
    </row>
    <row r="306" spans="1:11" x14ac:dyDescent="0.15">
      <c r="A306" s="102">
        <v>483</v>
      </c>
      <c r="B306" s="99">
        <v>1</v>
      </c>
      <c r="E306" s="123" t="s">
        <v>36</v>
      </c>
      <c r="F306" s="124"/>
      <c r="G306" s="124"/>
      <c r="H306" s="63">
        <v>0</v>
      </c>
      <c r="I306" s="63">
        <v>0</v>
      </c>
      <c r="J306" s="63">
        <f t="shared" si="17"/>
        <v>0</v>
      </c>
      <c r="K306" s="26"/>
    </row>
    <row r="307" spans="1:11" x14ac:dyDescent="0.15">
      <c r="A307" s="103">
        <v>484</v>
      </c>
      <c r="B307" s="99">
        <v>1</v>
      </c>
      <c r="E307" s="32" t="s">
        <v>32</v>
      </c>
      <c r="F307" s="30"/>
      <c r="H307" s="46">
        <f>$H$295-SUM($H$304:$H$306)</f>
        <v>0</v>
      </c>
      <c r="I307" s="46">
        <f>$I$295-SUM($I$304:$I$306)</f>
        <v>0</v>
      </c>
      <c r="J307" s="46">
        <f t="shared" si="17"/>
        <v>0</v>
      </c>
      <c r="K307" s="26"/>
    </row>
    <row r="308" spans="1:11" s="73" customFormat="1" x14ac:dyDescent="0.15">
      <c r="A308" s="103" t="s">
        <v>51</v>
      </c>
      <c r="B308" s="98"/>
      <c r="C308" s="84"/>
      <c r="E308" s="80"/>
      <c r="F308" s="80"/>
      <c r="G308" s="84"/>
    </row>
    <row r="309" spans="1:11" s="73" customFormat="1" x14ac:dyDescent="0.15">
      <c r="A309" s="103" t="s">
        <v>51</v>
      </c>
      <c r="B309" s="98"/>
      <c r="C309" s="84"/>
      <c r="E309" s="80"/>
      <c r="F309" s="80"/>
      <c r="G309" s="84"/>
    </row>
    <row r="310" spans="1:11" s="73" customFormat="1" x14ac:dyDescent="0.15">
      <c r="A310" s="103" t="s">
        <v>51</v>
      </c>
      <c r="B310" s="98"/>
      <c r="C310" s="84"/>
      <c r="E310" s="80"/>
      <c r="F310" s="80"/>
      <c r="G310" s="84"/>
    </row>
    <row r="311" spans="1:11" ht="18.75" x14ac:dyDescent="0.15">
      <c r="A311" s="103" t="s">
        <v>51</v>
      </c>
      <c r="B311" s="99">
        <v>9</v>
      </c>
      <c r="D311" s="164">
        <f>$D$1</f>
        <v>43738</v>
      </c>
      <c r="E311" s="164"/>
      <c r="F311" s="164"/>
      <c r="G311" s="164"/>
      <c r="H311" s="164"/>
      <c r="I311" s="164"/>
      <c r="J311" s="164"/>
      <c r="K311" s="164"/>
    </row>
    <row r="312" spans="1:11" ht="18.75" x14ac:dyDescent="0.2">
      <c r="A312" s="103" t="s">
        <v>51</v>
      </c>
      <c r="B312" s="99">
        <v>9</v>
      </c>
      <c r="D312" s="157">
        <f>$D311+15</f>
        <v>43753</v>
      </c>
      <c r="E312" s="158"/>
      <c r="F312" s="158"/>
      <c r="G312" s="158"/>
      <c r="H312" s="158"/>
      <c r="I312" s="158"/>
      <c r="J312" s="158"/>
      <c r="K312" s="26"/>
    </row>
    <row r="313" spans="1:11" s="73" customFormat="1" x14ac:dyDescent="0.15">
      <c r="A313" s="103" t="s">
        <v>51</v>
      </c>
      <c r="B313" s="101">
        <v>9</v>
      </c>
      <c r="C313" s="84"/>
      <c r="E313" s="88"/>
      <c r="F313" s="88"/>
      <c r="G313" s="84"/>
      <c r="K313" s="74"/>
    </row>
    <row r="314" spans="1:11" s="73" customFormat="1" x14ac:dyDescent="0.15">
      <c r="A314" s="103" t="s">
        <v>51</v>
      </c>
      <c r="B314" s="101">
        <v>9</v>
      </c>
      <c r="C314" s="79"/>
      <c r="D314" s="156" t="s">
        <v>24</v>
      </c>
      <c r="E314" s="156"/>
      <c r="F314" s="77"/>
      <c r="G314" s="79" t="s">
        <v>0</v>
      </c>
      <c r="H314" s="77" t="s">
        <v>11</v>
      </c>
      <c r="I314" s="77" t="s">
        <v>12</v>
      </c>
      <c r="J314" s="77" t="s">
        <v>13</v>
      </c>
      <c r="K314" s="76"/>
    </row>
    <row r="315" spans="1:11" s="73" customFormat="1" x14ac:dyDescent="0.15">
      <c r="A315" s="103" t="s">
        <v>51</v>
      </c>
      <c r="B315" s="101">
        <v>9</v>
      </c>
      <c r="C315" s="79"/>
      <c r="D315" s="77" t="s">
        <v>2</v>
      </c>
      <c r="E315" s="78" t="s">
        <v>23</v>
      </c>
      <c r="F315" s="78"/>
      <c r="G315" s="76"/>
      <c r="H315" s="77" t="s">
        <v>8</v>
      </c>
      <c r="I315" s="77" t="s">
        <v>4</v>
      </c>
      <c r="J315" s="77" t="s">
        <v>22</v>
      </c>
      <c r="K315" s="76"/>
    </row>
    <row r="316" spans="1:11" x14ac:dyDescent="0.15">
      <c r="A316" s="102">
        <v>1</v>
      </c>
      <c r="B316" s="100">
        <f>IF($J316="",IF($J315="","",1),1)</f>
        <v>1</v>
      </c>
      <c r="D316" s="146"/>
      <c r="E316" s="146"/>
      <c r="F316" s="15"/>
      <c r="G316" s="31"/>
      <c r="H316" s="61"/>
      <c r="I316" s="61"/>
      <c r="J316" s="58">
        <f t="shared" ref="J316:J346" si="19">IFERROR(H316+I316,"")</f>
        <v>0</v>
      </c>
      <c r="K316" s="141" t="str">
        <f>IF(OR($G316="",$G316="小計"),"",IF(VLOOKUP($G316,#REF!,#REF!-#REF!,FALSE)="","",VLOOKUP($G316,#REF!,#REF!-#REF!,FALSE)))</f>
        <v/>
      </c>
    </row>
    <row r="317" spans="1:11" x14ac:dyDescent="0.15">
      <c r="A317" s="103">
        <v>2</v>
      </c>
      <c r="B317" s="100">
        <f t="shared" ref="B317:B346" si="20">IF($J317="",IF($J316="","",1),1)</f>
        <v>1</v>
      </c>
      <c r="D317" s="146"/>
      <c r="E317" s="146"/>
      <c r="F317" s="15"/>
      <c r="G317" s="31"/>
      <c r="H317" s="61"/>
      <c r="I317" s="61"/>
      <c r="J317" s="58">
        <f t="shared" si="19"/>
        <v>0</v>
      </c>
      <c r="K317" s="141" t="str">
        <f>IF(OR($G317="",$G317="小計"),"",IF(VLOOKUP($G317,#REF!,#REF!-#REF!,FALSE)="","",VLOOKUP($G317,#REF!,#REF!-#REF!,FALSE)))</f>
        <v/>
      </c>
    </row>
    <row r="318" spans="1:11" x14ac:dyDescent="0.15">
      <c r="A318" s="102">
        <v>3</v>
      </c>
      <c r="B318" s="100">
        <f t="shared" si="20"/>
        <v>1</v>
      </c>
      <c r="D318" s="146"/>
      <c r="E318" s="146"/>
      <c r="F318" s="15"/>
      <c r="G318" s="31"/>
      <c r="H318" s="61"/>
      <c r="I318" s="61"/>
      <c r="J318" s="58">
        <f t="shared" si="19"/>
        <v>0</v>
      </c>
      <c r="K318" s="141" t="str">
        <f>IF(OR($G318="",$G318="小計"),"",IF(VLOOKUP($G318,#REF!,#REF!-#REF!,FALSE)="","",VLOOKUP($G318,#REF!,#REF!-#REF!,FALSE)))</f>
        <v/>
      </c>
    </row>
    <row r="319" spans="1:11" x14ac:dyDescent="0.15">
      <c r="A319" s="103">
        <v>4</v>
      </c>
      <c r="B319" s="100">
        <f t="shared" si="20"/>
        <v>1</v>
      </c>
      <c r="D319" s="146"/>
      <c r="E319" s="146"/>
      <c r="F319" s="15"/>
      <c r="G319" s="31"/>
      <c r="H319" s="61"/>
      <c r="I319" s="61"/>
      <c r="J319" s="58">
        <f t="shared" si="19"/>
        <v>0</v>
      </c>
      <c r="K319" s="141" t="str">
        <f>IF(OR($G319="",$G319="小計"),"",IF(VLOOKUP($G319,#REF!,#REF!-#REF!,FALSE)="","",VLOOKUP($G319,#REF!,#REF!-#REF!,FALSE)))</f>
        <v/>
      </c>
    </row>
    <row r="320" spans="1:11" x14ac:dyDescent="0.15">
      <c r="A320" s="102">
        <v>5</v>
      </c>
      <c r="B320" s="100">
        <f t="shared" si="20"/>
        <v>1</v>
      </c>
      <c r="D320" s="146" t="s">
        <v>68</v>
      </c>
      <c r="E320" s="146"/>
      <c r="F320" s="15"/>
      <c r="G320" s="31"/>
      <c r="H320" s="61"/>
      <c r="I320" s="61"/>
      <c r="J320" s="58">
        <f t="shared" si="19"/>
        <v>0</v>
      </c>
      <c r="K320" s="141" t="str">
        <f>IF(OR($G320="",$G320="小計"),"",IF(VLOOKUP($G320,#REF!,#REF!-#REF!,FALSE)="","",VLOOKUP($G320,#REF!,#REF!-#REF!,FALSE)))</f>
        <v/>
      </c>
    </row>
    <row r="321" spans="1:11" x14ac:dyDescent="0.15">
      <c r="A321" s="103">
        <v>6</v>
      </c>
      <c r="B321" s="100">
        <f t="shared" si="20"/>
        <v>1</v>
      </c>
      <c r="D321" s="146" t="s">
        <v>68</v>
      </c>
      <c r="E321" s="146"/>
      <c r="F321" s="15"/>
      <c r="G321" s="31"/>
      <c r="H321" s="61"/>
      <c r="I321" s="61"/>
      <c r="J321" s="58">
        <f t="shared" si="19"/>
        <v>0</v>
      </c>
      <c r="K321" s="141" t="str">
        <f>IF(OR($G321="",$G321="小計"),"",IF(VLOOKUP($G321,#REF!,#REF!-#REF!,FALSE)="","",VLOOKUP($G321,#REF!,#REF!-#REF!,FALSE)))</f>
        <v/>
      </c>
    </row>
    <row r="322" spans="1:11" x14ac:dyDescent="0.15">
      <c r="A322" s="102">
        <v>7</v>
      </c>
      <c r="B322" s="100">
        <f t="shared" si="20"/>
        <v>1</v>
      </c>
      <c r="D322" s="146" t="s">
        <v>68</v>
      </c>
      <c r="E322" s="146"/>
      <c r="F322" s="15"/>
      <c r="G322" s="31" t="s">
        <v>68</v>
      </c>
      <c r="H322" s="61" t="s">
        <v>68</v>
      </c>
      <c r="I322" s="61" t="s">
        <v>68</v>
      </c>
      <c r="J322" s="58" t="str">
        <f t="shared" si="19"/>
        <v/>
      </c>
      <c r="K322" s="141" t="str">
        <f>IF(OR($G322="",$G322="小計"),"",IF(VLOOKUP($G322,#REF!,#REF!-#REF!,FALSE)="","",VLOOKUP($G322,#REF!,#REF!-#REF!,FALSE)))</f>
        <v/>
      </c>
    </row>
    <row r="323" spans="1:11" x14ac:dyDescent="0.15">
      <c r="A323" s="103">
        <v>8</v>
      </c>
      <c r="B323" s="100" t="str">
        <f t="shared" si="20"/>
        <v/>
      </c>
      <c r="D323" s="146" t="s">
        <v>68</v>
      </c>
      <c r="E323" s="146"/>
      <c r="F323" s="15"/>
      <c r="G323" s="31" t="s">
        <v>68</v>
      </c>
      <c r="H323" s="61" t="s">
        <v>68</v>
      </c>
      <c r="I323" s="61" t="s">
        <v>68</v>
      </c>
      <c r="J323" s="58" t="str">
        <f t="shared" si="19"/>
        <v/>
      </c>
      <c r="K323" s="141" t="str">
        <f>IF(OR($G323="",$G323="小計"),"",IF(VLOOKUP($G323,#REF!,#REF!-#REF!,FALSE)="","",VLOOKUP($G323,#REF!,#REF!-#REF!,FALSE)))</f>
        <v/>
      </c>
    </row>
    <row r="324" spans="1:11" x14ac:dyDescent="0.15">
      <c r="A324" s="102">
        <v>9</v>
      </c>
      <c r="B324" s="100" t="str">
        <f t="shared" si="20"/>
        <v/>
      </c>
      <c r="D324" s="146" t="s">
        <v>68</v>
      </c>
      <c r="E324" s="146"/>
      <c r="F324" s="15"/>
      <c r="G324" s="31" t="s">
        <v>68</v>
      </c>
      <c r="H324" s="61" t="s">
        <v>68</v>
      </c>
      <c r="I324" s="61" t="s">
        <v>68</v>
      </c>
      <c r="J324" s="58" t="str">
        <f t="shared" si="19"/>
        <v/>
      </c>
      <c r="K324" s="141" t="str">
        <f>IF(OR($G324="",$G324="小計"),"",IF(VLOOKUP($G324,#REF!,#REF!-#REF!,FALSE)="","",VLOOKUP($G324,#REF!,#REF!-#REF!,FALSE)))</f>
        <v/>
      </c>
    </row>
    <row r="325" spans="1:11" x14ac:dyDescent="0.15">
      <c r="A325" s="103">
        <v>10</v>
      </c>
      <c r="B325" s="100" t="str">
        <f t="shared" si="20"/>
        <v/>
      </c>
      <c r="D325" s="146" t="s">
        <v>68</v>
      </c>
      <c r="E325" s="146"/>
      <c r="F325" s="15"/>
      <c r="G325" s="31" t="s">
        <v>68</v>
      </c>
      <c r="H325" s="61" t="s">
        <v>68</v>
      </c>
      <c r="I325" s="61" t="s">
        <v>68</v>
      </c>
      <c r="J325" s="58" t="str">
        <f t="shared" si="19"/>
        <v/>
      </c>
      <c r="K325" s="141" t="str">
        <f>IF(OR($G325="",$G325="小計"),"",IF(VLOOKUP($G325,#REF!,#REF!-#REF!,FALSE)="","",VLOOKUP($G325,#REF!,#REF!-#REF!,FALSE)))</f>
        <v/>
      </c>
    </row>
    <row r="326" spans="1:11" x14ac:dyDescent="0.15">
      <c r="A326" s="102">
        <v>11</v>
      </c>
      <c r="B326" s="100" t="str">
        <f t="shared" si="20"/>
        <v/>
      </c>
      <c r="D326" s="146" t="s">
        <v>68</v>
      </c>
      <c r="E326" s="146"/>
      <c r="F326" s="15"/>
      <c r="G326" s="31" t="s">
        <v>68</v>
      </c>
      <c r="H326" s="61" t="s">
        <v>68</v>
      </c>
      <c r="I326" s="61" t="s">
        <v>68</v>
      </c>
      <c r="J326" s="58" t="str">
        <f t="shared" si="19"/>
        <v/>
      </c>
      <c r="K326" s="141" t="str">
        <f>IF(OR($G326="",$G326="小計"),"",IF(VLOOKUP($G326,#REF!,#REF!-#REF!,FALSE)="","",VLOOKUP($G326,#REF!,#REF!-#REF!,FALSE)))</f>
        <v/>
      </c>
    </row>
    <row r="327" spans="1:11" x14ac:dyDescent="0.15">
      <c r="A327" s="103">
        <v>12</v>
      </c>
      <c r="B327" s="100" t="str">
        <f t="shared" si="20"/>
        <v/>
      </c>
      <c r="D327" s="146" t="s">
        <v>68</v>
      </c>
      <c r="E327" s="146"/>
      <c r="F327" s="15"/>
      <c r="G327" s="31" t="s">
        <v>68</v>
      </c>
      <c r="H327" s="61" t="s">
        <v>68</v>
      </c>
      <c r="I327" s="61" t="s">
        <v>68</v>
      </c>
      <c r="J327" s="58" t="str">
        <f t="shared" si="19"/>
        <v/>
      </c>
      <c r="K327" s="141" t="str">
        <f>IF(OR($G327="",$G327="小計"),"",IF(VLOOKUP($G327,#REF!,#REF!-#REF!,FALSE)="","",VLOOKUP($G327,#REF!,#REF!-#REF!,FALSE)))</f>
        <v/>
      </c>
    </row>
    <row r="328" spans="1:11" x14ac:dyDescent="0.15">
      <c r="A328" s="102">
        <v>13</v>
      </c>
      <c r="B328" s="100" t="str">
        <f t="shared" si="20"/>
        <v/>
      </c>
      <c r="D328" s="146" t="s">
        <v>68</v>
      </c>
      <c r="E328" s="146"/>
      <c r="F328" s="15"/>
      <c r="G328" s="31" t="s">
        <v>68</v>
      </c>
      <c r="H328" s="61" t="s">
        <v>68</v>
      </c>
      <c r="I328" s="61" t="s">
        <v>68</v>
      </c>
      <c r="J328" s="58" t="str">
        <f t="shared" si="19"/>
        <v/>
      </c>
      <c r="K328" s="141" t="str">
        <f>IF(OR($G328="",$G328="小計"),"",IF(VLOOKUP($G328,#REF!,#REF!-#REF!,FALSE)="","",VLOOKUP($G328,#REF!,#REF!-#REF!,FALSE)))</f>
        <v/>
      </c>
    </row>
    <row r="329" spans="1:11" x14ac:dyDescent="0.15">
      <c r="A329" s="103">
        <v>14</v>
      </c>
      <c r="B329" s="100" t="str">
        <f t="shared" si="20"/>
        <v/>
      </c>
      <c r="D329" s="146" t="s">
        <v>68</v>
      </c>
      <c r="E329" s="146"/>
      <c r="F329" s="15"/>
      <c r="G329" s="31" t="s">
        <v>68</v>
      </c>
      <c r="H329" s="61" t="s">
        <v>68</v>
      </c>
      <c r="I329" s="61" t="s">
        <v>68</v>
      </c>
      <c r="J329" s="58" t="str">
        <f t="shared" si="19"/>
        <v/>
      </c>
      <c r="K329" s="141" t="str">
        <f>IF(OR($G329="",$G329="小計"),"",IF(VLOOKUP($G329,#REF!,#REF!-#REF!,FALSE)="","",VLOOKUP($G329,#REF!,#REF!-#REF!,FALSE)))</f>
        <v/>
      </c>
    </row>
    <row r="330" spans="1:11" x14ac:dyDescent="0.15">
      <c r="A330" s="102">
        <v>15</v>
      </c>
      <c r="B330" s="100" t="str">
        <f t="shared" si="20"/>
        <v/>
      </c>
      <c r="D330" s="146" t="s">
        <v>68</v>
      </c>
      <c r="E330" s="146"/>
      <c r="F330" s="15"/>
      <c r="G330" s="31" t="s">
        <v>68</v>
      </c>
      <c r="H330" s="61" t="s">
        <v>68</v>
      </c>
      <c r="I330" s="61" t="s">
        <v>68</v>
      </c>
      <c r="J330" s="58" t="str">
        <f t="shared" si="19"/>
        <v/>
      </c>
      <c r="K330" s="141" t="str">
        <f>IF(OR($G330="",$G330="小計"),"",IF(VLOOKUP($G330,#REF!,#REF!-#REF!,FALSE)="","",VLOOKUP($G330,#REF!,#REF!-#REF!,FALSE)))</f>
        <v/>
      </c>
    </row>
    <row r="331" spans="1:11" x14ac:dyDescent="0.15">
      <c r="A331" s="103">
        <v>16</v>
      </c>
      <c r="B331" s="100" t="str">
        <f t="shared" si="20"/>
        <v/>
      </c>
      <c r="D331" s="146" t="s">
        <v>68</v>
      </c>
      <c r="E331" s="146"/>
      <c r="F331" s="15"/>
      <c r="G331" s="31" t="s">
        <v>68</v>
      </c>
      <c r="H331" s="61" t="s">
        <v>68</v>
      </c>
      <c r="I331" s="61" t="s">
        <v>68</v>
      </c>
      <c r="J331" s="58" t="str">
        <f t="shared" si="19"/>
        <v/>
      </c>
      <c r="K331" s="141" t="str">
        <f>IF(OR($G331="",$G331="小計"),"",IF(VLOOKUP($G331,#REF!,#REF!-#REF!,FALSE)="","",VLOOKUP($G331,#REF!,#REF!-#REF!,FALSE)))</f>
        <v/>
      </c>
    </row>
    <row r="332" spans="1:11" x14ac:dyDescent="0.15">
      <c r="A332" s="102">
        <v>17</v>
      </c>
      <c r="B332" s="100" t="str">
        <f t="shared" si="20"/>
        <v/>
      </c>
      <c r="D332" s="146" t="s">
        <v>68</v>
      </c>
      <c r="E332" s="146"/>
      <c r="F332" s="15"/>
      <c r="G332" s="31" t="s">
        <v>68</v>
      </c>
      <c r="H332" s="61" t="s">
        <v>68</v>
      </c>
      <c r="I332" s="61" t="s">
        <v>68</v>
      </c>
      <c r="J332" s="58" t="str">
        <f t="shared" si="19"/>
        <v/>
      </c>
      <c r="K332" s="141" t="str">
        <f>IF(OR($G332="",$G332="小計"),"",IF(VLOOKUP($G332,#REF!,#REF!-#REF!,FALSE)="","",VLOOKUP($G332,#REF!,#REF!-#REF!,FALSE)))</f>
        <v/>
      </c>
    </row>
    <row r="333" spans="1:11" x14ac:dyDescent="0.15">
      <c r="A333" s="103">
        <v>18</v>
      </c>
      <c r="B333" s="100" t="str">
        <f t="shared" si="20"/>
        <v/>
      </c>
      <c r="D333" s="146" t="s">
        <v>68</v>
      </c>
      <c r="E333" s="146"/>
      <c r="F333" s="15"/>
      <c r="G333" s="31" t="s">
        <v>68</v>
      </c>
      <c r="H333" s="61" t="s">
        <v>68</v>
      </c>
      <c r="I333" s="61" t="s">
        <v>68</v>
      </c>
      <c r="J333" s="58" t="str">
        <f t="shared" si="19"/>
        <v/>
      </c>
      <c r="K333" s="141" t="str">
        <f>IF(OR($G333="",$G333="小計"),"",IF(VLOOKUP($G333,#REF!,#REF!-#REF!,FALSE)="","",VLOOKUP($G333,#REF!,#REF!-#REF!,FALSE)))</f>
        <v/>
      </c>
    </row>
    <row r="334" spans="1:11" x14ac:dyDescent="0.15">
      <c r="A334" s="102">
        <v>19</v>
      </c>
      <c r="B334" s="100" t="str">
        <f>IF($J334="",IF($J333="","",1),1)</f>
        <v/>
      </c>
      <c r="D334" s="146" t="s">
        <v>68</v>
      </c>
      <c r="E334" s="146"/>
      <c r="F334" s="15"/>
      <c r="G334" s="31" t="s">
        <v>68</v>
      </c>
      <c r="H334" s="61" t="s">
        <v>68</v>
      </c>
      <c r="I334" s="61" t="s">
        <v>68</v>
      </c>
      <c r="J334" s="58" t="str">
        <f t="shared" si="19"/>
        <v/>
      </c>
      <c r="K334" s="141" t="str">
        <f>IF(OR($G334="",$G334="小計"),"",IF(VLOOKUP($G334,#REF!,#REF!-#REF!,FALSE)="","",VLOOKUP($G334,#REF!,#REF!-#REF!,FALSE)))</f>
        <v/>
      </c>
    </row>
    <row r="335" spans="1:11" x14ac:dyDescent="0.15">
      <c r="A335" s="103">
        <v>20</v>
      </c>
      <c r="B335" s="100" t="str">
        <f t="shared" si="20"/>
        <v/>
      </c>
      <c r="D335" s="146" t="s">
        <v>68</v>
      </c>
      <c r="E335" s="146"/>
      <c r="F335" s="15"/>
      <c r="G335" s="31" t="s">
        <v>68</v>
      </c>
      <c r="H335" s="61" t="s">
        <v>68</v>
      </c>
      <c r="I335" s="61" t="s">
        <v>68</v>
      </c>
      <c r="J335" s="58" t="str">
        <f t="shared" si="19"/>
        <v/>
      </c>
      <c r="K335" s="141" t="str">
        <f>IF(OR($G335="",$G335="小計"),"",IF(VLOOKUP($G335,#REF!,#REF!-#REF!,FALSE)="","",VLOOKUP($G335,#REF!,#REF!-#REF!,FALSE)))</f>
        <v/>
      </c>
    </row>
    <row r="336" spans="1:11" x14ac:dyDescent="0.15">
      <c r="A336" s="102">
        <v>21</v>
      </c>
      <c r="B336" s="100" t="str">
        <f t="shared" si="20"/>
        <v/>
      </c>
      <c r="D336" s="146" t="s">
        <v>68</v>
      </c>
      <c r="E336" s="146"/>
      <c r="F336" s="15"/>
      <c r="G336" s="31" t="s">
        <v>68</v>
      </c>
      <c r="H336" s="61" t="s">
        <v>68</v>
      </c>
      <c r="I336" s="61" t="s">
        <v>68</v>
      </c>
      <c r="J336" s="58" t="str">
        <f t="shared" si="19"/>
        <v/>
      </c>
      <c r="K336" s="141" t="str">
        <f>IF(OR($G336="",$G336="小計"),"",IF(VLOOKUP($G336,#REF!,#REF!-#REF!,FALSE)="","",VLOOKUP($G336,#REF!,#REF!-#REF!,FALSE)))</f>
        <v/>
      </c>
    </row>
    <row r="337" spans="1:11" x14ac:dyDescent="0.15">
      <c r="A337" s="103">
        <v>22</v>
      </c>
      <c r="B337" s="100" t="str">
        <f t="shared" si="20"/>
        <v/>
      </c>
      <c r="D337" s="146" t="s">
        <v>68</v>
      </c>
      <c r="E337" s="146"/>
      <c r="F337" s="15"/>
      <c r="G337" s="31" t="s">
        <v>68</v>
      </c>
      <c r="H337" s="61" t="s">
        <v>68</v>
      </c>
      <c r="I337" s="61" t="s">
        <v>68</v>
      </c>
      <c r="J337" s="58" t="str">
        <f t="shared" si="19"/>
        <v/>
      </c>
      <c r="K337" s="141" t="str">
        <f>IF(OR($G337="",$G337="小計"),"",IF(VLOOKUP($G337,#REF!,#REF!-#REF!,FALSE)="","",VLOOKUP($G337,#REF!,#REF!-#REF!,FALSE)))</f>
        <v/>
      </c>
    </row>
    <row r="338" spans="1:11" x14ac:dyDescent="0.15">
      <c r="A338" s="102">
        <v>23</v>
      </c>
      <c r="B338" s="100" t="str">
        <f t="shared" si="20"/>
        <v/>
      </c>
      <c r="D338" s="146" t="s">
        <v>68</v>
      </c>
      <c r="E338" s="146"/>
      <c r="F338" s="15"/>
      <c r="G338" s="31" t="s">
        <v>68</v>
      </c>
      <c r="H338" s="61" t="s">
        <v>68</v>
      </c>
      <c r="I338" s="61" t="s">
        <v>68</v>
      </c>
      <c r="J338" s="58" t="str">
        <f t="shared" si="19"/>
        <v/>
      </c>
      <c r="K338" s="141" t="str">
        <f>IF(OR($G338="",$G338="小計"),"",IF(VLOOKUP($G338,#REF!,#REF!-#REF!,FALSE)="","",VLOOKUP($G338,#REF!,#REF!-#REF!,FALSE)))</f>
        <v/>
      </c>
    </row>
    <row r="339" spans="1:11" x14ac:dyDescent="0.15">
      <c r="A339" s="103">
        <v>24</v>
      </c>
      <c r="B339" s="100" t="str">
        <f t="shared" si="20"/>
        <v/>
      </c>
      <c r="D339" s="146" t="s">
        <v>68</v>
      </c>
      <c r="E339" s="146"/>
      <c r="F339" s="15"/>
      <c r="G339" s="31" t="s">
        <v>68</v>
      </c>
      <c r="H339" s="61" t="s">
        <v>68</v>
      </c>
      <c r="I339" s="61" t="s">
        <v>68</v>
      </c>
      <c r="J339" s="58" t="str">
        <f t="shared" si="19"/>
        <v/>
      </c>
      <c r="K339" s="141" t="str">
        <f>IF(OR($G339="",$G339="小計"),"",IF(VLOOKUP($G339,#REF!,#REF!-#REF!,FALSE)="","",VLOOKUP($G339,#REF!,#REF!-#REF!,FALSE)))</f>
        <v/>
      </c>
    </row>
    <row r="340" spans="1:11" x14ac:dyDescent="0.15">
      <c r="A340" s="102">
        <v>25</v>
      </c>
      <c r="B340" s="100" t="str">
        <f t="shared" si="20"/>
        <v/>
      </c>
      <c r="D340" s="146" t="s">
        <v>68</v>
      </c>
      <c r="E340" s="146"/>
      <c r="F340" s="15"/>
      <c r="G340" s="31" t="s">
        <v>68</v>
      </c>
      <c r="H340" s="61" t="s">
        <v>68</v>
      </c>
      <c r="I340" s="61" t="s">
        <v>68</v>
      </c>
      <c r="J340" s="58" t="str">
        <f t="shared" si="19"/>
        <v/>
      </c>
      <c r="K340" s="141" t="str">
        <f>IF(OR($G340="",$G340="小計"),"",IF(VLOOKUP($G340,#REF!,#REF!-#REF!,FALSE)="","",VLOOKUP($G340,#REF!,#REF!-#REF!,FALSE)))</f>
        <v/>
      </c>
    </row>
    <row r="341" spans="1:11" x14ac:dyDescent="0.15">
      <c r="A341" s="103">
        <v>26</v>
      </c>
      <c r="B341" s="100" t="str">
        <f t="shared" si="20"/>
        <v/>
      </c>
      <c r="D341" s="146" t="s">
        <v>68</v>
      </c>
      <c r="E341" s="146"/>
      <c r="F341" s="15"/>
      <c r="G341" s="31" t="s">
        <v>68</v>
      </c>
      <c r="H341" s="61" t="s">
        <v>68</v>
      </c>
      <c r="I341" s="61" t="s">
        <v>68</v>
      </c>
      <c r="J341" s="58" t="str">
        <f t="shared" si="19"/>
        <v/>
      </c>
      <c r="K341" s="141" t="str">
        <f>IF(OR($G341="",$G341="小計"),"",IF(VLOOKUP($G341,#REF!,#REF!-#REF!,FALSE)="","",VLOOKUP($G341,#REF!,#REF!-#REF!,FALSE)))</f>
        <v/>
      </c>
    </row>
    <row r="342" spans="1:11" x14ac:dyDescent="0.15">
      <c r="A342" s="102">
        <v>27</v>
      </c>
      <c r="B342" s="100" t="str">
        <f t="shared" si="20"/>
        <v/>
      </c>
      <c r="D342" s="146" t="s">
        <v>68</v>
      </c>
      <c r="E342" s="146"/>
      <c r="F342" s="15"/>
      <c r="G342" s="31" t="s">
        <v>68</v>
      </c>
      <c r="H342" s="61" t="s">
        <v>68</v>
      </c>
      <c r="I342" s="61" t="s">
        <v>68</v>
      </c>
      <c r="J342" s="58" t="str">
        <f t="shared" si="19"/>
        <v/>
      </c>
      <c r="K342" s="141" t="str">
        <f>IF(OR($G342="",$G342="小計"),"",IF(VLOOKUP($G342,#REF!,#REF!-#REF!,FALSE)="","",VLOOKUP($G342,#REF!,#REF!-#REF!,FALSE)))</f>
        <v/>
      </c>
    </row>
    <row r="343" spans="1:11" x14ac:dyDescent="0.15">
      <c r="A343" s="103">
        <v>28</v>
      </c>
      <c r="B343" s="100" t="str">
        <f t="shared" si="20"/>
        <v/>
      </c>
      <c r="D343" s="146" t="s">
        <v>68</v>
      </c>
      <c r="E343" s="146"/>
      <c r="F343" s="15"/>
      <c r="G343" s="31" t="s">
        <v>68</v>
      </c>
      <c r="H343" s="61" t="s">
        <v>68</v>
      </c>
      <c r="I343" s="61" t="s">
        <v>68</v>
      </c>
      <c r="J343" s="58" t="str">
        <f t="shared" si="19"/>
        <v/>
      </c>
      <c r="K343" s="141" t="str">
        <f>IF(OR($G343="",$G343="小計"),"",IF(VLOOKUP($G343,#REF!,#REF!-#REF!,FALSE)="","",VLOOKUP($G343,#REF!,#REF!-#REF!,FALSE)))</f>
        <v/>
      </c>
    </row>
    <row r="344" spans="1:11" x14ac:dyDescent="0.15">
      <c r="A344" s="102">
        <v>29</v>
      </c>
      <c r="B344" s="100" t="str">
        <f t="shared" si="20"/>
        <v/>
      </c>
      <c r="D344" s="146" t="s">
        <v>68</v>
      </c>
      <c r="E344" s="146"/>
      <c r="F344" s="15"/>
      <c r="G344" s="31" t="s">
        <v>68</v>
      </c>
      <c r="H344" s="61" t="s">
        <v>68</v>
      </c>
      <c r="I344" s="61" t="s">
        <v>68</v>
      </c>
      <c r="J344" s="58" t="str">
        <f t="shared" si="19"/>
        <v/>
      </c>
      <c r="K344" s="141" t="str">
        <f>IF(OR($G344="",$G344="小計"),"",IF(VLOOKUP($G344,#REF!,#REF!-#REF!,FALSE)="","",VLOOKUP($G344,#REF!,#REF!-#REF!,FALSE)))</f>
        <v/>
      </c>
    </row>
    <row r="345" spans="1:11" x14ac:dyDescent="0.15">
      <c r="A345" s="103">
        <v>30</v>
      </c>
      <c r="B345" s="100" t="str">
        <f t="shared" si="20"/>
        <v/>
      </c>
      <c r="D345" s="146" t="s">
        <v>68</v>
      </c>
      <c r="E345" s="146"/>
      <c r="F345" s="15"/>
      <c r="G345" s="31" t="s">
        <v>68</v>
      </c>
      <c r="H345" s="61" t="s">
        <v>68</v>
      </c>
      <c r="I345" s="61" t="s">
        <v>68</v>
      </c>
      <c r="J345" s="58" t="str">
        <f t="shared" si="19"/>
        <v/>
      </c>
      <c r="K345" s="141" t="str">
        <f>IF(OR($G345="",$G345="小計"),"",IF(VLOOKUP($G345,#REF!,#REF!-#REF!,FALSE)="","",VLOOKUP($G345,#REF!,#REF!-#REF!,FALSE)))</f>
        <v/>
      </c>
    </row>
    <row r="346" spans="1:11" x14ac:dyDescent="0.15">
      <c r="A346" s="102">
        <v>31</v>
      </c>
      <c r="B346" s="100" t="str">
        <f t="shared" si="20"/>
        <v/>
      </c>
      <c r="D346" s="146" t="s">
        <v>68</v>
      </c>
      <c r="E346" s="146"/>
      <c r="F346" s="15"/>
      <c r="G346" s="31" t="s">
        <v>68</v>
      </c>
      <c r="H346" s="61" t="s">
        <v>68</v>
      </c>
      <c r="I346" s="61" t="s">
        <v>68</v>
      </c>
      <c r="J346" s="58" t="str">
        <f t="shared" si="19"/>
        <v/>
      </c>
      <c r="K346" s="141" t="str">
        <f>IF(OR($G346="",$G346="小計"),"",IF(VLOOKUP($G346,#REF!,#REF!-#REF!,FALSE)="","",VLOOKUP($G346,#REF!,#REF!-#REF!,FALSE)))</f>
        <v/>
      </c>
    </row>
    <row r="347" spans="1:11" x14ac:dyDescent="0.15">
      <c r="A347" s="103">
        <v>450</v>
      </c>
      <c r="B347" s="100">
        <f>IF($J347="",IF($J346="","",1),1)</f>
        <v>1</v>
      </c>
      <c r="D347" s="83"/>
      <c r="E347" s="75" t="s">
        <v>28</v>
      </c>
      <c r="F347" s="2"/>
      <c r="G347" s="12"/>
      <c r="H347" s="62">
        <f>SUM($H$316:$H$346)-SUMIF($G$316:$G$346,"小計",$H$316:$H$346)</f>
        <v>0</v>
      </c>
      <c r="I347" s="62">
        <f>SUM($I$316:$I$346)-SUMIF($G$316:$G$346,"小計",$I$316:$I$346)</f>
        <v>0</v>
      </c>
      <c r="J347" s="62">
        <f t="shared" ref="J347" si="21">IFERROR(H347+I347,"")</f>
        <v>0</v>
      </c>
      <c r="K347" s="16"/>
    </row>
    <row r="348" spans="1:11" x14ac:dyDescent="0.15">
      <c r="A348" s="102">
        <v>451</v>
      </c>
      <c r="B348" s="99">
        <v>9</v>
      </c>
      <c r="D348" s="83"/>
      <c r="E348" s="75"/>
      <c r="F348" s="2"/>
      <c r="G348" s="12"/>
      <c r="H348" s="75"/>
      <c r="I348" s="75"/>
      <c r="J348" s="75"/>
      <c r="K348" s="16"/>
    </row>
    <row r="349" spans="1:11" x14ac:dyDescent="0.15">
      <c r="A349" s="103">
        <v>452</v>
      </c>
      <c r="B349" s="99">
        <v>9</v>
      </c>
      <c r="D349" s="83"/>
      <c r="E349" s="75"/>
      <c r="F349" s="2"/>
      <c r="G349" s="12"/>
      <c r="H349" s="75"/>
      <c r="I349" s="75"/>
      <c r="J349" s="75"/>
      <c r="K349" s="16"/>
    </row>
    <row r="350" spans="1:11" x14ac:dyDescent="0.15">
      <c r="A350" s="102">
        <v>453</v>
      </c>
      <c r="B350" s="100" t="str">
        <f>IF($J350="","",1)</f>
        <v/>
      </c>
      <c r="D350" s="73"/>
      <c r="E350" s="84" t="s">
        <v>15</v>
      </c>
      <c r="F350" s="4"/>
      <c r="G350" s="106"/>
      <c r="H350" s="127"/>
      <c r="I350" s="128"/>
      <c r="J350" s="128"/>
      <c r="K350"/>
    </row>
    <row r="351" spans="1:11" x14ac:dyDescent="0.15">
      <c r="A351" s="103">
        <v>454</v>
      </c>
      <c r="B351" s="100" t="str">
        <f>IF($J351="","",1)</f>
        <v/>
      </c>
      <c r="D351" s="73"/>
      <c r="E351" s="84" t="s">
        <v>16</v>
      </c>
      <c r="F351" s="4"/>
      <c r="G351" s="106"/>
      <c r="H351" s="127"/>
      <c r="I351" s="128"/>
      <c r="J351" s="128"/>
      <c r="K351"/>
    </row>
    <row r="352" spans="1:11" ht="14.25" thickBot="1" x14ac:dyDescent="0.2">
      <c r="A352" s="102">
        <v>455</v>
      </c>
      <c r="B352" s="100" t="str">
        <f>IF($J352="","",1)</f>
        <v/>
      </c>
      <c r="D352" s="73"/>
      <c r="E352" s="84" t="s">
        <v>17</v>
      </c>
      <c r="F352" s="4"/>
      <c r="G352" s="106"/>
      <c r="H352" s="127"/>
      <c r="I352" s="128"/>
      <c r="J352" s="128"/>
      <c r="K352"/>
    </row>
    <row r="353" spans="1:11" ht="14.25" thickBot="1" x14ac:dyDescent="0.2">
      <c r="A353" s="103">
        <v>456</v>
      </c>
      <c r="B353" s="100">
        <f>IF($J353="","",1)</f>
        <v>1</v>
      </c>
      <c r="D353" s="73"/>
      <c r="E353" s="80"/>
      <c r="F353" s="30"/>
      <c r="G353" s="6" t="s">
        <v>62</v>
      </c>
      <c r="H353" s="48">
        <f>$H$347+$H$350+$H$351-$H$352</f>
        <v>0</v>
      </c>
      <c r="I353" s="49">
        <f>$I$347+$I$350+$I$351-$I$352</f>
        <v>0</v>
      </c>
      <c r="J353" s="50">
        <f>$J$347+$J$350+$J$351-$J$352</f>
        <v>0</v>
      </c>
      <c r="K353" s="26"/>
    </row>
    <row r="354" spans="1:11" x14ac:dyDescent="0.15">
      <c r="A354" s="102">
        <v>457</v>
      </c>
      <c r="B354" s="100" t="str">
        <f>IF(OR($J354="",$J354=0),"",1)</f>
        <v/>
      </c>
      <c r="D354" s="85" t="s">
        <v>31</v>
      </c>
      <c r="E354" s="129"/>
      <c r="F354" s="106" t="s">
        <v>34</v>
      </c>
      <c r="G354" s="130"/>
      <c r="H354" s="131"/>
      <c r="I354" s="131"/>
      <c r="J354" s="62">
        <f t="shared" ref="J354:J364" si="22">$H354+$I354</f>
        <v>0</v>
      </c>
      <c r="K354" s="3"/>
    </row>
    <row r="355" spans="1:11" x14ac:dyDescent="0.15">
      <c r="A355" s="103">
        <v>458</v>
      </c>
      <c r="B355" s="100" t="str">
        <f t="shared" ref="B355:B368" si="23">IF(OR($J355="",$J355=0),"",1)</f>
        <v/>
      </c>
      <c r="D355" s="86"/>
      <c r="E355" s="132"/>
      <c r="F355" s="106" t="s">
        <v>34</v>
      </c>
      <c r="G355" s="106"/>
      <c r="H355" s="131"/>
      <c r="I355" s="131"/>
      <c r="J355" s="62">
        <f t="shared" si="22"/>
        <v>0</v>
      </c>
      <c r="K355" s="26"/>
    </row>
    <row r="356" spans="1:11" x14ac:dyDescent="0.15">
      <c r="A356" s="102">
        <v>459</v>
      </c>
      <c r="B356" s="100" t="str">
        <f t="shared" si="23"/>
        <v/>
      </c>
      <c r="D356" s="85" t="s">
        <v>18</v>
      </c>
      <c r="E356" s="133"/>
      <c r="F356" s="106" t="s">
        <v>33</v>
      </c>
      <c r="G356" s="106"/>
      <c r="H356" s="131"/>
      <c r="I356" s="131"/>
      <c r="J356" s="62">
        <f t="shared" si="22"/>
        <v>0</v>
      </c>
      <c r="K356" s="26"/>
    </row>
    <row r="357" spans="1:11" x14ac:dyDescent="0.15">
      <c r="A357" s="103">
        <v>460</v>
      </c>
      <c r="B357" s="100" t="str">
        <f t="shared" si="23"/>
        <v/>
      </c>
      <c r="D357" s="73"/>
      <c r="E357" s="132"/>
      <c r="F357" s="106" t="s">
        <v>33</v>
      </c>
      <c r="G357" s="106"/>
      <c r="H357" s="131"/>
      <c r="I357" s="131"/>
      <c r="J357" s="62">
        <f t="shared" si="22"/>
        <v>0</v>
      </c>
      <c r="K357" s="26"/>
    </row>
    <row r="358" spans="1:11" x14ac:dyDescent="0.15">
      <c r="A358" s="103">
        <v>461</v>
      </c>
      <c r="B358" s="100" t="str">
        <f t="shared" si="23"/>
        <v/>
      </c>
      <c r="D358" s="86"/>
      <c r="E358" s="132"/>
      <c r="F358" s="106" t="s">
        <v>33</v>
      </c>
      <c r="G358" s="106"/>
      <c r="H358" s="131"/>
      <c r="I358" s="131"/>
      <c r="J358" s="62">
        <f t="shared" si="22"/>
        <v>0</v>
      </c>
      <c r="K358" s="26"/>
    </row>
    <row r="359" spans="1:11" x14ac:dyDescent="0.15">
      <c r="A359" s="102">
        <v>462</v>
      </c>
      <c r="B359" s="100" t="str">
        <f t="shared" si="23"/>
        <v/>
      </c>
      <c r="D359" s="85" t="s">
        <v>30</v>
      </c>
      <c r="E359" s="133"/>
      <c r="F359" s="106" t="s">
        <v>33</v>
      </c>
      <c r="G359" s="130"/>
      <c r="H359" s="131"/>
      <c r="I359" s="131"/>
      <c r="J359" s="62">
        <f t="shared" si="22"/>
        <v>0</v>
      </c>
      <c r="K359" s="26"/>
    </row>
    <row r="360" spans="1:11" x14ac:dyDescent="0.15">
      <c r="A360" s="103">
        <v>463</v>
      </c>
      <c r="B360" s="100" t="str">
        <f t="shared" si="23"/>
        <v/>
      </c>
      <c r="D360" s="86"/>
      <c r="E360" s="132"/>
      <c r="F360" s="106" t="s">
        <v>33</v>
      </c>
      <c r="G360" s="106"/>
      <c r="H360" s="131"/>
      <c r="I360" s="131"/>
      <c r="J360" s="62">
        <f t="shared" si="22"/>
        <v>0</v>
      </c>
      <c r="K360" s="26"/>
    </row>
    <row r="361" spans="1:11" x14ac:dyDescent="0.15">
      <c r="A361" s="102">
        <v>464</v>
      </c>
      <c r="B361" s="100" t="str">
        <f t="shared" si="23"/>
        <v/>
      </c>
      <c r="D361" s="86"/>
      <c r="E361" s="132"/>
      <c r="F361" s="106" t="s">
        <v>33</v>
      </c>
      <c r="G361" s="106"/>
      <c r="H361" s="131"/>
      <c r="I361" s="131"/>
      <c r="J361" s="62">
        <f t="shared" si="22"/>
        <v>0</v>
      </c>
      <c r="K361" s="26"/>
    </row>
    <row r="362" spans="1:11" x14ac:dyDescent="0.15">
      <c r="A362" s="103">
        <v>465</v>
      </c>
      <c r="B362" s="100" t="str">
        <f t="shared" si="23"/>
        <v/>
      </c>
      <c r="D362" s="85" t="s">
        <v>37</v>
      </c>
      <c r="E362" s="133"/>
      <c r="F362" s="106" t="s">
        <v>33</v>
      </c>
      <c r="G362" s="130"/>
      <c r="H362" s="131"/>
      <c r="I362" s="131"/>
      <c r="J362" s="62">
        <f t="shared" si="22"/>
        <v>0</v>
      </c>
      <c r="K362" s="26"/>
    </row>
    <row r="363" spans="1:11" x14ac:dyDescent="0.15">
      <c r="A363" s="102">
        <v>466</v>
      </c>
      <c r="B363" s="100" t="str">
        <f t="shared" si="23"/>
        <v/>
      </c>
      <c r="D363" s="86"/>
      <c r="E363" s="132"/>
      <c r="F363" s="106" t="s">
        <v>33</v>
      </c>
      <c r="G363" s="106"/>
      <c r="H363" s="131"/>
      <c r="I363" s="131"/>
      <c r="J363" s="62">
        <f t="shared" si="22"/>
        <v>0</v>
      </c>
      <c r="K363" s="26"/>
    </row>
    <row r="364" spans="1:11" x14ac:dyDescent="0.15">
      <c r="A364" s="103">
        <v>467</v>
      </c>
      <c r="B364" s="100" t="str">
        <f t="shared" si="23"/>
        <v/>
      </c>
      <c r="D364" s="86"/>
      <c r="E364" s="132"/>
      <c r="F364" s="106" t="s">
        <v>33</v>
      </c>
      <c r="G364" s="106"/>
      <c r="H364" s="131"/>
      <c r="I364" s="131"/>
      <c r="J364" s="62">
        <f t="shared" si="22"/>
        <v>0</v>
      </c>
      <c r="K364" s="26"/>
    </row>
    <row r="365" spans="1:11" x14ac:dyDescent="0.15">
      <c r="A365" s="102">
        <v>468</v>
      </c>
      <c r="B365" s="100" t="str">
        <f t="shared" si="23"/>
        <v/>
      </c>
      <c r="D365" s="75" t="s">
        <v>27</v>
      </c>
      <c r="E365" s="134"/>
      <c r="F365" s="106" t="s">
        <v>33</v>
      </c>
      <c r="G365" s="130"/>
      <c r="H365" s="131"/>
      <c r="I365" s="131"/>
      <c r="J365" s="62">
        <f>$H365+$I365</f>
        <v>0</v>
      </c>
      <c r="K365" s="3"/>
    </row>
    <row r="366" spans="1:11" x14ac:dyDescent="0.15">
      <c r="A366" s="103">
        <v>469</v>
      </c>
      <c r="B366" s="100" t="str">
        <f t="shared" ca="1" si="23"/>
        <v/>
      </c>
      <c r="D366" s="75" t="s">
        <v>27</v>
      </c>
      <c r="E366" s="135"/>
      <c r="F366" s="106" t="s">
        <v>33</v>
      </c>
      <c r="G366" s="112"/>
      <c r="H366" s="131"/>
      <c r="I366" s="131"/>
      <c r="J366" s="62">
        <f ca="1">SUMIF($D$7:$D$106,"株式会社ティーケーホールディングス/経費",J315:J345)</f>
        <v>0</v>
      </c>
      <c r="K366" s="3"/>
    </row>
    <row r="367" spans="1:11" x14ac:dyDescent="0.15">
      <c r="A367" s="102">
        <v>470</v>
      </c>
      <c r="B367" s="100" t="str">
        <f t="shared" si="23"/>
        <v/>
      </c>
      <c r="D367" s="83"/>
      <c r="E367" s="135"/>
      <c r="F367" s="106" t="s">
        <v>34</v>
      </c>
      <c r="G367" s="130"/>
      <c r="H367" s="131"/>
      <c r="I367" s="131"/>
      <c r="J367" s="62">
        <f>$H367+$I367</f>
        <v>0</v>
      </c>
      <c r="K367" s="3"/>
    </row>
    <row r="368" spans="1:11" ht="14.25" thickBot="1" x14ac:dyDescent="0.2">
      <c r="A368" s="103">
        <v>471</v>
      </c>
      <c r="B368" s="100" t="str">
        <f t="shared" si="23"/>
        <v/>
      </c>
      <c r="D368" s="83"/>
      <c r="E368" s="135"/>
      <c r="F368" s="106" t="s">
        <v>34</v>
      </c>
      <c r="G368" s="130"/>
      <c r="H368" s="131"/>
      <c r="I368" s="131"/>
      <c r="J368" s="62">
        <f>$H368+$I368</f>
        <v>0</v>
      </c>
      <c r="K368" s="2"/>
    </row>
    <row r="369" spans="1:11" ht="14.25" thickBot="1" x14ac:dyDescent="0.2">
      <c r="A369" s="103">
        <v>472</v>
      </c>
      <c r="B369" s="100">
        <f>IF($H369="","",1)</f>
        <v>1</v>
      </c>
      <c r="D369" s="73"/>
      <c r="E369" s="80"/>
      <c r="F369" s="30"/>
      <c r="G369" s="8" t="s">
        <v>19</v>
      </c>
      <c r="H369" s="51">
        <f>SUM($H$353:$H$355)-SUM($H$356:$H$366)+SUM($H$367:$H$368)</f>
        <v>0</v>
      </c>
      <c r="I369" s="52">
        <f>SUM($I$353:$I$355)-SUM($I$356:$I$366)+SUM($I$367:$I$368)</f>
        <v>0</v>
      </c>
      <c r="J369" s="53">
        <f ca="1">SUM($J$353:$J$355)-SUM($J$356:$J$366)+SUM($J$367:$J$368)</f>
        <v>0</v>
      </c>
      <c r="K369" s="26"/>
    </row>
    <row r="370" spans="1:11" x14ac:dyDescent="0.15">
      <c r="A370" s="102">
        <v>473</v>
      </c>
      <c r="B370" s="101">
        <v>1</v>
      </c>
      <c r="C370" s="84"/>
      <c r="D370" s="73"/>
      <c r="E370" s="80"/>
      <c r="F370" s="80"/>
      <c r="G370" s="84"/>
      <c r="H370" s="73"/>
      <c r="I370" s="73"/>
      <c r="J370" s="73"/>
      <c r="K370" s="55"/>
    </row>
    <row r="371" spans="1:11" x14ac:dyDescent="0.15">
      <c r="A371" s="103">
        <v>474</v>
      </c>
      <c r="B371" s="101">
        <v>1</v>
      </c>
      <c r="C371" s="84"/>
      <c r="D371" s="73"/>
      <c r="E371" s="80"/>
      <c r="F371" s="80"/>
      <c r="G371" s="84"/>
      <c r="H371" s="73"/>
      <c r="I371" s="73"/>
      <c r="J371" s="73"/>
      <c r="K371" s="55"/>
    </row>
    <row r="372" spans="1:11" x14ac:dyDescent="0.15">
      <c r="A372" s="102">
        <v>475</v>
      </c>
      <c r="B372" s="99">
        <v>1</v>
      </c>
      <c r="D372" s="87" t="s">
        <v>55</v>
      </c>
      <c r="E372" s="136"/>
      <c r="F372" s="118"/>
      <c r="G372" s="106"/>
      <c r="H372" s="64">
        <v>0</v>
      </c>
      <c r="I372" s="64">
        <v>0</v>
      </c>
      <c r="J372" s="64">
        <f>H372+I372</f>
        <v>0</v>
      </c>
      <c r="K372" s="55"/>
    </row>
    <row r="373" spans="1:11" x14ac:dyDescent="0.15">
      <c r="A373" s="103">
        <v>476</v>
      </c>
      <c r="B373" s="100" t="str">
        <f t="shared" ref="B373:B377" si="24">IF(OR($J373="",$J373=0),"",1)</f>
        <v/>
      </c>
      <c r="D373" s="73"/>
      <c r="E373" s="137"/>
      <c r="F373" s="118"/>
      <c r="G373" s="106"/>
      <c r="H373" s="64">
        <v>0</v>
      </c>
      <c r="I373" s="64">
        <v>0</v>
      </c>
      <c r="J373" s="64">
        <f>H373+I373</f>
        <v>0</v>
      </c>
      <c r="K373" s="66"/>
    </row>
    <row r="374" spans="1:11" x14ac:dyDescent="0.15">
      <c r="A374" s="102">
        <v>477</v>
      </c>
      <c r="B374" s="100" t="str">
        <f t="shared" si="24"/>
        <v/>
      </c>
      <c r="D374" s="73"/>
      <c r="E374" s="137"/>
      <c r="F374" s="118"/>
      <c r="G374" s="106"/>
      <c r="H374" s="64">
        <v>0</v>
      </c>
      <c r="I374" s="64">
        <v>0</v>
      </c>
      <c r="J374" s="64">
        <f t="shared" ref="J373:J381" si="25">H374+I374</f>
        <v>0</v>
      </c>
      <c r="K374" s="66"/>
    </row>
    <row r="375" spans="1:11" x14ac:dyDescent="0.15">
      <c r="A375" s="103">
        <v>478</v>
      </c>
      <c r="B375" s="100" t="str">
        <f t="shared" si="24"/>
        <v/>
      </c>
      <c r="D375" s="73"/>
      <c r="E375" s="137"/>
      <c r="F375" s="118"/>
      <c r="G375" s="106"/>
      <c r="H375" s="64">
        <v>0</v>
      </c>
      <c r="I375" s="64">
        <v>0</v>
      </c>
      <c r="J375" s="64">
        <f t="shared" si="25"/>
        <v>0</v>
      </c>
      <c r="K375" s="66"/>
    </row>
    <row r="376" spans="1:11" x14ac:dyDescent="0.15">
      <c r="A376" s="102">
        <v>479</v>
      </c>
      <c r="B376" s="100" t="str">
        <f t="shared" si="24"/>
        <v/>
      </c>
      <c r="D376" s="73"/>
      <c r="E376" s="137"/>
      <c r="F376" s="118"/>
      <c r="G376" s="106"/>
      <c r="H376" s="64">
        <v>0</v>
      </c>
      <c r="I376" s="64">
        <v>0</v>
      </c>
      <c r="J376" s="64">
        <f t="shared" si="25"/>
        <v>0</v>
      </c>
      <c r="K376" s="66"/>
    </row>
    <row r="377" spans="1:11" x14ac:dyDescent="0.15">
      <c r="A377" s="103">
        <v>480</v>
      </c>
      <c r="B377" s="100" t="str">
        <f t="shared" si="24"/>
        <v/>
      </c>
      <c r="D377" s="73"/>
      <c r="E377" s="137"/>
      <c r="F377" s="118"/>
      <c r="G377" s="106"/>
      <c r="H377" s="64">
        <v>0</v>
      </c>
      <c r="I377" s="64">
        <v>0</v>
      </c>
      <c r="J377" s="64">
        <f t="shared" si="25"/>
        <v>0</v>
      </c>
      <c r="K377" s="55"/>
    </row>
    <row r="378" spans="1:11" x14ac:dyDescent="0.15">
      <c r="A378" s="102">
        <v>481</v>
      </c>
      <c r="B378" s="99">
        <v>1</v>
      </c>
      <c r="D378" s="73"/>
      <c r="E378" s="138" t="s">
        <v>56</v>
      </c>
      <c r="F378" s="121"/>
      <c r="G378" s="122"/>
      <c r="H378" s="67">
        <f>SUM($H$372:$H$377)</f>
        <v>0</v>
      </c>
      <c r="I378" s="67">
        <f>SUM($I$372:$I$377)</f>
        <v>0</v>
      </c>
      <c r="J378" s="68">
        <f t="shared" si="25"/>
        <v>0</v>
      </c>
      <c r="K378" s="55"/>
    </row>
    <row r="379" spans="1:11" x14ac:dyDescent="0.15">
      <c r="A379" s="103">
        <v>482</v>
      </c>
      <c r="B379" s="99">
        <v>1</v>
      </c>
      <c r="D379" s="73"/>
      <c r="E379" s="136" t="s">
        <v>1</v>
      </c>
      <c r="F379" s="118"/>
      <c r="G379" s="106"/>
      <c r="H379" s="64">
        <v>0</v>
      </c>
      <c r="I379" s="64">
        <v>0</v>
      </c>
      <c r="J379" s="64">
        <f t="shared" si="25"/>
        <v>0</v>
      </c>
      <c r="K379" s="55"/>
    </row>
    <row r="380" spans="1:11" x14ac:dyDescent="0.15">
      <c r="A380" s="102">
        <v>483</v>
      </c>
      <c r="B380" s="99">
        <v>1</v>
      </c>
      <c r="D380" s="73"/>
      <c r="E380" s="139" t="s">
        <v>36</v>
      </c>
      <c r="F380" s="124"/>
      <c r="G380" s="124"/>
      <c r="H380" s="64">
        <v>0</v>
      </c>
      <c r="I380" s="64">
        <v>0</v>
      </c>
      <c r="J380" s="64">
        <f t="shared" si="25"/>
        <v>0</v>
      </c>
      <c r="K380" s="26"/>
    </row>
    <row r="381" spans="1:11" x14ac:dyDescent="0.15">
      <c r="A381" s="103">
        <v>484</v>
      </c>
      <c r="B381" s="99">
        <v>1</v>
      </c>
      <c r="D381" s="73"/>
      <c r="E381" s="81" t="s">
        <v>32</v>
      </c>
      <c r="F381" s="30"/>
      <c r="H381" s="47">
        <f>$H$369-SUM($H$378:$H$380)</f>
        <v>0</v>
      </c>
      <c r="I381" s="47">
        <f>$I$369-SUM($I$378:$I$380)</f>
        <v>0</v>
      </c>
      <c r="J381" s="47">
        <f t="shared" si="25"/>
        <v>0</v>
      </c>
      <c r="K381" s="26"/>
    </row>
    <row r="382" spans="1:11" x14ac:dyDescent="0.15">
      <c r="E382" s="27"/>
      <c r="F382" s="27"/>
      <c r="K382"/>
    </row>
    <row r="383" spans="1:11" x14ac:dyDescent="0.15">
      <c r="E383" s="27"/>
      <c r="F383" s="27"/>
      <c r="K383"/>
    </row>
  </sheetData>
  <autoFilter ref="A6:J381" xr:uid="{00000000-0009-0000-0000-000009000000}"/>
  <dataConsolidate/>
  <mergeCells count="21">
    <mergeCell ref="D311:K311"/>
    <mergeCell ref="D312:J312"/>
    <mergeCell ref="D314:E314"/>
    <mergeCell ref="D237:K237"/>
    <mergeCell ref="D238:J238"/>
    <mergeCell ref="D240:E240"/>
    <mergeCell ref="E230:F230"/>
    <mergeCell ref="E231:F231"/>
    <mergeCell ref="E232:F232"/>
    <mergeCell ref="D1:K1"/>
    <mergeCell ref="F223:G223"/>
    <mergeCell ref="D5:E5"/>
    <mergeCell ref="D2:J2"/>
    <mergeCell ref="E229:F229"/>
    <mergeCell ref="F224:G224"/>
    <mergeCell ref="F225:G225"/>
    <mergeCell ref="F226:G226"/>
    <mergeCell ref="H223:I223"/>
    <mergeCell ref="H224:I224"/>
    <mergeCell ref="H225:I225"/>
    <mergeCell ref="H226:I226"/>
  </mergeCells>
  <phoneticPr fontId="2"/>
  <conditionalFormatting sqref="G7:G163">
    <cfRule type="cellIs" dxfId="12" priority="17" stopIfTrue="1" operator="equal">
      <formula>"小計"</formula>
    </cfRule>
  </conditionalFormatting>
  <conditionalFormatting sqref="G242:G272">
    <cfRule type="cellIs" dxfId="11" priority="16" stopIfTrue="1" operator="equal">
      <formula>"小計"</formula>
    </cfRule>
  </conditionalFormatting>
  <conditionalFormatting sqref="H273:J273 H242:I272">
    <cfRule type="expression" dxfId="10" priority="8">
      <formula>$E242="請求額合計"</formula>
    </cfRule>
    <cfRule type="expression" dxfId="9" priority="15" stopIfTrue="1">
      <formula>$G242="小計"</formula>
    </cfRule>
  </conditionalFormatting>
  <conditionalFormatting sqref="G316:G346">
    <cfRule type="cellIs" dxfId="8" priority="14" stopIfTrue="1" operator="equal">
      <formula>"小計"</formula>
    </cfRule>
  </conditionalFormatting>
  <conditionalFormatting sqref="H7:J174">
    <cfRule type="expression" dxfId="7" priority="10">
      <formula>$E7="請求額合計"</formula>
    </cfRule>
    <cfRule type="expression" dxfId="6" priority="18" stopIfTrue="1">
      <formula>$G7="小計"</formula>
    </cfRule>
  </conditionalFormatting>
  <conditionalFormatting sqref="H347:J347 H316:I346">
    <cfRule type="expression" dxfId="5" priority="6">
      <formula>$E316="請求額合計"</formula>
    </cfRule>
    <cfRule type="expression" dxfId="4" priority="7">
      <formula>$G316="小計"</formula>
    </cfRule>
  </conditionalFormatting>
  <conditionalFormatting sqref="J242:J272">
    <cfRule type="expression" dxfId="3" priority="3">
      <formula>$E242="請求額合計"</formula>
    </cfRule>
    <cfRule type="expression" dxfId="2" priority="4" stopIfTrue="1">
      <formula>$G242="小計"</formula>
    </cfRule>
  </conditionalFormatting>
  <conditionalFormatting sqref="J316:J346">
    <cfRule type="expression" dxfId="1" priority="1">
      <formula>$E316="請求額合計"</formula>
    </cfRule>
    <cfRule type="expression" dxfId="0" priority="2" stopIfTrue="1">
      <formula>$G316="小計"</formula>
    </cfRule>
  </conditionalFormatting>
  <pageMargins left="0.70866141732283472" right="0" top="0.39370078740157483" bottom="0.39370078740157483" header="0.19685039370078741" footer="0.15748031496062992"/>
  <pageSetup paperSize="9" scale="70" orientation="portrait" horizontalDpi="300" verticalDpi="300" r:id="rId1"/>
  <headerFooter alignWithMargins="0">
    <oddHeader>&amp;R&amp;10作成：&amp;D  &amp;T</oddHeader>
    <oddFooter>&amp;C&amp;P/&amp;N</oddFooter>
  </headerFooter>
  <rowBreaks count="2" manualBreakCount="2">
    <brk id="236" max="16383" man="1"/>
    <brk id="310" max="16383" man="1"/>
  </rowBreaks>
  <ignoredErrors>
    <ignoredError sqref="D237 D311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請求額集計表</vt:lpstr>
      <vt:lpstr>請求額集計表!Print_Area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株式会社　クワガタ</dc:creator>
  <dc:description>ver.8.0より変更⇒（例）請求Dataｼｰﾄ：関数バグ5件（30.項1件）</dc:description>
  <cp:lastModifiedBy>Atsushi Esashika</cp:lastModifiedBy>
  <cp:lastPrinted>2019-09-04T10:30:22Z</cp:lastPrinted>
  <dcterms:created xsi:type="dcterms:W3CDTF">2001-12-14T07:28:42Z</dcterms:created>
  <dcterms:modified xsi:type="dcterms:W3CDTF">2019-09-22T14:47:44Z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7a15a323-fbd9-467d-835f-e7278ea48b6f</vt:lpwstr>
  </property>
</Properties>
</file>