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30" windowWidth="18210" windowHeight="7230" activeTab="2"/>
  </bookViews>
  <sheets>
    <sheet name="市販" sheetId="1" r:id="rId1"/>
    <sheet name="納品連絡書" sheetId="2" r:id="rId2"/>
    <sheet name="データ設定用" sheetId="3" r:id="rId3"/>
  </sheets>
  <definedNames>
    <definedName name="_xlnm.Print_Area" localSheetId="0">市販!$B$1:$N$22</definedName>
    <definedName name="_xlnm.Print_Area" localSheetId="1">納品連絡書!$A$1:$J$23</definedName>
  </definedNames>
  <calcPr calcId="145621"/>
</workbook>
</file>

<file path=xl/calcChain.xml><?xml version="1.0" encoding="utf-8"?>
<calcChain xmlns="http://schemas.openxmlformats.org/spreadsheetml/2006/main">
  <c r="AI3" i="3" l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F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AJ3" i="3" l="1"/>
  <c r="C21" i="1"/>
  <c r="M21" i="1"/>
  <c r="F21" i="1"/>
  <c r="G21" i="1" s="1"/>
  <c r="H21" i="1" s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sharedStrings.xml><?xml version="1.0" encoding="utf-8"?>
<sst xmlns="http://schemas.openxmlformats.org/spreadsheetml/2006/main" count="134" uniqueCount="129">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</sst>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38" fontId="0" fillId="0" borderId="3" xfId="1" applyFont="1" applyBorder="1" applyAlignment="1">
      <alignment horizontal="center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3">
    <cellStyle name="桁区切り" xfId="1" builtinId="6"/>
    <cellStyle name="標準" xfId="0" builtinId="0"/>
    <cellStyle name="標準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2"/>
  <sheetViews>
    <sheetView view="pageBreakPreview" topLeftCell="B1" zoomScale="80" zoomScaleNormal="100" zoomScaleSheetLayoutView="80" workbookViewId="0">
      <selection activeCell="C21" sqref="C21"/>
    </sheetView>
  </sheetViews>
  <sheetFormatPr defaultRowHeight="13.5" x14ac:dyDescent="0.15"/>
  <cols>
    <col min="1" max="1" width="1.625" hidden="1" customWidth="1"/>
    <col min="2" max="2" width="10.25" customWidth="1"/>
    <col min="3" max="3" width="42.875" customWidth="1"/>
    <col min="4" max="5" width="15" customWidth="1"/>
    <col min="6" max="6" width="5.125" customWidth="1"/>
    <col min="7" max="12" width="3.625" customWidth="1"/>
    <col min="13" max="13" width="6" customWidth="1"/>
    <col min="14" max="14" width="23.5" customWidth="1"/>
    <col min="15" max="15" width="3.5" customWidth="1"/>
  </cols>
  <sheetData>
    <row r="2" spans="3:14" ht="70.150000000000006" customHeight="1" x14ac:dyDescent="0.15"/>
    <row r="3" spans="3:14" ht="26.65" customHeight="1" x14ac:dyDescent="0.15">
      <c r="C3" s="3">
        <f>データ設定用!H3</f>
        <v>0</v>
      </c>
      <c r="D3" s="3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3:14" ht="60.4" customHeight="1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3:14" ht="27.4" customHeight="1" x14ac:dyDescent="0.15">
      <c r="C5" s="6" t="s">
        <v>7</v>
      </c>
      <c r="D5" s="6" t="s">
        <v>6</v>
      </c>
      <c r="E5" s="6" t="s">
        <v>5</v>
      </c>
      <c r="F5" s="42" t="s">
        <v>4</v>
      </c>
      <c r="G5" s="42"/>
      <c r="H5" s="42"/>
      <c r="I5" s="42"/>
      <c r="J5" s="42"/>
      <c r="K5" s="42"/>
      <c r="L5" s="42"/>
      <c r="M5" s="42"/>
      <c r="N5" s="6" t="s">
        <v>3</v>
      </c>
    </row>
    <row r="6" spans="3:14" ht="19.899999999999999" customHeight="1" x14ac:dyDescent="0.15">
      <c r="C6" s="42">
        <f>データ設定用!K6</f>
        <v>0</v>
      </c>
      <c r="D6" s="42">
        <f>データ設定用!O6</f>
        <v>0</v>
      </c>
      <c r="E6" s="42">
        <f>データ設定用!M6</f>
        <v>0</v>
      </c>
      <c r="F6" s="42" t="str">
        <f>IF(MOD(ROUNDDOWN(データ設定用!$R6/10000000,0),10) &gt; 0,MOD(ROUNDDOWN(データ設定用!$R6/10000000,0),10),"")</f>
        <v/>
      </c>
      <c r="G6" s="42" t="str">
        <f>IF(OR(MAX($F6:F7)&gt;0,MOD(ROUNDDOWN(データ設定用!$R6/1000000,0),10) &gt; 0),MOD(ROUNDDOWN(データ設定用!$R6/1000000,0),10),"")</f>
        <v/>
      </c>
      <c r="H6" s="42" t="str">
        <f>IF(OR(MAX($F6:G7)&gt;0,MOD(ROUNDDOWN(データ設定用!$R6/100000,0),10) &gt; 0),MOD(ROUNDDOWN(データ設定用!$R6/100000,0),10),"")</f>
        <v/>
      </c>
      <c r="I6" s="42" t="str">
        <f>IF(OR(MAX($F6:H7)&gt;0,MOD(ROUNDDOWN(データ設定用!$R6/10000,0),10) &gt; 0),MOD(ROUNDDOWN(データ設定用!$R6/10000,0),10),"")</f>
        <v/>
      </c>
      <c r="J6" s="42" t="str">
        <f>IF(OR(MAX($F6:I7)&gt;0,MOD(ROUNDDOWN(データ設定用!$R6/1000,0),10) &gt; 0),MOD(ROUNDDOWN(データ設定用!$R6/1000,0),10),"")</f>
        <v/>
      </c>
      <c r="K6" s="42" t="str">
        <f>IF(OR(MAX($F6:J7)&gt;0,MOD(ROUNDDOWN(データ設定用!$R6/100,0),10) &gt; 0),MOD(ROUNDDOWN(データ設定用!$R6/100,0),10),"")</f>
        <v/>
      </c>
      <c r="L6" s="42" t="str">
        <f>IF(OR(MAX($F6:K7)&gt;0,MOD(ROUNDDOWN(データ設定用!$R6/10,0),10) &gt; 0),MOD(ROUNDDOWN(データ設定用!$R6/10,0),10),"")</f>
        <v/>
      </c>
      <c r="M6" s="42">
        <f>MOD(データ設定用!$R6,10)</f>
        <v>0</v>
      </c>
      <c r="N6" s="7">
        <f>データ設定用!S6</f>
        <v>0</v>
      </c>
    </row>
    <row r="7" spans="3:14" ht="19.899999999999999" customHeight="1" x14ac:dyDescent="0.15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31">
        <f>データ設定用!I6</f>
        <v>0</v>
      </c>
    </row>
    <row r="8" spans="3:14" ht="19.899999999999999" customHeight="1" x14ac:dyDescent="0.15">
      <c r="C8" s="42">
        <f>データ設定用!K7</f>
        <v>0</v>
      </c>
      <c r="D8" s="42">
        <f>データ設定用!O7</f>
        <v>0</v>
      </c>
      <c r="E8" s="42">
        <f>データ設定用!M7</f>
        <v>0</v>
      </c>
      <c r="F8" s="42" t="str">
        <f>IF(MOD(ROUNDDOWN(データ設定用!$R7/10000000,0),10) &gt; 0,MOD(ROUNDDOWN(データ設定用!$R7/10000000,0),10),"")</f>
        <v/>
      </c>
      <c r="G8" s="42" t="str">
        <f>IF(OR(MAX($F8:F9)&gt;0,MOD(ROUNDDOWN(データ設定用!$R7/1000000,0),10) &gt; 0),MOD(ROUNDDOWN(データ設定用!$R7/1000000,0),10),"")</f>
        <v/>
      </c>
      <c r="H8" s="42" t="str">
        <f>IF(OR(MAX($F8:G9)&gt;0,MOD(ROUNDDOWN(データ設定用!$R7/100000,0),10) &gt; 0),MOD(ROUNDDOWN(データ設定用!$R7/100000,0),10),"")</f>
        <v/>
      </c>
      <c r="I8" s="42" t="str">
        <f>IF(OR(MAX($F8:H9)&gt;0,MOD(ROUNDDOWN(データ設定用!$R7/10000,0),10) &gt; 0),MOD(ROUNDDOWN(データ設定用!$R7/10000,0),10),"")</f>
        <v/>
      </c>
      <c r="J8" s="42" t="str">
        <f>IF(OR(MAX($F8:I9)&gt;0,MOD(ROUNDDOWN(データ設定用!$R7/1000,0),10) &gt; 0),MOD(ROUNDDOWN(データ設定用!$R7/1000,0),10),"")</f>
        <v/>
      </c>
      <c r="K8" s="42" t="str">
        <f>IF(OR(MAX($F8:J9)&gt;0,MOD(ROUNDDOWN(データ設定用!$R7/100,0),10) &gt; 0),MOD(ROUNDDOWN(データ設定用!$R7/100,0),10),"")</f>
        <v/>
      </c>
      <c r="L8" s="42" t="str">
        <f>IF(OR(MAX($F8:K9)&gt;0,MOD(ROUNDDOWN(データ設定用!$R7/10,0),10) &gt; 0),MOD(ROUNDDOWN(データ設定用!$R7/10,0),10),"")</f>
        <v/>
      </c>
      <c r="M8" s="42">
        <f>MOD(データ設定用!$R7,10)</f>
        <v>0</v>
      </c>
      <c r="N8" s="7">
        <f>データ設定用!S7</f>
        <v>0</v>
      </c>
    </row>
    <row r="9" spans="3:14" ht="19.899999999999999" customHeight="1" x14ac:dyDescent="0.15"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31">
        <f>データ設定用!I7</f>
        <v>0</v>
      </c>
    </row>
    <row r="10" spans="3:14" ht="19.899999999999999" customHeight="1" x14ac:dyDescent="0.15">
      <c r="C10" s="42">
        <f>データ設定用!K8</f>
        <v>0</v>
      </c>
      <c r="D10" s="42">
        <f>データ設定用!O8</f>
        <v>0</v>
      </c>
      <c r="E10" s="42">
        <f>データ設定用!M8</f>
        <v>0</v>
      </c>
      <c r="F10" s="42" t="str">
        <f>IF(MOD(ROUNDDOWN(データ設定用!$R8/10000000,0),10) &gt; 0,MOD(ROUNDDOWN(データ設定用!$R8/10000000,0),10),"")</f>
        <v/>
      </c>
      <c r="G10" s="42" t="str">
        <f>IF(OR(MAX($F10:F11)&gt;0,MOD(ROUNDDOWN(データ設定用!$R8/1000000,0),10) &gt; 0),MOD(ROUNDDOWN(データ設定用!$R8/1000000,0),10),"")</f>
        <v/>
      </c>
      <c r="H10" s="42" t="str">
        <f>IF(OR(MAX($F10:G11)&gt;0,MOD(ROUNDDOWN(データ設定用!$R8/100000,0),10) &gt; 0),MOD(ROUNDDOWN(データ設定用!$R8/100000,0),10),"")</f>
        <v/>
      </c>
      <c r="I10" s="42" t="str">
        <f>IF(OR(MAX($F10:H11)&gt;0,MOD(ROUNDDOWN(データ設定用!$R8/10000,0),10) &gt; 0),MOD(ROUNDDOWN(データ設定用!$R8/10000,0),10),"")</f>
        <v/>
      </c>
      <c r="J10" s="42" t="str">
        <f>IF(OR(MAX($F10:I11)&gt;0,MOD(ROUNDDOWN(データ設定用!$R8/1000,0),10) &gt; 0),MOD(ROUNDDOWN(データ設定用!$R8/1000,0),10),"")</f>
        <v/>
      </c>
      <c r="K10" s="42" t="str">
        <f>IF(OR(MAX($F10:J11)&gt;0,MOD(ROUNDDOWN(データ設定用!$R8/100,0),10) &gt; 0),MOD(ROUNDDOWN(データ設定用!$R8/100,0),10),"")</f>
        <v/>
      </c>
      <c r="L10" s="42" t="str">
        <f>IF(OR(MAX($F10:K11)&gt;0,MOD(ROUNDDOWN(データ設定用!$R8/10,0),10) &gt; 0),MOD(ROUNDDOWN(データ設定用!$R8/10,0),10),"")</f>
        <v/>
      </c>
      <c r="M10" s="42">
        <f>MOD(データ設定用!$R8,10)</f>
        <v>0</v>
      </c>
      <c r="N10" s="7">
        <f>データ設定用!S8</f>
        <v>0</v>
      </c>
    </row>
    <row r="11" spans="3:14" ht="19.899999999999999" customHeight="1" x14ac:dyDescent="0.15"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31">
        <f>データ設定用!I8</f>
        <v>0</v>
      </c>
    </row>
    <row r="12" spans="3:14" ht="19.899999999999999" customHeight="1" x14ac:dyDescent="0.15">
      <c r="C12" s="42">
        <f>データ設定用!K9</f>
        <v>0</v>
      </c>
      <c r="D12" s="42">
        <f>データ設定用!O9</f>
        <v>0</v>
      </c>
      <c r="E12" s="42">
        <f>データ設定用!M9</f>
        <v>0</v>
      </c>
      <c r="F12" s="42" t="str">
        <f>IF(MOD(ROUNDDOWN(データ設定用!$R9/10000000,0),10) &gt; 0,MOD(ROUNDDOWN(データ設定用!$R9/10000000,0),10),"")</f>
        <v/>
      </c>
      <c r="G12" s="42" t="str">
        <f>IF(OR(MAX($F12:F13)&gt;0,MOD(ROUNDDOWN(データ設定用!$R9/1000000,0),10) &gt; 0),MOD(ROUNDDOWN(データ設定用!$R9/1000000,0),10),"")</f>
        <v/>
      </c>
      <c r="H12" s="42" t="str">
        <f>IF(OR(MAX($F12:G13)&gt;0,MOD(ROUNDDOWN(データ設定用!$R9/100000,0),10) &gt; 0),MOD(ROUNDDOWN(データ設定用!$R9/100000,0),10),"")</f>
        <v/>
      </c>
      <c r="I12" s="42" t="str">
        <f>IF(OR(MAX($F12:H13)&gt;0,MOD(ROUNDDOWN(データ設定用!$R9/10000,0),10) &gt; 0),MOD(ROUNDDOWN(データ設定用!$R9/10000,0),10),"")</f>
        <v/>
      </c>
      <c r="J12" s="42" t="str">
        <f>IF(OR(MAX($F12:I13)&gt;0,MOD(ROUNDDOWN(データ設定用!$R9/1000,0),10) &gt; 0),MOD(ROUNDDOWN(データ設定用!$R9/1000,0),10),"")</f>
        <v/>
      </c>
      <c r="K12" s="42" t="str">
        <f>IF(OR(MAX($F12:J13)&gt;0,MOD(ROUNDDOWN(データ設定用!$R9/100,0),10) &gt; 0),MOD(ROUNDDOWN(データ設定用!$R9/100,0),10),"")</f>
        <v/>
      </c>
      <c r="L12" s="42" t="str">
        <f>IF(OR(MAX($F12:K13)&gt;0,MOD(ROUNDDOWN(データ設定用!$R9/10,0),10) &gt; 0),MOD(ROUNDDOWN(データ設定用!$R9/10,0),10),"")</f>
        <v/>
      </c>
      <c r="M12" s="42">
        <f>MOD(データ設定用!$R9,10)</f>
        <v>0</v>
      </c>
      <c r="N12" s="7">
        <f>データ設定用!S9</f>
        <v>0</v>
      </c>
    </row>
    <row r="13" spans="3:14" ht="19.899999999999999" customHeight="1" x14ac:dyDescent="0.15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1">
        <f>データ設定用!I9</f>
        <v>0</v>
      </c>
    </row>
    <row r="14" spans="3:14" ht="19.899999999999999" customHeight="1" x14ac:dyDescent="0.15">
      <c r="C14" s="42">
        <f>データ設定用!K10</f>
        <v>0</v>
      </c>
      <c r="D14" s="42">
        <f>データ設定用!O10</f>
        <v>0</v>
      </c>
      <c r="E14" s="42">
        <f>データ設定用!M10</f>
        <v>0</v>
      </c>
      <c r="F14" s="42" t="str">
        <f>IF(MOD(ROUNDDOWN(データ設定用!$R10/10000000,0),10) &gt; 0,MOD(ROUNDDOWN(データ設定用!$R10/10000000,0),10),"")</f>
        <v/>
      </c>
      <c r="G14" s="42" t="str">
        <f>IF(OR(MAX($F14:F15)&gt;0,MOD(ROUNDDOWN(データ設定用!$R10/1000000,0),10) &gt; 0),MOD(ROUNDDOWN(データ設定用!$R10/1000000,0),10),"")</f>
        <v/>
      </c>
      <c r="H14" s="42" t="str">
        <f>IF(OR(MAX($F14:G15)&gt;0,MOD(ROUNDDOWN(データ設定用!$R10/100000,0),10) &gt; 0),MOD(ROUNDDOWN(データ設定用!$R10/100000,0),10),"")</f>
        <v/>
      </c>
      <c r="I14" s="42" t="str">
        <f>IF(OR(MAX($F14:H15)&gt;0,MOD(ROUNDDOWN(データ設定用!$R10/10000,0),10) &gt; 0),MOD(ROUNDDOWN(データ設定用!$R10/10000,0),10),"")</f>
        <v/>
      </c>
      <c r="J14" s="42" t="str">
        <f>IF(OR(MAX($F14:I15)&gt;0,MOD(ROUNDDOWN(データ設定用!$R10/1000,0),10) &gt; 0),MOD(ROUNDDOWN(データ設定用!$R10/1000,0),10),"")</f>
        <v/>
      </c>
      <c r="K14" s="42" t="str">
        <f>IF(OR(MAX($F14:J15)&gt;0,MOD(ROUNDDOWN(データ設定用!$R10/100,0),10) &gt; 0),MOD(ROUNDDOWN(データ設定用!$R10/100,0),10),"")</f>
        <v/>
      </c>
      <c r="L14" s="42" t="str">
        <f>IF(OR(MAX($F14:K15)&gt;0,MOD(ROUNDDOWN(データ設定用!$R10/10,0),10) &gt; 0),MOD(ROUNDDOWN(データ設定用!$R10/10,0),10),"")</f>
        <v/>
      </c>
      <c r="M14" s="42">
        <f>MOD(データ設定用!$R10,10)</f>
        <v>0</v>
      </c>
      <c r="N14" s="7">
        <f>データ設定用!S10</f>
        <v>0</v>
      </c>
    </row>
    <row r="15" spans="3:14" ht="19.899999999999999" customHeight="1" x14ac:dyDescent="0.15"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31">
        <f>データ設定用!I10</f>
        <v>0</v>
      </c>
    </row>
    <row r="16" spans="3:14" ht="19.899999999999999" customHeight="1" x14ac:dyDescent="0.15">
      <c r="C16" s="42">
        <f>データ設定用!K11</f>
        <v>0</v>
      </c>
      <c r="D16" s="42">
        <f>データ設定用!O11</f>
        <v>0</v>
      </c>
      <c r="E16" s="42">
        <f>データ設定用!M11</f>
        <v>0</v>
      </c>
      <c r="F16" s="42" t="str">
        <f>IF(MOD(ROUNDDOWN(データ設定用!$R11/10000000,0),10) &gt; 0,MOD(ROUNDDOWN(データ設定用!$R11/10000000,0),10),"")</f>
        <v/>
      </c>
      <c r="G16" s="42" t="str">
        <f>IF(OR(MAX($F16:F17)&gt;0,MOD(ROUNDDOWN(データ設定用!$R11/1000000,0),10) &gt; 0),MOD(ROUNDDOWN(データ設定用!$R11/1000000,0),10),"")</f>
        <v/>
      </c>
      <c r="H16" s="42" t="str">
        <f>IF(OR(MAX($F16:G17)&gt;0,MOD(ROUNDDOWN(データ設定用!$R11/100000,0),10) &gt; 0),MOD(ROUNDDOWN(データ設定用!$R11/100000,0),10),"")</f>
        <v/>
      </c>
      <c r="I16" s="42" t="str">
        <f>IF(OR(MAX($F16:H17)&gt;0,MOD(ROUNDDOWN(データ設定用!$R11/10000,0),10) &gt; 0),MOD(ROUNDDOWN(データ設定用!$R11/10000,0),10),"")</f>
        <v/>
      </c>
      <c r="J16" s="42" t="str">
        <f>IF(OR(MAX($F16:I17)&gt;0,MOD(ROUNDDOWN(データ設定用!$R11/1000,0),10) &gt; 0),MOD(ROUNDDOWN(データ設定用!$R11/1000,0),10),"")</f>
        <v/>
      </c>
      <c r="K16" s="42" t="str">
        <f>IF(OR(MAX($F16:J17)&gt;0,MOD(ROUNDDOWN(データ設定用!$R11/100,0),10) &gt; 0),MOD(ROUNDDOWN(データ設定用!$R11/100,0),10),"")</f>
        <v/>
      </c>
      <c r="L16" s="42" t="str">
        <f>IF(OR(MAX($F16:K17)&gt;0,MOD(ROUNDDOWN(データ設定用!$R11/10,0),10) &gt; 0),MOD(ROUNDDOWN(データ設定用!$R11/10,0),10),"")</f>
        <v/>
      </c>
      <c r="M16" s="42">
        <f>MOD(データ設定用!$R11,10)</f>
        <v>0</v>
      </c>
      <c r="N16" s="7">
        <f>データ設定用!S11</f>
        <v>0</v>
      </c>
    </row>
    <row r="17" spans="3:14" ht="19.899999999999999" customHeight="1" x14ac:dyDescent="0.15"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31">
        <f>データ設定用!I11</f>
        <v>0</v>
      </c>
    </row>
    <row r="18" spans="3:14" ht="19.899999999999999" customHeight="1" x14ac:dyDescent="0.15">
      <c r="C18" s="42">
        <f>データ設定用!K12</f>
        <v>0</v>
      </c>
      <c r="D18" s="42">
        <f>データ設定用!O12</f>
        <v>0</v>
      </c>
      <c r="E18" s="42">
        <f>データ設定用!M12</f>
        <v>0</v>
      </c>
      <c r="F18" s="42" t="str">
        <f>IF(MOD(ROUNDDOWN(データ設定用!$R12/10000000,0),10) &gt; 0,MOD(ROUNDDOWN(データ設定用!$R12/10000000,0),10),"")</f>
        <v/>
      </c>
      <c r="G18" s="42" t="str">
        <f>IF(OR(MAX($F18:F19)&gt;0,MOD(ROUNDDOWN(データ設定用!$R12/1000000,0),10) &gt; 0),MOD(ROUNDDOWN(データ設定用!$R12/1000000,0),10),"")</f>
        <v/>
      </c>
      <c r="H18" s="42" t="str">
        <f>IF(OR(MAX($F18:G19)&gt;0,MOD(ROUNDDOWN(データ設定用!$R12/100000,0),10) &gt; 0),MOD(ROUNDDOWN(データ設定用!$R12/100000,0),10),"")</f>
        <v/>
      </c>
      <c r="I18" s="42" t="str">
        <f>IF(OR(MAX($F18:H19)&gt;0,MOD(ROUNDDOWN(データ設定用!$R12/10000,0),10) &gt; 0),MOD(ROUNDDOWN(データ設定用!$R12/10000,0),10),"")</f>
        <v/>
      </c>
      <c r="J18" s="42" t="str">
        <f>IF(OR(MAX($F18:I19)&gt;0,MOD(ROUNDDOWN(データ設定用!$R12/1000,0),10) &gt; 0),MOD(ROUNDDOWN(データ設定用!$R12/1000,0),10),"")</f>
        <v/>
      </c>
      <c r="K18" s="42" t="str">
        <f>IF(OR(MAX($F18:J19)&gt;0,MOD(ROUNDDOWN(データ設定用!$R12/100,0),10) &gt; 0),MOD(ROUNDDOWN(データ設定用!$R12/100,0),10),"")</f>
        <v/>
      </c>
      <c r="L18" s="42" t="str">
        <f>IF(OR(MAX($F18:K19)&gt;0,MOD(ROUNDDOWN(データ設定用!$R12/10,0),10) &gt; 0),MOD(ROUNDDOWN(データ設定用!$R12/10,0),10),"")</f>
        <v/>
      </c>
      <c r="M18" s="42">
        <f>MOD(データ設定用!$R12,10)</f>
        <v>0</v>
      </c>
      <c r="N18" s="7">
        <f>データ設定用!S12</f>
        <v>0</v>
      </c>
    </row>
    <row r="19" spans="3:14" ht="19.899999999999999" customHeight="1" x14ac:dyDescent="0.15"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31">
        <f>データ設定用!I12</f>
        <v>0</v>
      </c>
    </row>
    <row r="20" spans="3:14" ht="39" customHeight="1" x14ac:dyDescent="0.15">
      <c r="C20" s="5" t="s">
        <v>2</v>
      </c>
      <c r="D20" s="5"/>
      <c r="E20" s="4"/>
      <c r="F20" s="38" t="str">
        <f>IF(MOD(ROUNDDOWN(データ設定用!$V$3/10000000,0),10) &gt; 0,MOD(ROUNDDOWN(データ設定用!$V$3/10000000,0),10),"")</f>
        <v/>
      </c>
      <c r="G20" s="38" t="str">
        <f>IF(OR(MAX(F20)&gt;0,MOD(ROUNDDOWN(データ設定用!$V$3/1000000,0),10) &gt; 0),MOD(ROUNDDOWN(データ設定用!$V$3/1000000,0),10),"")</f>
        <v/>
      </c>
      <c r="H20" s="38" t="str">
        <f>IF(OR(MAX(F20:G20)&gt;0,MOD(ROUNDDOWN(データ設定用!$V$3/100000,0),10) &gt; 0),MOD(ROUNDDOWN(データ設定用!$V$3/100000,0),10),"")</f>
        <v/>
      </c>
      <c r="I20" s="38" t="str">
        <f>IF(OR(MAX(F20:H20)&gt;0,MOD(ROUNDDOWN(データ設定用!$V$3/10000,0),10) &gt; 0),MOD(ROUNDDOWN(データ設定用!$V$3/10000,0),10),"")</f>
        <v/>
      </c>
      <c r="J20" s="38" t="str">
        <f>IF(OR(MAX(F20:I20)&gt;0,MOD(ROUNDDOWN(データ設定用!$V$3/1000,0),10) &gt; 0),MOD(ROUNDDOWN(データ設定用!$V$3/1000,0),10),"")</f>
        <v/>
      </c>
      <c r="K20" s="38" t="str">
        <f>IF(OR(MAX(F20:J20)&gt;0,MOD(ROUNDDOWN(データ設定用!$V$3/100,0),10) &gt; 0),MOD(ROUNDDOWN(データ設定用!$V$3/100,0),10),"")</f>
        <v/>
      </c>
      <c r="L20" s="38" t="str">
        <f>IF(OR(MAX(F20:K20)&gt;0,MOD(ROUNDDOWN(データ設定用!$V$3/10,0),10) &gt; 0),MOD(ROUNDDOWN(データ設定用!$V$3/10,0),10),"")</f>
        <v/>
      </c>
      <c r="M20" s="38">
        <f>MOD(データ設定用!V$3,10)</f>
        <v>0</v>
      </c>
      <c r="N20" s="2"/>
    </row>
    <row r="21" spans="3:14" ht="39.4" customHeight="1" x14ac:dyDescent="0.15">
      <c r="C21" s="37">
        <f>IF(データ設定用!AI3&lt;&gt;0,
CONCATENATE("消費税(",データ設定用!AA3*100,"%)","　",TEXT(データ設定用!AI3,"0"),CHAR(10),データ設定用!AE3),
データ設定用!AE3)</f>
        <v>0</v>
      </c>
      <c r="D21" s="40" t="s">
        <v>1</v>
      </c>
      <c r="E21" s="41"/>
      <c r="F21" s="38" t="str">
        <f>IF(MOD(ROUNDDOWN((データ設定用!$V$3+データ設定用!$AI$3)/10000000,0),10) &gt; 0,MOD(ROUNDDOWN((データ設定用!$V$3+データ設定用!$AI$3)/10000000,0),10),"")</f>
        <v/>
      </c>
      <c r="G21" s="38" t="str">
        <f>IF(OR(MAX(F21)&gt;0,MOD(ROUNDDOWN((データ設定用!$V$3+データ設定用!$AI$3)/1000000,0),10) &gt; 0),MOD(ROUNDDOWN((データ設定用!$V$3+データ設定用!$AI$3)/1000000,0),10),"")</f>
        <v/>
      </c>
      <c r="H21" s="38" t="str">
        <f>IF(OR(MAX(F21:G21)&gt;0,MOD(ROUNDDOWN((データ設定用!$V$3+データ設定用!$AI$3)/100000,0),10) &gt; 0),MOD(ROUNDDOWN((データ設定用!$V$3+データ設定用!$AI$3)/100000,0),10),"")</f>
        <v/>
      </c>
      <c r="I21" s="38" t="str">
        <f>IF(OR(MAX(F21:H21)&gt;0,MOD(ROUNDDOWN((データ設定用!$V$3+データ設定用!$AI$3)/10000,0),10) &gt; 0),MOD(ROUNDDOWN((データ設定用!$V$3+データ設定用!$AI$3)/10000,0),10),"")</f>
        <v/>
      </c>
      <c r="J21" s="38" t="str">
        <f>IF(OR(MAX(F21:I21)&gt;0,MOD(ROUNDDOWN((データ設定用!$V$3+データ設定用!$AI$3)/1000,0),10) &gt; 0),MOD(ROUNDDOWN((データ設定用!$V$3+データ設定用!$AI$3)/1000,0),10),"")</f>
        <v/>
      </c>
      <c r="K21" s="38" t="str">
        <f>IF(OR(MAX(F21:J21)&gt;0,MOD(ROUNDDOWN((データ設定用!$V$3+データ設定用!$AI$3)/100,0),10) &gt; 0),MOD(ROUNDDOWN((データ設定用!$V$3+データ設定用!$AI$3)/100,0),10),"")</f>
        <v/>
      </c>
      <c r="L21" s="38" t="str">
        <f>IF(OR(MAX(F21:K21)&gt;0,MOD(ROUNDDOWN((データ設定用!$V$3+データ設定用!$AI$3)/10,0),10) &gt; 0),MOD(ROUNDDOWN((データ設定用!$V$3+データ設定用!$AI$3)/10,0),10),"")</f>
        <v/>
      </c>
      <c r="M21" s="38">
        <f>MOD((データ設定用!$V$3+データ設定用!$AI$3),10)</f>
        <v>0</v>
      </c>
      <c r="N21" s="2"/>
    </row>
    <row r="22" spans="3:14" ht="18" customHeight="1" x14ac:dyDescent="0.15">
      <c r="F22" s="1"/>
      <c r="G22" s="1"/>
      <c r="H22" s="1"/>
      <c r="I22" s="1"/>
      <c r="J22" s="39" t="s">
        <v>0</v>
      </c>
      <c r="K22" s="39"/>
      <c r="L22" s="39"/>
      <c r="M22" s="39"/>
      <c r="N22" s="28">
        <f>データ設定用!D3</f>
        <v>0</v>
      </c>
    </row>
  </sheetData>
  <mergeCells count="80"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L8:L9"/>
    <mergeCell ref="C8:C9"/>
    <mergeCell ref="D8:D9"/>
    <mergeCell ref="E8:E9"/>
    <mergeCell ref="F8:F9"/>
    <mergeCell ref="G8:G9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12:L13"/>
    <mergeCell ref="C12:C13"/>
    <mergeCell ref="D12:D13"/>
    <mergeCell ref="E12:E13"/>
    <mergeCell ref="F12:F13"/>
    <mergeCell ref="G12:G13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J22:M22"/>
    <mergeCell ref="D21:E21"/>
    <mergeCell ref="H18:H19"/>
    <mergeCell ref="I18:I19"/>
    <mergeCell ref="J18:J19"/>
    <mergeCell ref="K18:K19"/>
    <mergeCell ref="L18:L19"/>
    <mergeCell ref="M18:M19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5" x14ac:dyDescent="0.15"/>
  <cols>
    <col min="1" max="1" width="3" customWidth="1"/>
    <col min="2" max="2" width="16" customWidth="1"/>
    <col min="3" max="3" width="13.875" customWidth="1"/>
    <col min="4" max="4" width="31.5" customWidth="1"/>
    <col min="5" max="5" width="11.25" customWidth="1"/>
    <col min="7" max="7" width="11.5" customWidth="1"/>
    <col min="8" max="8" width="16.25" customWidth="1"/>
    <col min="9" max="9" width="18.75" customWidth="1"/>
    <col min="10" max="10" width="2.375" customWidth="1"/>
  </cols>
  <sheetData>
    <row r="2" spans="1:11" ht="15.4" customHeight="1" x14ac:dyDescent="0.2">
      <c r="B2" s="43" t="str">
        <f>CONCATENATE(データ設定用!H3,"　",データ設定用!O3,"様")</f>
        <v>　様</v>
      </c>
      <c r="C2" s="43"/>
      <c r="D2" s="43"/>
    </row>
    <row r="3" spans="1:11" ht="21" x14ac:dyDescent="0.2">
      <c r="B3" s="43" t="str">
        <f>CONCATENATE(データ設定用!R3,"　",データ設定用!S3,"様")</f>
        <v>　様</v>
      </c>
      <c r="C3" s="43"/>
      <c r="D3" s="43"/>
      <c r="E3" s="8"/>
      <c r="F3" s="8"/>
      <c r="G3" s="8"/>
    </row>
    <row r="4" spans="1:11" ht="9" customHeight="1" x14ac:dyDescent="0.2">
      <c r="B4" s="9"/>
      <c r="C4" s="9"/>
      <c r="D4" s="9"/>
      <c r="E4" s="8"/>
      <c r="F4" s="8"/>
      <c r="G4" s="8"/>
    </row>
    <row r="5" spans="1:11" ht="30.4" customHeight="1" thickBot="1" x14ac:dyDescent="0.3">
      <c r="B5" s="10"/>
      <c r="C5" s="10"/>
      <c r="D5" s="44" t="s">
        <v>9</v>
      </c>
      <c r="E5" s="44"/>
      <c r="F5" s="44"/>
      <c r="G5" s="44"/>
    </row>
    <row r="7" spans="1:11" ht="20.65" customHeight="1" x14ac:dyDescent="0.2">
      <c r="D7" s="11" t="s">
        <v>10</v>
      </c>
      <c r="E7" s="11"/>
    </row>
    <row r="8" spans="1:11" ht="7.5" customHeight="1" x14ac:dyDescent="0.2">
      <c r="D8" s="11"/>
      <c r="E8" s="11"/>
    </row>
    <row r="9" spans="1:11" ht="25.9" customHeight="1" thickBot="1" x14ac:dyDescent="0.25">
      <c r="D9" s="12" t="s">
        <v>11</v>
      </c>
      <c r="E9" s="45">
        <v>43712</v>
      </c>
      <c r="F9" s="45"/>
      <c r="G9" s="45"/>
    </row>
    <row r="10" spans="1:11" ht="10.9" customHeight="1" x14ac:dyDescent="0.2">
      <c r="D10" s="13"/>
      <c r="E10" s="14"/>
      <c r="F10" s="14"/>
      <c r="G10" s="14"/>
      <c r="J10" s="15"/>
      <c r="K10" s="15"/>
    </row>
    <row r="11" spans="1:11" ht="25.5" customHeight="1" x14ac:dyDescent="0.2">
      <c r="A11" s="16"/>
      <c r="B11" s="17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18" t="s">
        <v>18</v>
      </c>
      <c r="I11" s="19" t="s">
        <v>19</v>
      </c>
      <c r="J11" s="20"/>
      <c r="K11" s="15"/>
    </row>
    <row r="12" spans="1:11" ht="33.4" customHeight="1" x14ac:dyDescent="0.2">
      <c r="A12" s="16">
        <v>1</v>
      </c>
      <c r="B12" s="33">
        <f>データ設定用!E6</f>
        <v>0</v>
      </c>
      <c r="C12" s="21">
        <f>データ設定用!H6</f>
        <v>0</v>
      </c>
      <c r="D12" s="21">
        <f>データ設定用!K6</f>
        <v>0</v>
      </c>
      <c r="E12" s="21">
        <f>データ設定用!O6</f>
        <v>0</v>
      </c>
      <c r="F12" s="21">
        <f>データ設定用!Q6</f>
        <v>0</v>
      </c>
      <c r="G12" s="21"/>
      <c r="H12" s="34" t="str">
        <f>CONCATENATE(データ設定用!S6,CHAR(10),データ設定用!$Z$3)</f>
        <v xml:space="preserve">
</v>
      </c>
      <c r="I12" s="22">
        <f>データ設定用!$R$3</f>
        <v>0</v>
      </c>
      <c r="J12" s="20"/>
      <c r="K12" s="15"/>
    </row>
    <row r="13" spans="1:11" ht="33.4" customHeight="1" x14ac:dyDescent="0.2">
      <c r="A13" s="16">
        <v>2</v>
      </c>
      <c r="B13" s="33">
        <f>データ設定用!E7</f>
        <v>0</v>
      </c>
      <c r="C13" s="21">
        <f>データ設定用!H7</f>
        <v>0</v>
      </c>
      <c r="D13" s="21">
        <f>データ設定用!K7</f>
        <v>0</v>
      </c>
      <c r="E13" s="21">
        <f>データ設定用!O7</f>
        <v>0</v>
      </c>
      <c r="F13" s="21">
        <f>データ設定用!Q7</f>
        <v>0</v>
      </c>
      <c r="G13" s="21"/>
      <c r="H13" s="34" t="str">
        <f>CONCATENATE(データ設定用!S7,CHAR(10),データ設定用!$Z$3)</f>
        <v xml:space="preserve">
</v>
      </c>
      <c r="I13" s="22">
        <f>データ設定用!$R$3</f>
        <v>0</v>
      </c>
      <c r="J13" s="20"/>
      <c r="K13" s="15"/>
    </row>
    <row r="14" spans="1:11" ht="33.4" customHeight="1" x14ac:dyDescent="0.2">
      <c r="A14" s="16">
        <v>3</v>
      </c>
      <c r="B14" s="33">
        <f>データ設定用!E8</f>
        <v>0</v>
      </c>
      <c r="C14" s="21">
        <f>データ設定用!H8</f>
        <v>0</v>
      </c>
      <c r="D14" s="21">
        <f>データ設定用!K8</f>
        <v>0</v>
      </c>
      <c r="E14" s="21">
        <f>データ設定用!O8</f>
        <v>0</v>
      </c>
      <c r="F14" s="21">
        <f>データ設定用!Q8</f>
        <v>0</v>
      </c>
      <c r="G14" s="21"/>
      <c r="H14" s="34" t="str">
        <f>CONCATENATE(データ設定用!S8,CHAR(10),データ設定用!$Z$3)</f>
        <v xml:space="preserve">
</v>
      </c>
      <c r="I14" s="22">
        <f>データ設定用!$R$3</f>
        <v>0</v>
      </c>
      <c r="J14" s="20"/>
      <c r="K14" s="15"/>
    </row>
    <row r="15" spans="1:11" ht="33.4" customHeight="1" x14ac:dyDescent="0.2">
      <c r="A15" s="16">
        <v>4</v>
      </c>
      <c r="B15" s="33">
        <f>データ設定用!E9</f>
        <v>0</v>
      </c>
      <c r="C15" s="21">
        <f>データ設定用!H9</f>
        <v>0</v>
      </c>
      <c r="D15" s="21">
        <f>データ設定用!K9</f>
        <v>0</v>
      </c>
      <c r="E15" s="21">
        <f>データ設定用!O9</f>
        <v>0</v>
      </c>
      <c r="F15" s="21">
        <f>データ設定用!Q9</f>
        <v>0</v>
      </c>
      <c r="G15" s="21"/>
      <c r="H15" s="34" t="str">
        <f>CONCATENATE(データ設定用!S9,CHAR(10),データ設定用!$Z$3)</f>
        <v xml:space="preserve">
</v>
      </c>
      <c r="I15" s="22">
        <f>データ設定用!$R$3</f>
        <v>0</v>
      </c>
      <c r="J15" s="20"/>
      <c r="K15" s="15"/>
    </row>
    <row r="16" spans="1:11" ht="33.4" customHeight="1" x14ac:dyDescent="0.2">
      <c r="A16" s="16">
        <v>5</v>
      </c>
      <c r="B16" s="33">
        <f>データ設定用!E10</f>
        <v>0</v>
      </c>
      <c r="C16" s="21">
        <f>データ設定用!H10</f>
        <v>0</v>
      </c>
      <c r="D16" s="21">
        <f>データ設定用!K10</f>
        <v>0</v>
      </c>
      <c r="E16" s="21">
        <f>データ設定用!O10</f>
        <v>0</v>
      </c>
      <c r="F16" s="21">
        <f>データ設定用!Q10</f>
        <v>0</v>
      </c>
      <c r="G16" s="21"/>
      <c r="H16" s="34" t="str">
        <f>CONCATENATE(データ設定用!S10,CHAR(10),データ設定用!$Z$3)</f>
        <v xml:space="preserve">
</v>
      </c>
      <c r="I16" s="22">
        <f>データ設定用!$R$3</f>
        <v>0</v>
      </c>
      <c r="J16" s="20"/>
      <c r="K16" s="15"/>
    </row>
    <row r="17" spans="1:11" ht="33.4" customHeight="1" x14ac:dyDescent="0.2">
      <c r="A17" s="16">
        <v>6</v>
      </c>
      <c r="B17" s="33">
        <f>データ設定用!E11</f>
        <v>0</v>
      </c>
      <c r="C17" s="21">
        <f>データ設定用!H11</f>
        <v>0</v>
      </c>
      <c r="D17" s="21">
        <f>データ設定用!K11</f>
        <v>0</v>
      </c>
      <c r="E17" s="21">
        <f>データ設定用!O11</f>
        <v>0</v>
      </c>
      <c r="F17" s="21">
        <f>データ設定用!Q11</f>
        <v>0</v>
      </c>
      <c r="G17" s="21"/>
      <c r="H17" s="34" t="str">
        <f>CONCATENATE(データ設定用!S11,CHAR(10),データ設定用!$Z$3)</f>
        <v xml:space="preserve">
</v>
      </c>
      <c r="I17" s="22">
        <f>データ設定用!$R$3</f>
        <v>0</v>
      </c>
      <c r="J17" s="20"/>
      <c r="K17" s="15"/>
    </row>
    <row r="18" spans="1:11" ht="13.9" customHeight="1" x14ac:dyDescent="0.2">
      <c r="A18" s="15"/>
      <c r="B18" s="23"/>
      <c r="C18" s="23"/>
      <c r="D18" s="23"/>
      <c r="E18" s="23"/>
      <c r="F18" s="23"/>
      <c r="G18" s="23"/>
      <c r="H18" s="23"/>
      <c r="I18" s="23"/>
      <c r="J18" s="15"/>
      <c r="K18" s="15"/>
    </row>
    <row r="19" spans="1:11" ht="27" customHeight="1" x14ac:dyDescent="0.15">
      <c r="G19" s="46" t="s">
        <v>20</v>
      </c>
      <c r="H19" s="46"/>
      <c r="I19" s="24" t="s">
        <v>21</v>
      </c>
      <c r="J19" s="15"/>
      <c r="K19" s="15"/>
    </row>
    <row r="20" spans="1:11" ht="15" customHeight="1" x14ac:dyDescent="0.15">
      <c r="G20" s="25"/>
      <c r="H20" s="26"/>
      <c r="I20" s="24" t="s">
        <v>22</v>
      </c>
    </row>
    <row r="21" spans="1:11" ht="15" customHeight="1" x14ac:dyDescent="0.15">
      <c r="G21" s="25"/>
      <c r="H21" s="26"/>
      <c r="I21" s="24" t="s">
        <v>23</v>
      </c>
    </row>
    <row r="22" spans="1:11" ht="15" customHeight="1" x14ac:dyDescent="0.15">
      <c r="G22" s="25"/>
      <c r="H22" s="26" t="s">
        <v>24</v>
      </c>
      <c r="I22" s="24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workbookViewId="0">
      <selection activeCell="A6" sqref="A6"/>
    </sheetView>
  </sheetViews>
  <sheetFormatPr defaultRowHeight="13.5" x14ac:dyDescent="0.15"/>
  <cols>
    <col min="1" max="1" width="12.875" bestFit="1" customWidth="1"/>
    <col min="2" max="2" width="13.875" bestFit="1" customWidth="1"/>
    <col min="3" max="3" width="18.375" bestFit="1" customWidth="1"/>
    <col min="4" max="4" width="14.875" bestFit="1" customWidth="1"/>
    <col min="5" max="5" width="20.5" bestFit="1" customWidth="1"/>
    <col min="6" max="6" width="16.875" bestFit="1" customWidth="1"/>
    <col min="7" max="7" width="24.625" bestFit="1" customWidth="1"/>
    <col min="8" max="8" width="16.5" bestFit="1" customWidth="1"/>
    <col min="9" max="9" width="20.375" bestFit="1" customWidth="1"/>
    <col min="10" max="10" width="15.375" bestFit="1" customWidth="1"/>
    <col min="11" max="11" width="19.75" bestFit="1" customWidth="1"/>
    <col min="12" max="12" width="21.25" bestFit="1" customWidth="1"/>
    <col min="13" max="13" width="24" bestFit="1" customWidth="1"/>
    <col min="14" max="14" width="12.625" bestFit="1" customWidth="1"/>
    <col min="15" max="15" width="17.625" bestFit="1" customWidth="1"/>
    <col min="16" max="16" width="18" bestFit="1" customWidth="1"/>
    <col min="17" max="17" width="19.625" bestFit="1" customWidth="1"/>
    <col min="18" max="18" width="18.625" bestFit="1" customWidth="1"/>
    <col min="19" max="19" width="15.125" bestFit="1" customWidth="1"/>
    <col min="20" max="20" width="15.5" bestFit="1" customWidth="1"/>
    <col min="21" max="21" width="9.5" bestFit="1" customWidth="1"/>
    <col min="22" max="22" width="13.375" bestFit="1" customWidth="1"/>
    <col min="23" max="23" width="14.5" bestFit="1" customWidth="1"/>
    <col min="28" max="28" width="11.625" bestFit="1" customWidth="1"/>
  </cols>
  <sheetData>
    <row r="1" spans="1:36" x14ac:dyDescent="0.15">
      <c r="A1" s="27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6" t="s">
        <v>119</v>
      </c>
      <c r="J1" s="36" t="s">
        <v>120</v>
      </c>
      <c r="K1" s="36" t="s">
        <v>121</v>
      </c>
      <c r="L1" s="36" t="s">
        <v>122</v>
      </c>
      <c r="M1" s="35" t="s">
        <v>115</v>
      </c>
      <c r="N1" s="35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35" t="s">
        <v>127</v>
      </c>
      <c r="AI1" t="s">
        <v>109</v>
      </c>
      <c r="AJ1" t="s">
        <v>110</v>
      </c>
    </row>
    <row r="2" spans="1:36" x14ac:dyDescent="0.15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6" t="s">
        <v>123</v>
      </c>
      <c r="J2" s="36" t="s">
        <v>124</v>
      </c>
      <c r="K2" s="36" t="s">
        <v>125</v>
      </c>
      <c r="L2" s="36" t="s">
        <v>126</v>
      </c>
      <c r="M2" s="35" t="s">
        <v>117</v>
      </c>
      <c r="N2" s="35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35" t="s">
        <v>128</v>
      </c>
    </row>
    <row r="3" spans="1:36" x14ac:dyDescent="0.15">
      <c r="A3" s="27" t="s">
        <v>66</v>
      </c>
      <c r="D3" s="28"/>
      <c r="G3" s="27"/>
      <c r="H3" s="32"/>
      <c r="I3" s="35"/>
      <c r="J3" s="35"/>
      <c r="K3" s="35"/>
      <c r="L3" s="35"/>
      <c r="M3" s="35"/>
      <c r="N3" s="35"/>
      <c r="O3" s="27"/>
      <c r="P3" s="29"/>
      <c r="R3" s="27"/>
      <c r="S3" s="27"/>
      <c r="U3" s="27"/>
      <c r="Z3" s="27"/>
      <c r="AA3" s="27"/>
      <c r="AE3" s="27"/>
      <c r="AF3" s="30"/>
      <c r="AI3">
        <f>ROUNDDOWN(IF(Y3&lt;&gt;1,0,IF(Y3=1,V3*AA3,V3/(1+AA3)*AA3)),0)</f>
        <v>0</v>
      </c>
      <c r="AJ3">
        <f>V3+AI3</f>
        <v>0</v>
      </c>
    </row>
    <row r="4" spans="1:36" x14ac:dyDescent="0.15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 x14ac:dyDescent="0.15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 x14ac:dyDescent="0.15">
      <c r="A6" s="27" t="s">
        <v>98</v>
      </c>
      <c r="E6" s="28"/>
      <c r="G6" s="27"/>
      <c r="H6" s="27"/>
      <c r="I6" s="30"/>
      <c r="J6" s="30"/>
      <c r="K6" s="27"/>
      <c r="Q6" s="27"/>
      <c r="S6" s="27"/>
    </row>
    <row r="7" spans="1:36" x14ac:dyDescent="0.15">
      <c r="A7" s="27" t="s">
        <v>99</v>
      </c>
      <c r="E7" s="28"/>
      <c r="G7" s="27"/>
      <c r="H7" s="27"/>
      <c r="I7" s="30"/>
      <c r="J7" s="30"/>
      <c r="K7" s="27"/>
      <c r="Q7" s="27"/>
      <c r="S7" s="27"/>
    </row>
    <row r="8" spans="1:36" x14ac:dyDescent="0.15">
      <c r="A8" s="27" t="s">
        <v>100</v>
      </c>
      <c r="E8" s="28"/>
      <c r="G8" s="27"/>
      <c r="H8" s="27"/>
      <c r="I8" s="30"/>
      <c r="J8" s="30"/>
      <c r="K8" s="27"/>
      <c r="Q8" s="27"/>
      <c r="S8" s="27"/>
    </row>
    <row r="9" spans="1:36" x14ac:dyDescent="0.15">
      <c r="A9" s="27" t="s">
        <v>101</v>
      </c>
      <c r="E9" s="28"/>
      <c r="G9" s="27"/>
      <c r="H9" s="27"/>
      <c r="I9" s="30"/>
      <c r="J9" s="30"/>
      <c r="K9" s="27"/>
      <c r="Q9" s="27"/>
      <c r="S9" s="27"/>
    </row>
    <row r="10" spans="1:36" x14ac:dyDescent="0.15">
      <c r="A10" s="27" t="s">
        <v>102</v>
      </c>
      <c r="E10" s="28"/>
      <c r="G10" s="27"/>
      <c r="H10" s="27"/>
      <c r="I10" s="30"/>
      <c r="J10" s="30"/>
      <c r="K10" s="27"/>
      <c r="Q10" s="27"/>
      <c r="S10" s="27"/>
    </row>
    <row r="11" spans="1:36" x14ac:dyDescent="0.15">
      <c r="A11" s="27" t="s">
        <v>103</v>
      </c>
      <c r="E11" s="28"/>
      <c r="G11" s="27"/>
      <c r="H11" s="27"/>
      <c r="I11" s="30"/>
      <c r="J11" s="30"/>
      <c r="K11" s="27"/>
      <c r="Q11" s="27"/>
      <c r="S11" s="27"/>
    </row>
    <row r="12" spans="1:36" x14ac:dyDescent="0.15">
      <c r="A12" s="27" t="s">
        <v>104</v>
      </c>
      <c r="E12" s="28"/>
      <c r="G12" s="27"/>
      <c r="H12" s="27"/>
      <c r="I12" s="30"/>
      <c r="J12" s="30"/>
      <c r="K12" s="27"/>
      <c r="Q12" s="27"/>
      <c r="S12" s="2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市販</vt:lpstr>
      <vt:lpstr>納品連絡書</vt:lpstr>
      <vt:lpstr>データ設定用</vt:lpstr>
      <vt:lpstr>市販!Print_Area</vt:lpstr>
      <vt:lpstr>納品連絡書!Print_Area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Tetsuo Miyata</cp:lastModifiedBy>
  <cp:lastPrinted>2019-09-04T06:49:26Z</cp:lastPrinted>
  <dcterms:created xsi:type="dcterms:W3CDTF">2019-09-04T05:05:46Z</dcterms:created>
  <dcterms:modified xsi:type="dcterms:W3CDTF">2019-09-23T14:34:34Z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