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olcom-ad\Desktop\新しいフォルダー (2)\"/>
    </mc:Choice>
  </mc:AlternateContent>
  <xr:revisionPtr revIDLastSave="0" documentId="13_ncr:1_{A955AE79-784B-49EA-8FC7-9A5AFA3ED714}" xr6:coauthVersionLast="44" xr6:coauthVersionMax="44" xr10:uidLastSave="{00000000-0000-0000-0000-000000000000}"/>
  <bookViews>
    <workbookView xWindow="-108" yWindow="-108" windowWidth="23256" windowHeight="12576" firstSheet="2" activeTab="3" xr2:uid="{6CAA5A67-EE8B-436B-BE98-E223EDE7B252}"/>
  </bookViews>
  <sheets>
    <sheet name="現行ワークシート" sheetId="5" r:id="rId1"/>
    <sheet name="次期ワークシート" sheetId="10" r:id="rId2"/>
    <sheet name="登録データ差異全体(m_estimate)" sheetId="1" r:id="rId3"/>
    <sheet name="登録データ差異詳細(m_estimate)" sheetId="3" r:id="rId4"/>
    <sheet name="(現行)処理間の差異1" sheetId="4" r:id="rId5"/>
    <sheet name="(現行)処理間の差異2" sheetId="9" r:id="rId6"/>
    <sheet name="ブック差異等" sheetId="11" r:id="rId7"/>
  </sheets>
  <definedNames>
    <definedName name="bottom_left" localSheetId="1">次期ワークシート!$A$95</definedName>
    <definedName name="calculation_import_cost" localSheetId="1">次期ワークシート!$S$64</definedName>
    <definedName name="calculation_tariff" localSheetId="1">次期ワークシート!$S$62</definedName>
    <definedName name="cartonquantity" localSheetId="1">次期ワークシート!$N$4</definedName>
    <definedName name="cartonquantity_header" localSheetId="1">次期ワークシート!$L$4</definedName>
    <definedName name="cost_not_depreciation" localSheetId="1">次期ワークシート!$O$94</definedName>
    <definedName name="cost_not_depreciation_header" localSheetId="1">次期ワークシート!$M$94</definedName>
    <definedName name="depreciation_cost" localSheetId="1">次期ワークシート!$K$93</definedName>
    <definedName name="depreciation_cost_header" localSheetId="1">次期ワークシート!$A$93</definedName>
    <definedName name="depreciation_quantity" localSheetId="1">次期ワークシート!$G$93</definedName>
    <definedName name="depreciation_unit_cost" localSheetId="1">次期ワークシート!$I$93</definedName>
    <definedName name="developusercode" localSheetId="1">次期ワークシート!$J$4</definedName>
    <definedName name="developusercode_header" localSheetId="1">次期ワークシート!$H$4</definedName>
    <definedName name="fixedcost_profit" localSheetId="1">次期ワークシート!$H$89</definedName>
    <definedName name="fixedcost_profit_header" localSheetId="1">次期ワークシート!$E$89</definedName>
    <definedName name="fixedcost_profit_rate" localSheetId="1">次期ワークシート!$K$89</definedName>
    <definedName name="fixedcost_totalprice" localSheetId="1">次期ワークシート!$H$88</definedName>
    <definedName name="fixedcost_totalprice_header" localSheetId="1">次期ワークシート!$E$88</definedName>
    <definedName name="hdn_list_payoff_blank" localSheetId="1">次期ワークシート!$P$99</definedName>
    <definedName name="hdn_main_product" localSheetId="1">次期ワークシート!$U$100</definedName>
    <definedName name="hdn_payoff_circle" localSheetId="1">次期ワークシート!$P$100</definedName>
    <definedName name="inchargegroupcode" localSheetId="1">次期ワークシート!$B$4</definedName>
    <definedName name="inchargegroupcode_header" localSheetId="1">次期ワークシート!$A$4</definedName>
    <definedName name="inchargeusercode" localSheetId="1">次期ワークシート!$E$4</definedName>
    <definedName name="inchargeusercode_header" localSheetId="1">次期ワークシート!$D$4</definedName>
    <definedName name="indirect_cost" localSheetId="1">次期ワークシート!$N$90</definedName>
    <definedName name="indirect_cost_header" localSheetId="1">次期ワークシート!$K$90</definedName>
    <definedName name="list_end" localSheetId="1">次期ワークシート!$A$87</definedName>
    <definedName name="manufacturing_quantity" localSheetId="1">次期ワークシート!$G$94</definedName>
    <definedName name="manufacturing_unit_cost" localSheetId="1">次期ワークシート!$I$94</definedName>
    <definedName name="manufacturingcost" localSheetId="1">次期ワークシート!$K$94</definedName>
    <definedName name="manufacturingcost_header" localSheetId="1">次期ワークシート!$A$94</definedName>
    <definedName name="member_quantity" localSheetId="1">次期ワークシート!$G$92</definedName>
    <definedName name="member_unit_cost" localSheetId="1">次期ワークシート!$I$92</definedName>
    <definedName name="membercost" localSheetId="1">次期ワークシート!$K$92</definedName>
    <definedName name="membercost_header" localSheetId="1">次期ワークシート!$A$92</definedName>
    <definedName name="monetary_rate_list_header" localSheetId="1">次期ワークシート!$V$97</definedName>
    <definedName name="operating_profit" localSheetId="1">次期ワークシート!$N$91</definedName>
    <definedName name="operating_profit_header" localSheetId="1">次期ワークシート!$K$91</definedName>
    <definedName name="operating_profit_rate" localSheetId="1">次期ワークシート!$P$91</definedName>
    <definedName name="order_e_conversionrate" localSheetId="1">次期ワークシート!$J$60</definedName>
    <definedName name="order_e_customercompanycode" localSheetId="1">次期ワークシート!$D$60</definedName>
    <definedName name="order_e_deliverydate" localSheetId="1">次期ワークシート!$M$60</definedName>
    <definedName name="order_e_monetaryunitcode" localSheetId="1">次期ワークシート!$H$60</definedName>
    <definedName name="order_e_note" localSheetId="1">次期ワークシート!$N$60</definedName>
    <definedName name="order_e_payofftargetflag" localSheetId="1">次期ワークシート!$F$60</definedName>
    <definedName name="order_e_productprice" localSheetId="1">次期ワークシート!$I$60</definedName>
    <definedName name="order_e_productquantity" localSheetId="1">次期ワークシート!$G$60</definedName>
    <definedName name="order_e_rate_code" localSheetId="1">次期ワークシート!$U$60</definedName>
    <definedName name="order_e_stockitemcode" localSheetId="1">次期ワークシート!$C$60</definedName>
    <definedName name="order_e_stocksubjectcode" localSheetId="1">次期ワークシート!$A$60</definedName>
    <definedName name="order_e_subtotalprice" localSheetId="1">次期ワークシート!$K$60</definedName>
    <definedName name="order_f_conversionrate" localSheetId="1">次期ワークシート!$J$33</definedName>
    <definedName name="order_f_cost_not_depreciation" localSheetId="1">次期ワークシート!$N$58</definedName>
    <definedName name="order_f_customercompanycode" localSheetId="1">次期ワークシート!$D$33</definedName>
    <definedName name="order_f_deliverydate" localSheetId="1">次期ワークシート!$M$33</definedName>
    <definedName name="order_f_fixedcost" localSheetId="1">次期ワークシート!$I$58</definedName>
    <definedName name="order_f_fixedcost_header" localSheetId="1">次期ワークシート!$A$58</definedName>
    <definedName name="order_f_monetaryunitcode" localSheetId="1">次期ワークシート!$H$33</definedName>
    <definedName name="order_f_note" localSheetId="1">次期ワークシート!$N$33</definedName>
    <definedName name="order_f_payofftargetflag" localSheetId="1">次期ワークシート!$F$33</definedName>
    <definedName name="order_f_productprice" localSheetId="1">次期ワークシート!$I$33</definedName>
    <definedName name="order_f_productquantity" localSheetId="1">次期ワークシート!$G$33</definedName>
    <definedName name="order_f_rate_code" localSheetId="1">次期ワークシート!$U$33</definedName>
    <definedName name="order_f_stockitemcode" localSheetId="1">次期ワークシート!$C$33</definedName>
    <definedName name="order_f_stocksubjectcode" localSheetId="1">次期ワークシート!$A$33</definedName>
    <definedName name="order_f_subtotalprice" localSheetId="1">次期ワークシート!$K$33</definedName>
    <definedName name="_xlnm.Print_Area" localSheetId="0">現行ワークシート!$A$1:$K$83</definedName>
    <definedName name="_xlnm.Print_Area" localSheetId="1">次期ワークシート!$A$1:$Q$95</definedName>
    <definedName name="_xlnm.Print_Titles" localSheetId="0">現行ワークシート!$2:$5</definedName>
    <definedName name="_xlnm.Print_Titles" localSheetId="1">次期ワークシート!$2:$4</definedName>
    <definedName name="product_profit" localSheetId="1">次期ワークシート!$C$89</definedName>
    <definedName name="product_profit_header" localSheetId="1">次期ワークシート!$A$89</definedName>
    <definedName name="product_profit_rate" localSheetId="1">次期ワークシート!$D$89</definedName>
    <definedName name="product_totalprice" localSheetId="1">次期ワークシート!$C$88</definedName>
    <definedName name="product_totalprice_header" localSheetId="1">次期ワークシート!$A$88</definedName>
    <definedName name="productcode" localSheetId="1">次期ワークシート!$B$3</definedName>
    <definedName name="productcode_header" localSheetId="1">次期ワークシート!$A$3</definedName>
    <definedName name="productenglishname" localSheetId="1">次期ワークシート!$J$3</definedName>
    <definedName name="productenglishname_header" localSheetId="1">次期ワークシート!$I$3</definedName>
    <definedName name="productionquantity" localSheetId="1">次期ワークシート!$P$4</definedName>
    <definedName name="productionquantity_header" localSheetId="1">次期ワークシート!$O$4</definedName>
    <definedName name="productname" localSheetId="1">次期ワークシート!$D$3</definedName>
    <definedName name="productname_header" localSheetId="1">次期ワークシート!$C$3</definedName>
    <definedName name="profit" localSheetId="1">次期ワークシート!$N$89</definedName>
    <definedName name="profit_header" localSheetId="1">次期ワークシート!$L$89</definedName>
    <definedName name="profit_rate" localSheetId="1">次期ワークシート!$P$89</definedName>
    <definedName name="receive_f_conversionrate" localSheetId="1">次期ワークシート!$J$18</definedName>
    <definedName name="receive_f_customercompanycode" localSheetId="1">次期ワークシート!$D$18</definedName>
    <definedName name="receive_f_deliverydate" localSheetId="1">次期ワークシート!$M$18</definedName>
    <definedName name="receive_f_monetaryunitcode" localSheetId="1">次期ワークシート!$H$18</definedName>
    <definedName name="receive_f_note" localSheetId="1">次期ワークシート!$N$18</definedName>
    <definedName name="receive_f_productprice" localSheetId="1">次期ワークシート!$I$18</definedName>
    <definedName name="receive_f_productquantity" localSheetId="1">次期ワークシート!$G$18</definedName>
    <definedName name="receive_f_rate_code" localSheetId="1">次期ワークシート!$U$18</definedName>
    <definedName name="receive_f_salesclasscode" localSheetId="1">次期ワークシート!$C$18</definedName>
    <definedName name="receive_f_salesdivisioncode" localSheetId="1">次期ワークシート!$A$18</definedName>
    <definedName name="receive_f_subtotalprice" localSheetId="1">次期ワークシート!$K$18</definedName>
    <definedName name="receive_f_totalprice" localSheetId="1">次期ワークシート!$I$31</definedName>
    <definedName name="receive_f_totalprice_header" localSheetId="1">次期ワークシート!$A$31</definedName>
    <definedName name="receive_f_totalquantity" localSheetId="1">次期ワークシート!$G$31</definedName>
    <definedName name="receive_p_conversionrate" localSheetId="1">次期ワークシート!$J$6</definedName>
    <definedName name="receive_p_customercompanycode" localSheetId="1">次期ワークシート!$D$6</definedName>
    <definedName name="receive_p_deliverydate" localSheetId="1">次期ワークシート!$M$6</definedName>
    <definedName name="receive_p_monetaryunitcode" localSheetId="1">次期ワークシート!$H$6</definedName>
    <definedName name="receive_p_note" localSheetId="1">次期ワークシート!$N$6</definedName>
    <definedName name="receive_p_productprice" localSheetId="1">次期ワークシート!$I$6</definedName>
    <definedName name="receive_p_productquantity" localSheetId="1">次期ワークシート!$G$6</definedName>
    <definedName name="receive_p_rate_code" localSheetId="1">次期ワークシート!$U$6</definedName>
    <definedName name="receive_p_salesclasscode" localSheetId="1">次期ワークシート!$C$6</definedName>
    <definedName name="receive_p_salesdivisioncode" localSheetId="1">次期ワークシート!$A$6</definedName>
    <definedName name="receive_p_subtotalprice" localSheetId="1">次期ワークシート!$K$6</definedName>
    <definedName name="receive_p_totalprice" localSheetId="1">次期ワークシート!$I$16</definedName>
    <definedName name="receive_p_totalprice_header" localSheetId="1">次期ワークシート!$A$16</definedName>
    <definedName name="receive_p_totalquantity" localSheetId="1">次期ワークシート!$G$16</definedName>
    <definedName name="retailprice" localSheetId="1">次期ワークシート!$P$3</definedName>
    <definedName name="retailprice_header" localSheetId="1">次期ワークシート!$O$3</definedName>
    <definedName name="salesamount" localSheetId="1">次期ワークシート!$N$88</definedName>
    <definedName name="salesamount_header" localSheetId="1">次期ワークシート!$L$88</definedName>
    <definedName name="standard_rate" localSheetId="1">次期ワークシート!$P$90</definedName>
    <definedName name="tariff_total" localSheetId="1">次期ワークシート!$S$65</definedName>
    <definedName name="top_left" localSheetId="1">次期ワークシート!$A$1</definedName>
    <definedName name="top_right" localSheetId="1">次期ワークシート!$P$1</definedName>
    <definedName name="var_dump_log___コピー" localSheetId="4">'(現行)処理間の差異1'!$A$2:$C$30</definedName>
    <definedName name="var_dump_log___コピー_1" localSheetId="4">'(現行)処理間の差異1'!$G$2:$I$38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10" l="1"/>
  <c r="P4" i="10"/>
  <c r="Q6" i="10"/>
  <c r="Q7" i="10"/>
  <c r="U7" i="10"/>
  <c r="Y7" i="10"/>
  <c r="Z7" i="10"/>
  <c r="J8" i="10"/>
  <c r="K8" i="10" s="1"/>
  <c r="Q8" i="10"/>
  <c r="U8" i="10"/>
  <c r="W8" i="10"/>
  <c r="Y8" i="10"/>
  <c r="Z8" i="10"/>
  <c r="J9" i="10"/>
  <c r="K9" i="10"/>
  <c r="Q9" i="10"/>
  <c r="U9" i="10"/>
  <c r="W9" i="10"/>
  <c r="Y9" i="10"/>
  <c r="Z9" i="10"/>
  <c r="J10" i="10"/>
  <c r="K10" i="10"/>
  <c r="U10" i="10"/>
  <c r="W10" i="10" s="1"/>
  <c r="Y10" i="10"/>
  <c r="Z10" i="10"/>
  <c r="J11" i="10"/>
  <c r="K11" i="10" s="1"/>
  <c r="U11" i="10"/>
  <c r="W11" i="10" s="1"/>
  <c r="Y11" i="10"/>
  <c r="Z11" i="10"/>
  <c r="J12" i="10"/>
  <c r="K12" i="10" s="1"/>
  <c r="U12" i="10"/>
  <c r="W12" i="10" s="1"/>
  <c r="Y12" i="10"/>
  <c r="Z12" i="10"/>
  <c r="J13" i="10"/>
  <c r="K13" i="10" s="1"/>
  <c r="U13" i="10"/>
  <c r="W13" i="10"/>
  <c r="Y13" i="10"/>
  <c r="Z13" i="10"/>
  <c r="J14" i="10"/>
  <c r="K14" i="10"/>
  <c r="U14" i="10"/>
  <c r="W14" i="10" s="1"/>
  <c r="Y14" i="10"/>
  <c r="Z14" i="10"/>
  <c r="J15" i="10"/>
  <c r="K15" i="10" s="1"/>
  <c r="Q15" i="10"/>
  <c r="U15" i="10"/>
  <c r="W15" i="10"/>
  <c r="Y15" i="10"/>
  <c r="Z15" i="10"/>
  <c r="G16" i="10"/>
  <c r="Q16" i="10"/>
  <c r="Q18" i="10"/>
  <c r="Q19" i="10"/>
  <c r="U19" i="10"/>
  <c r="W19" i="10"/>
  <c r="Y19" i="10"/>
  <c r="Z19" i="10"/>
  <c r="J20" i="10"/>
  <c r="K20" i="10"/>
  <c r="Q20" i="10"/>
  <c r="U20" i="10"/>
  <c r="W20" i="10" s="1"/>
  <c r="Y20" i="10"/>
  <c r="Z20" i="10"/>
  <c r="J21" i="10"/>
  <c r="K21" i="10" s="1"/>
  <c r="Q21" i="10"/>
  <c r="U21" i="10"/>
  <c r="W21" i="10" s="1"/>
  <c r="Y21" i="10"/>
  <c r="Z21" i="10"/>
  <c r="J22" i="10"/>
  <c r="K22" i="10" s="1"/>
  <c r="U22" i="10"/>
  <c r="W22" i="10"/>
  <c r="Y22" i="10"/>
  <c r="Z22" i="10"/>
  <c r="J23" i="10"/>
  <c r="K23" i="10"/>
  <c r="U23" i="10"/>
  <c r="W23" i="10" s="1"/>
  <c r="Y23" i="10"/>
  <c r="Z23" i="10"/>
  <c r="J24" i="10"/>
  <c r="K24" i="10" s="1"/>
  <c r="U24" i="10"/>
  <c r="W24" i="10"/>
  <c r="Y24" i="10"/>
  <c r="Z24" i="10"/>
  <c r="J25" i="10"/>
  <c r="K25" i="10"/>
  <c r="U25" i="10"/>
  <c r="W25" i="10" s="1"/>
  <c r="Y25" i="10"/>
  <c r="Z25" i="10"/>
  <c r="J26" i="10"/>
  <c r="K26" i="10" s="1"/>
  <c r="U26" i="10"/>
  <c r="W26" i="10"/>
  <c r="Y26" i="10"/>
  <c r="Z26" i="10"/>
  <c r="J27" i="10"/>
  <c r="K27" i="10" s="1"/>
  <c r="U27" i="10"/>
  <c r="W27" i="10" s="1"/>
  <c r="Y27" i="10"/>
  <c r="Z27" i="10"/>
  <c r="J28" i="10"/>
  <c r="K28" i="10" s="1"/>
  <c r="U28" i="10"/>
  <c r="W28" i="10"/>
  <c r="Y28" i="10"/>
  <c r="Z28" i="10"/>
  <c r="J29" i="10"/>
  <c r="K29" i="10"/>
  <c r="U29" i="10"/>
  <c r="W29" i="10" s="1"/>
  <c r="Y29" i="10"/>
  <c r="Z29" i="10"/>
  <c r="J30" i="10"/>
  <c r="K30" i="10" s="1"/>
  <c r="Q30" i="10"/>
  <c r="U30" i="10"/>
  <c r="W30" i="10"/>
  <c r="Y30" i="10"/>
  <c r="Z30" i="10"/>
  <c r="G31" i="10"/>
  <c r="Q31" i="10"/>
  <c r="Q34" i="10"/>
  <c r="U34" i="10"/>
  <c r="Y34" i="10"/>
  <c r="Z34" i="10"/>
  <c r="Q35" i="10"/>
  <c r="U35" i="10"/>
  <c r="Y35" i="10"/>
  <c r="Z35" i="10"/>
  <c r="J36" i="10"/>
  <c r="K36" i="10" s="1"/>
  <c r="Q36" i="10"/>
  <c r="U36" i="10"/>
  <c r="W36" i="10"/>
  <c r="Y36" i="10"/>
  <c r="Z36" i="10"/>
  <c r="J37" i="10"/>
  <c r="K37" i="10"/>
  <c r="Q37" i="10"/>
  <c r="U37" i="10"/>
  <c r="W37" i="10" s="1"/>
  <c r="Y37" i="10"/>
  <c r="Z37" i="10"/>
  <c r="Q38" i="10"/>
  <c r="U38" i="10"/>
  <c r="Y38" i="10"/>
  <c r="Z38" i="10"/>
  <c r="Q39" i="10"/>
  <c r="U39" i="10"/>
  <c r="Y39" i="10"/>
  <c r="Z39" i="10"/>
  <c r="J40" i="10"/>
  <c r="K40" i="10" s="1"/>
  <c r="Q40" i="10"/>
  <c r="U40" i="10"/>
  <c r="W40" i="10"/>
  <c r="Y40" i="10"/>
  <c r="Z40" i="10"/>
  <c r="J41" i="10"/>
  <c r="K41" i="10"/>
  <c r="Q41" i="10"/>
  <c r="U41" i="10"/>
  <c r="W41" i="10"/>
  <c r="Y41" i="10"/>
  <c r="Z41" i="10"/>
  <c r="J42" i="10"/>
  <c r="K42" i="10"/>
  <c r="Q42" i="10"/>
  <c r="U42" i="10"/>
  <c r="W42" i="10" s="1"/>
  <c r="Y42" i="10"/>
  <c r="Z42" i="10"/>
  <c r="Q43" i="10"/>
  <c r="U43" i="10"/>
  <c r="Y43" i="10"/>
  <c r="Z43" i="10"/>
  <c r="Q44" i="10"/>
  <c r="U44" i="10"/>
  <c r="W44" i="10"/>
  <c r="Y44" i="10"/>
  <c r="J44" i="10" s="1"/>
  <c r="K44" i="10" s="1"/>
  <c r="Z44" i="10"/>
  <c r="Q45" i="10"/>
  <c r="U45" i="10"/>
  <c r="W45" i="10"/>
  <c r="Y45" i="10"/>
  <c r="Z45" i="10"/>
  <c r="J46" i="10"/>
  <c r="K46" i="10"/>
  <c r="Q46" i="10"/>
  <c r="U46" i="10"/>
  <c r="W46" i="10" s="1"/>
  <c r="Y46" i="10"/>
  <c r="Z46" i="10"/>
  <c r="J47" i="10"/>
  <c r="K47" i="10" s="1"/>
  <c r="Q47" i="10"/>
  <c r="U47" i="10"/>
  <c r="W47" i="10" s="1"/>
  <c r="Y47" i="10"/>
  <c r="Z47" i="10"/>
  <c r="J48" i="10"/>
  <c r="K48" i="10" s="1"/>
  <c r="Q48" i="10"/>
  <c r="U48" i="10"/>
  <c r="W48" i="10" s="1"/>
  <c r="Y48" i="10"/>
  <c r="Z48" i="10"/>
  <c r="J49" i="10"/>
  <c r="K49" i="10" s="1"/>
  <c r="Q49" i="10"/>
  <c r="U49" i="10"/>
  <c r="W49" i="10"/>
  <c r="Y49" i="10"/>
  <c r="Z49" i="10"/>
  <c r="J50" i="10"/>
  <c r="K50" i="10"/>
  <c r="Q50" i="10"/>
  <c r="U50" i="10"/>
  <c r="W50" i="10" s="1"/>
  <c r="Y50" i="10"/>
  <c r="Z50" i="10"/>
  <c r="J51" i="10"/>
  <c r="K51" i="10" s="1"/>
  <c r="Q51" i="10"/>
  <c r="U51" i="10"/>
  <c r="W51" i="10" s="1"/>
  <c r="Y51" i="10"/>
  <c r="Z51" i="10"/>
  <c r="J52" i="10"/>
  <c r="K52" i="10" s="1"/>
  <c r="Q52" i="10"/>
  <c r="U52" i="10"/>
  <c r="W52" i="10" s="1"/>
  <c r="Y52" i="10"/>
  <c r="Z52" i="10"/>
  <c r="J53" i="10"/>
  <c r="K53" i="10" s="1"/>
  <c r="Q53" i="10"/>
  <c r="U53" i="10"/>
  <c r="W53" i="10"/>
  <c r="Y53" i="10"/>
  <c r="Z53" i="10"/>
  <c r="J54" i="10"/>
  <c r="K54" i="10"/>
  <c r="Q54" i="10"/>
  <c r="U54" i="10"/>
  <c r="W54" i="10" s="1"/>
  <c r="Y54" i="10"/>
  <c r="Z54" i="10"/>
  <c r="J55" i="10"/>
  <c r="K55" i="10" s="1"/>
  <c r="Q55" i="10"/>
  <c r="U55" i="10"/>
  <c r="W55" i="10" s="1"/>
  <c r="Y55" i="10"/>
  <c r="Z55" i="10"/>
  <c r="J56" i="10"/>
  <c r="K56" i="10" s="1"/>
  <c r="Q56" i="10"/>
  <c r="U56" i="10"/>
  <c r="W56" i="10" s="1"/>
  <c r="Y56" i="10"/>
  <c r="Z56" i="10"/>
  <c r="J57" i="10"/>
  <c r="K57" i="10" s="1"/>
  <c r="Q57" i="10"/>
  <c r="U57" i="10"/>
  <c r="W57" i="10"/>
  <c r="Y57" i="10"/>
  <c r="Z57" i="10"/>
  <c r="G61" i="10"/>
  <c r="Q61" i="10"/>
  <c r="U61" i="10"/>
  <c r="Y61" i="10"/>
  <c r="Z61" i="10"/>
  <c r="Q62" i="10"/>
  <c r="U62" i="10"/>
  <c r="W62" i="10"/>
  <c r="Y62" i="10"/>
  <c r="Z62" i="10"/>
  <c r="G63" i="10"/>
  <c r="J63" i="10"/>
  <c r="K63" i="10"/>
  <c r="Q63" i="10"/>
  <c r="U63" i="10"/>
  <c r="W63" i="10"/>
  <c r="Y63" i="10"/>
  <c r="Z63" i="10"/>
  <c r="G64" i="10"/>
  <c r="J64" i="10"/>
  <c r="K64" i="10" s="1"/>
  <c r="Q64" i="10"/>
  <c r="U64" i="10"/>
  <c r="W64" i="10" s="1"/>
  <c r="Y64" i="10"/>
  <c r="Z64" i="10"/>
  <c r="G65" i="10"/>
  <c r="K65" i="10" s="1"/>
  <c r="J65" i="10"/>
  <c r="Q65" i="10"/>
  <c r="S65" i="10"/>
  <c r="U65" i="10"/>
  <c r="W65" i="10" s="1"/>
  <c r="Y65" i="10"/>
  <c r="Z65" i="10"/>
  <c r="G66" i="10"/>
  <c r="J66" i="10"/>
  <c r="Q66" i="10"/>
  <c r="U66" i="10"/>
  <c r="W66" i="10" s="1"/>
  <c r="Y66" i="10"/>
  <c r="Z66" i="10"/>
  <c r="G67" i="10"/>
  <c r="K67" i="10" s="1"/>
  <c r="J67" i="10"/>
  <c r="Q67" i="10"/>
  <c r="U67" i="10"/>
  <c r="W67" i="10" s="1"/>
  <c r="Y67" i="10"/>
  <c r="Z67" i="10"/>
  <c r="G68" i="10"/>
  <c r="J68" i="10"/>
  <c r="Q68" i="10"/>
  <c r="U68" i="10"/>
  <c r="W68" i="10" s="1"/>
  <c r="Y68" i="10"/>
  <c r="Z68" i="10"/>
  <c r="G69" i="10"/>
  <c r="K69" i="10" s="1"/>
  <c r="J69" i="10"/>
  <c r="Q69" i="10"/>
  <c r="U69" i="10"/>
  <c r="W69" i="10" s="1"/>
  <c r="Y69" i="10"/>
  <c r="Z69" i="10"/>
  <c r="G70" i="10"/>
  <c r="J70" i="10"/>
  <c r="Q70" i="10"/>
  <c r="U70" i="10"/>
  <c r="W70" i="10" s="1"/>
  <c r="Y70" i="10"/>
  <c r="Z70" i="10"/>
  <c r="G71" i="10"/>
  <c r="K71" i="10" s="1"/>
  <c r="J71" i="10"/>
  <c r="Q71" i="10"/>
  <c r="U71" i="10"/>
  <c r="W71" i="10" s="1"/>
  <c r="Y71" i="10"/>
  <c r="Z71" i="10"/>
  <c r="G72" i="10"/>
  <c r="J72" i="10"/>
  <c r="Q72" i="10"/>
  <c r="U72" i="10"/>
  <c r="W72" i="10" s="1"/>
  <c r="Y72" i="10"/>
  <c r="Z72" i="10"/>
  <c r="G73" i="10"/>
  <c r="K73" i="10" s="1"/>
  <c r="J73" i="10"/>
  <c r="Q73" i="10"/>
  <c r="U73" i="10"/>
  <c r="W73" i="10" s="1"/>
  <c r="Y73" i="10"/>
  <c r="Z73" i="10"/>
  <c r="G74" i="10"/>
  <c r="J74" i="10"/>
  <c r="Q74" i="10"/>
  <c r="U74" i="10"/>
  <c r="W74" i="10" s="1"/>
  <c r="Y74" i="10"/>
  <c r="Z74" i="10"/>
  <c r="G75" i="10"/>
  <c r="K75" i="10" s="1"/>
  <c r="J75" i="10"/>
  <c r="Q75" i="10"/>
  <c r="U75" i="10"/>
  <c r="W75" i="10" s="1"/>
  <c r="Y75" i="10"/>
  <c r="Z75" i="10"/>
  <c r="G76" i="10"/>
  <c r="J76" i="10"/>
  <c r="Q76" i="10"/>
  <c r="U76" i="10"/>
  <c r="W76" i="10" s="1"/>
  <c r="Y76" i="10"/>
  <c r="Z76" i="10"/>
  <c r="G77" i="10"/>
  <c r="I77" i="10" s="1"/>
  <c r="Q77" i="10"/>
  <c r="U77" i="10"/>
  <c r="W77" i="10"/>
  <c r="Y77" i="10"/>
  <c r="Z77" i="10"/>
  <c r="G78" i="10"/>
  <c r="K78" i="10" s="1"/>
  <c r="J78" i="10"/>
  <c r="Q78" i="10"/>
  <c r="U78" i="10"/>
  <c r="W78" i="10"/>
  <c r="Y78" i="10"/>
  <c r="Z78" i="10"/>
  <c r="G79" i="10"/>
  <c r="K79" i="10" s="1"/>
  <c r="J79" i="10"/>
  <c r="Q79" i="10"/>
  <c r="U79" i="10"/>
  <c r="W79" i="10"/>
  <c r="Y79" i="10"/>
  <c r="Z79" i="10"/>
  <c r="G80" i="10"/>
  <c r="K80" i="10" s="1"/>
  <c r="J80" i="10"/>
  <c r="Q80" i="10"/>
  <c r="U80" i="10"/>
  <c r="W80" i="10"/>
  <c r="Y80" i="10"/>
  <c r="Z80" i="10"/>
  <c r="G81" i="10"/>
  <c r="K81" i="10" s="1"/>
  <c r="J81" i="10"/>
  <c r="Q81" i="10"/>
  <c r="U81" i="10"/>
  <c r="W81" i="10"/>
  <c r="Y81" i="10"/>
  <c r="Z81" i="10"/>
  <c r="G82" i="10"/>
  <c r="K82" i="10" s="1"/>
  <c r="J82" i="10"/>
  <c r="Q82" i="10"/>
  <c r="U82" i="10"/>
  <c r="W82" i="10"/>
  <c r="Y82" i="10"/>
  <c r="Z82" i="10"/>
  <c r="G83" i="10"/>
  <c r="I83" i="10"/>
  <c r="J83" i="10"/>
  <c r="Q83" i="10"/>
  <c r="U83" i="10"/>
  <c r="W83" i="10"/>
  <c r="Y83" i="10"/>
  <c r="Z83" i="10"/>
  <c r="G84" i="10"/>
  <c r="I84" i="10"/>
  <c r="J84" i="10"/>
  <c r="Q84" i="10"/>
  <c r="U84" i="10"/>
  <c r="W84" i="10" s="1"/>
  <c r="Y84" i="10"/>
  <c r="Z84" i="10"/>
  <c r="G85" i="10"/>
  <c r="I85" i="10"/>
  <c r="J85" i="10"/>
  <c r="Q85" i="10"/>
  <c r="U85" i="10"/>
  <c r="W85" i="10" s="1"/>
  <c r="Y85" i="10"/>
  <c r="Z85" i="10"/>
  <c r="G86" i="10"/>
  <c r="Q86" i="10"/>
  <c r="U86" i="10"/>
  <c r="W86" i="10"/>
  <c r="Y86" i="10"/>
  <c r="Z86" i="10"/>
  <c r="G92" i="10"/>
  <c r="G93" i="10"/>
  <c r="G94" i="10"/>
  <c r="A158" i="10"/>
  <c r="E158" i="10" s="1"/>
  <c r="C185" i="10"/>
  <c r="E185" i="10"/>
  <c r="F185" i="10"/>
  <c r="G185" i="10"/>
  <c r="H185" i="10"/>
  <c r="I185" i="10"/>
  <c r="J86" i="10" l="1"/>
  <c r="K83" i="10"/>
  <c r="J77" i="10"/>
  <c r="J61" i="10"/>
  <c r="K61" i="10" s="1"/>
  <c r="J45" i="10"/>
  <c r="K45" i="10" s="1"/>
  <c r="J43" i="10"/>
  <c r="K43" i="10" s="1"/>
  <c r="J35" i="10"/>
  <c r="K35" i="10" s="1"/>
  <c r="J34" i="10"/>
  <c r="K34" i="10" s="1"/>
  <c r="K76" i="10"/>
  <c r="K72" i="10"/>
  <c r="K70" i="10"/>
  <c r="K68" i="10"/>
  <c r="K66" i="10"/>
  <c r="J19" i="10"/>
  <c r="K19" i="10" s="1"/>
  <c r="I31" i="10" s="1"/>
  <c r="H88" i="10" s="1"/>
  <c r="K84" i="10"/>
  <c r="K74" i="10"/>
  <c r="K85" i="10"/>
  <c r="J62" i="10"/>
  <c r="K62" i="10" s="1"/>
  <c r="W61" i="10"/>
  <c r="J39" i="10"/>
  <c r="K39" i="10" s="1"/>
  <c r="J38" i="10"/>
  <c r="K38" i="10" s="1"/>
  <c r="J7" i="10"/>
  <c r="K7" i="10" s="1"/>
  <c r="K77" i="10"/>
  <c r="S62" i="10"/>
  <c r="S64" i="10" s="1"/>
  <c r="I86" i="10" s="1"/>
  <c r="K86" i="10" s="1"/>
  <c r="K92" i="10" s="1"/>
  <c r="S60" i="10"/>
  <c r="I58" i="10"/>
  <c r="K93" i="10"/>
  <c r="I93" i="10" s="1"/>
  <c r="N58" i="10"/>
  <c r="O94" i="10" s="1"/>
  <c r="S63" i="10"/>
  <c r="S61" i="10"/>
  <c r="E159" i="10"/>
  <c r="I16" i="10"/>
  <c r="C88" i="10" s="1"/>
  <c r="C158" i="10"/>
  <c r="F158" i="10" s="1"/>
  <c r="W43" i="10"/>
  <c r="W39" i="10"/>
  <c r="W35" i="10"/>
  <c r="W7" i="10"/>
  <c r="W38" i="10"/>
  <c r="W34" i="10"/>
  <c r="A145" i="5"/>
  <c r="C145" i="5" s="1"/>
  <c r="H71" i="5"/>
  <c r="M68" i="5"/>
  <c r="L68" i="5"/>
  <c r="L67" i="5"/>
  <c r="L66" i="5"/>
  <c r="L65" i="5"/>
  <c r="L64" i="5"/>
  <c r="H64" i="5"/>
  <c r="G64" i="5"/>
  <c r="E64" i="5"/>
  <c r="L63" i="5"/>
  <c r="L62" i="5"/>
  <c r="H62" i="5"/>
  <c r="E62" i="5"/>
  <c r="L61" i="5"/>
  <c r="E61" i="5"/>
  <c r="H61" i="5" s="1"/>
  <c r="L60" i="5"/>
  <c r="E60" i="5"/>
  <c r="H60" i="5" s="1"/>
  <c r="L59" i="5"/>
  <c r="E59" i="5"/>
  <c r="H59" i="5" s="1"/>
  <c r="L58" i="5"/>
  <c r="E58" i="5"/>
  <c r="H58" i="5" s="1"/>
  <c r="L57" i="5"/>
  <c r="H57" i="5"/>
  <c r="L56" i="5"/>
  <c r="H56" i="5"/>
  <c r="L55" i="5"/>
  <c r="H55" i="5"/>
  <c r="G55" i="5"/>
  <c r="E55" i="5"/>
  <c r="L54" i="5"/>
  <c r="K53" i="5"/>
  <c r="L50" i="5"/>
  <c r="H50" i="5"/>
  <c r="L49" i="5"/>
  <c r="H49" i="5"/>
  <c r="L48" i="5"/>
  <c r="H48" i="5"/>
  <c r="L47" i="5"/>
  <c r="H47" i="5"/>
  <c r="L46" i="5"/>
  <c r="H46" i="5"/>
  <c r="L45" i="5"/>
  <c r="H45" i="5"/>
  <c r="L44" i="5"/>
  <c r="H44" i="5"/>
  <c r="L43" i="5"/>
  <c r="H43" i="5"/>
  <c r="L42" i="5"/>
  <c r="H42" i="5"/>
  <c r="L41" i="5"/>
  <c r="H41" i="5"/>
  <c r="L40" i="5"/>
  <c r="H40" i="5"/>
  <c r="L39" i="5"/>
  <c r="H39" i="5"/>
  <c r="L38" i="5"/>
  <c r="H38" i="5"/>
  <c r="L37" i="5"/>
  <c r="H37" i="5"/>
  <c r="L36" i="5"/>
  <c r="H36" i="5"/>
  <c r="L35" i="5"/>
  <c r="H35" i="5"/>
  <c r="L34" i="5"/>
  <c r="H34" i="5"/>
  <c r="L33" i="5"/>
  <c r="H33" i="5"/>
  <c r="L32" i="5"/>
  <c r="H32" i="5"/>
  <c r="L31" i="5"/>
  <c r="H31" i="5"/>
  <c r="L30" i="5"/>
  <c r="H30" i="5"/>
  <c r="L29" i="5"/>
  <c r="H29" i="5"/>
  <c r="L28" i="5"/>
  <c r="H28" i="5"/>
  <c r="L27" i="5"/>
  <c r="H27" i="5"/>
  <c r="L26" i="5"/>
  <c r="H26" i="5"/>
  <c r="L25" i="5"/>
  <c r="H25" i="5"/>
  <c r="L24" i="5"/>
  <c r="H24" i="5"/>
  <c r="L23" i="5"/>
  <c r="H23" i="5"/>
  <c r="I51" i="5" s="1"/>
  <c r="I72" i="5" s="1"/>
  <c r="L22" i="5"/>
  <c r="H22" i="5"/>
  <c r="L21" i="5"/>
  <c r="H21" i="5"/>
  <c r="L20" i="5"/>
  <c r="H20" i="5"/>
  <c r="K19" i="5"/>
  <c r="L17" i="5"/>
  <c r="E17" i="5"/>
  <c r="L16" i="5"/>
  <c r="G16" i="5"/>
  <c r="H16" i="5" s="1"/>
  <c r="H15" i="5"/>
  <c r="H14" i="5"/>
  <c r="H13" i="5"/>
  <c r="H12" i="5"/>
  <c r="H11" i="5"/>
  <c r="L10" i="5"/>
  <c r="H10" i="5"/>
  <c r="L9" i="5"/>
  <c r="H9" i="5"/>
  <c r="L8" i="5"/>
  <c r="H8" i="5"/>
  <c r="L7" i="5"/>
  <c r="K5" i="5"/>
  <c r="D5" i="5"/>
  <c r="H5" i="5" s="1"/>
  <c r="K4" i="5"/>
  <c r="G51" i="5" l="1"/>
  <c r="G17" i="5"/>
  <c r="C159" i="10"/>
  <c r="F159" i="10" s="1"/>
  <c r="K94" i="10"/>
  <c r="I94" i="10" s="1"/>
  <c r="I92" i="10"/>
  <c r="N88" i="10"/>
  <c r="N90" i="10" s="1"/>
  <c r="E160" i="10"/>
  <c r="H89" i="10"/>
  <c r="K89" i="10" s="1"/>
  <c r="E70" i="5"/>
  <c r="E65" i="5"/>
  <c r="E71" i="5"/>
  <c r="G71" i="5" s="1"/>
  <c r="E54" i="5"/>
  <c r="H54" i="5" s="1"/>
  <c r="G73" i="5"/>
  <c r="E72" i="5"/>
  <c r="I74" i="5"/>
  <c r="I73" i="5"/>
  <c r="C146" i="5"/>
  <c r="M42" i="5"/>
  <c r="M27" i="5"/>
  <c r="B145" i="5"/>
  <c r="D145" i="5" s="1"/>
  <c r="C160" i="10" l="1"/>
  <c r="F160" i="10" s="1"/>
  <c r="C89" i="10"/>
  <c r="E161" i="10"/>
  <c r="B146" i="5"/>
  <c r="D146" i="5" s="1"/>
  <c r="C147" i="5"/>
  <c r="G75" i="5"/>
  <c r="M54" i="5"/>
  <c r="M53" i="5"/>
  <c r="G65" i="5" s="1"/>
  <c r="H65" i="5" s="1"/>
  <c r="C161" i="10" l="1"/>
  <c r="F161" i="10" s="1"/>
  <c r="E162" i="10"/>
  <c r="D89" i="10"/>
  <c r="N89" i="10"/>
  <c r="B147" i="5"/>
  <c r="B148" i="5" s="1"/>
  <c r="M55" i="5"/>
  <c r="H70" i="5"/>
  <c r="C148" i="5"/>
  <c r="G78" i="5"/>
  <c r="C162" i="10" l="1"/>
  <c r="F162" i="10" s="1"/>
  <c r="E163" i="10"/>
  <c r="P89" i="10"/>
  <c r="N91" i="10"/>
  <c r="P91" i="10" s="1"/>
  <c r="D147" i="5"/>
  <c r="C149" i="5"/>
  <c r="B149" i="5"/>
  <c r="D148" i="5"/>
  <c r="H72" i="5"/>
  <c r="G70" i="5"/>
  <c r="C163" i="10" l="1"/>
  <c r="F163" i="10" s="1"/>
  <c r="E164" i="10"/>
  <c r="D149" i="5"/>
  <c r="G72" i="5"/>
  <c r="G74" i="5"/>
  <c r="G76" i="5" s="1"/>
  <c r="C150" i="5"/>
  <c r="B150" i="5"/>
  <c r="C164" i="10" l="1"/>
  <c r="F164" i="10" s="1"/>
  <c r="E165" i="10"/>
  <c r="C151" i="5"/>
  <c r="B151" i="5"/>
  <c r="G79" i="5"/>
  <c r="G77" i="5"/>
  <c r="D150" i="5"/>
  <c r="C165" i="10" l="1"/>
  <c r="F165" i="10" s="1"/>
  <c r="E166" i="10"/>
  <c r="D151" i="5"/>
  <c r="B152" i="5"/>
  <c r="C152" i="5"/>
  <c r="C166" i="10" l="1"/>
  <c r="F166" i="10" s="1"/>
  <c r="E167" i="10"/>
  <c r="D152" i="5"/>
  <c r="C153" i="5"/>
  <c r="B153" i="5"/>
  <c r="C167" i="10" l="1"/>
  <c r="F167" i="10" s="1"/>
  <c r="E168" i="10"/>
  <c r="D153" i="5"/>
  <c r="C154" i="5"/>
  <c r="B154" i="5"/>
  <c r="C168" i="10" l="1"/>
  <c r="C169" i="10" s="1"/>
  <c r="E169" i="10"/>
  <c r="D154" i="5"/>
  <c r="C155" i="5"/>
  <c r="B155" i="5"/>
  <c r="F168" i="10" l="1"/>
  <c r="F169" i="10"/>
  <c r="E170" i="10"/>
  <c r="C170" i="10"/>
  <c r="D155" i="5"/>
  <c r="B156" i="5"/>
  <c r="C156" i="5"/>
  <c r="F170" i="10" l="1"/>
  <c r="C171" i="10"/>
  <c r="E171" i="10"/>
  <c r="D156" i="5"/>
  <c r="C157" i="5"/>
  <c r="B157" i="5"/>
  <c r="F171" i="10" l="1"/>
  <c r="C172" i="10"/>
  <c r="E172" i="10"/>
  <c r="D157" i="5"/>
  <c r="C158" i="5"/>
  <c r="B158" i="5"/>
  <c r="F172" i="10" l="1"/>
  <c r="C173" i="10"/>
  <c r="E173" i="10"/>
  <c r="D158" i="5"/>
  <c r="C159" i="5"/>
  <c r="B159" i="5"/>
  <c r="F173" i="10" l="1"/>
  <c r="E174" i="10"/>
  <c r="C174" i="10"/>
  <c r="D159" i="5"/>
  <c r="B160" i="5"/>
  <c r="C160" i="5"/>
  <c r="F174" i="10" l="1"/>
  <c r="C175" i="10"/>
  <c r="E175" i="10"/>
  <c r="C161" i="5"/>
  <c r="B161" i="5"/>
  <c r="D160" i="5"/>
  <c r="F175" i="10" l="1"/>
  <c r="C176" i="10"/>
  <c r="E176" i="10"/>
  <c r="D161" i="5"/>
  <c r="C162" i="5"/>
  <c r="B162" i="5"/>
  <c r="F176" i="10" l="1"/>
  <c r="C177" i="10"/>
  <c r="E177" i="10"/>
  <c r="D162" i="5"/>
  <c r="C163" i="5"/>
  <c r="B163" i="5"/>
  <c r="E178" i="10" l="1"/>
  <c r="C178" i="10"/>
  <c r="F177" i="10"/>
  <c r="D163" i="5"/>
  <c r="B164" i="5"/>
  <c r="C164" i="5"/>
  <c r="F178" i="10" l="1"/>
  <c r="C179" i="10"/>
  <c r="E179" i="10"/>
  <c r="D164" i="5"/>
  <c r="C165" i="5"/>
  <c r="B165" i="5"/>
  <c r="E180" i="10" l="1"/>
  <c r="C180" i="10"/>
  <c r="F179" i="10"/>
  <c r="D165" i="5"/>
  <c r="C166" i="5"/>
  <c r="B166" i="5"/>
  <c r="F180" i="10" l="1"/>
  <c r="C181" i="10"/>
  <c r="E181" i="10"/>
  <c r="D166" i="5"/>
  <c r="C167" i="5"/>
  <c r="B167" i="5"/>
  <c r="F181" i="10" l="1"/>
  <c r="E182" i="10"/>
  <c r="C182" i="10"/>
  <c r="D167" i="5"/>
  <c r="B168" i="5"/>
  <c r="C168" i="5"/>
  <c r="F182" i="10" l="1"/>
  <c r="E183" i="10"/>
  <c r="C183" i="10"/>
  <c r="D168" i="5"/>
  <c r="C169" i="5"/>
  <c r="B169" i="5"/>
  <c r="F183" i="10" l="1"/>
  <c r="D169" i="5"/>
  <c r="C170" i="5"/>
  <c r="B170" i="5"/>
  <c r="D17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solcom-ad</author>
  </authors>
  <commentList>
    <comment ref="L89" authorId="0" shapeId="0" xr:uid="{664EF284-3C58-4BC7-AF60-E97469B74816}">
      <text>
        <r>
          <rPr>
            <sz val="11"/>
            <color indexed="81"/>
            <rFont val="ＭＳ Ｐゴシック"/>
            <family val="3"/>
            <charset val="128"/>
          </rPr>
          <t>経理の損益計算書の用語と合わせました</t>
        </r>
      </text>
    </comment>
    <comment ref="Z98" authorId="1" shapeId="0" xr:uid="{04602CC9-7780-4FB8-9854-DA58B07AC87F}">
      <text>
        <r>
          <rPr>
            <b/>
            <sz val="9"/>
            <color indexed="81"/>
            <rFont val="MS P ゴシック"/>
            <family val="3"/>
            <charset val="128"/>
          </rPr>
          <t xml:space="preserve">2行目から貼り付けでください。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8A973-429D-4E84-B28A-B5654B28A824}" name="var_dump_log - コピー" type="6" refreshedVersion="6" background="1" saveData="1">
    <textPr codePage="20932" sourceFile="C:\Users\solcom-ad\Desktop\111データ\test\var_dump_log - コピー.txt" comma="1">
      <textFields count="2">
        <textField/>
        <textField/>
      </textFields>
    </textPr>
  </connection>
  <connection id="2" xr16:uid="{326F39F0-FB90-45FB-8499-FFA520EB3A80}" name="var_dump_log - コピー1" type="6" refreshedVersion="6" background="1" saveData="1">
    <textPr codePage="20932" sourceFile="C:\Users\solcom-ad\Desktop\111データ\test\var_dump_log - コピー.txt" comma="1">
      <textFields count="2">
        <textField/>
        <textField/>
      </textFields>
    </textPr>
  </connection>
</connections>
</file>

<file path=xl/sharedStrings.xml><?xml version="1.0" encoding="utf-8"?>
<sst xmlns="http://schemas.openxmlformats.org/spreadsheetml/2006/main" count="941" uniqueCount="460">
  <si>
    <t>bytdecisionflag</t>
  </si>
  <si>
    <t>lngestimatestatuscode</t>
  </si>
  <si>
    <t>curfixedcost</t>
  </si>
  <si>
    <t>curmembercost</t>
  </si>
  <si>
    <t>curtotalprice</t>
  </si>
  <si>
    <t>curmanufacturingcost</t>
  </si>
  <si>
    <t>cursalesamount</t>
  </si>
  <si>
    <t>curprofit</t>
  </si>
  <si>
    <t>lnginputusercode</t>
  </si>
  <si>
    <t>bytinvalidflag</t>
  </si>
  <si>
    <t>dtminsertdate</t>
  </si>
  <si>
    <t>lngproductionquantity</t>
  </si>
  <si>
    <t>lngtempno</t>
  </si>
  <si>
    <t>strnote</t>
  </si>
  <si>
    <t>​(NULL)​</t>
  </si>
  <si>
    <t>本荷＿＿＿＿ct＋ロケ＿＿ct（＿/＿現在or確定）</t>
  </si>
  <si>
    <t>次期</t>
    <rPh sb="0" eb="2">
      <t>ジキ</t>
    </rPh>
    <phoneticPr fontId="2"/>
  </si>
  <si>
    <t>現行</t>
    <rPh sb="0" eb="2">
      <t>ゲンコウ</t>
    </rPh>
    <phoneticPr fontId="2"/>
  </si>
  <si>
    <t>-</t>
    <phoneticPr fontId="2"/>
  </si>
  <si>
    <t>○</t>
    <phoneticPr fontId="2"/>
  </si>
  <si>
    <t>○：差異なし</t>
    <rPh sb="2" eb="4">
      <t>サイ</t>
    </rPh>
    <phoneticPr fontId="2"/>
  </si>
  <si>
    <t>×：差異あり</t>
    <rPh sb="2" eb="4">
      <t>サイ</t>
    </rPh>
    <phoneticPr fontId="2"/>
  </si>
  <si>
    <t>×</t>
    <phoneticPr fontId="2"/>
  </si>
  <si>
    <t>判定</t>
    <rPh sb="0" eb="2">
      <t>ハンテイ</t>
    </rPh>
    <phoneticPr fontId="2"/>
  </si>
  <si>
    <t>-：除外項目</t>
    <rPh sb="2" eb="4">
      <t>ジョガイ</t>
    </rPh>
    <rPh sb="4" eb="6">
      <t>コウモク</t>
    </rPh>
    <phoneticPr fontId="2"/>
  </si>
  <si>
    <t>cursalesamount</t>
    <phoneticPr fontId="2"/>
  </si>
  <si>
    <t>予定製品売上高</t>
  </si>
  <si>
    <t>予定固定費売上高</t>
  </si>
  <si>
    <t>予定固定費利益</t>
  </si>
  <si>
    <t>企画目標利益</t>
  </si>
  <si>
    <t>予定製品利益</t>
  </si>
  <si>
    <t>間接製造経費</t>
  </si>
  <si>
    <t>売上総利益</t>
  </si>
  <si>
    <t>生産予定数×納価</t>
  </si>
  <si>
    <t>予定製品売上高-総製造費用</t>
  </si>
  <si>
    <t>NULL</t>
  </si>
  <si>
    <t>value</t>
    <phoneticPr fontId="2"/>
  </si>
  <si>
    <t>予定総売上高</t>
    <phoneticPr fontId="2"/>
  </si>
  <si>
    <t>　　</t>
  </si>
  <si>
    <t>V32</t>
    <phoneticPr fontId="11"/>
  </si>
  <si>
    <t>作成日</t>
  </si>
  <si>
    <t xml:space="preserve">    見　積　原　価　計　算　書　１</t>
    <phoneticPr fontId="11"/>
  </si>
  <si>
    <t>製品コード</t>
  </si>
  <si>
    <t>5463</t>
    <phoneticPr fontId="11"/>
  </si>
  <si>
    <t>製品名</t>
  </si>
  <si>
    <t>マギストラップP02</t>
    <phoneticPr fontId="11"/>
  </si>
  <si>
    <t>納   期</t>
    <phoneticPr fontId="11"/>
  </si>
  <si>
    <t>2013/3</t>
  </si>
  <si>
    <t>部門コード</t>
  </si>
  <si>
    <t>31:カプセル</t>
  </si>
  <si>
    <t>担当コード</t>
  </si>
  <si>
    <t>217:斉藤(佳)</t>
    <rPh sb="4" eb="6">
      <t>サイトウ</t>
    </rPh>
    <rPh sb="7" eb="8">
      <t>ヨシ</t>
    </rPh>
    <phoneticPr fontId="11"/>
  </si>
  <si>
    <t>上   代</t>
    <phoneticPr fontId="11"/>
  </si>
  <si>
    <t>カートン入り数</t>
  </si>
  <si>
    <t>計画C/t</t>
  </si>
  <si>
    <t>生産予定数</t>
  </si>
  <si>
    <t>納   価</t>
    <phoneticPr fontId="11"/>
  </si>
  <si>
    <t>売上分類</t>
    <rPh sb="0" eb="2">
      <t>ウリアゲ</t>
    </rPh>
    <rPh sb="2" eb="4">
      <t>ブンルイ</t>
    </rPh>
    <phoneticPr fontId="11"/>
  </si>
  <si>
    <t>売上区分</t>
    <rPh sb="0" eb="2">
      <t>ウリアゲ</t>
    </rPh>
    <rPh sb="2" eb="4">
      <t>クブン</t>
    </rPh>
    <phoneticPr fontId="11"/>
  </si>
  <si>
    <t>顧客先</t>
    <rPh sb="0" eb="2">
      <t>コキャク</t>
    </rPh>
    <rPh sb="2" eb="3">
      <t>サキ</t>
    </rPh>
    <phoneticPr fontId="11"/>
  </si>
  <si>
    <t>数量</t>
    <rPh sb="0" eb="2">
      <t>スウリョウ</t>
    </rPh>
    <phoneticPr fontId="11"/>
  </si>
  <si>
    <t>通貨</t>
    <rPh sb="0" eb="2">
      <t>ツウカ</t>
    </rPh>
    <phoneticPr fontId="11"/>
  </si>
  <si>
    <t>単価</t>
    <rPh sb="0" eb="2">
      <t>タンカ</t>
    </rPh>
    <phoneticPr fontId="11"/>
  </si>
  <si>
    <t>小計</t>
    <rPh sb="0" eb="2">
      <t>ショウケイ</t>
    </rPh>
    <phoneticPr fontId="11"/>
  </si>
  <si>
    <t>備  考  /US$</t>
    <phoneticPr fontId="11"/>
  </si>
  <si>
    <t>1:固定費売上</t>
    <rPh sb="2" eb="4">
      <t>コテイ</t>
    </rPh>
    <rPh sb="4" eb="5">
      <t>ヒ</t>
    </rPh>
    <rPh sb="5" eb="7">
      <t>ウリアゲ</t>
    </rPh>
    <phoneticPr fontId="11"/>
  </si>
  <si>
    <t>4:立替運賃</t>
  </si>
  <si>
    <t>JP</t>
  </si>
  <si>
    <t>5:試作代</t>
  </si>
  <si>
    <t>6:原型</t>
  </si>
  <si>
    <t>7:金型</t>
  </si>
  <si>
    <t>8:マスク</t>
  </si>
  <si>
    <t>9:サンプル代</t>
  </si>
  <si>
    <t>10:商品化費用</t>
  </si>
  <si>
    <t>11:I C</t>
  </si>
  <si>
    <t>13:関税</t>
  </si>
  <si>
    <t>固定費売上合計</t>
    <rPh sb="0" eb="2">
      <t>コテイ</t>
    </rPh>
    <rPh sb="2" eb="3">
      <t>ヒ</t>
    </rPh>
    <rPh sb="3" eb="5">
      <t>ウリアゲ</t>
    </rPh>
    <rPh sb="5" eb="7">
      <t>ゴウケイ</t>
    </rPh>
    <phoneticPr fontId="11"/>
  </si>
  <si>
    <t>仕入科目</t>
  </si>
  <si>
    <t>仕入部品</t>
  </si>
  <si>
    <t>仕入先</t>
  </si>
  <si>
    <t>償却</t>
  </si>
  <si>
    <t>計画個数</t>
  </si>
  <si>
    <t>単価</t>
  </si>
  <si>
    <t>計画原価</t>
  </si>
  <si>
    <t>備考/US$</t>
    <phoneticPr fontId="11"/>
  </si>
  <si>
    <t>431:金型償却高</t>
  </si>
  <si>
    <t>1:原型</t>
  </si>
  <si>
    <t>7108:MIC</t>
  </si>
  <si>
    <t>○</t>
  </si>
  <si>
    <t>3:キャスト</t>
  </si>
  <si>
    <t>403:材料ツール仕入高</t>
  </si>
  <si>
    <t>1:彩色</t>
  </si>
  <si>
    <t>4:版下・製版代</t>
  </si>
  <si>
    <t>433:金型海外償却</t>
  </si>
  <si>
    <t>1:Injection Mold</t>
  </si>
  <si>
    <t>2307:Global Link</t>
  </si>
  <si>
    <t>US</t>
    <phoneticPr fontId="11"/>
  </si>
  <si>
    <t>2:Spray Mask Mold</t>
  </si>
  <si>
    <t>4:Separation Charge</t>
  </si>
  <si>
    <t>固定</t>
    <rPh sb="0" eb="2">
      <t>コテイ</t>
    </rPh>
    <phoneticPr fontId="11"/>
  </si>
  <si>
    <t>固定費小計/償却対象外合計</t>
    <rPh sb="6" eb="8">
      <t>ショウキャク</t>
    </rPh>
    <rPh sb="8" eb="10">
      <t>タイショウ</t>
    </rPh>
    <rPh sb="10" eb="11">
      <t>ガイ</t>
    </rPh>
    <rPh sb="11" eb="13">
      <t>ゴウケイ</t>
    </rPh>
    <phoneticPr fontId="11"/>
  </si>
  <si>
    <t>&lt;=433+402</t>
    <phoneticPr fontId="11"/>
  </si>
  <si>
    <t>402:輸入パーツ仕入高</t>
  </si>
  <si>
    <t>1:Mass Product</t>
  </si>
  <si>
    <t>US</t>
  </si>
  <si>
    <t>&lt;=401+402+403</t>
    <phoneticPr fontId="11"/>
  </si>
  <si>
    <t>3:Bulk Sample</t>
  </si>
  <si>
    <t>輸入税対象額</t>
    <rPh sb="0" eb="2">
      <t>ユニュウ</t>
    </rPh>
    <rPh sb="2" eb="3">
      <t>ゼイ</t>
    </rPh>
    <rPh sb="3" eb="5">
      <t>タイショウ</t>
    </rPh>
    <rPh sb="5" eb="6">
      <t>ガク</t>
    </rPh>
    <phoneticPr fontId="11"/>
  </si>
  <si>
    <t>固定　</t>
    <rPh sb="0" eb="2">
      <t>コテイ</t>
    </rPh>
    <phoneticPr fontId="11"/>
  </si>
  <si>
    <t>1224:チャージ</t>
  </si>
  <si>
    <t>部材費</t>
  </si>
  <si>
    <t>（部材費対象数/pcs部材費用/部材費小計）</t>
    <phoneticPr fontId="11"/>
  </si>
  <si>
    <t>償却費</t>
    <rPh sb="0" eb="2">
      <t>ショウキャク</t>
    </rPh>
    <phoneticPr fontId="11"/>
  </si>
  <si>
    <t>（償却対象数/pcs償却費用/償却費小計）</t>
    <phoneticPr fontId="11"/>
  </si>
  <si>
    <t>製造費用/固定費</t>
    <rPh sb="5" eb="7">
      <t>コテイ</t>
    </rPh>
    <rPh sb="7" eb="8">
      <t>ヒ</t>
    </rPh>
    <phoneticPr fontId="11"/>
  </si>
  <si>
    <t>（数量/pcsコスト/製造費用合計/償却対象外合計）</t>
    <rPh sb="18" eb="20">
      <t>ショウキャク</t>
    </rPh>
    <rPh sb="20" eb="22">
      <t>タイショウ</t>
    </rPh>
    <rPh sb="22" eb="23">
      <t>ガイ</t>
    </rPh>
    <rPh sb="23" eb="25">
      <t>ゴウケイ</t>
    </rPh>
    <phoneticPr fontId="11"/>
  </si>
  <si>
    <t>予定製品売上高/予定固定費売上高</t>
    <rPh sb="0" eb="2">
      <t>ヨテイ</t>
    </rPh>
    <rPh sb="2" eb="4">
      <t>セイヒン</t>
    </rPh>
    <phoneticPr fontId="11"/>
  </si>
  <si>
    <t>予定製品利益/予定固定費利益</t>
    <rPh sb="0" eb="2">
      <t>ヨテイ</t>
    </rPh>
    <rPh sb="2" eb="4">
      <t>セイヒン</t>
    </rPh>
    <rPh sb="4" eb="6">
      <t>リエキ</t>
    </rPh>
    <rPh sb="7" eb="9">
      <t>ヨテイ</t>
    </rPh>
    <rPh sb="9" eb="11">
      <t>コテイ</t>
    </rPh>
    <rPh sb="11" eb="12">
      <t>ヒ</t>
    </rPh>
    <rPh sb="12" eb="14">
      <t>リエキ</t>
    </rPh>
    <phoneticPr fontId="11"/>
  </si>
  <si>
    <t>予定総売上高</t>
    <rPh sb="0" eb="2">
      <t>ヨテイ</t>
    </rPh>
    <rPh sb="2" eb="3">
      <t>ソウ</t>
    </rPh>
    <rPh sb="3" eb="5">
      <t>ウリアゲ</t>
    </rPh>
    <rPh sb="5" eb="6">
      <t>タカ</t>
    </rPh>
    <phoneticPr fontId="11"/>
  </si>
  <si>
    <t>企画目標総利益</t>
    <rPh sb="4" eb="5">
      <t>ソウ</t>
    </rPh>
    <phoneticPr fontId="11"/>
  </si>
  <si>
    <t>目標利益率</t>
    <phoneticPr fontId="11"/>
  </si>
  <si>
    <t>間接製造経費　　　　　　　　　　（標準割合）</t>
    <rPh sb="17" eb="19">
      <t>ヒョウジュン</t>
    </rPh>
    <rPh sb="19" eb="21">
      <t>ワリアイ</t>
    </rPh>
    <phoneticPr fontId="11"/>
  </si>
  <si>
    <t>承認</t>
  </si>
  <si>
    <t>確認</t>
  </si>
  <si>
    <t>作成</t>
  </si>
  <si>
    <t>（注）コメント</t>
  </si>
  <si>
    <t>本荷＿＿＿＿ct＋ロケ＿＿ct（＿/＿現在or確定）</t>
    <rPh sb="19" eb="21">
      <t>ゲンザイ</t>
    </rPh>
    <rPh sb="23" eb="25">
      <t>カクテイ</t>
    </rPh>
    <phoneticPr fontId="11"/>
  </si>
  <si>
    <t>作成：営業部→承認：営業部門長→管理：営業部</t>
  </si>
  <si>
    <t>2009-10-01</t>
    <phoneticPr fontId="11"/>
  </si>
  <si>
    <t>__EOF__</t>
    <phoneticPr fontId="11"/>
  </si>
  <si>
    <t>433:金型海外償却</t>
    <phoneticPr fontId="11"/>
  </si>
  <si>
    <t>401:材料パーツ仕入高</t>
  </si>
  <si>
    <t>420:外注加工費</t>
  </si>
  <si>
    <t>1230:経費</t>
    <rPh sb="5" eb="7">
      <t>ケイヒ</t>
    </rPh>
    <phoneticPr fontId="11"/>
  </si>
  <si>
    <t>JP</t>
    <phoneticPr fontId="11"/>
  </si>
  <si>
    <t>1:彩色</t>
    <phoneticPr fontId="11"/>
  </si>
  <si>
    <t>1:原型</t>
    <phoneticPr fontId="11"/>
  </si>
  <si>
    <t>1:Injection Mold</t>
    <phoneticPr fontId="11"/>
  </si>
  <si>
    <t>1:証紙</t>
    <phoneticPr fontId="11"/>
  </si>
  <si>
    <t>1:Mass Product</t>
    <phoneticPr fontId="11"/>
  </si>
  <si>
    <t>1:アッセンブリ代</t>
    <phoneticPr fontId="11"/>
  </si>
  <si>
    <t>1:輸入諸掛</t>
    <phoneticPr fontId="11"/>
  </si>
  <si>
    <t>1:製造経費</t>
    <phoneticPr fontId="11"/>
  </si>
  <si>
    <t>4:立替運賃</t>
    <phoneticPr fontId="11"/>
  </si>
  <si>
    <t>○</t>
    <phoneticPr fontId="11"/>
  </si>
  <si>
    <t>2:デザイン料</t>
    <phoneticPr fontId="11"/>
  </si>
  <si>
    <t>2:注型</t>
    <phoneticPr fontId="11"/>
  </si>
  <si>
    <t>2:Spray Mask Mold</t>
    <phoneticPr fontId="11"/>
  </si>
  <si>
    <t>10:[個箱] [個袋]</t>
    <phoneticPr fontId="11"/>
  </si>
  <si>
    <t>10:Shipment Sample</t>
    <phoneticPr fontId="11"/>
  </si>
  <si>
    <t>2:外注先運賃</t>
    <phoneticPr fontId="11"/>
  </si>
  <si>
    <t>2:トップワールド費用</t>
    <rPh sb="9" eb="11">
      <t>ヒヨウ</t>
    </rPh>
    <phoneticPr fontId="11"/>
  </si>
  <si>
    <t>2:KTS手数料</t>
    <rPh sb="5" eb="8">
      <t>テスウリョウ</t>
    </rPh>
    <phoneticPr fontId="11"/>
  </si>
  <si>
    <t>5:試作代</t>
    <phoneticPr fontId="11"/>
  </si>
  <si>
    <t>3:製図</t>
    <phoneticPr fontId="11"/>
  </si>
  <si>
    <t>3:キャスト</t>
    <phoneticPr fontId="11"/>
  </si>
  <si>
    <t>3:Prot type</t>
    <phoneticPr fontId="11"/>
  </si>
  <si>
    <t>11:内箱</t>
    <phoneticPr fontId="11"/>
  </si>
  <si>
    <t>11:Sales Sample</t>
    <phoneticPr fontId="11"/>
  </si>
  <si>
    <t>4:製品見直し代</t>
    <phoneticPr fontId="11"/>
  </si>
  <si>
    <t>3:関税</t>
    <rPh sb="2" eb="4">
      <t>カンゼイ</t>
    </rPh>
    <phoneticPr fontId="11"/>
  </si>
  <si>
    <t>3:国内運賃(FEDEX、BLPなど)</t>
    <rPh sb="2" eb="4">
      <t>コクナイ</t>
    </rPh>
    <rPh sb="4" eb="6">
      <t>ウンチン</t>
    </rPh>
    <phoneticPr fontId="11"/>
  </si>
  <si>
    <t>6:原型</t>
    <phoneticPr fontId="11"/>
  </si>
  <si>
    <t>4:版下・製版代</t>
    <phoneticPr fontId="11"/>
  </si>
  <si>
    <t>4:シリコン</t>
    <phoneticPr fontId="11"/>
  </si>
  <si>
    <t>4:Separation Charge</t>
    <phoneticPr fontId="11"/>
  </si>
  <si>
    <t>12:カートン</t>
    <phoneticPr fontId="11"/>
  </si>
  <si>
    <t>12:Printing Matters</t>
    <phoneticPr fontId="11"/>
  </si>
  <si>
    <t>99:－</t>
    <phoneticPr fontId="11"/>
  </si>
  <si>
    <t>4:サントム検査費</t>
    <rPh sb="6" eb="8">
      <t>ケンサ</t>
    </rPh>
    <rPh sb="8" eb="9">
      <t>ヒ</t>
    </rPh>
    <phoneticPr fontId="11"/>
  </si>
  <si>
    <t>7:金型</t>
    <phoneticPr fontId="11"/>
  </si>
  <si>
    <t>5:タンポ版</t>
    <phoneticPr fontId="11"/>
  </si>
  <si>
    <t>5:台座</t>
    <phoneticPr fontId="11"/>
  </si>
  <si>
    <t>5:Tooling Sample</t>
    <phoneticPr fontId="11"/>
  </si>
  <si>
    <t>14:外箱</t>
    <phoneticPr fontId="11"/>
  </si>
  <si>
    <t>13:Correction Charge</t>
    <phoneticPr fontId="11"/>
  </si>
  <si>
    <t>8:マスク</t>
    <phoneticPr fontId="11"/>
  </si>
  <si>
    <t>6:検査費用</t>
    <phoneticPr fontId="11"/>
  </si>
  <si>
    <t>6:ロウモデル</t>
    <phoneticPr fontId="11"/>
  </si>
  <si>
    <t>6:Duplicate Sample</t>
    <phoneticPr fontId="11"/>
  </si>
  <si>
    <t>15:本荷</t>
    <rPh sb="3" eb="4">
      <t>ホン</t>
    </rPh>
    <rPh sb="4" eb="5">
      <t>ニ</t>
    </rPh>
    <phoneticPr fontId="11"/>
  </si>
  <si>
    <t>14:I C</t>
    <phoneticPr fontId="11"/>
  </si>
  <si>
    <t>9:サンプル代</t>
    <phoneticPr fontId="11"/>
  </si>
  <si>
    <t>7:その他費用</t>
    <rPh sb="4" eb="5">
      <t>タ</t>
    </rPh>
    <rPh sb="5" eb="7">
      <t>ヒヨウ</t>
    </rPh>
    <phoneticPr fontId="11"/>
  </si>
  <si>
    <t>7:分割</t>
    <phoneticPr fontId="11"/>
  </si>
  <si>
    <t>16:I C</t>
    <phoneticPr fontId="11"/>
  </si>
  <si>
    <t>15:Lab Test Fee</t>
    <phoneticPr fontId="11"/>
  </si>
  <si>
    <t>10:商品化費用</t>
    <phoneticPr fontId="11"/>
  </si>
  <si>
    <t>98:インクジェット備品</t>
    <rPh sb="10" eb="12">
      <t>ビヒン</t>
    </rPh>
    <phoneticPr fontId="11"/>
  </si>
  <si>
    <t>8:金型</t>
    <phoneticPr fontId="11"/>
  </si>
  <si>
    <t>17:外部検査費用</t>
    <rPh sb="3" eb="5">
      <t>ガイブ</t>
    </rPh>
    <rPh sb="5" eb="7">
      <t>ケンサ</t>
    </rPh>
    <rPh sb="7" eb="9">
      <t>ヒヨウ</t>
    </rPh>
    <phoneticPr fontId="11"/>
  </si>
  <si>
    <t>2:Set Sample</t>
    <phoneticPr fontId="11"/>
  </si>
  <si>
    <t>11:I C</t>
    <phoneticPr fontId="11"/>
  </si>
  <si>
    <t>2:カプセル</t>
    <phoneticPr fontId="11"/>
  </si>
  <si>
    <t>3:Bulk Sample</t>
    <phoneticPr fontId="11"/>
  </si>
  <si>
    <t>12:Charge</t>
    <phoneticPr fontId="11"/>
  </si>
  <si>
    <t>3:菓子類</t>
    <phoneticPr fontId="11"/>
  </si>
  <si>
    <t>4:Set-Up Charge</t>
    <phoneticPr fontId="11"/>
  </si>
  <si>
    <t>13:関税</t>
    <rPh sb="3" eb="5">
      <t>カンゼイ</t>
    </rPh>
    <phoneticPr fontId="11"/>
  </si>
  <si>
    <t>4:製品部材</t>
    <phoneticPr fontId="11"/>
  </si>
  <si>
    <t>5:Inspection</t>
    <phoneticPr fontId="11"/>
  </si>
  <si>
    <t>5:ミニブック</t>
    <phoneticPr fontId="11"/>
  </si>
  <si>
    <t>6:Rework</t>
    <phoneticPr fontId="11"/>
  </si>
  <si>
    <t>6:印刷物</t>
    <phoneticPr fontId="11"/>
  </si>
  <si>
    <t>7:Spare</t>
    <phoneticPr fontId="11"/>
  </si>
  <si>
    <t>8:Freightt Cost</t>
    <phoneticPr fontId="11"/>
  </si>
  <si>
    <t>9:Sample</t>
    <phoneticPr fontId="11"/>
  </si>
  <si>
    <t>98:Ink Jet Parts</t>
    <phoneticPr fontId="11"/>
  </si>
  <si>
    <t>仕入先</t>
    <rPh sb="0" eb="2">
      <t>シイレ</t>
    </rPh>
    <rPh sb="2" eb="3">
      <t>サキ</t>
    </rPh>
    <phoneticPr fontId="11"/>
  </si>
  <si>
    <t>0000:その他</t>
    <rPh sb="7" eb="8">
      <t>タ</t>
    </rPh>
    <phoneticPr fontId="11"/>
  </si>
  <si>
    <t>1104:浅賀紙器</t>
    <rPh sb="5" eb="7">
      <t>アサガ</t>
    </rPh>
    <rPh sb="7" eb="8">
      <t>カミ</t>
    </rPh>
    <rPh sb="8" eb="9">
      <t>キ</t>
    </rPh>
    <phoneticPr fontId="11"/>
  </si>
  <si>
    <t>7108:MIC</t>
    <phoneticPr fontId="11"/>
  </si>
  <si>
    <t>1112:APEX</t>
    <phoneticPr fontId="11"/>
  </si>
  <si>
    <t>2101:カタオカブラセス</t>
    <phoneticPr fontId="11"/>
  </si>
  <si>
    <t>0001:ボーイズトイ事業部　経費</t>
    <phoneticPr fontId="11"/>
  </si>
  <si>
    <t>2211:協和メタル</t>
    <rPh sb="5" eb="7">
      <t>キョウワ</t>
    </rPh>
    <phoneticPr fontId="11"/>
  </si>
  <si>
    <t>2307:Global Link</t>
    <phoneticPr fontId="11"/>
  </si>
  <si>
    <t>8203:ユハラ</t>
    <phoneticPr fontId="11"/>
  </si>
  <si>
    <t>0004:キャンデイ事業部　経費</t>
    <phoneticPr fontId="11"/>
  </si>
  <si>
    <t>3210:W/S</t>
    <phoneticPr fontId="11"/>
  </si>
  <si>
    <t>2511:コリス</t>
    <phoneticPr fontId="11"/>
  </si>
  <si>
    <t>0005:バンダイ　その他　経費</t>
    <phoneticPr fontId="11"/>
  </si>
  <si>
    <t>3216:七條紙商事</t>
    <rPh sb="5" eb="7">
      <t>シチジョウ</t>
    </rPh>
    <rPh sb="7" eb="8">
      <t>カミ</t>
    </rPh>
    <rPh sb="8" eb="10">
      <t>ショウジ</t>
    </rPh>
    <phoneticPr fontId="11"/>
  </si>
  <si>
    <t>3217:J-TOYS</t>
    <phoneticPr fontId="11"/>
  </si>
  <si>
    <t>0007:ベンダー事業部カプセル課　経費</t>
    <phoneticPr fontId="11"/>
  </si>
  <si>
    <t>4504:東亜紙業</t>
    <rPh sb="5" eb="6">
      <t>ヒガシ</t>
    </rPh>
    <rPh sb="6" eb="7">
      <t>ア</t>
    </rPh>
    <rPh sb="7" eb="9">
      <t>シギョウ</t>
    </rPh>
    <phoneticPr fontId="11"/>
  </si>
  <si>
    <t>6127:POWERLINK</t>
    <phoneticPr fontId="11"/>
  </si>
  <si>
    <t>0010:ガールズトイ事業部経費</t>
    <phoneticPr fontId="11"/>
  </si>
  <si>
    <t>5201:ニコー印刷</t>
    <rPh sb="8" eb="10">
      <t>インサツ</t>
    </rPh>
    <phoneticPr fontId="11"/>
  </si>
  <si>
    <t>6403:HEBEI</t>
    <phoneticPr fontId="11"/>
  </si>
  <si>
    <t>0011:プレイトイ事業部経費</t>
    <phoneticPr fontId="11"/>
  </si>
  <si>
    <t>5206:セロンバック</t>
    <phoneticPr fontId="11"/>
  </si>
  <si>
    <t>8301:YORKCO</t>
    <phoneticPr fontId="11"/>
  </si>
  <si>
    <t>5204:ニューロン</t>
    <phoneticPr fontId="11"/>
  </si>
  <si>
    <t>0015:ライフ事業部　経費</t>
    <phoneticPr fontId="11"/>
  </si>
  <si>
    <t>9101:R/S</t>
    <phoneticPr fontId="11"/>
  </si>
  <si>
    <t>0016:コレクターズ事業部　経費</t>
    <phoneticPr fontId="11"/>
  </si>
  <si>
    <t>9102:LATITUDE</t>
    <phoneticPr fontId="11"/>
  </si>
  <si>
    <t>6101:バンダイ</t>
    <phoneticPr fontId="11"/>
  </si>
  <si>
    <t>6103:浜田食品</t>
    <rPh sb="5" eb="7">
      <t>ハマダ</t>
    </rPh>
    <rPh sb="7" eb="9">
      <t>ショクヒン</t>
    </rPh>
    <phoneticPr fontId="11"/>
  </si>
  <si>
    <t>担当者マスター</t>
    <rPh sb="0" eb="3">
      <t>タントウシャ</t>
    </rPh>
    <phoneticPr fontId="11"/>
  </si>
  <si>
    <t>31:カプセル</t>
    <phoneticPr fontId="11"/>
  </si>
  <si>
    <t>30:キャンディ</t>
    <phoneticPr fontId="11"/>
  </si>
  <si>
    <t>40:トイ</t>
    <phoneticPr fontId="11"/>
  </si>
  <si>
    <t>50:SP</t>
    <phoneticPr fontId="11"/>
  </si>
  <si>
    <t>60:新規</t>
    <rPh sb="3" eb="5">
      <t>シンキ</t>
    </rPh>
    <phoneticPr fontId="11"/>
  </si>
  <si>
    <t>150:片桐</t>
  </si>
  <si>
    <t>096:早川</t>
    <rPh sb="4" eb="6">
      <t>ハヤカワ</t>
    </rPh>
    <phoneticPr fontId="11"/>
  </si>
  <si>
    <t>112:山崎</t>
    <rPh sb="4" eb="6">
      <t>ヤマサキ</t>
    </rPh>
    <phoneticPr fontId="11"/>
  </si>
  <si>
    <t>091:Ricky</t>
    <phoneticPr fontId="11"/>
  </si>
  <si>
    <t>000:竹田</t>
    <rPh sb="4" eb="6">
      <t>タケダ</t>
    </rPh>
    <phoneticPr fontId="11"/>
  </si>
  <si>
    <t>163:吉澤</t>
    <rPh sb="4" eb="6">
      <t>ヨシザワ</t>
    </rPh>
    <phoneticPr fontId="11"/>
  </si>
  <si>
    <t>204:荻島</t>
    <rPh sb="4" eb="6">
      <t>オギシマ</t>
    </rPh>
    <phoneticPr fontId="11"/>
  </si>
  <si>
    <t>103:田中</t>
    <rPh sb="4" eb="6">
      <t>タナカ</t>
    </rPh>
    <phoneticPr fontId="11"/>
  </si>
  <si>
    <t>055:鈴木</t>
    <rPh sb="4" eb="6">
      <t>スズキ</t>
    </rPh>
    <phoneticPr fontId="11"/>
  </si>
  <si>
    <t>212:斎藤(由)</t>
    <rPh sb="4" eb="6">
      <t>サイトウ</t>
    </rPh>
    <rPh sb="7" eb="8">
      <t>ヨシ</t>
    </rPh>
    <phoneticPr fontId="11"/>
  </si>
  <si>
    <t>196:菊永</t>
    <rPh sb="4" eb="6">
      <t>キクナガ</t>
    </rPh>
    <phoneticPr fontId="11"/>
  </si>
  <si>
    <t>205:角</t>
    <rPh sb="4" eb="5">
      <t>スミ</t>
    </rPh>
    <phoneticPr fontId="11"/>
  </si>
  <si>
    <t>118:谷中</t>
    <rPh sb="4" eb="6">
      <t>ヤナカ</t>
    </rPh>
    <phoneticPr fontId="11"/>
  </si>
  <si>
    <t>207:武居</t>
    <rPh sb="4" eb="6">
      <t>タケイ</t>
    </rPh>
    <phoneticPr fontId="11"/>
  </si>
  <si>
    <t>239:平林</t>
    <rPh sb="4" eb="6">
      <t>ヒラバヤシ</t>
    </rPh>
    <phoneticPr fontId="11"/>
  </si>
  <si>
    <t>216:陳　静</t>
    <rPh sb="4" eb="5">
      <t>チン</t>
    </rPh>
    <rPh sb="6" eb="7">
      <t>セイ</t>
    </rPh>
    <phoneticPr fontId="11"/>
  </si>
  <si>
    <t>236:平野</t>
    <rPh sb="4" eb="6">
      <t>ヒラノ</t>
    </rPh>
    <phoneticPr fontId="11"/>
  </si>
  <si>
    <t>235:佐野</t>
    <rPh sb="4" eb="6">
      <t>サノ</t>
    </rPh>
    <phoneticPr fontId="11"/>
  </si>
  <si>
    <t>215:穆　静</t>
    <rPh sb="4" eb="5">
      <t>ボク</t>
    </rPh>
    <rPh sb="6" eb="7">
      <t>セイ</t>
    </rPh>
    <phoneticPr fontId="11"/>
  </si>
  <si>
    <r>
      <t>9</t>
    </r>
    <r>
      <rPr>
        <sz val="11"/>
        <rFont val="ＭＳ Ｐゴシック"/>
        <family val="3"/>
        <charset val="128"/>
      </rPr>
      <t>18:山崎（徳）</t>
    </r>
    <rPh sb="4" eb="6">
      <t>ヤマザキ</t>
    </rPh>
    <rPh sb="7" eb="8">
      <t>トク</t>
    </rPh>
    <phoneticPr fontId="11"/>
  </si>
  <si>
    <t>240:神田</t>
    <rPh sb="4" eb="6">
      <t>カンダ</t>
    </rPh>
    <phoneticPr fontId="11"/>
  </si>
  <si>
    <t>201:小林</t>
    <rPh sb="4" eb="6">
      <t>コバヤシ</t>
    </rPh>
    <phoneticPr fontId="11"/>
  </si>
  <si>
    <t>218:倉田</t>
    <rPh sb="4" eb="6">
      <t>クラタ</t>
    </rPh>
    <phoneticPr fontId="11"/>
  </si>
  <si>
    <t>220:鈴木（竜）</t>
    <rPh sb="4" eb="6">
      <t>スズキ</t>
    </rPh>
    <rPh sb="7" eb="8">
      <t>タツ</t>
    </rPh>
    <phoneticPr fontId="11"/>
  </si>
  <si>
    <r>
      <t>241</t>
    </r>
    <r>
      <rPr>
        <sz val="11"/>
        <rFont val="ＭＳ Ｐゴシック"/>
        <family val="3"/>
        <charset val="128"/>
      </rPr>
      <t>:劉　苗</t>
    </r>
    <rPh sb="4" eb="5">
      <t>リュウ</t>
    </rPh>
    <rPh sb="6" eb="7">
      <t>ビョウ</t>
    </rPh>
    <phoneticPr fontId="11"/>
  </si>
  <si>
    <r>
      <t>237</t>
    </r>
    <r>
      <rPr>
        <sz val="11"/>
        <rFont val="ＭＳ Ｐゴシック"/>
        <family val="3"/>
        <charset val="128"/>
      </rPr>
      <t>:Hilda</t>
    </r>
    <phoneticPr fontId="11"/>
  </si>
  <si>
    <t>V40-1</t>
    <phoneticPr fontId="11"/>
  </si>
  <si>
    <t>テスト</t>
    <phoneticPr fontId="11"/>
  </si>
  <si>
    <t>製品名(英語)</t>
    <rPh sb="4" eb="6">
      <t>エイゴ</t>
    </rPh>
    <phoneticPr fontId="11"/>
  </si>
  <si>
    <t>test</t>
    <phoneticPr fontId="11"/>
  </si>
  <si>
    <t>営業部署</t>
    <rPh sb="0" eb="2">
      <t>エイギョウ</t>
    </rPh>
    <rPh sb="2" eb="4">
      <t>ブショ</t>
    </rPh>
    <phoneticPr fontId="11"/>
  </si>
  <si>
    <t>41:トイコレクターズ</t>
  </si>
  <si>
    <t>担当</t>
    <rPh sb="0" eb="2">
      <t>タントウ</t>
    </rPh>
    <phoneticPr fontId="11"/>
  </si>
  <si>
    <t>開発担当者</t>
    <rPh sb="0" eb="2">
      <t>カイハツ</t>
    </rPh>
    <rPh sb="2" eb="4">
      <t>タントウ</t>
    </rPh>
    <rPh sb="4" eb="5">
      <t>シャ</t>
    </rPh>
    <phoneticPr fontId="11"/>
  </si>
  <si>
    <t>償却数 pcs</t>
    <rPh sb="0" eb="2">
      <t>ショウキャク</t>
    </rPh>
    <rPh sb="2" eb="3">
      <t>スウ</t>
    </rPh>
    <phoneticPr fontId="11"/>
  </si>
  <si>
    <t>適用ﾚｰﾄ</t>
    <rPh sb="0" eb="2">
      <t>テキヨウ</t>
    </rPh>
    <phoneticPr fontId="11"/>
  </si>
  <si>
    <t>納期</t>
    <rPh sb="0" eb="2">
      <t>ノウキ</t>
    </rPh>
    <phoneticPr fontId="11"/>
  </si>
  <si>
    <t>備  考</t>
    <phoneticPr fontId="11"/>
  </si>
  <si>
    <t>lngmonetaryratecode</t>
  </si>
  <si>
    <t>lngmonetaryunitcode</t>
  </si>
  <si>
    <t>curconversionrate</t>
  </si>
  <si>
    <t>dtmapplystartdate</t>
  </si>
  <si>
    <t>dtmapplyenddate</t>
  </si>
  <si>
    <t>2:製品売上</t>
    <rPh sb="2" eb="4">
      <t>セイヒン</t>
    </rPh>
    <rPh sb="4" eb="6">
      <t>ウリアゲ</t>
    </rPh>
    <phoneticPr fontId="11"/>
  </si>
  <si>
    <t>1:本荷</t>
    <rPh sb="2" eb="3">
      <t>ホン</t>
    </rPh>
    <rPh sb="3" eb="4">
      <t>ニ</t>
    </rPh>
    <phoneticPr fontId="11"/>
  </si>
  <si>
    <t>9:サンプル代</t>
    <rPh sb="6" eb="7">
      <t>ダイ</t>
    </rPh>
    <phoneticPr fontId="11"/>
  </si>
  <si>
    <t>製品売上合計</t>
    <rPh sb="0" eb="2">
      <t>セイヒン</t>
    </rPh>
    <rPh sb="2" eb="4">
      <t>ウリアゲ</t>
    </rPh>
    <rPh sb="4" eb="6">
      <t>ゴウケイ</t>
    </rPh>
    <phoneticPr fontId="11"/>
  </si>
  <si>
    <t>1:固定費売上</t>
    <rPh sb="2" eb="5">
      <t>コテイヒ</t>
    </rPh>
    <rPh sb="5" eb="7">
      <t>ウリアゲ</t>
    </rPh>
    <phoneticPr fontId="11"/>
  </si>
  <si>
    <t>備考</t>
    <phoneticPr fontId="11"/>
  </si>
  <si>
    <t>関税
対象</t>
    <rPh sb="0" eb="2">
      <t>カンゼイ</t>
    </rPh>
    <rPh sb="3" eb="5">
      <t>タイショウ</t>
    </rPh>
    <phoneticPr fontId="11"/>
  </si>
  <si>
    <t>&lt;=433+402　top用</t>
    <rPh sb="13" eb="14">
      <t>ヨウ</t>
    </rPh>
    <phoneticPr fontId="11"/>
  </si>
  <si>
    <t>&lt;=401+402+403 1230-3,4用</t>
    <rPh sb="22" eb="23">
      <t>ヨウ</t>
    </rPh>
    <phoneticPr fontId="11"/>
  </si>
  <si>
    <t>2:Set Sample</t>
  </si>
  <si>
    <t>&lt;=関税対象集計＋top費用</t>
    <rPh sb="2" eb="4">
      <t>カンゼイ</t>
    </rPh>
    <rPh sb="4" eb="6">
      <t>タイショウ</t>
    </rPh>
    <rPh sb="6" eb="8">
      <t>シュウケイ</t>
    </rPh>
    <rPh sb="12" eb="14">
      <t>ヒヨウ</t>
    </rPh>
    <phoneticPr fontId="11"/>
  </si>
  <si>
    <t>1:Mass Product集計</t>
    <rPh sb="14" eb="16">
      <t>シュウケイ</t>
    </rPh>
    <phoneticPr fontId="11"/>
  </si>
  <si>
    <t>&lt;=関税対象集計＋top費用+関税</t>
    <rPh sb="2" eb="4">
      <t>カンゼイ</t>
    </rPh>
    <rPh sb="4" eb="6">
      <t>タイショウ</t>
    </rPh>
    <rPh sb="6" eb="8">
      <t>シュウケイ</t>
    </rPh>
    <rPh sb="12" eb="14">
      <t>ヒヨウ</t>
    </rPh>
    <rPh sb="15" eb="17">
      <t>カンゼイ</t>
    </rPh>
    <phoneticPr fontId="11"/>
  </si>
  <si>
    <t>固定値</t>
    <rPh sb="0" eb="2">
      <t>コテイ</t>
    </rPh>
    <rPh sb="2" eb="3">
      <t>チ</t>
    </rPh>
    <phoneticPr fontId="11"/>
  </si>
  <si>
    <t>4:検査費</t>
    <rPh sb="2" eb="4">
      <t>ケンサ</t>
    </rPh>
    <rPh sb="4" eb="5">
      <t>ヒ</t>
    </rPh>
    <phoneticPr fontId="11"/>
  </si>
  <si>
    <t>固定　単価で入力</t>
    <rPh sb="0" eb="2">
      <t>コテイ</t>
    </rPh>
    <rPh sb="3" eb="5">
      <t>タンカ</t>
    </rPh>
    <rPh sb="6" eb="8">
      <t>ニュウリョク</t>
    </rPh>
    <phoneticPr fontId="11"/>
  </si>
  <si>
    <t>固定　単価で入力</t>
    <rPh sb="0" eb="2">
      <t>コテイ</t>
    </rPh>
    <phoneticPr fontId="11"/>
  </si>
  <si>
    <t>固定　％で可　単価も可</t>
    <rPh sb="0" eb="2">
      <t>コテイ</t>
    </rPh>
    <rPh sb="5" eb="6">
      <t>カ</t>
    </rPh>
    <rPh sb="7" eb="9">
      <t>タンカ</t>
    </rPh>
    <rPh sb="10" eb="11">
      <t>カ</t>
    </rPh>
    <phoneticPr fontId="11"/>
  </si>
  <si>
    <t>3:運賃(FEDEX、BLPなど)</t>
    <rPh sb="2" eb="4">
      <t>ウンチン</t>
    </rPh>
    <phoneticPr fontId="11"/>
  </si>
  <si>
    <t>固定　％で可　単価も可</t>
    <rPh sb="0" eb="2">
      <t>コテイ</t>
    </rPh>
    <phoneticPr fontId="11"/>
  </si>
  <si>
    <t>2:輸入費用</t>
  </si>
  <si>
    <t>固定　％で可　単価も可</t>
  </si>
  <si>
    <t>製品売上高</t>
    <rPh sb="0" eb="2">
      <t>セイヒン</t>
    </rPh>
    <phoneticPr fontId="11"/>
  </si>
  <si>
    <t>固定費売上高</t>
    <phoneticPr fontId="11"/>
  </si>
  <si>
    <t>総売上高</t>
    <phoneticPr fontId="11"/>
  </si>
  <si>
    <t>製品利益</t>
  </si>
  <si>
    <t>固定費利益</t>
  </si>
  <si>
    <t>売上総利益</t>
    <rPh sb="0" eb="2">
      <t>ウリアゲ</t>
    </rPh>
    <rPh sb="2" eb="3">
      <t>ソウ</t>
    </rPh>
    <rPh sb="3" eb="5">
      <t>リエキ</t>
    </rPh>
    <phoneticPr fontId="11"/>
  </si>
  <si>
    <t>間接製造経費（標準割合）</t>
    <rPh sb="0" eb="2">
      <t>カンセツ</t>
    </rPh>
    <rPh sb="2" eb="4">
      <t>セイゾウ</t>
    </rPh>
    <rPh sb="4" eb="6">
      <t>ケイヒ</t>
    </rPh>
    <rPh sb="7" eb="9">
      <t>ヒョウジュン</t>
    </rPh>
    <rPh sb="9" eb="11">
      <t>ワリアイ</t>
    </rPh>
    <phoneticPr fontId="11"/>
  </si>
  <si>
    <t>営業利益</t>
    <rPh sb="0" eb="2">
      <t>エイギョウ</t>
    </rPh>
    <phoneticPr fontId="11"/>
  </si>
  <si>
    <t>（部材費対象数//pcs部材費用/部材費合計）</t>
    <rPh sb="20" eb="21">
      <t>ゴウ</t>
    </rPh>
    <phoneticPr fontId="11"/>
  </si>
  <si>
    <t>（償却対象数//pcs償却費用/償却費合計）</t>
    <rPh sb="19" eb="21">
      <t>ゴウケイ</t>
    </rPh>
    <phoneticPr fontId="11"/>
  </si>
  <si>
    <t>製造費用</t>
    <phoneticPr fontId="11"/>
  </si>
  <si>
    <t>（数量//pcsコスト/製造費用合計）</t>
    <phoneticPr fontId="11"/>
  </si>
  <si>
    <t>償却対象外固定費</t>
    <rPh sb="0" eb="2">
      <t>ショウキャク</t>
    </rPh>
    <rPh sb="2" eb="4">
      <t>タイショウ</t>
    </rPh>
    <rPh sb="4" eb="5">
      <t>ガイ</t>
    </rPh>
    <rPh sb="5" eb="8">
      <t>コテイヒ</t>
    </rPh>
    <phoneticPr fontId="11"/>
  </si>
  <si>
    <t>参考記号</t>
    <rPh sb="0" eb="2">
      <t>サンコウ</t>
    </rPh>
    <rPh sb="2" eb="4">
      <t>キゴウ</t>
    </rPh>
    <phoneticPr fontId="11"/>
  </si>
  <si>
    <t>製品
売上分類</t>
    <rPh sb="0" eb="2">
      <t>セイヒン</t>
    </rPh>
    <rPh sb="3" eb="5">
      <t>ウリアゲ</t>
    </rPh>
    <rPh sb="5" eb="7">
      <t>ブンルイ</t>
    </rPh>
    <phoneticPr fontId="11"/>
  </si>
  <si>
    <t>固定費
売上分類</t>
    <rPh sb="0" eb="3">
      <t>コテイヒ</t>
    </rPh>
    <rPh sb="4" eb="6">
      <t>ウリアゲ</t>
    </rPh>
    <rPh sb="6" eb="8">
      <t>ブンルイ</t>
    </rPh>
    <phoneticPr fontId="11"/>
  </si>
  <si>
    <t>製品
売上区分</t>
    <rPh sb="0" eb="2">
      <t>セイヒン</t>
    </rPh>
    <rPh sb="3" eb="5">
      <t>ウリアゲ</t>
    </rPh>
    <rPh sb="5" eb="7">
      <t>クブン</t>
    </rPh>
    <phoneticPr fontId="11"/>
  </si>
  <si>
    <t>2:輸入費用</t>
    <rPh sb="2" eb="6">
      <t>ユニュウヒヨウ</t>
    </rPh>
    <phoneticPr fontId="11"/>
  </si>
  <si>
    <t>HK</t>
    <phoneticPr fontId="11"/>
  </si>
  <si>
    <t>2:テストロケ</t>
  </si>
  <si>
    <t>外</t>
    <rPh sb="0" eb="1">
      <t>ガイ</t>
    </rPh>
    <phoneticPr fontId="11"/>
  </si>
  <si>
    <t>3:セットサンプル</t>
  </si>
  <si>
    <t>1213:イワコー</t>
    <phoneticPr fontId="11"/>
  </si>
  <si>
    <t>1215:五十嵐</t>
    <rPh sb="5" eb="7">
      <t>ゴジュウ</t>
    </rPh>
    <rPh sb="7" eb="8">
      <t>アラシ</t>
    </rPh>
    <phoneticPr fontId="11"/>
  </si>
  <si>
    <t>1113:APEX</t>
    <phoneticPr fontId="11"/>
  </si>
  <si>
    <t>2216:旭栄</t>
    <phoneticPr fontId="11"/>
  </si>
  <si>
    <t>2118:カンラ</t>
    <phoneticPr fontId="11"/>
  </si>
  <si>
    <t>2404:ケーワイケー</t>
    <phoneticPr fontId="11"/>
  </si>
  <si>
    <t>3224:スカイ　ジェイ</t>
    <phoneticPr fontId="11"/>
  </si>
  <si>
    <t>3220:Shun Tue</t>
    <phoneticPr fontId="11"/>
  </si>
  <si>
    <t>3410:KoonMei</t>
    <phoneticPr fontId="11"/>
  </si>
  <si>
    <t>3104:サントム</t>
    <phoneticPr fontId="11"/>
  </si>
  <si>
    <t>7105:松田</t>
    <rPh sb="5" eb="7">
      <t>マツダ</t>
    </rPh>
    <phoneticPr fontId="11"/>
  </si>
  <si>
    <t>3223:Junsin</t>
    <phoneticPr fontId="11"/>
  </si>
  <si>
    <t>6108:バンジハン</t>
    <phoneticPr fontId="11"/>
  </si>
  <si>
    <t>2311:クラウン</t>
    <phoneticPr fontId="11"/>
  </si>
  <si>
    <t>3506:SDL</t>
    <phoneticPr fontId="11"/>
  </si>
  <si>
    <t>2504:光洋紙器</t>
    <rPh sb="5" eb="7">
      <t>コウヨウ</t>
    </rPh>
    <rPh sb="7" eb="8">
      <t>カミ</t>
    </rPh>
    <rPh sb="8" eb="9">
      <t>キ</t>
    </rPh>
    <phoneticPr fontId="11"/>
  </si>
  <si>
    <t>4202:China Animation</t>
    <phoneticPr fontId="11"/>
  </si>
  <si>
    <t>8401:ワイ　エム</t>
    <phoneticPr fontId="11"/>
  </si>
  <si>
    <t>4303:Chun Fat</t>
    <phoneticPr fontId="11"/>
  </si>
  <si>
    <t>3309:スズキネ</t>
    <phoneticPr fontId="11"/>
  </si>
  <si>
    <t>3115:サンライズ</t>
    <phoneticPr fontId="11"/>
  </si>
  <si>
    <t>4516:Ju Cheng</t>
    <phoneticPr fontId="11"/>
  </si>
  <si>
    <t>4114:ディア</t>
    <phoneticPr fontId="11"/>
  </si>
  <si>
    <t>4518:トムス</t>
    <phoneticPr fontId="11"/>
  </si>
  <si>
    <t>6210:PinFinity</t>
    <phoneticPr fontId="11"/>
  </si>
  <si>
    <t>6320:Full Mark</t>
    <phoneticPr fontId="11"/>
  </si>
  <si>
    <t>9103:Welltest</t>
    <phoneticPr fontId="11"/>
  </si>
  <si>
    <t>8205:ユニバ</t>
    <phoneticPr fontId="11"/>
  </si>
  <si>
    <t>9402:Lica(力佳)</t>
    <rPh sb="10" eb="11">
      <t>チカラ</t>
    </rPh>
    <rPh sb="11" eb="12">
      <t>ヨシ</t>
    </rPh>
    <phoneticPr fontId="11"/>
  </si>
  <si>
    <t>6102:バンプレスト</t>
    <phoneticPr fontId="11"/>
  </si>
  <si>
    <t>9403:Recs</t>
    <phoneticPr fontId="11"/>
  </si>
  <si>
    <t>31:ライフカプセル</t>
    <phoneticPr fontId="11"/>
  </si>
  <si>
    <t>32:ライフキャンディ</t>
    <phoneticPr fontId="11"/>
  </si>
  <si>
    <t>41:トイコレクターズ</t>
    <phoneticPr fontId="11"/>
  </si>
  <si>
    <t>42:トイバンダイ他</t>
    <rPh sb="9" eb="10">
      <t>タ</t>
    </rPh>
    <phoneticPr fontId="11"/>
  </si>
  <si>
    <r>
      <t>5</t>
    </r>
    <r>
      <rPr>
        <sz val="10"/>
        <rFont val="ＭＳ Ｐゴシック"/>
        <family val="3"/>
        <charset val="128"/>
      </rPr>
      <t>0:新規企画</t>
    </r>
    <rPh sb="3" eb="5">
      <t>シンキ</t>
    </rPh>
    <rPh sb="5" eb="7">
      <t>キカク</t>
    </rPh>
    <phoneticPr fontId="11"/>
  </si>
  <si>
    <t>開発担当</t>
    <rPh sb="0" eb="2">
      <t>カイハツ</t>
    </rPh>
    <rPh sb="2" eb="4">
      <t>タントウ</t>
    </rPh>
    <phoneticPr fontId="11"/>
  </si>
  <si>
    <t>150:片桐</t>
    <rPh sb="4" eb="6">
      <t>カタギリ</t>
    </rPh>
    <phoneticPr fontId="11"/>
  </si>
  <si>
    <t>220:鈴木竜</t>
    <rPh sb="4" eb="6">
      <t>スズキ</t>
    </rPh>
    <rPh sb="6" eb="7">
      <t>タツ</t>
    </rPh>
    <phoneticPr fontId="11"/>
  </si>
  <si>
    <t>243:瓦井</t>
    <rPh sb="4" eb="6">
      <t>カワライ</t>
    </rPh>
    <phoneticPr fontId="11"/>
  </si>
  <si>
    <t>246:服部</t>
    <rPh sb="4" eb="6">
      <t>ハットリ</t>
    </rPh>
    <phoneticPr fontId="11"/>
  </si>
  <si>
    <t>251:飛鳥井</t>
    <rPh sb="4" eb="7">
      <t>アスカイ</t>
    </rPh>
    <phoneticPr fontId="11"/>
  </si>
  <si>
    <t>261:郡司</t>
    <rPh sb="4" eb="6">
      <t>グンジ</t>
    </rPh>
    <phoneticPr fontId="11"/>
  </si>
  <si>
    <t>265:明間</t>
    <rPh sb="4" eb="6">
      <t>アケマ</t>
    </rPh>
    <phoneticPr fontId="11"/>
  </si>
  <si>
    <t>269:苗村</t>
    <rPh sb="4" eb="6">
      <t>ナエムラ</t>
    </rPh>
    <phoneticPr fontId="11"/>
  </si>
  <si>
    <t>270:平林</t>
    <rPh sb="4" eb="6">
      <t>ヒラバヤシ</t>
    </rPh>
    <phoneticPr fontId="11"/>
  </si>
  <si>
    <t>273:草野</t>
    <rPh sb="4" eb="6">
      <t>クサノ</t>
    </rPh>
    <phoneticPr fontId="11"/>
  </si>
  <si>
    <t>3:運賃(FEDEX、BLPなど)</t>
    <phoneticPr fontId="11"/>
  </si>
  <si>
    <t>4:検査費</t>
    <phoneticPr fontId="11"/>
  </si>
  <si>
    <t>0001:ボーイズトイ事業部　経費</t>
  </si>
  <si>
    <t>売上総利益</t>
    <phoneticPr fontId="2"/>
  </si>
  <si>
    <t>補足</t>
    <rPh sb="0" eb="2">
      <t>ホソク</t>
    </rPh>
    <phoneticPr fontId="2"/>
  </si>
  <si>
    <t>登録値</t>
    <rPh sb="0" eb="2">
      <t>トウロク</t>
    </rPh>
    <rPh sb="2" eb="3">
      <t>チ</t>
    </rPh>
    <phoneticPr fontId="2"/>
  </si>
  <si>
    <t>償却費</t>
    <rPh sb="0" eb="2">
      <t>ショウキャク</t>
    </rPh>
    <rPh sb="2" eb="3">
      <t>ヒ</t>
    </rPh>
    <phoneticPr fontId="2"/>
  </si>
  <si>
    <t>合計金額</t>
    <rPh sb="0" eb="2">
      <t>ゴウケイ</t>
    </rPh>
    <rPh sb="2" eb="4">
      <t>キンガク</t>
    </rPh>
    <phoneticPr fontId="2"/>
  </si>
  <si>
    <t>予定売上高</t>
    <rPh sb="0" eb="2">
      <t>ヨテイ</t>
    </rPh>
    <rPh sb="2" eb="4">
      <t>ウリアゲ</t>
    </rPh>
    <rPh sb="4" eb="5">
      <t>ダカ</t>
    </rPh>
    <phoneticPr fontId="2"/>
  </si>
  <si>
    <t>利益</t>
    <rPh sb="0" eb="2">
      <t>リエキ</t>
    </rPh>
    <phoneticPr fontId="2"/>
  </si>
  <si>
    <t>現行</t>
    <phoneticPr fontId="2"/>
  </si>
  <si>
    <t>次期</t>
    <phoneticPr fontId="2"/>
  </si>
  <si>
    <t>登録値の内容</t>
    <rPh sb="0" eb="2">
      <t>トウロク</t>
    </rPh>
    <rPh sb="2" eb="3">
      <t>チ</t>
    </rPh>
    <rPh sb="4" eb="6">
      <t>ナイヨウ</t>
    </rPh>
    <phoneticPr fontId="2"/>
  </si>
  <si>
    <t>「償却費合計」
（償却対象外を含まない）</t>
    <phoneticPr fontId="2"/>
  </si>
  <si>
    <t>「固定費合計」
（償却対象外を含む）</t>
    <rPh sb="4" eb="6">
      <t>ゴウケイ</t>
    </rPh>
    <phoneticPr fontId="2"/>
  </si>
  <si>
    <t>「上代」×「償却数」</t>
    <phoneticPr fontId="2"/>
  </si>
  <si>
    <t>「納価」×「生産予定数」</t>
    <phoneticPr fontId="2"/>
  </si>
  <si>
    <t>「総売上高」</t>
    <phoneticPr fontId="2"/>
  </si>
  <si>
    <t>「売上総利益」
（現行の「企画目標総利益」にあたる）</t>
    <phoneticPr fontId="2"/>
  </si>
  <si>
    <t>登録確認</t>
    <rPh sb="0" eb="2">
      <t>トウロク</t>
    </rPh>
    <rPh sb="2" eb="4">
      <t>カクニン</t>
    </rPh>
    <phoneticPr fontId="2"/>
  </si>
  <si>
    <t>登録完了</t>
    <rPh sb="0" eb="2">
      <t>トウロク</t>
    </rPh>
    <rPh sb="2" eb="4">
      <t>カンリョウ</t>
    </rPh>
    <phoneticPr fontId="2"/>
  </si>
  <si>
    <t>ソート条件</t>
    <rPh sb="3" eb="5">
      <t>ジョウケン</t>
    </rPh>
    <phoneticPr fontId="2"/>
  </si>
  <si>
    <t>検索方法</t>
    <rPh sb="0" eb="2">
      <t>ケンサク</t>
    </rPh>
    <rPh sb="2" eb="4">
      <t>ホウホウ</t>
    </rPh>
    <phoneticPr fontId="2"/>
  </si>
  <si>
    <t>適用開始日の昇順</t>
    <rPh sb="0" eb="2">
      <t>テキヨウ</t>
    </rPh>
    <rPh sb="2" eb="4">
      <t>カイシ</t>
    </rPh>
    <rPh sb="4" eb="5">
      <t>ビ</t>
    </rPh>
    <rPh sb="6" eb="8">
      <t>ショウジュン</t>
    </rPh>
    <phoneticPr fontId="2"/>
  </si>
  <si>
    <t>通貨単位コードの昇順</t>
    <rPh sb="0" eb="2">
      <t>ツウカ</t>
    </rPh>
    <rPh sb="2" eb="4">
      <t>タンイ</t>
    </rPh>
    <rPh sb="8" eb="10">
      <t>ショウジュン</t>
    </rPh>
    <phoneticPr fontId="2"/>
  </si>
  <si>
    <t>・現在の日付での検索結果と、適用開始日が最新のものを取得
・社内レートのUSのみ</t>
    <rPh sb="1" eb="3">
      <t>ゲンザイ</t>
    </rPh>
    <rPh sb="4" eb="6">
      <t>ヒヅケ</t>
    </rPh>
    <rPh sb="8" eb="10">
      <t>ケンサク</t>
    </rPh>
    <rPh sb="10" eb="12">
      <t>ケッカ</t>
    </rPh>
    <rPh sb="14" eb="16">
      <t>テキヨウ</t>
    </rPh>
    <rPh sb="16" eb="18">
      <t>カイシ</t>
    </rPh>
    <rPh sb="18" eb="19">
      <t>ビ</t>
    </rPh>
    <rPh sb="20" eb="22">
      <t>サイシン</t>
    </rPh>
    <rPh sb="26" eb="28">
      <t>シュトク</t>
    </rPh>
    <rPh sb="30" eb="32">
      <t>シャナイ</t>
    </rPh>
    <phoneticPr fontId="2"/>
  </si>
  <si>
    <t>・現在の日付での検索結果と、適用開始日が最新のものを取得
・社内レートのUSとHK</t>
    <rPh sb="30" eb="32">
      <t>シャナイ</t>
    </rPh>
    <phoneticPr fontId="2"/>
  </si>
  <si>
    <t>使用する通貨レート</t>
    <rPh sb="0" eb="2">
      <t>シヨウ</t>
    </rPh>
    <rPh sb="4" eb="6">
      <t>ツウカ</t>
    </rPh>
    <phoneticPr fontId="2"/>
  </si>
  <si>
    <t>ソート順の最初のもの</t>
    <rPh sb="3" eb="4">
      <t>ジュン</t>
    </rPh>
    <rPh sb="5" eb="7">
      <t>サイショ</t>
    </rPh>
    <phoneticPr fontId="2"/>
  </si>
  <si>
    <t>登録完了（登録確認の削除のみこちらも使用)</t>
    <rPh sb="0" eb="2">
      <t>トウロク</t>
    </rPh>
    <rPh sb="2" eb="4">
      <t>カンリョウ</t>
    </rPh>
    <rPh sb="5" eb="7">
      <t>トウロク</t>
    </rPh>
    <rPh sb="7" eb="9">
      <t>カクニン</t>
    </rPh>
    <rPh sb="10" eb="12">
      <t>サクジョ</t>
    </rPh>
    <rPh sb="18" eb="20">
      <t>シヨウ</t>
    </rPh>
    <phoneticPr fontId="2"/>
  </si>
  <si>
    <t>通貨単位ごとのソート順の最後のもの
（USとHKのそれぞれ最後1件ずつ)</t>
    <rPh sb="0" eb="2">
      <t>ツウカ</t>
    </rPh>
    <rPh sb="2" eb="4">
      <t>タンイ</t>
    </rPh>
    <rPh sb="10" eb="11">
      <t>ジュン</t>
    </rPh>
    <rPh sb="12" eb="14">
      <t>サイゴ</t>
    </rPh>
    <rPh sb="29" eb="31">
      <t>サイゴ</t>
    </rPh>
    <rPh sb="32" eb="33">
      <t>ケン</t>
    </rPh>
    <phoneticPr fontId="2"/>
  </si>
  <si>
    <t>問題点</t>
    <rPh sb="0" eb="3">
      <t>モンダイテン</t>
    </rPh>
    <phoneticPr fontId="2"/>
  </si>
  <si>
    <r>
      <t>予定製品利益+</t>
    </r>
    <r>
      <rPr>
        <b/>
        <sz val="9"/>
        <color rgb="FF0070C0"/>
        <rFont val="游ゴシック"/>
        <family val="3"/>
        <charset val="128"/>
        <scheme val="minor"/>
      </rPr>
      <t>予定固定費利益</t>
    </r>
    <phoneticPr fontId="2"/>
  </si>
  <si>
    <r>
      <rPr>
        <b/>
        <sz val="9"/>
        <color rgb="FF00B050"/>
        <rFont val="游ゴシック"/>
        <family val="3"/>
        <charset val="128"/>
        <scheme val="minor"/>
      </rPr>
      <t>予定総売上高</t>
    </r>
    <r>
      <rPr>
        <sz val="9"/>
        <color theme="1"/>
        <rFont val="游ゴシック"/>
        <family val="3"/>
        <charset val="128"/>
        <scheme val="minor"/>
      </rPr>
      <t>×標準割合</t>
    </r>
    <phoneticPr fontId="2"/>
  </si>
  <si>
    <r>
      <rPr>
        <b/>
        <sz val="9"/>
        <color rgb="FF7030A0"/>
        <rFont val="游ゴシック"/>
        <family val="3"/>
        <charset val="128"/>
        <scheme val="minor"/>
      </rPr>
      <t>企画目標利益</t>
    </r>
    <r>
      <rPr>
        <sz val="9"/>
        <color theme="1"/>
        <rFont val="游ゴシック"/>
        <family val="3"/>
        <charset val="128"/>
        <scheme val="minor"/>
      </rPr>
      <t>−</t>
    </r>
    <r>
      <rPr>
        <b/>
        <sz val="9"/>
        <color rgb="FFFFC000"/>
        <rFont val="游ゴシック"/>
        <family val="3"/>
        <charset val="128"/>
        <scheme val="minor"/>
      </rPr>
      <t>間接製造経費</t>
    </r>
    <phoneticPr fontId="2"/>
  </si>
  <si>
    <r>
      <t>予定固定費売上高</t>
    </r>
    <r>
      <rPr>
        <sz val="8"/>
        <rFont val="游ゴシック"/>
        <family val="3"/>
        <charset val="128"/>
        <scheme val="minor"/>
      </rPr>
      <t>-償却対象外合計</t>
    </r>
    <phoneticPr fontId="2"/>
  </si>
  <si>
    <r>
      <rPr>
        <sz val="8"/>
        <rFont val="游ゴシック"/>
        <family val="3"/>
        <charset val="128"/>
        <scheme val="minor"/>
      </rPr>
      <t>予定製品売上高+</t>
    </r>
    <r>
      <rPr>
        <b/>
        <sz val="8"/>
        <color rgb="FFFF0000"/>
        <rFont val="游ゴシック"/>
        <family val="3"/>
        <charset val="128"/>
        <scheme val="minor"/>
      </rPr>
      <t>予定固定費売上高</t>
    </r>
    <phoneticPr fontId="2"/>
  </si>
  <si>
    <t>登録される
m_estimateの列</t>
    <rPh sb="0" eb="2">
      <t>トウロク</t>
    </rPh>
    <rPh sb="17" eb="18">
      <t>レツ</t>
    </rPh>
    <phoneticPr fontId="2"/>
  </si>
  <si>
    <t>ワークシート関連</t>
    <rPh sb="6" eb="8">
      <t>カンレン</t>
    </rPh>
    <phoneticPr fontId="2"/>
  </si>
  <si>
    <t>通貨レート関連</t>
    <rPh sb="0" eb="2">
      <t>ツウカ</t>
    </rPh>
    <rPh sb="5" eb="7">
      <t>カンレン</t>
    </rPh>
    <phoneticPr fontId="2"/>
  </si>
  <si>
    <t>日付順にソートされないため、使用する通貨レートの値がDBの条件により異なる（通貨レートの大小にも依存する可能性あり)</t>
    <rPh sb="0" eb="2">
      <t>ヒヅケ</t>
    </rPh>
    <rPh sb="2" eb="3">
      <t>ジュン</t>
    </rPh>
    <rPh sb="14" eb="16">
      <t>シヨウ</t>
    </rPh>
    <rPh sb="18" eb="20">
      <t>ツウカ</t>
    </rPh>
    <rPh sb="24" eb="25">
      <t>アタイ</t>
    </rPh>
    <rPh sb="29" eb="31">
      <t>ジョウケン</t>
    </rPh>
    <rPh sb="34" eb="35">
      <t>コト</t>
    </rPh>
    <rPh sb="38" eb="40">
      <t>ツウカ</t>
    </rPh>
    <rPh sb="44" eb="46">
      <t>ダイショウ</t>
    </rPh>
    <rPh sb="48" eb="50">
      <t>イゾン</t>
    </rPh>
    <rPh sb="52" eb="55">
      <t>カノウセイ</t>
    </rPh>
    <phoneticPr fontId="2"/>
  </si>
  <si>
    <t>登録確認時と登録完了時のデータ比較（ワークシート関連)</t>
    <rPh sb="6" eb="8">
      <t>トウロク</t>
    </rPh>
    <rPh sb="8" eb="10">
      <t>カンリョウ</t>
    </rPh>
    <rPh sb="10" eb="11">
      <t>ジ</t>
    </rPh>
    <rPh sb="15" eb="17">
      <t>ヒカク</t>
    </rPh>
    <rPh sb="24" eb="26">
      <t>カンレン</t>
    </rPh>
    <phoneticPr fontId="2"/>
  </si>
  <si>
    <t>登録確認時と登録完了時の処理時に使用する通貨レート比較</t>
    <rPh sb="0" eb="2">
      <t>トウロク</t>
    </rPh>
    <rPh sb="2" eb="4">
      <t>カクニン</t>
    </rPh>
    <rPh sb="4" eb="5">
      <t>ジ</t>
    </rPh>
    <rPh sb="6" eb="8">
      <t>トウロク</t>
    </rPh>
    <rPh sb="8" eb="10">
      <t>カンリョウ</t>
    </rPh>
    <rPh sb="10" eb="11">
      <t>ジ</t>
    </rPh>
    <rPh sb="12" eb="14">
      <t>ショリ</t>
    </rPh>
    <rPh sb="14" eb="15">
      <t>ジ</t>
    </rPh>
    <rPh sb="16" eb="18">
      <t>シヨウ</t>
    </rPh>
    <rPh sb="20" eb="22">
      <t>ツウカ</t>
    </rPh>
    <rPh sb="25" eb="27">
      <t>ヒカク</t>
    </rPh>
    <phoneticPr fontId="2"/>
  </si>
  <si>
    <t>・「予定固定費売上高」を計算に使用する値</t>
    <phoneticPr fontId="2"/>
  </si>
  <si>
    <t>登録完了処理時には「予定固定費売上高」を取得していないため、</t>
    <rPh sb="0" eb="2">
      <t>トウロク</t>
    </rPh>
    <rPh sb="2" eb="4">
      <t>カンリョウ</t>
    </rPh>
    <rPh sb="4" eb="6">
      <t>ショリ</t>
    </rPh>
    <rPh sb="6" eb="7">
      <t>ジ</t>
    </rPh>
    <rPh sb="10" eb="12">
      <t>ヨテイ</t>
    </rPh>
    <rPh sb="12" eb="15">
      <t>コテイヒ</t>
    </rPh>
    <rPh sb="15" eb="17">
      <t>ウリアゲ</t>
    </rPh>
    <rPh sb="17" eb="18">
      <t>ダカ</t>
    </rPh>
    <rPh sb="20" eb="22">
      <t>シュトク</t>
    </rPh>
    <phoneticPr fontId="2"/>
  </si>
  <si>
    <t>・その計算結果を計算に使用する値</t>
    <phoneticPr fontId="2"/>
  </si>
  <si>
    <t>に差異が発生している（確認画面で確認した値と異なるデータが登録されている可能性)</t>
    <rPh sb="11" eb="13">
      <t>カクニン</t>
    </rPh>
    <rPh sb="13" eb="15">
      <t>ガメン</t>
    </rPh>
    <rPh sb="16" eb="18">
      <t>カクニン</t>
    </rPh>
    <rPh sb="20" eb="21">
      <t>アタイ</t>
    </rPh>
    <rPh sb="22" eb="23">
      <t>コト</t>
    </rPh>
    <rPh sb="29" eb="31">
      <t>トウロク</t>
    </rPh>
    <rPh sb="36" eb="39">
      <t>カノウセイ</t>
    </rPh>
    <phoneticPr fontId="2"/>
  </si>
  <si>
    <t>名称</t>
    <rPh sb="0" eb="2">
      <t>メイショウ</t>
    </rPh>
    <phoneticPr fontId="2"/>
  </si>
  <si>
    <t>計算式</t>
    <rPh sb="0" eb="3">
      <t>ケイサンシキ</t>
    </rPh>
    <phoneticPr fontId="2"/>
  </si>
  <si>
    <t>(固定費売上明細の小計の合計)</t>
    <rPh sb="1" eb="4">
      <t>コテイヒ</t>
    </rPh>
    <rPh sb="4" eb="6">
      <t>ウリアゲ</t>
    </rPh>
    <rPh sb="6" eb="8">
      <t>メイサイ</t>
    </rPh>
    <rPh sb="9" eb="11">
      <t>ショウケイ</t>
    </rPh>
    <rPh sb="12" eb="14">
      <t>ゴウケイ</t>
    </rPh>
    <phoneticPr fontId="2"/>
  </si>
  <si>
    <t>登録確認処理と登録完了処理で使用している通貨レートが異なる場合があるため、</t>
    <rPh sb="0" eb="2">
      <t>トウロク</t>
    </rPh>
    <rPh sb="2" eb="4">
      <t>カクニン</t>
    </rPh>
    <rPh sb="4" eb="6">
      <t>ショリ</t>
    </rPh>
    <rPh sb="7" eb="9">
      <t>トウロク</t>
    </rPh>
    <rPh sb="9" eb="11">
      <t>カンリョウ</t>
    </rPh>
    <rPh sb="11" eb="13">
      <t>ショリ</t>
    </rPh>
    <rPh sb="14" eb="16">
      <t>シヨウ</t>
    </rPh>
    <rPh sb="20" eb="22">
      <t>ツウカ</t>
    </rPh>
    <rPh sb="26" eb="27">
      <t>コト</t>
    </rPh>
    <rPh sb="29" eb="31">
      <t>バアイ</t>
    </rPh>
    <phoneticPr fontId="2"/>
  </si>
  <si>
    <t>表示されているデータと異なる値が登録されている可能性がある</t>
    <rPh sb="0" eb="2">
      <t>ヒョウジ</t>
    </rPh>
    <rPh sb="11" eb="12">
      <t>コト</t>
    </rPh>
    <rPh sb="14" eb="15">
      <t>アタイ</t>
    </rPh>
    <rPh sb="16" eb="18">
      <t>トウロク</t>
    </rPh>
    <rPh sb="23" eb="26">
      <t>カノウセイ</t>
    </rPh>
    <phoneticPr fontId="2"/>
  </si>
  <si>
    <t>※添付の現行ワークシートと次期ワークシートを使用して登録を行った結果</t>
    <rPh sb="1" eb="3">
      <t>テンプ</t>
    </rPh>
    <rPh sb="4" eb="6">
      <t>ゲンコウ</t>
    </rPh>
    <rPh sb="13" eb="15">
      <t>ジキ</t>
    </rPh>
    <rPh sb="22" eb="24">
      <t>シヨウ</t>
    </rPh>
    <rPh sb="26" eb="28">
      <t>トウロク</t>
    </rPh>
    <rPh sb="29" eb="30">
      <t>オコナ</t>
    </rPh>
    <rPh sb="32" eb="34">
      <t>ケッカ</t>
    </rPh>
    <phoneticPr fontId="2"/>
  </si>
  <si>
    <t>単価</t>
    <rPh sb="0" eb="2">
      <t>タンカ</t>
    </rPh>
    <phoneticPr fontId="2"/>
  </si>
  <si>
    <t>内容</t>
    <rPh sb="0" eb="2">
      <t>ナイヨウ</t>
    </rPh>
    <phoneticPr fontId="2"/>
  </si>
  <si>
    <t>2:トップワールド費用</t>
    <phoneticPr fontId="2"/>
  </si>
  <si>
    <t>固定セルを参照</t>
    <rPh sb="0" eb="2">
      <t>コテイ</t>
    </rPh>
    <rPh sb="5" eb="7">
      <t>サンショウ</t>
    </rPh>
    <phoneticPr fontId="2"/>
  </si>
  <si>
    <t>手入力</t>
    <rPh sb="0" eb="1">
      <t>テ</t>
    </rPh>
    <rPh sb="1" eb="3">
      <t>ニュウリョク</t>
    </rPh>
    <phoneticPr fontId="2"/>
  </si>
  <si>
    <t>明細行の配置</t>
    <rPh sb="0" eb="2">
      <t>メイサイ</t>
    </rPh>
    <rPh sb="2" eb="3">
      <t>ギョウ</t>
    </rPh>
    <rPh sb="4" eb="6">
      <t>ハイチ</t>
    </rPh>
    <phoneticPr fontId="2"/>
  </si>
  <si>
    <t>規定なし</t>
    <rPh sb="0" eb="2">
      <t>キテイ</t>
    </rPh>
    <phoneticPr fontId="2"/>
  </si>
  <si>
    <t>ブックについて</t>
    <phoneticPr fontId="2"/>
  </si>
  <si>
    <t>数量の入力について現行は</t>
    <rPh sb="0" eb="2">
      <t>スウリョウ</t>
    </rPh>
    <rPh sb="3" eb="5">
      <t>ニュウリョク</t>
    </rPh>
    <rPh sb="9" eb="11">
      <t>ゲンコウ</t>
    </rPh>
    <phoneticPr fontId="2"/>
  </si>
  <si>
    <t>・手入力</t>
    <rPh sb="1" eb="2">
      <t>テ</t>
    </rPh>
    <rPh sb="2" eb="4">
      <t>ニュウリョク</t>
    </rPh>
    <phoneticPr fontId="2"/>
  </si>
  <si>
    <t>・生産予定数を参照</t>
    <rPh sb="1" eb="3">
      <t>セイサン</t>
    </rPh>
    <rPh sb="3" eb="6">
      <t>ヨテイスウ</t>
    </rPh>
    <rPh sb="7" eb="9">
      <t>サンショウ</t>
    </rPh>
    <phoneticPr fontId="2"/>
  </si>
  <si>
    <t>○部材費、その他費用エリアの数量の扱いについて</t>
    <rPh sb="1" eb="3">
      <t>ブザイ</t>
    </rPh>
    <rPh sb="3" eb="4">
      <t>ヒ</t>
    </rPh>
    <rPh sb="7" eb="8">
      <t>タ</t>
    </rPh>
    <rPh sb="8" eb="10">
      <t>ヒヨウ</t>
    </rPh>
    <rPh sb="14" eb="16">
      <t>スウリョウ</t>
    </rPh>
    <rPh sb="17" eb="18">
      <t>アツカ</t>
    </rPh>
    <phoneticPr fontId="2"/>
  </si>
  <si>
    <t>○固定費売上の関税明細行の差異</t>
    <rPh sb="9" eb="11">
      <t>メイサイ</t>
    </rPh>
    <rPh sb="11" eb="12">
      <t>ギョウ</t>
    </rPh>
    <rPh sb="13" eb="15">
      <t>サイ</t>
    </rPh>
    <phoneticPr fontId="2"/>
  </si>
  <si>
    <t>上記、現行または次期のどちらの仕様が正しいか確認</t>
    <rPh sb="0" eb="2">
      <t>ジョウキ</t>
    </rPh>
    <rPh sb="3" eb="5">
      <t>ゲンコウ</t>
    </rPh>
    <rPh sb="8" eb="10">
      <t>ジキ</t>
    </rPh>
    <rPh sb="15" eb="17">
      <t>シヨウ</t>
    </rPh>
    <rPh sb="18" eb="19">
      <t>タダ</t>
    </rPh>
    <rPh sb="22" eb="24">
      <t>カクニン</t>
    </rPh>
    <phoneticPr fontId="2"/>
  </si>
  <si>
    <t>のパターンが存在するが、次期も同仕様なのか確認</t>
    <rPh sb="6" eb="8">
      <t>ソンザイ</t>
    </rPh>
    <rPh sb="12" eb="14">
      <t>ジキ</t>
    </rPh>
    <rPh sb="15" eb="16">
      <t>ドウ</t>
    </rPh>
    <rPh sb="16" eb="18">
      <t>シヨウ</t>
    </rPh>
    <rPh sb="21" eb="23">
      <t>カクニン</t>
    </rPh>
    <phoneticPr fontId="2"/>
  </si>
  <si>
    <t>↑同仕様となる場合、ワークシートプレビューの編集モードで償却数が変化した時にどこまで追従する必要があるのか確認が必要</t>
    <rPh sb="1" eb="4">
      <t>ドウシヨウ</t>
    </rPh>
    <rPh sb="7" eb="9">
      <t>バアイ</t>
    </rPh>
    <rPh sb="22" eb="24">
      <t>ヘンシュウ</t>
    </rPh>
    <rPh sb="28" eb="30">
      <t>ショウキャク</t>
    </rPh>
    <rPh sb="30" eb="31">
      <t>スウ</t>
    </rPh>
    <rPh sb="32" eb="34">
      <t>ヘンカ</t>
    </rPh>
    <rPh sb="36" eb="37">
      <t>トキ</t>
    </rPh>
    <rPh sb="42" eb="44">
      <t>ツイジュウ</t>
    </rPh>
    <rPh sb="46" eb="48">
      <t>ヒツヨウ</t>
    </rPh>
    <rPh sb="53" eb="55">
      <t>カクニン</t>
    </rPh>
    <rPh sb="56" eb="58">
      <t>ヒツヨウ</t>
    </rPh>
    <phoneticPr fontId="2"/>
  </si>
  <si>
    <t>（変更前の償却数と同じ数量の箇所のみに適用するのか、全ての部材費及びその他エリアに適用するのかどうか等）</t>
    <rPh sb="1" eb="3">
      <t>ヘンコウ</t>
    </rPh>
    <rPh sb="3" eb="4">
      <t>マエ</t>
    </rPh>
    <rPh sb="5" eb="7">
      <t>ショウキャク</t>
    </rPh>
    <rPh sb="7" eb="8">
      <t>スウ</t>
    </rPh>
    <rPh sb="9" eb="10">
      <t>オナ</t>
    </rPh>
    <rPh sb="11" eb="13">
      <t>スウリョウ</t>
    </rPh>
    <rPh sb="14" eb="16">
      <t>カショ</t>
    </rPh>
    <rPh sb="19" eb="21">
      <t>テキヨウ</t>
    </rPh>
    <rPh sb="26" eb="27">
      <t>スベ</t>
    </rPh>
    <rPh sb="29" eb="31">
      <t>ブザイ</t>
    </rPh>
    <rPh sb="31" eb="32">
      <t>ヒ</t>
    </rPh>
    <rPh sb="32" eb="33">
      <t>オヨ</t>
    </rPh>
    <rPh sb="36" eb="37">
      <t>タ</t>
    </rPh>
    <rPh sb="41" eb="43">
      <t>テキヨウ</t>
    </rPh>
    <rPh sb="50" eb="51">
      <t>ナド</t>
    </rPh>
    <phoneticPr fontId="2"/>
  </si>
  <si>
    <t>仕入科目 1224:チャージ、仕入部品 3:関税明細行の計画原価を参照</t>
    <rPh sb="0" eb="2">
      <t>シイレ</t>
    </rPh>
    <rPh sb="2" eb="4">
      <t>カモク</t>
    </rPh>
    <rPh sb="15" eb="17">
      <t>シイレ</t>
    </rPh>
    <rPh sb="17" eb="19">
      <t>ブヒン</t>
    </rPh>
    <rPh sb="22" eb="24">
      <t>カンゼイ</t>
    </rPh>
    <rPh sb="24" eb="26">
      <t>メイサイ</t>
    </rPh>
    <rPh sb="26" eb="27">
      <t>ギョウ</t>
    </rPh>
    <rPh sb="28" eb="30">
      <t>ケイカク</t>
    </rPh>
    <rPh sb="30" eb="32">
      <t>ゲンカ</t>
    </rPh>
    <rPh sb="33" eb="35">
      <t>サンショウ</t>
    </rPh>
    <phoneticPr fontId="2"/>
  </si>
  <si>
    <t>固定費売上の
一番下固定</t>
    <rPh sb="7" eb="10">
      <t>イチバンシタ</t>
    </rPh>
    <rPh sb="10" eb="12">
      <t>コテイ</t>
    </rPh>
    <phoneticPr fontId="2"/>
  </si>
  <si>
    <t>判定について</t>
    <rPh sb="0" eb="2">
      <t>ハンテイ</t>
    </rPh>
    <phoneticPr fontId="2"/>
  </si>
  <si>
    <t>テーブル名：m_estimate</t>
    <rPh sb="4" eb="5">
      <t>メイ</t>
    </rPh>
    <phoneticPr fontId="2"/>
  </si>
  <si>
    <t>物理名</t>
    <phoneticPr fontId="2"/>
  </si>
  <si>
    <t>論理名</t>
    <phoneticPr fontId="2"/>
  </si>
  <si>
    <t>登録データ差異の詳細：現行と次期の比較</t>
    <rPh sb="0" eb="2">
      <t>トウロク</t>
    </rPh>
    <rPh sb="5" eb="7">
      <t>サイ</t>
    </rPh>
    <rPh sb="8" eb="10">
      <t>ショウサイ</t>
    </rPh>
    <rPh sb="11" eb="13">
      <t>ゲンコウ</t>
    </rPh>
    <rPh sb="14" eb="16">
      <t>ジキ</t>
    </rPh>
    <rPh sb="17" eb="19">
      <t>ヒカク</t>
    </rPh>
    <phoneticPr fontId="2"/>
  </si>
  <si>
    <t>「売上総利益」
（ただし値はブックと一致しない）※</t>
    <phoneticPr fontId="2"/>
  </si>
  <si>
    <t>「企画目標総利益」
（ただし値はブックと一致しない）※</t>
    <phoneticPr fontId="2"/>
  </si>
  <si>
    <t>※ブックと一致しない理由については処理間の差異1を参照</t>
    <rPh sb="5" eb="7">
      <t>イッチ</t>
    </rPh>
    <rPh sb="10" eb="12">
      <t>リユウ</t>
    </rPh>
    <rPh sb="17" eb="19">
      <t>ショリ</t>
    </rPh>
    <rPh sb="19" eb="20">
      <t>カン</t>
    </rPh>
    <rPh sb="21" eb="23">
      <t>サイ</t>
    </rPh>
    <rPh sb="25" eb="27">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</si>
</sst>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5" formatCode="&quot;¥&quot;#,##0;&quot;¥&quot;\-#,##0"/>
    <numFmt numFmtId="7" formatCode="&quot;¥&quot;#,##0.00;&quot;¥&quot;\-#,##0.00"/>
    <numFmt numFmtId="8" formatCode="&quot;¥&quot;#,##0.00;[Red]&quot;¥&quot;\-#,##0.00"/>
    <numFmt numFmtId="176" formatCode="yyyy/mm/dd\ h:mm:ss.000"/>
    <numFmt numFmtId="177" formatCode="#,##0_ "/>
    <numFmt numFmtId="178" formatCode="&quot;¥&quot;#,##0;[Red]\-&quot;¥&quot;#,##0"/>
    <numFmt numFmtId="179" formatCode="&quot;¥&quot;#,##0.00;[Red]\-&quot;¥&quot;#,##0.00"/>
    <numFmt numFmtId="180" formatCode="#,##0_ ;[Red]\-#,##0\ "/>
    <numFmt numFmtId="181" formatCode="#,##0.0000"/>
    <numFmt numFmtId="182" formatCode="&quot;US$&quot;#,##0;\-&quot;US$&quot;#,##0"/>
    <numFmt numFmtId="183" formatCode="#,##0_);[Red]\(#,##0\)"/>
    <numFmt numFmtId="184" formatCode="00&quot;ｃ/ｔ&quot;"/>
    <numFmt numFmtId="185" formatCode="yyyy/mm/dd"/>
    <numFmt numFmtId="186" formatCode="00"/>
    <numFmt numFmtId="187" formatCode="yyyy/m/d;@"/>
  </numFmts>
  <fonts count="37">
    <font>
      <sz val="11"/>
      <color theme="1"/>
      <name val="游ゴシック"/>
      <family val="2"/>
      <charset val="128"/>
      <scheme val="minor"/>
    </font>
    <font>
      <sz val="11"/>
      <color rgb="FF7F878F"/>
      <name val="游ゴシック"/>
      <family val="3"/>
      <charset val="128"/>
      <scheme val="minor"/>
    </font>
    <font>
      <sz val="6"/>
      <name val="游ゴシック"/>
      <family val="2"/>
      <charset val="128"/>
      <scheme val="minor"/>
    </font>
    <font>
      <sz val="9"/>
      <color theme="1"/>
      <name val="游ゴシック"/>
      <family val="3"/>
      <charset val="128"/>
      <scheme val="minor"/>
    </font>
    <font>
      <b/>
      <sz val="8"/>
      <color rgb="FF000000"/>
      <name val="游ゴシック"/>
      <family val="3"/>
      <charset val="128"/>
      <scheme val="minor"/>
    </font>
    <font>
      <sz val="8"/>
      <color theme="1"/>
      <name val="游ゴシック"/>
      <family val="3"/>
      <charset val="128"/>
      <scheme val="minor"/>
    </font>
    <font>
      <sz val="9"/>
      <color theme="1"/>
      <name val="游ゴシック"/>
      <family val="2"/>
      <charset val="128"/>
      <scheme val="minor"/>
    </font>
    <font>
      <sz val="11"/>
      <color theme="1"/>
      <name val="游ゴシック"/>
      <family val="3"/>
      <charset val="128"/>
      <scheme val="minor"/>
    </font>
    <font>
      <sz val="11"/>
      <name val="ＭＳ Ｐゴシック"/>
      <family val="3"/>
      <charset val="128"/>
    </font>
    <font>
      <sz val="9"/>
      <name val="ＭＳ Ｐゴシック"/>
      <family val="3"/>
      <charset val="128"/>
    </font>
    <font>
      <sz val="8"/>
      <name val="ＭＳ Ｐゴシック"/>
      <family val="3"/>
      <charset val="128"/>
    </font>
    <font>
      <sz val="6"/>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11"/>
      <name val="明朝"/>
      <family val="1"/>
      <charset val="128"/>
    </font>
    <font>
      <b/>
      <sz val="12"/>
      <name val="ＭＳ Ｐゴシック"/>
      <family val="3"/>
      <charset val="128"/>
    </font>
    <font>
      <b/>
      <sz val="9"/>
      <color indexed="10"/>
      <name val="ＭＳ Ｐゴシック"/>
      <family val="3"/>
      <charset val="128"/>
    </font>
    <font>
      <b/>
      <sz val="11"/>
      <name val="ＭＳ Ｐゴシック"/>
      <family val="3"/>
      <charset val="128"/>
    </font>
    <font>
      <sz val="10"/>
      <name val="ＭＳ Ｐゴシック"/>
      <family val="3"/>
      <charset val="128"/>
    </font>
    <font>
      <b/>
      <sz val="11"/>
      <color rgb="FF000000"/>
      <name val="ＭＳ Ｐゴシック"/>
      <family val="3"/>
      <charset val="128"/>
    </font>
    <font>
      <b/>
      <sz val="8"/>
      <color rgb="FFFF0000"/>
      <name val="ＭＳ Ｐゴシック"/>
      <family val="3"/>
      <charset val="128"/>
    </font>
    <font>
      <b/>
      <sz val="9"/>
      <color rgb="FFFF0000"/>
      <name val="ＭＳ Ｐゴシック"/>
      <family val="3"/>
      <charset val="128"/>
    </font>
    <font>
      <sz val="11"/>
      <color indexed="81"/>
      <name val="ＭＳ Ｐゴシック"/>
      <family val="3"/>
      <charset val="128"/>
    </font>
    <font>
      <b/>
      <sz val="9"/>
      <color indexed="81"/>
      <name val="MS P ゴシック"/>
      <family val="3"/>
      <charset val="128"/>
    </font>
    <font>
      <sz val="11"/>
      <color rgb="FF000000"/>
      <name val="游ゴシック"/>
      <family val="3"/>
      <charset val="128"/>
      <scheme val="minor"/>
    </font>
    <font>
      <sz val="16"/>
      <color theme="1"/>
      <name val="游ゴシック"/>
      <family val="2"/>
      <charset val="128"/>
      <scheme val="minor"/>
    </font>
    <font>
      <sz val="10"/>
      <color theme="1"/>
      <name val="游ゴシック"/>
      <family val="2"/>
      <charset val="128"/>
      <scheme val="minor"/>
    </font>
    <font>
      <b/>
      <sz val="9"/>
      <color rgb="FFFF0000"/>
      <name val="游ゴシック"/>
      <family val="3"/>
      <charset val="128"/>
      <scheme val="minor"/>
    </font>
    <font>
      <b/>
      <sz val="9"/>
      <color rgb="FF0070C0"/>
      <name val="游ゴシック"/>
      <family val="3"/>
      <charset val="128"/>
      <scheme val="minor"/>
    </font>
    <font>
      <b/>
      <sz val="9"/>
      <color rgb="FF00B050"/>
      <name val="游ゴシック"/>
      <family val="3"/>
      <charset val="128"/>
      <scheme val="minor"/>
    </font>
    <font>
      <b/>
      <sz val="9"/>
      <color rgb="FF7030A0"/>
      <name val="游ゴシック"/>
      <family val="3"/>
      <charset val="128"/>
      <scheme val="minor"/>
    </font>
    <font>
      <b/>
      <sz val="9"/>
      <color rgb="FFFFC000"/>
      <name val="游ゴシック"/>
      <family val="3"/>
      <charset val="128"/>
      <scheme val="minor"/>
    </font>
    <font>
      <b/>
      <sz val="8"/>
      <color rgb="FFFF0000"/>
      <name val="游ゴシック"/>
      <family val="3"/>
      <charset val="128"/>
      <scheme val="minor"/>
    </font>
    <font>
      <sz val="8"/>
      <name val="游ゴシック"/>
      <family val="3"/>
      <charset val="128"/>
      <scheme val="minor"/>
    </font>
    <font>
      <sz val="12"/>
      <color theme="1"/>
      <name val="游ゴシック"/>
      <family val="2"/>
      <charset val="128"/>
      <scheme val="minor"/>
    </font>
    <font>
      <sz val="14"/>
      <color theme="1"/>
      <name val="游ゴシック"/>
      <family val="2"/>
      <charset val="128"/>
      <scheme val="minor"/>
    </font>
  </fonts>
  <fills count="34">
    <fill>
      <patternFill patternType="none"/>
    </fill>
    <fill>
      <patternFill patternType="gray125"/>
    </fill>
    <fill>
      <patternFill patternType="solid">
        <fgColor rgb="FF87E7AD"/>
        <bgColor indexed="64"/>
      </patternFill>
    </fill>
    <fill>
      <patternFill patternType="solid">
        <fgColor rgb="FFFFFF00"/>
        <bgColor indexed="64"/>
      </patternFill>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5"/>
        <bgColor indexed="64"/>
      </patternFill>
    </fill>
    <fill>
      <patternFill patternType="solid">
        <fgColor indexed="11"/>
        <bgColor indexed="64"/>
      </patternFill>
    </fill>
    <fill>
      <patternFill patternType="solid">
        <fgColor indexed="57"/>
        <bgColor indexed="64"/>
      </patternFill>
    </fill>
    <fill>
      <patternFill patternType="solid">
        <fgColor indexed="9"/>
        <bgColor indexed="64"/>
      </patternFill>
    </fill>
    <fill>
      <patternFill patternType="solid">
        <fgColor indexed="44"/>
        <bgColor indexed="64"/>
      </patternFill>
    </fill>
    <fill>
      <patternFill patternType="solid">
        <fgColor indexed="65"/>
        <bgColor indexed="64"/>
      </patternFill>
    </fill>
    <fill>
      <patternFill patternType="solid">
        <fgColor rgb="FFCCFFFF"/>
        <bgColor indexed="64"/>
      </patternFill>
    </fill>
    <fill>
      <patternFill patternType="solid">
        <fgColor rgb="FFFFEB00"/>
        <bgColor rgb="FFFF0000"/>
      </patternFill>
    </fill>
    <fill>
      <patternFill patternType="solid">
        <fgColor rgb="FFFFFF96"/>
        <bgColor rgb="FFFF0000"/>
      </patternFill>
    </fill>
    <fill>
      <patternFill patternType="solid">
        <fgColor indexed="65"/>
        <bgColor rgb="FFFF0000"/>
      </patternFill>
    </fill>
    <fill>
      <patternFill patternType="solid">
        <fgColor rgb="FFFFEB00"/>
        <bgColor indexed="64"/>
      </patternFill>
    </fill>
    <fill>
      <patternFill patternType="solid">
        <fgColor rgb="FFFFFF96"/>
        <bgColor indexed="64"/>
      </patternFill>
    </fill>
    <fill>
      <patternFill patternType="solid">
        <fgColor rgb="FFFFCC99"/>
        <bgColor indexed="64"/>
      </patternFill>
    </fill>
    <fill>
      <patternFill patternType="solid">
        <fgColor rgb="FF96FFFF"/>
        <bgColor indexed="64"/>
      </patternFill>
    </fill>
    <fill>
      <patternFill patternType="solid">
        <fgColor rgb="FF96FFFF"/>
        <bgColor rgb="FFFF0000"/>
      </patternFill>
    </fill>
    <fill>
      <patternFill patternType="solid">
        <fgColor rgb="FFCCFFFF"/>
        <bgColor rgb="FFFF0000"/>
      </patternFill>
    </fill>
    <fill>
      <patternFill patternType="solid">
        <fgColor theme="5" tint="0.59999389629810485"/>
        <bgColor indexed="64"/>
      </patternFill>
    </fill>
    <fill>
      <patternFill patternType="solid">
        <fgColor theme="5" tint="0.59996337778862885"/>
        <bgColor indexed="64"/>
      </patternFill>
    </fill>
    <fill>
      <patternFill patternType="solid">
        <fgColor theme="5" tint="0.59999389629810485"/>
        <bgColor rgb="FFFF0000"/>
      </patternFill>
    </fill>
    <fill>
      <patternFill patternType="solid">
        <fgColor theme="7" tint="0.59999389629810485"/>
        <bgColor indexed="64"/>
      </patternFill>
    </fill>
    <fill>
      <patternFill patternType="solid">
        <fgColor rgb="FFC0C0C0"/>
        <bgColor indexed="64"/>
      </patternFill>
    </fill>
    <fill>
      <patternFill patternType="solid">
        <fgColor rgb="FFCCFFCC"/>
        <bgColor indexed="64"/>
      </patternFill>
    </fill>
    <fill>
      <patternFill patternType="solid">
        <fgColor indexed="9"/>
      </patternFill>
    </fill>
    <fill>
      <patternFill patternType="solid">
        <fgColor rgb="FF00B0F0"/>
        <bgColor indexed="64"/>
      </patternFill>
    </fill>
  </fills>
  <borders count="118">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top style="hair">
        <color indexed="64"/>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medium">
        <color indexed="64"/>
      </top>
      <bottom style="dashDotDot">
        <color indexed="64"/>
      </bottom>
      <diagonal/>
    </border>
    <border>
      <left/>
      <right style="hair">
        <color indexed="64"/>
      </right>
      <top style="medium">
        <color indexed="64"/>
      </top>
      <bottom style="dashDotDot">
        <color indexed="64"/>
      </bottom>
      <diagonal/>
    </border>
    <border>
      <left style="hair">
        <color indexed="64"/>
      </left>
      <right style="hair">
        <color indexed="64"/>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medium">
        <color indexed="64"/>
      </left>
      <right/>
      <top style="dashDotDot">
        <color indexed="64"/>
      </top>
      <bottom style="dashDotDot">
        <color indexed="64"/>
      </bottom>
      <diagonal/>
    </border>
    <border>
      <left/>
      <right style="hair">
        <color indexed="64"/>
      </right>
      <top style="dashDotDot">
        <color indexed="64"/>
      </top>
      <bottom style="dashDotDot">
        <color indexed="64"/>
      </bottom>
      <diagonal/>
    </border>
    <border>
      <left style="hair">
        <color indexed="64"/>
      </left>
      <right style="hair">
        <color indexed="64"/>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style="dashDotDot">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s>
  <cellStyleXfs count="7">
    <xf numFmtId="0" fontId="0" fillId="0" borderId="0">
      <alignment vertical="center"/>
    </xf>
    <xf numFmtId="0" fontId="8" fillId="0" borderId="0"/>
    <xf numFmtId="178" fontId="15" fillId="0" borderId="0" applyFont="0" applyFill="0" applyBorder="0" applyAlignment="0" applyProtection="0"/>
    <xf numFmtId="0" fontId="8" fillId="0" borderId="0"/>
    <xf numFmtId="0" fontId="19" fillId="0" borderId="0"/>
    <xf numFmtId="0" fontId="8" fillId="0" borderId="0"/>
    <xf numFmtId="9" fontId="8" fillId="0" borderId="0" applyFont="0" applyFill="0" applyBorder="0" applyAlignment="0" applyProtection="0"/>
  </cellStyleXfs>
  <cellXfs count="707">
    <xf numFmtId="0" fontId="0" fillId="0" borderId="0" xfId="0">
      <alignment vertical="center"/>
    </xf>
    <xf numFmtId="0" fontId="0" fillId="0" borderId="0" xfId="0" quotePrefix="1">
      <alignment vertical="center"/>
    </xf>
    <xf numFmtId="0" fontId="0" fillId="0" borderId="2" xfId="0" applyBorder="1">
      <alignment vertical="center"/>
    </xf>
    <xf numFmtId="0" fontId="0" fillId="0" borderId="2" xfId="0" applyBorder="1" applyAlignment="1">
      <alignment horizontal="center" vertical="center"/>
    </xf>
    <xf numFmtId="0" fontId="6" fillId="0" borderId="2" xfId="0" applyFont="1" applyBorder="1" applyAlignment="1">
      <alignment vertical="center" wrapText="1"/>
    </xf>
    <xf numFmtId="0" fontId="3" fillId="0" borderId="2" xfId="0" applyFont="1" applyBorder="1" applyAlignment="1">
      <alignment vertical="center" wrapText="1"/>
    </xf>
    <xf numFmtId="0" fontId="0" fillId="3" borderId="2" xfId="0" applyFill="1" applyBorder="1">
      <alignment vertical="center"/>
    </xf>
    <xf numFmtId="0" fontId="9" fillId="0" borderId="0" xfId="1" applyFont="1" applyAlignment="1">
      <alignment vertical="center"/>
    </xf>
    <xf numFmtId="0" fontId="10" fillId="0" borderId="0" xfId="1" applyFont="1" applyAlignment="1">
      <alignment vertical="center"/>
    </xf>
    <xf numFmtId="0" fontId="9" fillId="0" borderId="0" xfId="1" applyFont="1" applyAlignment="1">
      <alignment vertical="center" wrapText="1"/>
    </xf>
    <xf numFmtId="14" fontId="9" fillId="0" borderId="0" xfId="1" applyNumberFormat="1" applyFont="1" applyAlignment="1" applyProtection="1">
      <alignment horizontal="left" vertical="center" wrapText="1"/>
      <protection locked="0"/>
    </xf>
    <xf numFmtId="0" fontId="13" fillId="4" borderId="6" xfId="1" applyFont="1" applyFill="1" applyBorder="1" applyAlignment="1">
      <alignment vertical="center"/>
    </xf>
    <xf numFmtId="49" fontId="13" fillId="5" borderId="7" xfId="1" applyNumberFormat="1" applyFont="1" applyFill="1" applyBorder="1" applyAlignment="1" applyProtection="1">
      <alignment horizontal="center" vertical="center"/>
      <protection locked="0"/>
    </xf>
    <xf numFmtId="0" fontId="13" fillId="4" borderId="7" xfId="1" applyFont="1" applyFill="1" applyBorder="1" applyAlignment="1">
      <alignment vertical="center"/>
    </xf>
    <xf numFmtId="49" fontId="13" fillId="6" borderId="9" xfId="1" applyNumberFormat="1" applyFont="1" applyFill="1" applyBorder="1" applyAlignment="1" applyProtection="1">
      <alignment horizontal="center" vertical="center"/>
      <protection locked="0"/>
    </xf>
    <xf numFmtId="0" fontId="13" fillId="4" borderId="10" xfId="1" applyFont="1" applyFill="1" applyBorder="1" applyAlignment="1">
      <alignment vertical="center"/>
    </xf>
    <xf numFmtId="0" fontId="13" fillId="6" borderId="2" xfId="1" applyFont="1" applyFill="1" applyBorder="1" applyAlignment="1">
      <alignment vertical="center"/>
    </xf>
    <xf numFmtId="0" fontId="13" fillId="4" borderId="2" xfId="1" applyFont="1" applyFill="1" applyBorder="1" applyAlignment="1">
      <alignment vertical="center"/>
    </xf>
    <xf numFmtId="0" fontId="13" fillId="4" borderId="4" xfId="1" applyFont="1" applyFill="1" applyBorder="1" applyAlignment="1">
      <alignment vertical="center"/>
    </xf>
    <xf numFmtId="7" fontId="13" fillId="5" borderId="12" xfId="1" applyNumberFormat="1" applyFont="1" applyFill="1" applyBorder="1" applyAlignment="1" applyProtection="1">
      <alignment vertical="center"/>
      <protection locked="0"/>
    </xf>
    <xf numFmtId="0" fontId="13" fillId="4" borderId="13" xfId="1" applyFont="1" applyFill="1" applyBorder="1" applyAlignment="1">
      <alignment vertical="center"/>
    </xf>
    <xf numFmtId="0" fontId="13" fillId="5" borderId="14" xfId="1" applyFont="1" applyFill="1" applyBorder="1" applyAlignment="1" applyProtection="1">
      <alignment horizontal="right" vertical="center"/>
      <protection locked="0"/>
    </xf>
    <xf numFmtId="0" fontId="13" fillId="4" borderId="14" xfId="1" applyFont="1" applyFill="1" applyBorder="1" applyAlignment="1">
      <alignment vertical="center"/>
    </xf>
    <xf numFmtId="0" fontId="13" fillId="4" borderId="18" xfId="1" applyFont="1" applyFill="1" applyBorder="1" applyAlignment="1">
      <alignment vertical="center"/>
    </xf>
    <xf numFmtId="179" fontId="13" fillId="6" borderId="21" xfId="2" applyNumberFormat="1" applyFont="1" applyFill="1" applyBorder="1" applyAlignment="1" applyProtection="1">
      <alignment vertical="center"/>
      <protection locked="0"/>
    </xf>
    <xf numFmtId="0" fontId="13" fillId="4" borderId="6" xfId="1" applyFont="1" applyFill="1" applyBorder="1" applyAlignment="1" applyProtection="1">
      <alignment vertical="center"/>
      <protection locked="0"/>
    </xf>
    <xf numFmtId="0" fontId="13" fillId="4" borderId="7" xfId="1" applyFont="1" applyFill="1" applyBorder="1" applyAlignment="1" applyProtection="1">
      <alignment vertical="center"/>
      <protection locked="0"/>
    </xf>
    <xf numFmtId="180" fontId="13" fillId="4" borderId="7" xfId="1" applyNumberFormat="1" applyFont="1" applyFill="1" applyBorder="1" applyAlignment="1" applyProtection="1">
      <alignment vertical="center"/>
      <protection locked="0"/>
    </xf>
    <xf numFmtId="177" fontId="13" fillId="4" borderId="7" xfId="1" applyNumberFormat="1" applyFont="1" applyFill="1" applyBorder="1" applyAlignment="1" applyProtection="1">
      <alignment vertical="center"/>
      <protection locked="0"/>
    </xf>
    <xf numFmtId="181" fontId="13" fillId="4" borderId="7" xfId="1" applyNumberFormat="1" applyFont="1" applyFill="1" applyBorder="1" applyAlignment="1" applyProtection="1">
      <alignment vertical="center"/>
      <protection locked="0"/>
    </xf>
    <xf numFmtId="7" fontId="13" fillId="4" borderId="7" xfId="1" applyNumberFormat="1" applyFont="1" applyFill="1" applyBorder="1" applyAlignment="1">
      <alignment vertical="center"/>
    </xf>
    <xf numFmtId="7" fontId="13" fillId="4" borderId="9" xfId="1" applyNumberFormat="1" applyFont="1" applyFill="1" applyBorder="1" applyAlignment="1" applyProtection="1">
      <alignment horizontal="center" vertical="center"/>
      <protection locked="0"/>
    </xf>
    <xf numFmtId="0" fontId="9" fillId="6" borderId="23" xfId="1" applyFont="1" applyFill="1" applyBorder="1" applyAlignment="1" applyProtection="1">
      <alignment vertical="center"/>
      <protection locked="0"/>
    </xf>
    <xf numFmtId="0" fontId="9" fillId="6" borderId="24" xfId="1" applyFont="1" applyFill="1" applyBorder="1" applyAlignment="1" applyProtection="1">
      <alignment vertical="center"/>
      <protection locked="0"/>
    </xf>
    <xf numFmtId="180" fontId="9" fillId="6" borderId="24" xfId="1" applyNumberFormat="1" applyFont="1" applyFill="1" applyBorder="1" applyAlignment="1" applyProtection="1">
      <alignment horizontal="right" vertical="center"/>
      <protection locked="0"/>
    </xf>
    <xf numFmtId="177" fontId="9" fillId="6" borderId="24" xfId="1" applyNumberFormat="1" applyFont="1" applyFill="1" applyBorder="1" applyAlignment="1" applyProtection="1">
      <alignment horizontal="right" vertical="center"/>
      <protection locked="0"/>
    </xf>
    <xf numFmtId="181" fontId="9" fillId="6" borderId="24" xfId="1" applyNumberFormat="1" applyFont="1" applyFill="1" applyBorder="1" applyAlignment="1" applyProtection="1">
      <alignment horizontal="right" vertical="center"/>
      <protection locked="0"/>
    </xf>
    <xf numFmtId="7" fontId="9" fillId="7" borderId="24" xfId="1" applyNumberFormat="1" applyFont="1" applyFill="1" applyBorder="1" applyAlignment="1">
      <alignment horizontal="right" vertical="center"/>
    </xf>
    <xf numFmtId="0" fontId="9" fillId="6" borderId="10" xfId="1" applyFont="1" applyFill="1" applyBorder="1" applyAlignment="1" applyProtection="1">
      <alignment vertical="center"/>
      <protection locked="0"/>
    </xf>
    <xf numFmtId="180" fontId="9" fillId="6" borderId="2" xfId="1" applyNumberFormat="1" applyFont="1" applyFill="1" applyBorder="1" applyAlignment="1" applyProtection="1">
      <alignment horizontal="right" vertical="center"/>
      <protection locked="0"/>
    </xf>
    <xf numFmtId="177" fontId="9" fillId="6" borderId="2" xfId="1" applyNumberFormat="1" applyFont="1" applyFill="1" applyBorder="1" applyAlignment="1" applyProtection="1">
      <alignment horizontal="right" vertical="center"/>
      <protection locked="0"/>
    </xf>
    <xf numFmtId="181" fontId="9" fillId="6" borderId="2" xfId="1" applyNumberFormat="1" applyFont="1" applyFill="1" applyBorder="1" applyAlignment="1" applyProtection="1">
      <alignment horizontal="right" vertical="center"/>
      <protection locked="0"/>
    </xf>
    <xf numFmtId="7" fontId="9" fillId="7" borderId="2" xfId="1" applyNumberFormat="1" applyFont="1" applyFill="1" applyBorder="1" applyAlignment="1">
      <alignment horizontal="right" vertical="center"/>
    </xf>
    <xf numFmtId="7" fontId="8" fillId="0" borderId="0" xfId="1" applyNumberFormat="1" applyAlignment="1">
      <alignment horizontal="left" vertical="center"/>
    </xf>
    <xf numFmtId="0" fontId="8" fillId="0" borderId="0" xfId="1" applyAlignment="1">
      <alignment horizontal="left" vertical="center"/>
    </xf>
    <xf numFmtId="0" fontId="9" fillId="5" borderId="10" xfId="1" applyFont="1" applyFill="1" applyBorder="1" applyAlignment="1" applyProtection="1">
      <alignment vertical="center"/>
      <protection locked="0"/>
    </xf>
    <xf numFmtId="0" fontId="9" fillId="5" borderId="24" xfId="1" applyFont="1" applyFill="1" applyBorder="1" applyAlignment="1" applyProtection="1">
      <alignment vertical="center"/>
      <protection locked="0"/>
    </xf>
    <xf numFmtId="180" fontId="9" fillId="0" borderId="14" xfId="1" applyNumberFormat="1" applyFont="1" applyBorder="1" applyAlignment="1" applyProtection="1">
      <alignment horizontal="right" vertical="center"/>
      <protection locked="0"/>
    </xf>
    <xf numFmtId="177" fontId="9" fillId="0" borderId="14" xfId="1" applyNumberFormat="1" applyFont="1" applyBorder="1" applyAlignment="1" applyProtection="1">
      <alignment horizontal="right" vertical="center"/>
      <protection locked="0"/>
    </xf>
    <xf numFmtId="0" fontId="13" fillId="4" borderId="32" xfId="1" applyFont="1" applyFill="1" applyBorder="1" applyAlignment="1">
      <alignment vertical="center"/>
    </xf>
    <xf numFmtId="0" fontId="13" fillId="4" borderId="8" xfId="1" applyFont="1" applyFill="1" applyBorder="1" applyAlignment="1">
      <alignment vertical="center"/>
    </xf>
    <xf numFmtId="7" fontId="13" fillId="4" borderId="35" xfId="1" applyNumberFormat="1" applyFont="1" applyFill="1" applyBorder="1" applyAlignment="1">
      <alignment horizontal="center" vertical="center"/>
    </xf>
    <xf numFmtId="0" fontId="9" fillId="6" borderId="2" xfId="1" applyFont="1" applyFill="1" applyBorder="1" applyAlignment="1" applyProtection="1">
      <alignment vertical="center"/>
      <protection locked="0"/>
    </xf>
    <xf numFmtId="0" fontId="9" fillId="6" borderId="2" xfId="1" applyFont="1" applyFill="1" applyBorder="1" applyAlignment="1" applyProtection="1">
      <alignment horizontal="center" vertical="center"/>
      <protection locked="0"/>
    </xf>
    <xf numFmtId="180" fontId="9" fillId="5" borderId="2" xfId="1" applyNumberFormat="1" applyFont="1" applyFill="1" applyBorder="1" applyAlignment="1" applyProtection="1">
      <alignment horizontal="right" vertical="center"/>
      <protection locked="0"/>
    </xf>
    <xf numFmtId="177" fontId="9" fillId="6" borderId="2" xfId="1" applyNumberFormat="1" applyFont="1" applyFill="1" applyBorder="1" applyAlignment="1" applyProtection="1">
      <alignment horizontal="center" vertical="center"/>
      <protection locked="0"/>
    </xf>
    <xf numFmtId="181" fontId="9" fillId="0" borderId="3" xfId="1" applyNumberFormat="1" applyFont="1" applyBorder="1" applyAlignment="1" applyProtection="1">
      <alignment horizontal="right" vertical="center"/>
      <protection locked="0"/>
    </xf>
    <xf numFmtId="0" fontId="9" fillId="0" borderId="2" xfId="1" applyFont="1" applyBorder="1" applyAlignment="1" applyProtection="1">
      <alignment vertical="center"/>
      <protection locked="0"/>
    </xf>
    <xf numFmtId="0" fontId="9" fillId="0" borderId="2" xfId="1" applyFont="1" applyBorder="1" applyAlignment="1" applyProtection="1">
      <alignment horizontal="center" vertical="center"/>
      <protection locked="0"/>
    </xf>
    <xf numFmtId="180" fontId="9" fillId="0" borderId="2" xfId="1" applyNumberFormat="1" applyFont="1" applyBorder="1" applyAlignment="1" applyProtection="1">
      <alignment horizontal="right" vertical="center"/>
      <protection locked="0"/>
    </xf>
    <xf numFmtId="177" fontId="9" fillId="0" borderId="2" xfId="1" applyNumberFormat="1" applyFont="1" applyBorder="1" applyAlignment="1" applyProtection="1">
      <alignment horizontal="center" vertical="center"/>
      <protection locked="0"/>
    </xf>
    <xf numFmtId="7" fontId="9" fillId="0" borderId="2" xfId="1" applyNumberFormat="1" applyFont="1" applyBorder="1" applyAlignment="1">
      <alignment horizontal="right" vertical="center"/>
    </xf>
    <xf numFmtId="0" fontId="9" fillId="6" borderId="36" xfId="1" applyFont="1" applyFill="1" applyBorder="1" applyAlignment="1" applyProtection="1">
      <alignment vertical="center"/>
      <protection locked="0"/>
    </xf>
    <xf numFmtId="0" fontId="9" fillId="0" borderId="37" xfId="1" applyFont="1" applyBorder="1" applyAlignment="1" applyProtection="1">
      <alignment vertical="center"/>
      <protection locked="0"/>
    </xf>
    <xf numFmtId="0" fontId="9" fillId="0" borderId="37" xfId="1" applyFont="1" applyBorder="1" applyAlignment="1" applyProtection="1">
      <alignment horizontal="center" vertical="center"/>
      <protection locked="0"/>
    </xf>
    <xf numFmtId="180" fontId="9" fillId="0" borderId="37" xfId="1" applyNumberFormat="1" applyFont="1" applyBorder="1" applyAlignment="1" applyProtection="1">
      <alignment horizontal="right" vertical="center"/>
      <protection locked="0"/>
    </xf>
    <xf numFmtId="177" fontId="9" fillId="0" borderId="37" xfId="1" applyNumberFormat="1" applyFont="1" applyBorder="1" applyAlignment="1" applyProtection="1">
      <alignment horizontal="center" vertical="center"/>
      <protection locked="0"/>
    </xf>
    <xf numFmtId="181" fontId="9" fillId="0" borderId="38" xfId="1" applyNumberFormat="1" applyFont="1" applyBorder="1" applyAlignment="1" applyProtection="1">
      <alignment horizontal="right" vertical="center"/>
      <protection locked="0"/>
    </xf>
    <xf numFmtId="7" fontId="9" fillId="0" borderId="37" xfId="1" applyNumberFormat="1" applyFont="1" applyBorder="1" applyAlignment="1">
      <alignment horizontal="right" vertical="center"/>
    </xf>
    <xf numFmtId="5" fontId="16" fillId="8" borderId="41" xfId="1" applyNumberFormat="1" applyFont="1" applyFill="1" applyBorder="1" applyAlignment="1">
      <alignment horizontal="left" vertical="center"/>
    </xf>
    <xf numFmtId="0" fontId="9" fillId="6" borderId="24" xfId="1" applyFont="1" applyFill="1" applyBorder="1" applyAlignment="1" applyProtection="1">
      <alignment horizontal="center" vertical="center"/>
      <protection locked="0"/>
    </xf>
    <xf numFmtId="180" fontId="9" fillId="0" borderId="24" xfId="1" applyNumberFormat="1" applyFont="1" applyBorder="1" applyAlignment="1" applyProtection="1">
      <alignment horizontal="right" vertical="center"/>
      <protection locked="0"/>
    </xf>
    <xf numFmtId="177" fontId="9" fillId="6" borderId="24" xfId="1" applyNumberFormat="1" applyFont="1" applyFill="1" applyBorder="1" applyAlignment="1" applyProtection="1">
      <alignment horizontal="center" vertical="center"/>
      <protection locked="0"/>
    </xf>
    <xf numFmtId="181" fontId="9" fillId="0" borderId="25" xfId="1" applyNumberFormat="1" applyFont="1" applyBorder="1" applyAlignment="1" applyProtection="1">
      <alignment horizontal="right" vertical="center"/>
      <protection locked="0"/>
    </xf>
    <xf numFmtId="7" fontId="9" fillId="7" borderId="42" xfId="1" applyNumberFormat="1" applyFont="1" applyFill="1" applyBorder="1" applyAlignment="1">
      <alignment horizontal="right" vertical="center"/>
    </xf>
    <xf numFmtId="182" fontId="16" fillId="8" borderId="41" xfId="1" applyNumberFormat="1" applyFont="1" applyFill="1" applyBorder="1" applyAlignment="1">
      <alignment horizontal="left" vertical="center"/>
    </xf>
    <xf numFmtId="0" fontId="9" fillId="0" borderId="24" xfId="1" applyFont="1" applyBorder="1" applyAlignment="1" applyProtection="1">
      <alignment vertical="center"/>
      <protection locked="0"/>
    </xf>
    <xf numFmtId="0" fontId="9" fillId="0" borderId="24" xfId="1" applyFont="1" applyBorder="1" applyAlignment="1" applyProtection="1">
      <alignment horizontal="center" vertical="center"/>
      <protection locked="0"/>
    </xf>
    <xf numFmtId="177" fontId="9" fillId="0" borderId="24" xfId="1" applyNumberFormat="1" applyFont="1" applyBorder="1" applyAlignment="1" applyProtection="1">
      <alignment horizontal="center" vertical="center"/>
      <protection locked="0"/>
    </xf>
    <xf numFmtId="181" fontId="9" fillId="0" borderId="24" xfId="1" applyNumberFormat="1" applyFont="1" applyBorder="1" applyAlignment="1" applyProtection="1">
      <alignment horizontal="right" vertical="center"/>
      <protection locked="0"/>
    </xf>
    <xf numFmtId="7" fontId="9" fillId="0" borderId="24" xfId="1" applyNumberFormat="1" applyFont="1" applyBorder="1" applyAlignment="1">
      <alignment horizontal="right" vertical="center"/>
    </xf>
    <xf numFmtId="181" fontId="9" fillId="0" borderId="2" xfId="1" applyNumberFormat="1" applyFont="1" applyBorder="1" applyAlignment="1" applyProtection="1">
      <alignment horizontal="right" vertical="center"/>
      <protection locked="0"/>
    </xf>
    <xf numFmtId="0" fontId="9" fillId="6" borderId="13" xfId="1" applyFont="1" applyFill="1" applyBorder="1" applyAlignment="1" applyProtection="1">
      <alignment vertical="center"/>
      <protection locked="0"/>
    </xf>
    <xf numFmtId="0" fontId="9" fillId="6" borderId="14" xfId="1" applyFont="1" applyFill="1" applyBorder="1" applyAlignment="1" applyProtection="1">
      <alignment vertical="center"/>
      <protection locked="0"/>
    </xf>
    <xf numFmtId="0" fontId="9" fillId="6" borderId="14" xfId="1" applyFont="1" applyFill="1" applyBorder="1" applyAlignment="1" applyProtection="1">
      <alignment horizontal="center" vertical="center"/>
      <protection locked="0"/>
    </xf>
    <xf numFmtId="180" fontId="9" fillId="6" borderId="14" xfId="1" applyNumberFormat="1" applyFont="1" applyFill="1" applyBorder="1" applyAlignment="1" applyProtection="1">
      <alignment horizontal="right" vertical="center"/>
      <protection locked="0"/>
    </xf>
    <xf numFmtId="177" fontId="9" fillId="6" borderId="14" xfId="1" applyNumberFormat="1" applyFont="1" applyFill="1" applyBorder="1" applyAlignment="1" applyProtection="1">
      <alignment horizontal="center" vertical="center"/>
      <protection locked="0"/>
    </xf>
    <xf numFmtId="181" fontId="9" fillId="6" borderId="14" xfId="1" applyNumberFormat="1" applyFont="1" applyFill="1" applyBorder="1" applyAlignment="1" applyProtection="1">
      <alignment horizontal="right" vertical="center"/>
      <protection locked="0"/>
    </xf>
    <xf numFmtId="7" fontId="9" fillId="7" borderId="14" xfId="1" applyNumberFormat="1" applyFont="1" applyFill="1" applyBorder="1" applyAlignment="1">
      <alignment horizontal="right" vertical="center"/>
    </xf>
    <xf numFmtId="181" fontId="8" fillId="0" borderId="0" xfId="1" applyNumberFormat="1" applyAlignment="1">
      <alignment horizontal="left" vertical="center"/>
    </xf>
    <xf numFmtId="5" fontId="13" fillId="0" borderId="18" xfId="1" applyNumberFormat="1" applyFont="1" applyBorder="1" applyAlignment="1">
      <alignment horizontal="right" vertical="center"/>
    </xf>
    <xf numFmtId="5" fontId="13" fillId="0" borderId="5" xfId="1" applyNumberFormat="1" applyFont="1" applyBorder="1" applyAlignment="1">
      <alignment horizontal="right" vertical="center"/>
    </xf>
    <xf numFmtId="7" fontId="13" fillId="4" borderId="9" xfId="1" applyNumberFormat="1" applyFont="1" applyFill="1" applyBorder="1" applyAlignment="1">
      <alignment horizontal="center" vertical="center"/>
    </xf>
    <xf numFmtId="183" fontId="8" fillId="0" borderId="0" xfId="1" applyNumberFormat="1" applyAlignment="1">
      <alignment horizontal="left" vertical="center"/>
    </xf>
    <xf numFmtId="181" fontId="9" fillId="5" borderId="2" xfId="1" applyNumberFormat="1" applyFont="1" applyFill="1" applyBorder="1" applyAlignment="1" applyProtection="1">
      <alignment horizontal="right" vertical="center"/>
      <protection locked="0"/>
    </xf>
    <xf numFmtId="3" fontId="9" fillId="0" borderId="0" xfId="1" applyNumberFormat="1" applyFont="1" applyAlignment="1">
      <alignment horizontal="left" vertical="center"/>
    </xf>
    <xf numFmtId="0" fontId="9" fillId="0" borderId="10" xfId="1" applyFont="1" applyBorder="1" applyAlignment="1" applyProtection="1">
      <alignment vertical="center"/>
      <protection locked="0"/>
    </xf>
    <xf numFmtId="0" fontId="9" fillId="9" borderId="10" xfId="1" applyFont="1" applyFill="1" applyBorder="1" applyAlignment="1" applyProtection="1">
      <alignment vertical="center"/>
      <protection locked="0"/>
    </xf>
    <xf numFmtId="0" fontId="9" fillId="9" borderId="2" xfId="1" applyFont="1" applyFill="1" applyBorder="1" applyAlignment="1" applyProtection="1">
      <alignment vertical="center"/>
      <protection locked="0"/>
    </xf>
    <xf numFmtId="10" fontId="9" fillId="10" borderId="2" xfId="1" applyNumberFormat="1" applyFont="1" applyFill="1" applyBorder="1" applyAlignment="1" applyProtection="1">
      <alignment vertical="center"/>
      <protection locked="0"/>
    </xf>
    <xf numFmtId="0" fontId="9" fillId="9" borderId="2" xfId="1" applyFont="1" applyFill="1" applyBorder="1" applyAlignment="1" applyProtection="1">
      <alignment horizontal="center" vertical="center"/>
      <protection locked="0"/>
    </xf>
    <xf numFmtId="180" fontId="9" fillId="9" borderId="2" xfId="1" applyNumberFormat="1" applyFont="1" applyFill="1" applyBorder="1" applyAlignment="1">
      <alignment horizontal="right" vertical="center"/>
    </xf>
    <xf numFmtId="177" fontId="9" fillId="9" borderId="2" xfId="1" applyNumberFormat="1" applyFont="1" applyFill="1" applyBorder="1" applyAlignment="1" applyProtection="1">
      <alignment horizontal="center" vertical="center"/>
      <protection locked="0"/>
    </xf>
    <xf numFmtId="181" fontId="9" fillId="9" borderId="2" xfId="1" applyNumberFormat="1" applyFont="1" applyFill="1" applyBorder="1" applyAlignment="1" applyProtection="1">
      <alignment horizontal="right" vertical="center"/>
      <protection locked="0"/>
    </xf>
    <xf numFmtId="7" fontId="9" fillId="9" borderId="2" xfId="1" applyNumberFormat="1" applyFont="1" applyFill="1" applyBorder="1" applyAlignment="1">
      <alignment horizontal="right" vertical="center"/>
    </xf>
    <xf numFmtId="10" fontId="9" fillId="5" borderId="2" xfId="1" applyNumberFormat="1" applyFont="1" applyFill="1" applyBorder="1" applyAlignment="1" applyProtection="1">
      <alignment vertical="center"/>
      <protection locked="0"/>
    </xf>
    <xf numFmtId="181" fontId="9" fillId="9" borderId="2" xfId="1" applyNumberFormat="1" applyFont="1" applyFill="1" applyBorder="1" applyAlignment="1">
      <alignment horizontal="right" vertical="center"/>
    </xf>
    <xf numFmtId="0" fontId="9" fillId="11" borderId="10" xfId="1" applyFont="1" applyFill="1" applyBorder="1" applyAlignment="1" applyProtection="1">
      <alignment vertical="center"/>
      <protection locked="0"/>
    </xf>
    <xf numFmtId="0" fontId="9" fillId="11" borderId="2" xfId="1" applyFont="1" applyFill="1" applyBorder="1" applyAlignment="1" applyProtection="1">
      <alignment vertical="center"/>
      <protection locked="0"/>
    </xf>
    <xf numFmtId="10" fontId="9" fillId="11" borderId="2" xfId="1" applyNumberFormat="1" applyFont="1" applyFill="1" applyBorder="1" applyAlignment="1" applyProtection="1">
      <alignment vertical="center"/>
      <protection locked="0"/>
    </xf>
    <xf numFmtId="0" fontId="9" fillId="11" borderId="2" xfId="1" applyFont="1" applyFill="1" applyBorder="1" applyAlignment="1" applyProtection="1">
      <alignment horizontal="center" vertical="center"/>
      <protection locked="0"/>
    </xf>
    <xf numFmtId="180" fontId="9" fillId="11" borderId="2" xfId="1" applyNumberFormat="1" applyFont="1" applyFill="1" applyBorder="1" applyAlignment="1">
      <alignment horizontal="right" vertical="center"/>
    </xf>
    <xf numFmtId="177" fontId="9" fillId="11" borderId="2" xfId="1" applyNumberFormat="1" applyFont="1" applyFill="1" applyBorder="1" applyAlignment="1" applyProtection="1">
      <alignment horizontal="center" vertical="center"/>
      <protection locked="0"/>
    </xf>
    <xf numFmtId="181" fontId="9" fillId="11" borderId="50" xfId="1" applyNumberFormat="1" applyFont="1" applyFill="1" applyBorder="1" applyAlignment="1">
      <alignment horizontal="right" vertical="center"/>
    </xf>
    <xf numFmtId="7" fontId="9" fillId="11" borderId="2" xfId="1" applyNumberFormat="1" applyFont="1" applyFill="1" applyBorder="1" applyAlignment="1">
      <alignment horizontal="right" vertical="center"/>
    </xf>
    <xf numFmtId="177" fontId="9" fillId="11" borderId="3" xfId="1" applyNumberFormat="1" applyFont="1" applyFill="1" applyBorder="1" applyAlignment="1" applyProtection="1">
      <alignment horizontal="center" vertical="center"/>
      <protection locked="0"/>
    </xf>
    <xf numFmtId="181" fontId="9" fillId="7" borderId="51" xfId="1" applyNumberFormat="1" applyFont="1" applyFill="1" applyBorder="1" applyAlignment="1">
      <alignment horizontal="right" vertical="center"/>
    </xf>
    <xf numFmtId="7" fontId="9" fillId="11" borderId="4" xfId="1" applyNumberFormat="1" applyFont="1" applyFill="1" applyBorder="1" applyAlignment="1">
      <alignment horizontal="right" vertical="center"/>
    </xf>
    <xf numFmtId="0" fontId="9" fillId="11" borderId="10" xfId="1" applyFont="1" applyFill="1" applyBorder="1" applyAlignment="1">
      <alignment vertical="center"/>
    </xf>
    <xf numFmtId="0" fontId="9" fillId="11" borderId="2" xfId="1" applyFont="1" applyFill="1" applyBorder="1" applyAlignment="1">
      <alignment vertical="center"/>
    </xf>
    <xf numFmtId="0" fontId="9" fillId="11" borderId="2" xfId="1" applyFont="1" applyFill="1" applyBorder="1" applyAlignment="1">
      <alignment horizontal="center" vertical="center"/>
    </xf>
    <xf numFmtId="177" fontId="9" fillId="11" borderId="3" xfId="1" applyNumberFormat="1" applyFont="1" applyFill="1" applyBorder="1" applyAlignment="1">
      <alignment horizontal="center" vertical="center"/>
    </xf>
    <xf numFmtId="181" fontId="9" fillId="7" borderId="52" xfId="1" applyNumberFormat="1" applyFont="1" applyFill="1" applyBorder="1" applyAlignment="1">
      <alignment horizontal="right" vertical="center"/>
    </xf>
    <xf numFmtId="0" fontId="9" fillId="11" borderId="13" xfId="1" applyFont="1" applyFill="1" applyBorder="1" applyAlignment="1">
      <alignment vertical="center"/>
    </xf>
    <xf numFmtId="0" fontId="9" fillId="11" borderId="14" xfId="1" applyFont="1" applyFill="1" applyBorder="1" applyAlignment="1">
      <alignment vertical="center"/>
    </xf>
    <xf numFmtId="10" fontId="9" fillId="11" borderId="14" xfId="1" applyNumberFormat="1" applyFont="1" applyFill="1" applyBorder="1" applyAlignment="1" applyProtection="1">
      <alignment vertical="center"/>
      <protection locked="0"/>
    </xf>
    <xf numFmtId="0" fontId="9" fillId="11" borderId="14" xfId="1" applyFont="1" applyFill="1" applyBorder="1" applyAlignment="1">
      <alignment horizontal="center" vertical="center"/>
    </xf>
    <xf numFmtId="180" fontId="9" fillId="11" borderId="14" xfId="1" applyNumberFormat="1" applyFont="1" applyFill="1" applyBorder="1" applyAlignment="1">
      <alignment horizontal="right" vertical="center"/>
    </xf>
    <xf numFmtId="177" fontId="9" fillId="11" borderId="15" xfId="1" applyNumberFormat="1" applyFont="1" applyFill="1" applyBorder="1" applyAlignment="1">
      <alignment horizontal="center" vertical="center"/>
    </xf>
    <xf numFmtId="181" fontId="9" fillId="7" borderId="53" xfId="1" applyNumberFormat="1" applyFont="1" applyFill="1" applyBorder="1" applyAlignment="1">
      <alignment horizontal="right" vertical="center"/>
    </xf>
    <xf numFmtId="7" fontId="9" fillId="11" borderId="17" xfId="1" applyNumberFormat="1" applyFont="1" applyFill="1" applyBorder="1" applyAlignment="1">
      <alignment horizontal="right" vertical="center"/>
    </xf>
    <xf numFmtId="181" fontId="17" fillId="12" borderId="41" xfId="1" applyNumberFormat="1" applyFont="1" applyFill="1" applyBorder="1" applyAlignment="1">
      <alignment horizontal="left" vertical="center"/>
    </xf>
    <xf numFmtId="0" fontId="9" fillId="0" borderId="55" xfId="1" applyFont="1" applyBorder="1" applyAlignment="1">
      <alignment vertical="center"/>
    </xf>
    <xf numFmtId="177" fontId="9" fillId="0" borderId="0" xfId="1" applyNumberFormat="1" applyFont="1" applyAlignment="1">
      <alignment horizontal="right" vertical="center"/>
    </xf>
    <xf numFmtId="7" fontId="9" fillId="0" borderId="0" xfId="1" applyNumberFormat="1" applyFont="1" applyAlignment="1">
      <alignment horizontal="right" vertical="center"/>
    </xf>
    <xf numFmtId="7" fontId="9" fillId="7" borderId="0" xfId="1" applyNumberFormat="1" applyFont="1" applyFill="1" applyAlignment="1">
      <alignment horizontal="right" vertical="center"/>
    </xf>
    <xf numFmtId="0" fontId="18" fillId="4" borderId="56" xfId="1" applyFont="1" applyFill="1" applyBorder="1" applyAlignment="1">
      <alignment horizontal="center" vertical="center"/>
    </xf>
    <xf numFmtId="177" fontId="13" fillId="7" borderId="57" xfId="1" applyNumberFormat="1" applyFont="1" applyFill="1" applyBorder="1" applyAlignment="1">
      <alignment horizontal="right" vertical="center"/>
    </xf>
    <xf numFmtId="0" fontId="13" fillId="7" borderId="57" xfId="1" applyFont="1" applyFill="1" applyBorder="1" applyAlignment="1">
      <alignment horizontal="right" vertical="center"/>
    </xf>
    <xf numFmtId="7" fontId="13" fillId="7" borderId="57" xfId="1" applyNumberFormat="1" applyFont="1" applyFill="1" applyBorder="1" applyAlignment="1">
      <alignment horizontal="right" vertical="center"/>
    </xf>
    <xf numFmtId="5" fontId="9" fillId="7" borderId="59" xfId="1" applyNumberFormat="1" applyFont="1" applyFill="1" applyBorder="1" applyAlignment="1" applyProtection="1">
      <alignment vertical="center"/>
      <protection locked="0"/>
    </xf>
    <xf numFmtId="0" fontId="18" fillId="4" borderId="60" xfId="1" applyFont="1" applyFill="1" applyBorder="1" applyAlignment="1">
      <alignment horizontal="center" vertical="center"/>
    </xf>
    <xf numFmtId="177" fontId="13" fillId="7" borderId="61" xfId="1" applyNumberFormat="1" applyFont="1" applyFill="1" applyBorder="1" applyAlignment="1">
      <alignment horizontal="right" vertical="center"/>
    </xf>
    <xf numFmtId="0" fontId="13" fillId="7" borderId="61" xfId="1" applyFont="1" applyFill="1" applyBorder="1" applyAlignment="1">
      <alignment horizontal="right" vertical="center"/>
    </xf>
    <xf numFmtId="7" fontId="13" fillId="7" borderId="61" xfId="1" applyNumberFormat="1" applyFont="1" applyFill="1" applyBorder="1" applyAlignment="1">
      <alignment horizontal="right" vertical="center"/>
    </xf>
    <xf numFmtId="0" fontId="9" fillId="7" borderId="62" xfId="1" applyFont="1" applyFill="1" applyBorder="1" applyAlignment="1">
      <alignment vertical="center"/>
    </xf>
    <xf numFmtId="0" fontId="9" fillId="7" borderId="63" xfId="1" applyFont="1" applyFill="1" applyBorder="1" applyAlignment="1">
      <alignment vertical="center"/>
    </xf>
    <xf numFmtId="0" fontId="9" fillId="7" borderId="64" xfId="1" applyFont="1" applyFill="1" applyBorder="1" applyAlignment="1" applyProtection="1">
      <alignment vertical="center"/>
      <protection locked="0"/>
    </xf>
    <xf numFmtId="8" fontId="9" fillId="7" borderId="65" xfId="1" applyNumberFormat="1" applyFont="1" applyFill="1" applyBorder="1" applyAlignment="1" applyProtection="1">
      <alignment horizontal="right" vertical="center"/>
      <protection locked="0"/>
    </xf>
    <xf numFmtId="0" fontId="9" fillId="7" borderId="61" xfId="1" applyFont="1" applyFill="1" applyBorder="1" applyAlignment="1">
      <alignment vertical="center"/>
    </xf>
    <xf numFmtId="8" fontId="9" fillId="7" borderId="66" xfId="1" applyNumberFormat="1" applyFont="1" applyFill="1" applyBorder="1" applyAlignment="1" applyProtection="1">
      <alignment horizontal="right" vertical="center"/>
      <protection locked="0"/>
    </xf>
    <xf numFmtId="179" fontId="9" fillId="7" borderId="41" xfId="2" applyNumberFormat="1" applyFont="1" applyFill="1" applyBorder="1" applyAlignment="1" applyProtection="1">
      <alignment horizontal="right" vertical="center"/>
      <protection locked="0"/>
    </xf>
    <xf numFmtId="184" fontId="13" fillId="0" borderId="41" xfId="1" applyNumberFormat="1" applyFont="1" applyBorder="1" applyAlignment="1">
      <alignment horizontal="left" vertical="center"/>
    </xf>
    <xf numFmtId="10" fontId="13" fillId="4" borderId="61" xfId="1" applyNumberFormat="1" applyFont="1" applyFill="1" applyBorder="1" applyAlignment="1">
      <alignment horizontal="center" vertical="center"/>
    </xf>
    <xf numFmtId="10" fontId="13" fillId="7" borderId="61" xfId="1" applyNumberFormat="1" applyFont="1" applyFill="1" applyBorder="1" applyAlignment="1">
      <alignment horizontal="center" vertical="center"/>
    </xf>
    <xf numFmtId="0" fontId="9" fillId="7" borderId="68" xfId="1" applyFont="1" applyFill="1" applyBorder="1" applyAlignment="1" applyProtection="1">
      <alignment horizontal="right" vertical="center"/>
      <protection locked="0"/>
    </xf>
    <xf numFmtId="0" fontId="9" fillId="7" borderId="70" xfId="1" applyFont="1" applyFill="1" applyBorder="1" applyAlignment="1">
      <alignment vertical="center"/>
    </xf>
    <xf numFmtId="0" fontId="9" fillId="7" borderId="71" xfId="1" applyFont="1" applyFill="1" applyBorder="1" applyAlignment="1" applyProtection="1">
      <alignment horizontal="right" vertical="center"/>
      <protection locked="0"/>
    </xf>
    <xf numFmtId="0" fontId="9" fillId="4" borderId="10" xfId="1" applyFont="1" applyFill="1" applyBorder="1" applyAlignment="1">
      <alignment horizontal="center" vertical="center"/>
    </xf>
    <xf numFmtId="0" fontId="9" fillId="4" borderId="2" xfId="1" applyFont="1" applyFill="1" applyBorder="1" applyAlignment="1">
      <alignment horizontal="center" vertical="center"/>
    </xf>
    <xf numFmtId="0" fontId="9" fillId="0" borderId="13" xfId="1" applyFont="1" applyBorder="1" applyAlignment="1" applyProtection="1">
      <alignment vertical="center"/>
      <protection locked="0"/>
    </xf>
    <xf numFmtId="0" fontId="9" fillId="0" borderId="14" xfId="1" applyFont="1" applyBorder="1" applyAlignment="1" applyProtection="1">
      <alignment vertical="center"/>
      <protection locked="0"/>
    </xf>
    <xf numFmtId="0" fontId="9" fillId="0" borderId="22" xfId="1" applyFont="1" applyBorder="1" applyAlignment="1">
      <alignment horizontal="left" vertical="center"/>
    </xf>
    <xf numFmtId="0" fontId="9" fillId="0" borderId="2" xfId="1" applyFont="1" applyBorder="1" applyAlignment="1" applyProtection="1">
      <alignment vertical="center" wrapText="1"/>
      <protection hidden="1"/>
    </xf>
    <xf numFmtId="0" fontId="9" fillId="0" borderId="2" xfId="1" applyFont="1" applyBorder="1" applyAlignment="1" applyProtection="1">
      <alignment horizontal="center" vertical="center" wrapText="1"/>
      <protection hidden="1"/>
    </xf>
    <xf numFmtId="0" fontId="9" fillId="13" borderId="2" xfId="1" applyFont="1" applyFill="1" applyBorder="1" applyAlignment="1" applyProtection="1">
      <alignment horizontal="center" vertical="center" wrapText="1"/>
      <protection hidden="1"/>
    </xf>
    <xf numFmtId="0" fontId="9" fillId="0" borderId="2" xfId="1" applyFont="1" applyBorder="1" applyAlignment="1" applyProtection="1">
      <alignment vertical="center"/>
      <protection hidden="1"/>
    </xf>
    <xf numFmtId="0" fontId="9" fillId="0" borderId="0" xfId="1" applyFont="1" applyAlignment="1" applyProtection="1">
      <alignment vertical="center"/>
      <protection hidden="1"/>
    </xf>
    <xf numFmtId="0" fontId="9" fillId="13" borderId="2" xfId="1" applyFont="1" applyFill="1" applyBorder="1" applyAlignment="1" applyProtection="1">
      <alignment vertical="center" wrapText="1"/>
      <protection hidden="1"/>
    </xf>
    <xf numFmtId="0" fontId="9" fillId="13" borderId="50" xfId="1" applyFont="1" applyFill="1" applyBorder="1" applyAlignment="1" applyProtection="1">
      <alignment vertical="center" wrapText="1"/>
      <protection hidden="1"/>
    </xf>
    <xf numFmtId="0" fontId="9" fillId="0" borderId="0" xfId="1" applyFont="1" applyAlignment="1" applyProtection="1">
      <alignment horizontal="center" vertical="center"/>
      <protection hidden="1"/>
    </xf>
    <xf numFmtId="0" fontId="9" fillId="13" borderId="3" xfId="1" applyFont="1" applyFill="1" applyBorder="1" applyAlignment="1" applyProtection="1">
      <alignment vertical="center" wrapText="1"/>
      <protection hidden="1"/>
    </xf>
    <xf numFmtId="0" fontId="9" fillId="7" borderId="2" xfId="1" applyFont="1" applyFill="1" applyBorder="1" applyAlignment="1" applyProtection="1">
      <alignment horizontal="left" vertical="center" wrapText="1"/>
      <protection hidden="1"/>
    </xf>
    <xf numFmtId="0" fontId="9" fillId="0" borderId="3" xfId="1" applyFont="1" applyBorder="1" applyAlignment="1" applyProtection="1">
      <alignment vertical="center" wrapText="1"/>
      <protection hidden="1"/>
    </xf>
    <xf numFmtId="0" fontId="9" fillId="13" borderId="2" xfId="1" applyFont="1" applyFill="1" applyBorder="1" applyAlignment="1" applyProtection="1">
      <alignment vertical="center"/>
      <protection hidden="1"/>
    </xf>
    <xf numFmtId="0" fontId="8" fillId="14" borderId="0" xfId="1" applyFill="1" applyAlignment="1">
      <alignment horizontal="left" vertical="center" shrinkToFit="1"/>
    </xf>
    <xf numFmtId="0" fontId="8" fillId="14" borderId="0" xfId="1" applyFill="1" applyAlignment="1">
      <alignment horizontal="left" vertical="center"/>
    </xf>
    <xf numFmtId="0" fontId="9" fillId="7" borderId="0" xfId="1" applyFont="1" applyFill="1" applyAlignment="1" applyProtection="1">
      <alignment horizontal="left" vertical="center"/>
      <protection hidden="1"/>
    </xf>
    <xf numFmtId="0" fontId="19" fillId="0" borderId="2" xfId="4" applyBorder="1" applyAlignment="1">
      <alignment vertical="center"/>
    </xf>
    <xf numFmtId="0" fontId="8" fillId="0" borderId="2" xfId="1" applyBorder="1" applyAlignment="1" applyProtection="1">
      <alignment vertical="center"/>
      <protection hidden="1"/>
    </xf>
    <xf numFmtId="0" fontId="8" fillId="0" borderId="0" xfId="1" applyAlignment="1" applyProtection="1">
      <alignment vertical="center"/>
      <protection hidden="1"/>
    </xf>
    <xf numFmtId="0" fontId="8" fillId="7" borderId="2" xfId="1" applyFill="1" applyBorder="1" applyAlignment="1" applyProtection="1">
      <alignment vertical="center"/>
      <protection hidden="1"/>
    </xf>
    <xf numFmtId="0" fontId="8" fillId="7" borderId="2" xfId="1" applyFill="1" applyBorder="1" applyAlignment="1" applyProtection="1">
      <alignment horizontal="left" vertical="center"/>
      <protection hidden="1"/>
    </xf>
    <xf numFmtId="0" fontId="8" fillId="7" borderId="3" xfId="1" applyFill="1" applyBorder="1" applyAlignment="1" applyProtection="1">
      <alignment horizontal="left" vertical="center"/>
      <protection hidden="1"/>
    </xf>
    <xf numFmtId="0" fontId="8" fillId="7" borderId="0" xfId="1" applyFill="1" applyAlignment="1" applyProtection="1">
      <alignment horizontal="left" vertical="center"/>
      <protection hidden="1"/>
    </xf>
    <xf numFmtId="0" fontId="8" fillId="0" borderId="3" xfId="1" applyBorder="1" applyAlignment="1" applyProtection="1">
      <alignment vertical="center"/>
      <protection hidden="1"/>
    </xf>
    <xf numFmtId="0" fontId="8" fillId="7" borderId="3" xfId="1" applyFill="1" applyBorder="1" applyAlignment="1" applyProtection="1">
      <alignment vertical="center"/>
      <protection hidden="1"/>
    </xf>
    <xf numFmtId="185" fontId="19" fillId="0" borderId="0" xfId="1" applyNumberFormat="1" applyFont="1" applyAlignment="1">
      <alignment vertical="center"/>
    </xf>
    <xf numFmtId="0" fontId="19" fillId="0" borderId="0" xfId="1" applyFont="1" applyAlignment="1">
      <alignment vertical="center"/>
    </xf>
    <xf numFmtId="186" fontId="19" fillId="0" borderId="0" xfId="1" applyNumberFormat="1" applyFont="1" applyAlignment="1">
      <alignment vertical="center"/>
    </xf>
    <xf numFmtId="49" fontId="19" fillId="0" borderId="0" xfId="1" applyNumberFormat="1" applyFont="1" applyAlignment="1">
      <alignment vertical="center"/>
    </xf>
    <xf numFmtId="0" fontId="9" fillId="0" borderId="0" xfId="5" applyFont="1"/>
    <xf numFmtId="0" fontId="10" fillId="0" borderId="0" xfId="5" applyFont="1"/>
    <xf numFmtId="0" fontId="9" fillId="0" borderId="0" xfId="5" applyFont="1" applyAlignment="1">
      <alignment wrapText="1"/>
    </xf>
    <xf numFmtId="14" fontId="9" fillId="0" borderId="0" xfId="5" applyNumberFormat="1" applyFont="1" applyAlignment="1" applyProtection="1">
      <alignment horizontal="left" wrapText="1"/>
      <protection locked="0"/>
    </xf>
    <xf numFmtId="0" fontId="12" fillId="0" borderId="5" xfId="5" applyFont="1" applyBorder="1" applyAlignment="1">
      <alignment wrapText="1"/>
    </xf>
    <xf numFmtId="0" fontId="13" fillId="4" borderId="6" xfId="5" applyFont="1" applyFill="1" applyBorder="1" applyAlignment="1">
      <alignment vertical="center"/>
    </xf>
    <xf numFmtId="49" fontId="13" fillId="15" borderId="8" xfId="5" applyNumberFormat="1" applyFont="1" applyFill="1" applyBorder="1" applyAlignment="1" applyProtection="1">
      <alignment horizontal="center" vertical="center"/>
      <protection locked="0"/>
    </xf>
    <xf numFmtId="0" fontId="13" fillId="4" borderId="8" xfId="5" applyFont="1" applyFill="1" applyBorder="1" applyAlignment="1">
      <alignment vertical="center"/>
    </xf>
    <xf numFmtId="0" fontId="13" fillId="4" borderId="7" xfId="5" applyFont="1" applyFill="1" applyBorder="1" applyAlignment="1">
      <alignment horizontal="center" vertical="center"/>
    </xf>
    <xf numFmtId="7" fontId="13" fillId="0" borderId="9" xfId="5" applyNumberFormat="1" applyFont="1" applyBorder="1" applyAlignment="1" applyProtection="1">
      <alignment horizontal="right" vertical="center"/>
      <protection locked="0"/>
    </xf>
    <xf numFmtId="0" fontId="13" fillId="4" borderId="13" xfId="5" applyFont="1" applyFill="1" applyBorder="1"/>
    <xf numFmtId="0" fontId="13" fillId="4" borderId="13" xfId="5" applyFont="1" applyFill="1" applyBorder="1" applyAlignment="1">
      <alignment horizontal="center"/>
    </xf>
    <xf numFmtId="180" fontId="13" fillId="0" borderId="14" xfId="5" applyNumberFormat="1" applyFont="1" applyBorder="1" applyAlignment="1" applyProtection="1">
      <alignment horizontal="right"/>
      <protection locked="0"/>
    </xf>
    <xf numFmtId="0" fontId="13" fillId="4" borderId="14" xfId="5" applyFont="1" applyFill="1" applyBorder="1" applyAlignment="1">
      <alignment horizontal="center"/>
    </xf>
    <xf numFmtId="180" fontId="13" fillId="0" borderId="78" xfId="5" applyNumberFormat="1" applyFont="1" applyBorder="1" applyAlignment="1">
      <alignment horizontal="right"/>
    </xf>
    <xf numFmtId="0" fontId="13" fillId="17" borderId="7" xfId="5" applyFont="1" applyFill="1" applyBorder="1" applyAlignment="1" applyProtection="1">
      <alignment horizontal="center"/>
      <protection locked="0"/>
    </xf>
    <xf numFmtId="180" fontId="13" fillId="17" borderId="7" xfId="5" applyNumberFormat="1" applyFont="1" applyFill="1" applyBorder="1" applyAlignment="1" applyProtection="1">
      <alignment horizontal="center"/>
      <protection locked="0"/>
    </xf>
    <xf numFmtId="177" fontId="13" fillId="17" borderId="7" xfId="5" applyNumberFormat="1" applyFont="1" applyFill="1" applyBorder="1" applyAlignment="1" applyProtection="1">
      <alignment horizontal="center"/>
      <protection locked="0"/>
    </xf>
    <xf numFmtId="181" fontId="13" fillId="17" borderId="7" xfId="5" applyNumberFormat="1" applyFont="1" applyFill="1" applyBorder="1" applyAlignment="1" applyProtection="1">
      <alignment horizontal="center"/>
      <protection locked="0"/>
    </xf>
    <xf numFmtId="181" fontId="13" fillId="17" borderId="48" xfId="5" applyNumberFormat="1" applyFont="1" applyFill="1" applyBorder="1" applyAlignment="1" applyProtection="1">
      <alignment horizontal="center"/>
      <protection locked="0"/>
    </xf>
    <xf numFmtId="7" fontId="13" fillId="17" borderId="7" xfId="5" applyNumberFormat="1" applyFont="1" applyFill="1" applyBorder="1" applyAlignment="1">
      <alignment horizontal="center"/>
    </xf>
    <xf numFmtId="49" fontId="20" fillId="2" borderId="1" xfId="5" applyNumberFormat="1" applyFont="1" applyFill="1" applyBorder="1" applyAlignment="1">
      <alignment horizontal="left" vertical="center" wrapText="1"/>
    </xf>
    <xf numFmtId="0" fontId="9" fillId="18" borderId="24" xfId="5" applyFont="1" applyFill="1" applyBorder="1" applyProtection="1">
      <protection locked="0"/>
    </xf>
    <xf numFmtId="180" fontId="9" fillId="19" borderId="24" xfId="5" applyNumberFormat="1" applyFont="1" applyFill="1" applyBorder="1" applyAlignment="1" applyProtection="1">
      <alignment horizontal="right"/>
      <protection locked="0"/>
    </xf>
    <xf numFmtId="177" fontId="9" fillId="18" borderId="24" xfId="5" applyNumberFormat="1" applyFont="1" applyFill="1" applyBorder="1" applyAlignment="1" applyProtection="1">
      <alignment horizontal="center"/>
      <protection locked="0"/>
    </xf>
    <xf numFmtId="181" fontId="9" fillId="19" borderId="24" xfId="5" applyNumberFormat="1" applyFont="1" applyFill="1" applyBorder="1" applyAlignment="1" applyProtection="1">
      <alignment horizontal="right"/>
      <protection locked="0"/>
    </xf>
    <xf numFmtId="181" fontId="9" fillId="19" borderId="25" xfId="5" applyNumberFormat="1" applyFont="1" applyFill="1" applyBorder="1" applyAlignment="1" applyProtection="1">
      <alignment horizontal="right"/>
      <protection locked="0"/>
    </xf>
    <xf numFmtId="187" fontId="9" fillId="0" borderId="25" xfId="5" applyNumberFormat="1" applyFont="1" applyBorder="1" applyAlignment="1">
      <alignment horizontal="right"/>
    </xf>
    <xf numFmtId="180" fontId="9" fillId="19" borderId="2" xfId="5" applyNumberFormat="1" applyFont="1" applyFill="1" applyBorder="1" applyAlignment="1" applyProtection="1">
      <alignment horizontal="right"/>
      <protection locked="0"/>
    </xf>
    <xf numFmtId="177" fontId="9" fillId="18" borderId="2" xfId="5" applyNumberFormat="1" applyFont="1" applyFill="1" applyBorder="1" applyAlignment="1" applyProtection="1">
      <alignment horizontal="center"/>
      <protection locked="0"/>
    </xf>
    <xf numFmtId="181" fontId="9" fillId="19" borderId="2" xfId="5" applyNumberFormat="1" applyFont="1" applyFill="1" applyBorder="1" applyAlignment="1" applyProtection="1">
      <alignment horizontal="right"/>
      <protection locked="0"/>
    </xf>
    <xf numFmtId="181" fontId="9" fillId="19" borderId="3" xfId="5" applyNumberFormat="1" applyFont="1" applyFill="1" applyBorder="1" applyAlignment="1" applyProtection="1">
      <alignment horizontal="right"/>
      <protection locked="0"/>
    </xf>
    <xf numFmtId="187" fontId="9" fillId="0" borderId="2" xfId="5" applyNumberFormat="1" applyFont="1" applyBorder="1" applyAlignment="1">
      <alignment horizontal="right"/>
    </xf>
    <xf numFmtId="7" fontId="8" fillId="0" borderId="0" xfId="5" applyNumberFormat="1" applyAlignment="1">
      <alignment horizontal="left"/>
    </xf>
    <xf numFmtId="0" fontId="8" fillId="0" borderId="0" xfId="5" applyAlignment="1">
      <alignment horizontal="left"/>
    </xf>
    <xf numFmtId="0" fontId="9" fillId="18" borderId="83" xfId="5" applyFont="1" applyFill="1" applyBorder="1" applyProtection="1">
      <protection locked="0"/>
    </xf>
    <xf numFmtId="180" fontId="9" fillId="19" borderId="50" xfId="5" applyNumberFormat="1" applyFont="1" applyFill="1" applyBorder="1" applyAlignment="1" applyProtection="1">
      <alignment horizontal="right"/>
      <protection locked="0"/>
    </xf>
    <xf numFmtId="177" fontId="9" fillId="18" borderId="50" xfId="5" applyNumberFormat="1" applyFont="1" applyFill="1" applyBorder="1" applyAlignment="1" applyProtection="1">
      <alignment horizontal="center"/>
      <protection locked="0"/>
    </xf>
    <xf numFmtId="181" fontId="9" fillId="19" borderId="50" xfId="5" applyNumberFormat="1" applyFont="1" applyFill="1" applyBorder="1" applyAlignment="1" applyProtection="1">
      <alignment horizontal="right"/>
      <protection locked="0"/>
    </xf>
    <xf numFmtId="181" fontId="9" fillId="19" borderId="73" xfId="5" applyNumberFormat="1" applyFont="1" applyFill="1" applyBorder="1" applyAlignment="1" applyProtection="1">
      <alignment horizontal="right"/>
      <protection locked="0"/>
    </xf>
    <xf numFmtId="187" fontId="9" fillId="0" borderId="50" xfId="5" applyNumberFormat="1" applyFont="1" applyBorder="1" applyAlignment="1">
      <alignment horizontal="right"/>
    </xf>
    <xf numFmtId="180" fontId="13" fillId="19" borderId="85" xfId="5" applyNumberFormat="1" applyFont="1" applyFill="1" applyBorder="1" applyAlignment="1" applyProtection="1">
      <alignment horizontal="right"/>
      <protection locked="0"/>
    </xf>
    <xf numFmtId="177" fontId="9" fillId="19" borderId="85" xfId="5" applyNumberFormat="1" applyFont="1" applyFill="1" applyBorder="1" applyAlignment="1" applyProtection="1">
      <alignment horizontal="right"/>
      <protection locked="0"/>
    </xf>
    <xf numFmtId="0" fontId="13" fillId="19" borderId="46" xfId="5" applyFont="1" applyFill="1" applyBorder="1" applyAlignment="1">
      <alignment horizontal="right"/>
    </xf>
    <xf numFmtId="0" fontId="13" fillId="20" borderId="7" xfId="5" applyFont="1" applyFill="1" applyBorder="1" applyAlignment="1" applyProtection="1">
      <alignment horizontal="center"/>
      <protection locked="0"/>
    </xf>
    <xf numFmtId="180" fontId="13" fillId="20" borderId="7" xfId="5" applyNumberFormat="1" applyFont="1" applyFill="1" applyBorder="1" applyAlignment="1" applyProtection="1">
      <alignment horizontal="center"/>
      <protection locked="0"/>
    </xf>
    <xf numFmtId="177" fontId="13" fillId="20" borderId="7" xfId="5" applyNumberFormat="1" applyFont="1" applyFill="1" applyBorder="1" applyAlignment="1" applyProtection="1">
      <alignment horizontal="center"/>
      <protection locked="0"/>
    </xf>
    <xf numFmtId="181" fontId="13" fillId="20" borderId="7" xfId="5" applyNumberFormat="1" applyFont="1" applyFill="1" applyBorder="1" applyAlignment="1" applyProtection="1">
      <alignment horizontal="center"/>
      <protection locked="0"/>
    </xf>
    <xf numFmtId="0" fontId="9" fillId="21" borderId="24" xfId="5" applyFont="1" applyFill="1" applyBorder="1" applyProtection="1">
      <protection locked="0"/>
    </xf>
    <xf numFmtId="180" fontId="9" fillId="0" borderId="24" xfId="5" applyNumberFormat="1" applyFont="1" applyBorder="1" applyAlignment="1" applyProtection="1">
      <alignment horizontal="right"/>
      <protection locked="0"/>
    </xf>
    <xf numFmtId="177" fontId="9" fillId="21" borderId="24" xfId="5" applyNumberFormat="1" applyFont="1" applyFill="1" applyBorder="1" applyAlignment="1" applyProtection="1">
      <alignment horizontal="center"/>
      <protection locked="0"/>
    </xf>
    <xf numFmtId="181" fontId="9" fillId="0" borderId="24" xfId="5" applyNumberFormat="1" applyFont="1" applyBorder="1" applyAlignment="1" applyProtection="1">
      <alignment horizontal="right"/>
      <protection locked="0"/>
    </xf>
    <xf numFmtId="181" fontId="9" fillId="0" borderId="25" xfId="5" applyNumberFormat="1" applyFont="1" applyBorder="1" applyAlignment="1" applyProtection="1">
      <alignment horizontal="right"/>
      <protection locked="0"/>
    </xf>
    <xf numFmtId="180" fontId="9" fillId="0" borderId="2" xfId="5" applyNumberFormat="1" applyFont="1" applyBorder="1" applyAlignment="1" applyProtection="1">
      <alignment horizontal="right"/>
      <protection locked="0"/>
    </xf>
    <xf numFmtId="177" fontId="9" fillId="21" borderId="2" xfId="5" applyNumberFormat="1" applyFont="1" applyFill="1" applyBorder="1" applyAlignment="1" applyProtection="1">
      <alignment horizontal="center"/>
      <protection locked="0"/>
    </xf>
    <xf numFmtId="181" fontId="9" fillId="0" borderId="2" xfId="5" applyNumberFormat="1" applyFont="1" applyBorder="1" applyAlignment="1" applyProtection="1">
      <alignment horizontal="right"/>
      <protection locked="0"/>
    </xf>
    <xf numFmtId="181" fontId="9" fillId="0" borderId="3" xfId="5" applyNumberFormat="1" applyFont="1" applyBorder="1" applyAlignment="1" applyProtection="1">
      <alignment horizontal="right"/>
      <protection locked="0"/>
    </xf>
    <xf numFmtId="0" fontId="9" fillId="22" borderId="83" xfId="5" applyFont="1" applyFill="1" applyBorder="1" applyProtection="1">
      <protection locked="0"/>
    </xf>
    <xf numFmtId="180" fontId="9" fillId="0" borderId="50" xfId="5" applyNumberFormat="1" applyFont="1" applyBorder="1" applyAlignment="1" applyProtection="1">
      <alignment horizontal="right"/>
      <protection locked="0"/>
    </xf>
    <xf numFmtId="177" fontId="9" fillId="21" borderId="50" xfId="5" applyNumberFormat="1" applyFont="1" applyFill="1" applyBorder="1" applyAlignment="1" applyProtection="1">
      <alignment horizontal="center"/>
      <protection locked="0"/>
    </xf>
    <xf numFmtId="181" fontId="9" fillId="0" borderId="50" xfId="5" applyNumberFormat="1" applyFont="1" applyBorder="1" applyAlignment="1" applyProtection="1">
      <alignment horizontal="right"/>
      <protection locked="0"/>
    </xf>
    <xf numFmtId="181" fontId="9" fillId="0" borderId="73" xfId="5" applyNumberFormat="1" applyFont="1" applyBorder="1" applyAlignment="1" applyProtection="1">
      <alignment horizontal="right"/>
      <protection locked="0"/>
    </xf>
    <xf numFmtId="187" fontId="9" fillId="0" borderId="89" xfId="5" applyNumberFormat="1" applyFont="1" applyBorder="1" applyAlignment="1">
      <alignment horizontal="right"/>
    </xf>
    <xf numFmtId="180" fontId="13" fillId="0" borderId="85" xfId="5" applyNumberFormat="1" applyFont="1" applyBorder="1" applyAlignment="1" applyProtection="1">
      <alignment horizontal="right"/>
      <protection locked="0"/>
    </xf>
    <xf numFmtId="177" fontId="9" fillId="0" borderId="85" xfId="5" applyNumberFormat="1" applyFont="1" applyBorder="1" applyAlignment="1" applyProtection="1">
      <alignment horizontal="right"/>
      <protection locked="0"/>
    </xf>
    <xf numFmtId="0" fontId="13" fillId="0" borderId="46" xfId="5" applyFont="1" applyBorder="1" applyAlignment="1">
      <alignment horizontal="right"/>
    </xf>
    <xf numFmtId="0" fontId="13" fillId="23" borderId="8" xfId="5" applyFont="1" applyFill="1" applyBorder="1" applyAlignment="1">
      <alignment horizontal="center"/>
    </xf>
    <xf numFmtId="0" fontId="13" fillId="23" borderId="33" xfId="5" applyFont="1" applyFill="1" applyBorder="1" applyAlignment="1">
      <alignment horizontal="center"/>
    </xf>
    <xf numFmtId="7" fontId="13" fillId="24" borderId="7" xfId="5" applyNumberFormat="1" applyFont="1" applyFill="1" applyBorder="1" applyAlignment="1">
      <alignment horizontal="center"/>
    </xf>
    <xf numFmtId="0" fontId="21" fillId="0" borderId="51" xfId="5" applyFont="1" applyBorder="1" applyAlignment="1">
      <alignment horizontal="center" wrapText="1"/>
    </xf>
    <xf numFmtId="0" fontId="9" fillId="16" borderId="2" xfId="5" applyFont="1" applyFill="1" applyBorder="1" applyProtection="1">
      <protection locked="0"/>
    </xf>
    <xf numFmtId="0" fontId="9" fillId="16" borderId="2" xfId="5" applyFont="1" applyFill="1" applyBorder="1" applyAlignment="1" applyProtection="1">
      <alignment horizontal="center"/>
      <protection locked="0"/>
    </xf>
    <xf numFmtId="177" fontId="9" fillId="16" borderId="2" xfId="5" applyNumberFormat="1" applyFont="1" applyFill="1" applyBorder="1" applyAlignment="1" applyProtection="1">
      <alignment horizontal="center"/>
      <protection locked="0"/>
    </xf>
    <xf numFmtId="0" fontId="22" fillId="0" borderId="52" xfId="5" applyFont="1" applyBorder="1" applyAlignment="1">
      <alignment horizontal="center"/>
    </xf>
    <xf numFmtId="0" fontId="9" fillId="16" borderId="14" xfId="5" applyFont="1" applyFill="1" applyBorder="1" applyProtection="1">
      <protection locked="0"/>
    </xf>
    <xf numFmtId="0" fontId="9" fillId="16" borderId="14" xfId="5" applyFont="1" applyFill="1" applyBorder="1" applyAlignment="1" applyProtection="1">
      <alignment horizontal="center"/>
      <protection locked="0"/>
    </xf>
    <xf numFmtId="180" fontId="9" fillId="0" borderId="14" xfId="5" applyNumberFormat="1" applyFont="1" applyBorder="1" applyAlignment="1" applyProtection="1">
      <alignment horizontal="right"/>
      <protection locked="0"/>
    </xf>
    <xf numFmtId="177" fontId="9" fillId="16" borderId="14" xfId="5" applyNumberFormat="1" applyFont="1" applyFill="1" applyBorder="1" applyAlignment="1" applyProtection="1">
      <alignment horizontal="center"/>
      <protection locked="0"/>
    </xf>
    <xf numFmtId="0" fontId="22" fillId="0" borderId="53" xfId="5" applyFont="1" applyBorder="1" applyAlignment="1">
      <alignment horizontal="center"/>
    </xf>
    <xf numFmtId="181" fontId="8" fillId="0" borderId="0" xfId="5" applyNumberFormat="1" applyAlignment="1">
      <alignment horizontal="left"/>
    </xf>
    <xf numFmtId="5" fontId="13" fillId="0" borderId="18" xfId="5" applyNumberFormat="1" applyFont="1" applyBorder="1" applyAlignment="1">
      <alignment horizontal="right"/>
    </xf>
    <xf numFmtId="5" fontId="13" fillId="0" borderId="5" xfId="5" applyNumberFormat="1" applyFont="1" applyBorder="1" applyAlignment="1">
      <alignment horizontal="right"/>
    </xf>
    <xf numFmtId="0" fontId="13" fillId="0" borderId="85" xfId="5" applyFont="1" applyBorder="1" applyAlignment="1">
      <alignment horizontal="right"/>
    </xf>
    <xf numFmtId="0" fontId="22" fillId="0" borderId="90" xfId="5" applyFont="1" applyBorder="1" applyAlignment="1">
      <alignment horizontal="center"/>
    </xf>
    <xf numFmtId="0" fontId="13" fillId="23" borderId="7" xfId="5" applyFont="1" applyFill="1" applyBorder="1" applyAlignment="1">
      <alignment horizontal="center"/>
    </xf>
    <xf numFmtId="183" fontId="9" fillId="0" borderId="0" xfId="5" applyNumberFormat="1" applyFont="1" applyAlignment="1">
      <alignment horizontal="left"/>
    </xf>
    <xf numFmtId="180" fontId="9" fillId="16" borderId="2" xfId="5" applyNumberFormat="1" applyFont="1" applyFill="1" applyBorder="1" applyAlignment="1" applyProtection="1">
      <alignment horizontal="right"/>
      <protection locked="0"/>
    </xf>
    <xf numFmtId="3" fontId="9" fillId="0" borderId="0" xfId="5" applyNumberFormat="1" applyFont="1" applyAlignment="1">
      <alignment horizontal="left"/>
    </xf>
    <xf numFmtId="0" fontId="9" fillId="0" borderId="0" xfId="5" applyFont="1" applyAlignment="1">
      <alignment horizontal="left"/>
    </xf>
    <xf numFmtId="3" fontId="9" fillId="0" borderId="0" xfId="5" applyNumberFormat="1" applyFont="1"/>
    <xf numFmtId="0" fontId="9" fillId="26" borderId="2" xfId="5" applyFont="1" applyFill="1" applyBorder="1" applyProtection="1">
      <protection locked="0"/>
    </xf>
    <xf numFmtId="0" fontId="9" fillId="26" borderId="2" xfId="5" applyFont="1" applyFill="1" applyBorder="1" applyAlignment="1" applyProtection="1">
      <alignment horizontal="center"/>
      <protection locked="0"/>
    </xf>
    <xf numFmtId="180" fontId="9" fillId="26" borderId="2" xfId="5" applyNumberFormat="1" applyFont="1" applyFill="1" applyBorder="1" applyAlignment="1" applyProtection="1">
      <alignment horizontal="right"/>
      <protection locked="0"/>
    </xf>
    <xf numFmtId="177" fontId="9" fillId="26" borderId="2" xfId="5" applyNumberFormat="1" applyFont="1" applyFill="1" applyBorder="1" applyAlignment="1" applyProtection="1">
      <alignment horizontal="center"/>
      <protection locked="0"/>
    </xf>
    <xf numFmtId="0" fontId="9" fillId="26" borderId="2" xfId="5" applyFont="1" applyFill="1" applyBorder="1"/>
    <xf numFmtId="187" fontId="9" fillId="0" borderId="3" xfId="5" applyNumberFormat="1" applyFont="1" applyBorder="1" applyAlignment="1">
      <alignment horizontal="right"/>
    </xf>
    <xf numFmtId="0" fontId="22" fillId="0" borderId="91" xfId="5" applyFont="1" applyBorder="1" applyAlignment="1">
      <alignment horizontal="center"/>
    </xf>
    <xf numFmtId="0" fontId="9" fillId="26" borderId="50" xfId="5" applyFont="1" applyFill="1" applyBorder="1"/>
    <xf numFmtId="0" fontId="9" fillId="26" borderId="50" xfId="5" applyFont="1" applyFill="1" applyBorder="1" applyAlignment="1" applyProtection="1">
      <alignment horizontal="center"/>
      <protection locked="0"/>
    </xf>
    <xf numFmtId="180" fontId="9" fillId="26" borderId="50" xfId="5" applyNumberFormat="1" applyFont="1" applyFill="1" applyBorder="1" applyAlignment="1" applyProtection="1">
      <alignment horizontal="right"/>
      <protection locked="0"/>
    </xf>
    <xf numFmtId="177" fontId="9" fillId="26" borderId="50" xfId="5" applyNumberFormat="1" applyFont="1" applyFill="1" applyBorder="1" applyAlignment="1" applyProtection="1">
      <alignment horizontal="center"/>
      <protection locked="0"/>
    </xf>
    <xf numFmtId="187" fontId="9" fillId="0" borderId="73" xfId="5" applyNumberFormat="1" applyFont="1" applyBorder="1" applyAlignment="1">
      <alignment horizontal="right"/>
    </xf>
    <xf numFmtId="0" fontId="22" fillId="0" borderId="0" xfId="5" applyFont="1" applyAlignment="1">
      <alignment horizontal="center"/>
    </xf>
    <xf numFmtId="0" fontId="9" fillId="26" borderId="14" xfId="5" applyFont="1" applyFill="1" applyBorder="1"/>
    <xf numFmtId="0" fontId="9" fillId="26" borderId="14" xfId="5" applyFont="1" applyFill="1" applyBorder="1" applyAlignment="1">
      <alignment horizontal="center"/>
    </xf>
    <xf numFmtId="180" fontId="9" fillId="26" borderId="14" xfId="5" applyNumberFormat="1" applyFont="1" applyFill="1" applyBorder="1" applyAlignment="1" applyProtection="1">
      <alignment horizontal="right"/>
      <protection locked="0"/>
    </xf>
    <xf numFmtId="177" fontId="9" fillId="26" borderId="14" xfId="5" applyNumberFormat="1" applyFont="1" applyFill="1" applyBorder="1" applyAlignment="1">
      <alignment horizontal="center"/>
    </xf>
    <xf numFmtId="181" fontId="9" fillId="0" borderId="14" xfId="5" applyNumberFormat="1" applyFont="1" applyBorder="1" applyAlignment="1" applyProtection="1">
      <alignment horizontal="right"/>
      <protection locked="0"/>
    </xf>
    <xf numFmtId="181" fontId="9" fillId="0" borderId="15" xfId="5" applyNumberFormat="1" applyFont="1" applyBorder="1" applyAlignment="1">
      <alignment horizontal="right"/>
    </xf>
    <xf numFmtId="187" fontId="9" fillId="0" borderId="15" xfId="5" applyNumberFormat="1" applyFont="1" applyBorder="1" applyAlignment="1">
      <alignment horizontal="right"/>
    </xf>
    <xf numFmtId="0" fontId="9" fillId="29" borderId="55" xfId="5" applyFont="1" applyFill="1" applyBorder="1"/>
    <xf numFmtId="0" fontId="9" fillId="29" borderId="0" xfId="5" applyFont="1" applyFill="1"/>
    <xf numFmtId="177" fontId="9" fillId="29" borderId="0" xfId="5" applyNumberFormat="1" applyFont="1" applyFill="1" applyAlignment="1">
      <alignment horizontal="right"/>
    </xf>
    <xf numFmtId="7" fontId="9" fillId="29" borderId="0" xfId="5" applyNumberFormat="1" applyFont="1" applyFill="1" applyAlignment="1">
      <alignment horizontal="right"/>
    </xf>
    <xf numFmtId="7" fontId="9" fillId="7" borderId="0" xfId="5" applyNumberFormat="1" applyFont="1" applyFill="1" applyAlignment="1">
      <alignment horizontal="right"/>
    </xf>
    <xf numFmtId="5" fontId="13" fillId="0" borderId="94" xfId="5" applyNumberFormat="1" applyFont="1" applyBorder="1" applyAlignment="1">
      <alignment horizontal="right"/>
    </xf>
    <xf numFmtId="10" fontId="13" fillId="31" borderId="94" xfId="5" applyNumberFormat="1" applyFont="1" applyFill="1" applyBorder="1"/>
    <xf numFmtId="5" fontId="13" fillId="0" borderId="93" xfId="5" applyNumberFormat="1" applyFont="1" applyBorder="1"/>
    <xf numFmtId="0" fontId="13" fillId="31" borderId="94" xfId="5" applyFont="1" applyFill="1" applyBorder="1"/>
    <xf numFmtId="8" fontId="9" fillId="31" borderId="97" xfId="5" applyNumberFormat="1" applyFont="1" applyFill="1" applyBorder="1" applyAlignment="1" applyProtection="1">
      <alignment horizontal="right"/>
      <protection locked="0"/>
    </xf>
    <xf numFmtId="5" fontId="13" fillId="0" borderId="100" xfId="5" applyNumberFormat="1" applyFont="1" applyBorder="1" applyAlignment="1">
      <alignment horizontal="right"/>
    </xf>
    <xf numFmtId="10" fontId="13" fillId="0" borderId="100" xfId="5" applyNumberFormat="1" applyFont="1" applyBorder="1" applyAlignment="1">
      <alignment horizontal="center"/>
    </xf>
    <xf numFmtId="5" fontId="13" fillId="0" borderId="99" xfId="5" applyNumberFormat="1" applyFont="1" applyBorder="1"/>
    <xf numFmtId="10" fontId="16" fillId="0" borderId="103" xfId="5" applyNumberFormat="1" applyFont="1" applyBorder="1"/>
    <xf numFmtId="0" fontId="13" fillId="31" borderId="104" xfId="5" applyFont="1" applyFill="1" applyBorder="1" applyAlignment="1">
      <alignment horizontal="right"/>
    </xf>
    <xf numFmtId="0" fontId="13" fillId="31" borderId="105" xfId="5" applyFont="1" applyFill="1" applyBorder="1" applyAlignment="1">
      <alignment horizontal="right"/>
    </xf>
    <xf numFmtId="0" fontId="13" fillId="31" borderId="106" xfId="5" applyFont="1" applyFill="1" applyBorder="1" applyAlignment="1">
      <alignment horizontal="right"/>
    </xf>
    <xf numFmtId="0" fontId="9" fillId="31" borderId="0" xfId="5" applyFont="1" applyFill="1"/>
    <xf numFmtId="10" fontId="13" fillId="7" borderId="106" xfId="5" applyNumberFormat="1" applyFont="1" applyFill="1" applyBorder="1" applyAlignment="1">
      <alignment horizontal="center"/>
    </xf>
    <xf numFmtId="10" fontId="13" fillId="7" borderId="62" xfId="5" applyNumberFormat="1" applyFont="1" applyFill="1" applyBorder="1" applyAlignment="1">
      <alignment horizontal="center"/>
    </xf>
    <xf numFmtId="10" fontId="16" fillId="0" borderId="68" xfId="5" applyNumberFormat="1" applyFont="1" applyBorder="1" applyAlignment="1">
      <alignment horizontal="center"/>
    </xf>
    <xf numFmtId="0" fontId="13" fillId="31" borderId="69" xfId="5" applyFont="1" applyFill="1" applyBorder="1" applyAlignment="1">
      <alignment horizontal="center"/>
    </xf>
    <xf numFmtId="0" fontId="13" fillId="31" borderId="107" xfId="5" applyFont="1" applyFill="1" applyBorder="1" applyAlignment="1">
      <alignment horizontal="center"/>
    </xf>
    <xf numFmtId="0" fontId="13" fillId="31" borderId="70" xfId="5" applyFont="1" applyFill="1" applyBorder="1" applyAlignment="1">
      <alignment horizontal="center"/>
    </xf>
    <xf numFmtId="0" fontId="9" fillId="7" borderId="70" xfId="5" applyFont="1" applyFill="1" applyBorder="1"/>
    <xf numFmtId="7" fontId="13" fillId="7" borderId="70" xfId="5" applyNumberFormat="1" applyFont="1" applyFill="1" applyBorder="1" applyAlignment="1">
      <alignment horizontal="right"/>
    </xf>
    <xf numFmtId="7" fontId="13" fillId="7" borderId="108" xfId="5" applyNumberFormat="1" applyFont="1" applyFill="1" applyBorder="1" applyAlignment="1">
      <alignment horizontal="right"/>
    </xf>
    <xf numFmtId="10" fontId="16" fillId="0" borderId="110" xfId="5" applyNumberFormat="1" applyFont="1" applyBorder="1" applyAlignment="1">
      <alignment horizontal="center"/>
    </xf>
    <xf numFmtId="177" fontId="13" fillId="7" borderId="57" xfId="5" applyNumberFormat="1" applyFont="1" applyFill="1" applyBorder="1" applyAlignment="1">
      <alignment horizontal="right"/>
    </xf>
    <xf numFmtId="0" fontId="13" fillId="7" borderId="57" xfId="5" applyFont="1" applyFill="1" applyBorder="1" applyAlignment="1">
      <alignment horizontal="right"/>
    </xf>
    <xf numFmtId="7" fontId="13" fillId="7" borderId="57" xfId="5" applyNumberFormat="1" applyFont="1" applyFill="1" applyBorder="1" applyAlignment="1">
      <alignment horizontal="right"/>
    </xf>
    <xf numFmtId="5" fontId="9" fillId="7" borderId="113" xfId="5" applyNumberFormat="1" applyFont="1" applyFill="1" applyBorder="1" applyProtection="1">
      <protection locked="0"/>
    </xf>
    <xf numFmtId="177" fontId="13" fillId="7" borderId="61" xfId="5" applyNumberFormat="1" applyFont="1" applyFill="1" applyBorder="1" applyAlignment="1">
      <alignment horizontal="right"/>
    </xf>
    <xf numFmtId="0" fontId="13" fillId="7" borderId="61" xfId="5" applyFont="1" applyFill="1" applyBorder="1" applyAlignment="1">
      <alignment horizontal="right"/>
    </xf>
    <xf numFmtId="7" fontId="13" fillId="7" borderId="106" xfId="5" applyNumberFormat="1" applyFont="1" applyFill="1" applyBorder="1" applyAlignment="1">
      <alignment horizontal="right"/>
    </xf>
    <xf numFmtId="7" fontId="13" fillId="7" borderId="62" xfId="5" applyNumberFormat="1" applyFont="1" applyFill="1" applyBorder="1" applyAlignment="1">
      <alignment horizontal="right"/>
    </xf>
    <xf numFmtId="0" fontId="9" fillId="7" borderId="64" xfId="5" applyFont="1" applyFill="1" applyBorder="1" applyProtection="1">
      <protection locked="0"/>
    </xf>
    <xf numFmtId="177" fontId="13" fillId="7" borderId="70" xfId="5" applyNumberFormat="1" applyFont="1" applyFill="1" applyBorder="1" applyAlignment="1">
      <alignment horizontal="right"/>
    </xf>
    <xf numFmtId="0" fontId="13" fillId="7" borderId="70" xfId="5" applyFont="1" applyFill="1" applyBorder="1" applyAlignment="1">
      <alignment horizontal="right"/>
    </xf>
    <xf numFmtId="0" fontId="9" fillId="0" borderId="22" xfId="5" applyFont="1" applyBorder="1" applyAlignment="1">
      <alignment horizontal="left"/>
    </xf>
    <xf numFmtId="0" fontId="9" fillId="0" borderId="2" xfId="5" applyFont="1" applyBorder="1" applyAlignment="1" applyProtection="1">
      <alignment wrapText="1"/>
      <protection hidden="1"/>
    </xf>
    <xf numFmtId="0" fontId="9" fillId="0" borderId="2" xfId="5" applyFont="1" applyBorder="1" applyAlignment="1" applyProtection="1">
      <alignment horizontal="center" wrapText="1"/>
      <protection hidden="1"/>
    </xf>
    <xf numFmtId="0" fontId="9" fillId="13" borderId="2" xfId="5" applyFont="1" applyFill="1" applyBorder="1" applyAlignment="1" applyProtection="1">
      <alignment horizontal="center" wrapText="1"/>
      <protection hidden="1"/>
    </xf>
    <xf numFmtId="0" fontId="9" fillId="0" borderId="2" xfId="5" applyFont="1" applyBorder="1" applyProtection="1">
      <protection hidden="1"/>
    </xf>
    <xf numFmtId="0" fontId="9" fillId="0" borderId="0" xfId="5" applyFont="1" applyProtection="1">
      <protection hidden="1"/>
    </xf>
    <xf numFmtId="0" fontId="9" fillId="0" borderId="0" xfId="5" applyFont="1" applyAlignment="1" applyProtection="1">
      <alignment wrapText="1"/>
      <protection hidden="1"/>
    </xf>
    <xf numFmtId="1" fontId="8" fillId="0" borderId="1" xfId="5" applyNumberFormat="1" applyBorder="1" applyAlignment="1">
      <alignment horizontal="right" vertical="center"/>
    </xf>
    <xf numFmtId="0" fontId="8" fillId="0" borderId="1" xfId="5" applyBorder="1" applyAlignment="1">
      <alignment horizontal="right" vertical="center"/>
    </xf>
    <xf numFmtId="185" fontId="8" fillId="0" borderId="1" xfId="5" applyNumberFormat="1" applyBorder="1" applyAlignment="1">
      <alignment horizontal="right" vertical="center"/>
    </xf>
    <xf numFmtId="0" fontId="9" fillId="13" borderId="2" xfId="5" applyFont="1" applyFill="1" applyBorder="1" applyAlignment="1" applyProtection="1">
      <alignment wrapText="1"/>
      <protection hidden="1"/>
    </xf>
    <xf numFmtId="0" fontId="9" fillId="13" borderId="50" xfId="5" applyFont="1" applyFill="1" applyBorder="1" applyAlignment="1" applyProtection="1">
      <alignment wrapText="1"/>
      <protection hidden="1"/>
    </xf>
    <xf numFmtId="0" fontId="9" fillId="0" borderId="0" xfId="5" applyFont="1" applyAlignment="1" applyProtection="1">
      <alignment horizontal="center"/>
      <protection hidden="1"/>
    </xf>
    <xf numFmtId="0" fontId="9" fillId="13" borderId="0" xfId="5" applyFont="1" applyFill="1" applyAlignment="1" applyProtection="1">
      <alignment wrapText="1"/>
      <protection hidden="1"/>
    </xf>
    <xf numFmtId="0" fontId="9" fillId="13" borderId="3" xfId="5" applyFont="1" applyFill="1" applyBorder="1" applyAlignment="1" applyProtection="1">
      <alignment wrapText="1"/>
      <protection hidden="1"/>
    </xf>
    <xf numFmtId="0" fontId="9" fillId="13" borderId="2" xfId="5" applyFont="1" applyFill="1" applyBorder="1" applyProtection="1">
      <protection hidden="1"/>
    </xf>
    <xf numFmtId="0" fontId="9" fillId="7" borderId="2" xfId="5" applyFont="1" applyFill="1" applyBorder="1" applyAlignment="1" applyProtection="1">
      <alignment horizontal="left" wrapText="1"/>
      <protection hidden="1"/>
    </xf>
    <xf numFmtId="0" fontId="9" fillId="7" borderId="3" xfId="5" applyFont="1" applyFill="1" applyBorder="1" applyAlignment="1" applyProtection="1">
      <alignment horizontal="left" wrapText="1"/>
      <protection hidden="1"/>
    </xf>
    <xf numFmtId="0" fontId="9" fillId="0" borderId="3" xfId="5" applyFont="1" applyBorder="1" applyAlignment="1" applyProtection="1">
      <alignment wrapText="1"/>
      <protection hidden="1"/>
    </xf>
    <xf numFmtId="0" fontId="8" fillId="14" borderId="0" xfId="5" applyFill="1" applyAlignment="1">
      <alignment horizontal="left" shrinkToFit="1"/>
    </xf>
    <xf numFmtId="0" fontId="8" fillId="14" borderId="0" xfId="5" applyFill="1" applyAlignment="1">
      <alignment horizontal="left"/>
    </xf>
    <xf numFmtId="0" fontId="9" fillId="7" borderId="0" xfId="5" applyFont="1" applyFill="1" applyAlignment="1" applyProtection="1">
      <alignment horizontal="left"/>
      <protection hidden="1"/>
    </xf>
    <xf numFmtId="0" fontId="19" fillId="0" borderId="2" xfId="4" applyBorder="1"/>
    <xf numFmtId="0" fontId="9" fillId="32" borderId="2" xfId="5" applyFont="1" applyFill="1" applyBorder="1" applyAlignment="1" applyProtection="1">
      <alignment horizontal="left"/>
      <protection locked="0"/>
    </xf>
    <xf numFmtId="0" fontId="8" fillId="0" borderId="2" xfId="5" applyBorder="1" applyProtection="1">
      <protection hidden="1"/>
    </xf>
    <xf numFmtId="0" fontId="19" fillId="0" borderId="2" xfId="5" applyFont="1" applyBorder="1" applyProtection="1">
      <protection hidden="1"/>
    </xf>
    <xf numFmtId="0" fontId="19" fillId="0" borderId="2" xfId="5" applyFont="1" applyBorder="1" applyAlignment="1" applyProtection="1">
      <alignment horizontal="left"/>
      <protection hidden="1"/>
    </xf>
    <xf numFmtId="0" fontId="19" fillId="0" borderId="4" xfId="5" applyFont="1" applyBorder="1" applyProtection="1">
      <protection hidden="1"/>
    </xf>
    <xf numFmtId="0" fontId="8" fillId="0" borderId="0" xfId="5" applyProtection="1">
      <protection hidden="1"/>
    </xf>
    <xf numFmtId="0" fontId="19" fillId="0" borderId="4" xfId="5" applyFont="1" applyBorder="1" applyAlignment="1" applyProtection="1">
      <alignment horizontal="left"/>
      <protection hidden="1"/>
    </xf>
    <xf numFmtId="0" fontId="19" fillId="33" borderId="2" xfId="5" applyFont="1" applyFill="1" applyBorder="1" applyAlignment="1" applyProtection="1">
      <alignment horizontal="left"/>
      <protection hidden="1"/>
    </xf>
    <xf numFmtId="0" fontId="19" fillId="33" borderId="4" xfId="5" applyFont="1" applyFill="1" applyBorder="1" applyAlignment="1" applyProtection="1">
      <alignment horizontal="left"/>
      <protection hidden="1"/>
    </xf>
    <xf numFmtId="0" fontId="19" fillId="33" borderId="2" xfId="5" applyFont="1" applyFill="1" applyBorder="1" applyProtection="1">
      <protection hidden="1"/>
    </xf>
    <xf numFmtId="0" fontId="19" fillId="33" borderId="4" xfId="5" applyFont="1" applyFill="1" applyBorder="1" applyProtection="1">
      <protection hidden="1"/>
    </xf>
    <xf numFmtId="185" fontId="19" fillId="0" borderId="0" xfId="5" applyNumberFormat="1" applyFont="1"/>
    <xf numFmtId="0" fontId="19" fillId="0" borderId="0" xfId="5" applyFont="1"/>
    <xf numFmtId="186" fontId="19" fillId="0" borderId="0" xfId="5" applyNumberFormat="1" applyFont="1"/>
    <xf numFmtId="49" fontId="19" fillId="0" borderId="0" xfId="5" applyNumberFormat="1" applyFont="1"/>
    <xf numFmtId="0" fontId="19" fillId="7" borderId="2" xfId="5" applyFont="1" applyFill="1" applyBorder="1" applyProtection="1">
      <protection hidden="1"/>
    </xf>
    <xf numFmtId="0" fontId="19" fillId="7" borderId="2" xfId="5" applyFont="1" applyFill="1" applyBorder="1" applyAlignment="1" applyProtection="1">
      <alignment horizontal="left"/>
      <protection hidden="1"/>
    </xf>
    <xf numFmtId="0" fontId="19" fillId="7" borderId="3" xfId="5" applyFont="1" applyFill="1" applyBorder="1" applyAlignment="1" applyProtection="1">
      <alignment horizontal="left"/>
      <protection hidden="1"/>
    </xf>
    <xf numFmtId="0" fontId="9" fillId="5" borderId="4" xfId="5" applyFont="1" applyFill="1" applyBorder="1" applyProtection="1">
      <protection locked="0"/>
    </xf>
    <xf numFmtId="10" fontId="9" fillId="7" borderId="2" xfId="5" applyNumberFormat="1" applyFont="1" applyFill="1" applyBorder="1" applyAlignment="1" applyProtection="1">
      <alignment horizontal="right"/>
      <protection hidden="1"/>
    </xf>
    <xf numFmtId="10" fontId="9" fillId="0" borderId="2" xfId="5" applyNumberFormat="1" applyFont="1" applyBorder="1" applyAlignment="1" applyProtection="1">
      <alignment horizontal="right"/>
      <protection hidden="1"/>
    </xf>
    <xf numFmtId="0" fontId="9" fillId="11" borderId="4" xfId="5" applyFont="1" applyFill="1" applyBorder="1" applyProtection="1">
      <protection locked="0"/>
    </xf>
    <xf numFmtId="0" fontId="9" fillId="11" borderId="4" xfId="5" applyFont="1" applyFill="1" applyBorder="1"/>
    <xf numFmtId="10" fontId="9" fillId="0" borderId="2" xfId="5" applyNumberFormat="1" applyFont="1" applyBorder="1" applyAlignment="1">
      <alignment horizontal="right"/>
    </xf>
    <xf numFmtId="0" fontId="9" fillId="11" borderId="17" xfId="5" applyFont="1" applyFill="1" applyBorder="1"/>
    <xf numFmtId="0" fontId="9" fillId="11" borderId="74" xfId="5" applyFont="1" applyFill="1" applyBorder="1"/>
    <xf numFmtId="49" fontId="25" fillId="0" borderId="2"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Fill="1" applyBorder="1">
      <alignment vertical="center"/>
    </xf>
    <xf numFmtId="0" fontId="26" fillId="0" borderId="0" xfId="0" applyFont="1">
      <alignment vertical="center"/>
    </xf>
    <xf numFmtId="0" fontId="27" fillId="0" borderId="0" xfId="0" applyFont="1">
      <alignment vertical="center"/>
    </xf>
    <xf numFmtId="0" fontId="3" fillId="0" borderId="2" xfId="0" applyFont="1" applyBorder="1">
      <alignment vertical="center"/>
    </xf>
    <xf numFmtId="0" fontId="7" fillId="0" borderId="0" xfId="0" applyFont="1" applyFill="1" applyBorder="1">
      <alignment vertical="center"/>
    </xf>
    <xf numFmtId="0" fontId="35" fillId="0" borderId="0" xfId="0" applyFont="1">
      <alignment vertical="center"/>
    </xf>
    <xf numFmtId="0" fontId="36" fillId="0" borderId="0" xfId="0" applyFont="1">
      <alignment vertical="center"/>
    </xf>
    <xf numFmtId="0" fontId="0" fillId="0" borderId="0" xfId="0" applyFont="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9" fillId="0" borderId="22" xfId="1" applyFont="1" applyBorder="1" applyAlignment="1">
      <alignment horizontal="center" vertical="center"/>
    </xf>
    <xf numFmtId="0" fontId="13" fillId="4" borderId="7" xfId="1" applyFont="1" applyFill="1" applyBorder="1" applyAlignment="1" applyProtection="1">
      <alignment vertical="center"/>
      <protection locked="0"/>
    </xf>
    <xf numFmtId="0" fontId="13" fillId="4" borderId="7" xfId="1" applyFont="1" applyFill="1" applyBorder="1" applyAlignment="1">
      <alignment vertical="center"/>
    </xf>
    <xf numFmtId="49" fontId="10" fillId="6" borderId="24" xfId="1" applyNumberFormat="1" applyFont="1" applyFill="1" applyBorder="1" applyAlignment="1" applyProtection="1">
      <alignment horizontal="left" vertical="center"/>
      <protection locked="0"/>
    </xf>
    <xf numFmtId="0" fontId="9" fillId="7" borderId="25" xfId="1" applyFont="1" applyFill="1" applyBorder="1" applyAlignment="1" applyProtection="1">
      <alignment horizontal="left" vertical="center"/>
      <protection locked="0"/>
    </xf>
    <xf numFmtId="0" fontId="9" fillId="7" borderId="26" xfId="1" applyFont="1" applyFill="1" applyBorder="1" applyAlignment="1" applyProtection="1">
      <alignment horizontal="left" vertical="center"/>
      <protection locked="0"/>
    </xf>
    <xf numFmtId="0" fontId="9" fillId="7" borderId="27" xfId="1" applyFont="1" applyFill="1" applyBorder="1" applyAlignment="1" applyProtection="1">
      <alignment horizontal="left" vertical="center"/>
      <protection locked="0"/>
    </xf>
    <xf numFmtId="0" fontId="12" fillId="0" borderId="5" xfId="1" applyFont="1" applyBorder="1" applyAlignment="1">
      <alignment horizontal="left" vertical="center" wrapText="1"/>
    </xf>
    <xf numFmtId="0" fontId="13" fillId="5" borderId="7" xfId="1" applyFont="1" applyFill="1" applyBorder="1" applyAlignment="1" applyProtection="1">
      <alignment vertical="center"/>
      <protection locked="0"/>
    </xf>
    <xf numFmtId="0" fontId="13" fillId="5" borderId="8" xfId="1" applyFont="1" applyFill="1" applyBorder="1" applyAlignment="1" applyProtection="1">
      <alignment vertical="center"/>
      <protection locked="0"/>
    </xf>
    <xf numFmtId="0" fontId="14" fillId="6" borderId="3" xfId="1" applyFont="1" applyFill="1" applyBorder="1" applyAlignment="1">
      <alignment horizontal="center" vertical="center"/>
    </xf>
    <xf numFmtId="0" fontId="14" fillId="6" borderId="11" xfId="1" applyFont="1" applyFill="1" applyBorder="1" applyAlignment="1">
      <alignment horizontal="center" vertical="center"/>
    </xf>
    <xf numFmtId="0" fontId="9" fillId="0" borderId="3" xfId="1" applyFont="1" applyBorder="1" applyAlignment="1">
      <alignment horizontal="left" vertical="center"/>
    </xf>
    <xf numFmtId="0" fontId="9" fillId="0" borderId="11" xfId="1" applyFont="1" applyBorder="1" applyAlignment="1">
      <alignment horizontal="left" vertical="center"/>
    </xf>
    <xf numFmtId="0" fontId="9" fillId="0" borderId="4" xfId="1" applyFont="1" applyBorder="1" applyAlignment="1">
      <alignment horizontal="left" vertical="center"/>
    </xf>
    <xf numFmtId="177" fontId="13" fillId="6" borderId="15" xfId="1" applyNumberFormat="1" applyFont="1" applyFill="1" applyBorder="1" applyAlignment="1" applyProtection="1">
      <alignment horizontal="right" vertical="center"/>
      <protection locked="0"/>
    </xf>
    <xf numFmtId="177" fontId="13" fillId="6" borderId="16" xfId="1" applyNumberFormat="1" applyFont="1" applyFill="1" applyBorder="1" applyAlignment="1" applyProtection="1">
      <alignment horizontal="right" vertical="center"/>
      <protection locked="0"/>
    </xf>
    <xf numFmtId="177" fontId="13" fillId="6" borderId="17" xfId="1" applyNumberFormat="1" applyFont="1" applyFill="1" applyBorder="1" applyAlignment="1" applyProtection="1">
      <alignment horizontal="right" vertical="center"/>
      <protection locked="0"/>
    </xf>
    <xf numFmtId="177" fontId="13" fillId="7" borderId="19" xfId="1" applyNumberFormat="1" applyFont="1" applyFill="1" applyBorder="1" applyAlignment="1">
      <alignment horizontal="right" vertical="center"/>
    </xf>
    <xf numFmtId="177" fontId="13" fillId="7" borderId="20" xfId="1" applyNumberFormat="1" applyFont="1" applyFill="1" applyBorder="1" applyAlignment="1">
      <alignment horizontal="right" vertical="center"/>
    </xf>
    <xf numFmtId="0" fontId="9" fillId="7" borderId="2" xfId="1" applyFont="1" applyFill="1" applyBorder="1" applyAlignment="1" applyProtection="1">
      <alignment horizontal="left" vertical="center"/>
      <protection locked="0"/>
    </xf>
    <xf numFmtId="0" fontId="9" fillId="7" borderId="12" xfId="1" applyFont="1" applyFill="1" applyBorder="1" applyAlignment="1" applyProtection="1">
      <alignment horizontal="left" vertical="center"/>
      <protection locked="0"/>
    </xf>
    <xf numFmtId="0" fontId="13" fillId="4" borderId="33" xfId="1" applyFont="1" applyFill="1" applyBorder="1" applyAlignment="1">
      <alignment horizontal="center" vertical="center"/>
    </xf>
    <xf numFmtId="0" fontId="13" fillId="4" borderId="34" xfId="1" applyFont="1" applyFill="1" applyBorder="1" applyAlignment="1">
      <alignment horizontal="center" vertical="center"/>
    </xf>
    <xf numFmtId="0" fontId="9" fillId="0" borderId="4" xfId="1" applyFont="1" applyBorder="1" applyAlignment="1" applyProtection="1">
      <alignment horizontal="left" vertical="center"/>
      <protection locked="0"/>
    </xf>
    <xf numFmtId="0" fontId="9" fillId="0" borderId="2" xfId="1" applyFont="1" applyBorder="1" applyAlignment="1" applyProtection="1">
      <alignment horizontal="left" vertical="center"/>
      <protection locked="0"/>
    </xf>
    <xf numFmtId="0" fontId="9" fillId="0" borderId="12" xfId="1" applyFont="1" applyBorder="1" applyAlignment="1" applyProtection="1">
      <alignment horizontal="left" vertical="center"/>
      <protection locked="0"/>
    </xf>
    <xf numFmtId="0" fontId="13" fillId="0" borderId="28" xfId="1" applyFont="1" applyBorder="1" applyAlignment="1" applyProtection="1">
      <alignment horizontal="left" vertical="center"/>
      <protection locked="0"/>
    </xf>
    <xf numFmtId="0" fontId="13" fillId="0" borderId="16" xfId="1" applyFont="1" applyBorder="1" applyAlignment="1" applyProtection="1">
      <alignment horizontal="left" vertical="center"/>
      <protection locked="0"/>
    </xf>
    <xf numFmtId="0" fontId="13" fillId="0" borderId="17" xfId="1" applyFont="1" applyBorder="1" applyAlignment="1" applyProtection="1">
      <alignment horizontal="left" vertical="center"/>
      <protection locked="0"/>
    </xf>
    <xf numFmtId="7" fontId="13" fillId="0" borderId="15" xfId="1" applyNumberFormat="1" applyFont="1" applyBorder="1" applyAlignment="1">
      <alignment horizontal="right" vertical="center"/>
    </xf>
    <xf numFmtId="7" fontId="13" fillId="0" borderId="17" xfId="1" applyNumberFormat="1" applyFont="1" applyBorder="1" applyAlignment="1">
      <alignment horizontal="right" vertical="center"/>
    </xf>
    <xf numFmtId="0" fontId="9" fillId="0" borderId="14" xfId="1" applyFont="1" applyBorder="1" applyAlignment="1" applyProtection="1">
      <alignment horizontal="left" vertical="center"/>
      <protection locked="0"/>
    </xf>
    <xf numFmtId="0" fontId="9" fillId="0" borderId="21" xfId="1" applyFont="1" applyBorder="1" applyAlignment="1" applyProtection="1">
      <alignment horizontal="left" vertical="center"/>
      <protection locked="0"/>
    </xf>
    <xf numFmtId="0" fontId="9" fillId="6" borderId="29" xfId="1" applyFont="1" applyFill="1" applyBorder="1" applyAlignment="1" applyProtection="1">
      <alignment horizontal="center" vertical="center"/>
      <protection locked="0"/>
    </xf>
    <xf numFmtId="0" fontId="9" fillId="6" borderId="30" xfId="1" applyFont="1" applyFill="1" applyBorder="1" applyAlignment="1" applyProtection="1">
      <alignment horizontal="center" vertical="center"/>
      <protection locked="0"/>
    </xf>
    <xf numFmtId="0" fontId="9" fillId="6" borderId="31" xfId="1" applyFont="1" applyFill="1" applyBorder="1" applyAlignment="1" applyProtection="1">
      <alignment horizontal="center" vertical="center"/>
      <protection locked="0"/>
    </xf>
    <xf numFmtId="0" fontId="9" fillId="0" borderId="11" xfId="1" applyFont="1" applyBorder="1" applyAlignment="1" applyProtection="1">
      <alignment horizontal="left" vertical="center"/>
      <protection locked="0"/>
    </xf>
    <xf numFmtId="0" fontId="9" fillId="0" borderId="43" xfId="1" applyFont="1" applyBorder="1" applyAlignment="1" applyProtection="1">
      <alignment horizontal="left" vertical="center"/>
      <protection locked="0"/>
    </xf>
    <xf numFmtId="0" fontId="9" fillId="0" borderId="39" xfId="1" applyFont="1" applyBorder="1" applyAlignment="1" applyProtection="1">
      <alignment horizontal="left" vertical="center"/>
      <protection locked="0"/>
    </xf>
    <xf numFmtId="0" fontId="9" fillId="0" borderId="37" xfId="1" applyFont="1" applyBorder="1" applyAlignment="1" applyProtection="1">
      <alignment horizontal="left" vertical="center"/>
      <protection locked="0"/>
    </xf>
    <xf numFmtId="0" fontId="9" fillId="0" borderId="40" xfId="1" applyFont="1" applyBorder="1" applyAlignment="1" applyProtection="1">
      <alignment horizontal="left" vertical="center"/>
      <protection locked="0"/>
    </xf>
    <xf numFmtId="0" fontId="9" fillId="0" borderId="26" xfId="1" applyFont="1" applyBorder="1" applyAlignment="1" applyProtection="1">
      <alignment horizontal="left" vertical="center"/>
      <protection locked="0"/>
    </xf>
    <xf numFmtId="0" fontId="9" fillId="0" borderId="27" xfId="1" applyFont="1" applyBorder="1" applyAlignment="1" applyProtection="1">
      <alignment horizontal="left" vertical="center"/>
      <protection locked="0"/>
    </xf>
    <xf numFmtId="0" fontId="9" fillId="0" borderId="24" xfId="1" applyFont="1" applyBorder="1" applyAlignment="1" applyProtection="1">
      <alignment horizontal="left" vertical="center"/>
      <protection locked="0"/>
    </xf>
    <xf numFmtId="0" fontId="9" fillId="0" borderId="45" xfId="1" applyFont="1" applyBorder="1" applyAlignment="1" applyProtection="1">
      <alignment horizontal="left" vertical="center"/>
      <protection locked="0"/>
    </xf>
    <xf numFmtId="0" fontId="9" fillId="0" borderId="44" xfId="1" applyFont="1" applyBorder="1" applyAlignment="1" applyProtection="1">
      <alignment horizontal="left" vertical="center"/>
      <protection locked="0"/>
    </xf>
    <xf numFmtId="0" fontId="13" fillId="4" borderId="48" xfId="1" applyFont="1" applyFill="1" applyBorder="1" applyAlignment="1">
      <alignment horizontal="center" vertical="center"/>
    </xf>
    <xf numFmtId="0" fontId="13" fillId="4" borderId="49" xfId="1" applyFont="1" applyFill="1" applyBorder="1" applyAlignment="1">
      <alignment horizontal="center" vertical="center"/>
    </xf>
    <xf numFmtId="0" fontId="9" fillId="0" borderId="3" xfId="1" applyFont="1" applyBorder="1" applyAlignment="1" applyProtection="1">
      <alignment horizontal="left" vertical="center"/>
      <protection locked="0"/>
    </xf>
    <xf numFmtId="0" fontId="9" fillId="7" borderId="14" xfId="1" applyFont="1" applyFill="1" applyBorder="1" applyAlignment="1" applyProtection="1">
      <alignment horizontal="left" vertical="center"/>
      <protection locked="0"/>
    </xf>
    <xf numFmtId="0" fontId="9" fillId="7" borderId="21" xfId="1" applyFont="1" applyFill="1" applyBorder="1" applyAlignment="1" applyProtection="1">
      <alignment horizontal="left" vertical="center"/>
      <protection locked="0"/>
    </xf>
    <xf numFmtId="0" fontId="14" fillId="0" borderId="29" xfId="1" applyFont="1" applyBorder="1" applyAlignment="1">
      <alignment horizontal="left" vertical="center"/>
    </xf>
    <xf numFmtId="0" fontId="14" fillId="0" borderId="30" xfId="1" applyFont="1" applyBorder="1" applyAlignment="1">
      <alignment horizontal="left" vertical="center"/>
    </xf>
    <xf numFmtId="0" fontId="14" fillId="0" borderId="46" xfId="1" applyFont="1" applyBorder="1" applyAlignment="1">
      <alignment horizontal="left" vertical="center"/>
    </xf>
    <xf numFmtId="7" fontId="13" fillId="0" borderId="18" xfId="1" applyNumberFormat="1" applyFont="1" applyBorder="1" applyAlignment="1">
      <alignment horizontal="right" vertical="center"/>
    </xf>
    <xf numFmtId="7" fontId="13" fillId="0" borderId="19" xfId="1" applyNumberFormat="1" applyFont="1" applyBorder="1" applyAlignment="1">
      <alignment horizontal="right" vertical="center"/>
    </xf>
    <xf numFmtId="7" fontId="13" fillId="0" borderId="5" xfId="1" applyNumberFormat="1" applyFont="1" applyBorder="1" applyAlignment="1">
      <alignment horizontal="right" vertical="center"/>
    </xf>
    <xf numFmtId="7" fontId="13" fillId="0" borderId="47" xfId="1" applyNumberFormat="1" applyFont="1" applyBorder="1" applyAlignment="1">
      <alignment horizontal="right" vertical="center"/>
    </xf>
    <xf numFmtId="0" fontId="14" fillId="0" borderId="29" xfId="1" applyFont="1" applyBorder="1" applyAlignment="1">
      <alignment horizontal="center" vertical="center"/>
    </xf>
    <xf numFmtId="0" fontId="14" fillId="0" borderId="30" xfId="1" applyFont="1" applyBorder="1" applyAlignment="1">
      <alignment horizontal="center" vertical="center"/>
    </xf>
    <xf numFmtId="0" fontId="14" fillId="0" borderId="31" xfId="1" applyFont="1" applyBorder="1" applyAlignment="1">
      <alignment horizontal="center" vertical="center"/>
    </xf>
    <xf numFmtId="0" fontId="9" fillId="0" borderId="43" xfId="1" applyFont="1" applyBorder="1" applyAlignment="1">
      <alignment horizontal="left" vertical="center"/>
    </xf>
    <xf numFmtId="0" fontId="9" fillId="0" borderId="15" xfId="1" applyFont="1" applyBorder="1" applyAlignment="1" applyProtection="1">
      <alignment horizontal="left" vertical="center"/>
      <protection locked="0"/>
    </xf>
    <xf numFmtId="0" fontId="9" fillId="0" borderId="16" xfId="1" applyFont="1" applyBorder="1" applyAlignment="1" applyProtection="1">
      <alignment horizontal="left" vertical="center"/>
      <protection locked="0"/>
    </xf>
    <xf numFmtId="0" fontId="9" fillId="0" borderId="54" xfId="1" applyFont="1" applyBorder="1" applyAlignment="1" applyProtection="1">
      <alignment horizontal="left" vertical="center"/>
      <protection locked="0"/>
    </xf>
    <xf numFmtId="0" fontId="9" fillId="0" borderId="5" xfId="1" applyFont="1" applyBorder="1" applyAlignment="1">
      <alignment horizontal="center" vertical="center"/>
    </xf>
    <xf numFmtId="0" fontId="9" fillId="0" borderId="47" xfId="1" applyFont="1" applyBorder="1" applyAlignment="1">
      <alignment horizontal="center" vertical="center"/>
    </xf>
    <xf numFmtId="0" fontId="9" fillId="4" borderId="57" xfId="1" applyFont="1" applyFill="1" applyBorder="1" applyAlignment="1">
      <alignment vertical="center"/>
    </xf>
    <xf numFmtId="0" fontId="9" fillId="7" borderId="58" xfId="1" applyFont="1" applyFill="1" applyBorder="1" applyAlignment="1">
      <alignment horizontal="center" vertical="center"/>
    </xf>
    <xf numFmtId="0" fontId="9" fillId="7" borderId="22" xfId="1" applyFont="1" applyFill="1" applyBorder="1" applyAlignment="1">
      <alignment horizontal="center" vertical="center"/>
    </xf>
    <xf numFmtId="0" fontId="13" fillId="4" borderId="60" xfId="1" applyFont="1" applyFill="1" applyBorder="1" applyAlignment="1">
      <alignment horizontal="center" vertical="center"/>
    </xf>
    <xf numFmtId="0" fontId="13" fillId="4" borderId="61" xfId="1" applyFont="1" applyFill="1" applyBorder="1" applyAlignment="1">
      <alignment horizontal="center" vertical="center"/>
    </xf>
    <xf numFmtId="7" fontId="13" fillId="7" borderId="61" xfId="1" applyNumberFormat="1" applyFont="1" applyFill="1" applyBorder="1" applyAlignment="1">
      <alignment horizontal="right" vertical="center"/>
    </xf>
    <xf numFmtId="7" fontId="13" fillId="8" borderId="61" xfId="1" applyNumberFormat="1" applyFont="1" applyFill="1" applyBorder="1" applyAlignment="1">
      <alignment horizontal="right" vertical="center"/>
    </xf>
    <xf numFmtId="0" fontId="9" fillId="4" borderId="61" xfId="1" applyFont="1" applyFill="1" applyBorder="1" applyAlignment="1">
      <alignment vertical="center"/>
    </xf>
    <xf numFmtId="0" fontId="13" fillId="7" borderId="61" xfId="1" applyFont="1" applyFill="1" applyBorder="1" applyAlignment="1">
      <alignment horizontal="right" vertical="center"/>
    </xf>
    <xf numFmtId="0" fontId="9" fillId="0" borderId="0" xfId="1" applyFont="1" applyAlignment="1">
      <alignment horizontal="center" vertical="center"/>
    </xf>
    <xf numFmtId="0" fontId="9" fillId="0" borderId="72" xfId="1" applyFont="1" applyBorder="1" applyAlignment="1">
      <alignment horizontal="center" vertical="center"/>
    </xf>
    <xf numFmtId="0" fontId="9" fillId="0" borderId="26" xfId="1" applyFont="1" applyBorder="1" applyAlignment="1">
      <alignment horizontal="center" vertical="center"/>
    </xf>
    <xf numFmtId="0" fontId="9" fillId="0" borderId="27" xfId="1" applyFont="1" applyBorder="1" applyAlignment="1">
      <alignment horizontal="center" vertical="center"/>
    </xf>
    <xf numFmtId="0" fontId="9" fillId="0" borderId="73" xfId="1" applyFont="1" applyBorder="1" applyAlignment="1">
      <alignment horizontal="right" vertical="center"/>
    </xf>
    <xf numFmtId="0" fontId="9" fillId="0" borderId="74" xfId="1" applyFont="1" applyBorder="1" applyAlignment="1">
      <alignment horizontal="right" vertical="center"/>
    </xf>
    <xf numFmtId="0" fontId="16" fillId="8" borderId="73" xfId="3" applyFont="1" applyFill="1" applyBorder="1" applyAlignment="1" applyProtection="1">
      <alignment vertical="top"/>
      <protection locked="0"/>
    </xf>
    <xf numFmtId="0" fontId="16" fillId="8" borderId="75" xfId="3" applyFont="1" applyFill="1" applyBorder="1" applyAlignment="1" applyProtection="1">
      <alignment vertical="top"/>
      <protection locked="0"/>
    </xf>
    <xf numFmtId="0" fontId="16" fillId="8" borderId="76" xfId="3" applyFont="1" applyFill="1" applyBorder="1" applyAlignment="1" applyProtection="1">
      <alignment vertical="top"/>
      <protection locked="0"/>
    </xf>
    <xf numFmtId="0" fontId="16" fillId="8" borderId="19" xfId="3" applyFont="1" applyFill="1" applyBorder="1" applyAlignment="1" applyProtection="1">
      <alignment vertical="top"/>
      <protection locked="0"/>
    </xf>
    <xf numFmtId="0" fontId="16" fillId="8" borderId="5" xfId="3" applyFont="1" applyFill="1" applyBorder="1" applyAlignment="1" applyProtection="1">
      <alignment vertical="top"/>
      <protection locked="0"/>
    </xf>
    <xf numFmtId="0" fontId="16" fillId="8" borderId="47" xfId="3" applyFont="1" applyFill="1" applyBorder="1" applyAlignment="1" applyProtection="1">
      <alignment vertical="top"/>
      <protection locked="0"/>
    </xf>
    <xf numFmtId="0" fontId="9" fillId="0" borderId="19" xfId="1" applyFont="1" applyBorder="1" applyAlignment="1">
      <alignment horizontal="center" vertical="center"/>
    </xf>
    <xf numFmtId="0" fontId="9" fillId="0" borderId="20" xfId="1" applyFont="1" applyBorder="1" applyAlignment="1">
      <alignment horizontal="center" vertical="center"/>
    </xf>
    <xf numFmtId="0" fontId="9" fillId="0" borderId="22" xfId="1" applyFont="1" applyBorder="1" applyAlignment="1">
      <alignment horizontal="left" vertical="center"/>
    </xf>
    <xf numFmtId="49" fontId="9" fillId="0" borderId="22" xfId="1" applyNumberFormat="1" applyFont="1" applyBorder="1" applyAlignment="1">
      <alignment horizontal="right" vertical="center"/>
    </xf>
    <xf numFmtId="10" fontId="13" fillId="7" borderId="61" xfId="1" applyNumberFormat="1" applyFont="1" applyFill="1" applyBorder="1" applyAlignment="1">
      <alignment horizontal="right" vertical="center"/>
    </xf>
    <xf numFmtId="10" fontId="13" fillId="7" borderId="67" xfId="1" applyNumberFormat="1" applyFont="1" applyFill="1" applyBorder="1" applyAlignment="1">
      <alignment horizontal="right" vertical="center"/>
    </xf>
    <xf numFmtId="0" fontId="13" fillId="4" borderId="60" xfId="1" applyFont="1" applyFill="1" applyBorder="1" applyAlignment="1">
      <alignment horizontal="right" vertical="center"/>
    </xf>
    <xf numFmtId="0" fontId="13" fillId="4" borderId="61" xfId="1" applyFont="1" applyFill="1" applyBorder="1" applyAlignment="1">
      <alignment horizontal="right" vertical="center"/>
    </xf>
    <xf numFmtId="0" fontId="13" fillId="4" borderId="69" xfId="1" applyFont="1" applyFill="1" applyBorder="1" applyAlignment="1">
      <alignment horizontal="center" vertical="center"/>
    </xf>
    <xf numFmtId="0" fontId="13" fillId="4" borderId="70" xfId="1" applyFont="1" applyFill="1" applyBorder="1" applyAlignment="1">
      <alignment horizontal="center" vertical="center"/>
    </xf>
    <xf numFmtId="7" fontId="13" fillId="7" borderId="70" xfId="1" applyNumberFormat="1" applyFont="1" applyFill="1" applyBorder="1" applyAlignment="1">
      <alignment horizontal="right" vertical="center"/>
    </xf>
    <xf numFmtId="0" fontId="12" fillId="0" borderId="5" xfId="5" applyFont="1" applyBorder="1" applyAlignment="1">
      <alignment horizontal="center" wrapText="1"/>
    </xf>
    <xf numFmtId="0" fontId="13" fillId="0" borderId="48" xfId="5" applyFont="1" applyBorder="1" applyAlignment="1" applyProtection="1">
      <alignment vertical="center" wrapText="1"/>
      <protection locked="0"/>
    </xf>
    <xf numFmtId="0" fontId="13" fillId="0" borderId="77" xfId="5" applyFont="1" applyBorder="1" applyAlignment="1" applyProtection="1">
      <alignment vertical="center" wrapText="1"/>
      <protection locked="0"/>
    </xf>
    <xf numFmtId="0" fontId="13" fillId="0" borderId="49" xfId="5" applyFont="1" applyBorder="1" applyAlignment="1" applyProtection="1">
      <alignment vertical="center" wrapText="1"/>
      <protection locked="0"/>
    </xf>
    <xf numFmtId="0" fontId="9" fillId="18" borderId="82" xfId="5" applyFont="1" applyFill="1" applyBorder="1" applyProtection="1">
      <protection locked="0"/>
    </xf>
    <xf numFmtId="0" fontId="9" fillId="18" borderId="4" xfId="5" applyFont="1" applyFill="1" applyBorder="1" applyProtection="1">
      <protection locked="0"/>
    </xf>
    <xf numFmtId="49" fontId="10" fillId="18" borderId="3" xfId="5" applyNumberFormat="1" applyFont="1" applyFill="1" applyBorder="1" applyProtection="1">
      <protection locked="0"/>
    </xf>
    <xf numFmtId="49" fontId="10" fillId="18" borderId="11" xfId="5" applyNumberFormat="1" applyFont="1" applyFill="1" applyBorder="1" applyProtection="1">
      <protection locked="0"/>
    </xf>
    <xf numFmtId="49" fontId="10" fillId="18" borderId="4" xfId="5" applyNumberFormat="1" applyFont="1" applyFill="1" applyBorder="1" applyProtection="1">
      <protection locked="0"/>
    </xf>
    <xf numFmtId="5" fontId="9" fillId="18" borderId="3" xfId="5" applyNumberFormat="1" applyFont="1" applyFill="1" applyBorder="1" applyAlignment="1">
      <alignment horizontal="right"/>
    </xf>
    <xf numFmtId="5" fontId="9" fillId="18" borderId="4" xfId="5" applyNumberFormat="1" applyFont="1" applyFill="1" applyBorder="1" applyAlignment="1">
      <alignment horizontal="right"/>
    </xf>
    <xf numFmtId="0" fontId="9" fillId="19" borderId="2" xfId="5" applyFont="1" applyFill="1" applyBorder="1" applyAlignment="1" applyProtection="1">
      <alignment horizontal="left"/>
      <protection locked="0"/>
    </xf>
    <xf numFmtId="0" fontId="9" fillId="19" borderId="12" xfId="5" applyFont="1" applyFill="1" applyBorder="1" applyAlignment="1" applyProtection="1">
      <alignment horizontal="left"/>
      <protection locked="0"/>
    </xf>
    <xf numFmtId="0" fontId="9" fillId="0" borderId="79" xfId="5" applyFont="1" applyBorder="1" applyAlignment="1">
      <alignment horizontal="center"/>
    </xf>
    <xf numFmtId="0" fontId="9" fillId="0" borderId="22" xfId="5" applyFont="1" applyBorder="1" applyAlignment="1">
      <alignment horizontal="center"/>
    </xf>
    <xf numFmtId="0" fontId="9" fillId="0" borderId="59" xfId="5" applyFont="1" applyBorder="1" applyAlignment="1">
      <alignment horizontal="center"/>
    </xf>
    <xf numFmtId="0" fontId="13" fillId="17" borderId="80" xfId="5" applyFont="1" applyFill="1" applyBorder="1" applyAlignment="1" applyProtection="1">
      <alignment horizontal="center"/>
      <protection locked="0"/>
    </xf>
    <xf numFmtId="0" fontId="13" fillId="17" borderId="49" xfId="5" applyFont="1" applyFill="1" applyBorder="1" applyAlignment="1" applyProtection="1">
      <alignment horizontal="center"/>
      <protection locked="0"/>
    </xf>
    <xf numFmtId="0" fontId="13" fillId="17" borderId="48" xfId="5" applyFont="1" applyFill="1" applyBorder="1" applyAlignment="1" applyProtection="1">
      <alignment horizontal="center"/>
      <protection locked="0"/>
    </xf>
    <xf numFmtId="0" fontId="13" fillId="17" borderId="77" xfId="5" applyFont="1" applyFill="1" applyBorder="1" applyAlignment="1" applyProtection="1">
      <alignment horizontal="center"/>
      <protection locked="0"/>
    </xf>
    <xf numFmtId="7" fontId="13" fillId="17" borderId="48" xfId="5" applyNumberFormat="1" applyFont="1" applyFill="1" applyBorder="1" applyAlignment="1">
      <alignment horizontal="center"/>
    </xf>
    <xf numFmtId="7" fontId="13" fillId="17" borderId="49" xfId="5" applyNumberFormat="1" applyFont="1" applyFill="1" applyBorder="1" applyAlignment="1">
      <alignment horizontal="center"/>
    </xf>
    <xf numFmtId="0" fontId="13" fillId="17" borderId="48" xfId="5" applyFont="1" applyFill="1" applyBorder="1" applyAlignment="1">
      <alignment horizontal="center"/>
    </xf>
    <xf numFmtId="0" fontId="13" fillId="17" borderId="77" xfId="5" applyFont="1" applyFill="1" applyBorder="1" applyAlignment="1">
      <alignment horizontal="center"/>
    </xf>
    <xf numFmtId="0" fontId="13" fillId="17" borderId="81" xfId="5" applyFont="1" applyFill="1" applyBorder="1" applyAlignment="1">
      <alignment horizontal="center"/>
    </xf>
    <xf numFmtId="0" fontId="9" fillId="19" borderId="25" xfId="5" applyFont="1" applyFill="1" applyBorder="1" applyAlignment="1" applyProtection="1">
      <alignment horizontal="left"/>
      <protection locked="0"/>
    </xf>
    <xf numFmtId="0" fontId="9" fillId="19" borderId="26" xfId="5" applyFont="1" applyFill="1" applyBorder="1" applyAlignment="1" applyProtection="1">
      <alignment horizontal="left"/>
      <protection locked="0"/>
    </xf>
    <xf numFmtId="0" fontId="9" fillId="19" borderId="27" xfId="5" applyFont="1" applyFill="1" applyBorder="1" applyAlignment="1" applyProtection="1">
      <alignment horizontal="left"/>
      <protection locked="0"/>
    </xf>
    <xf numFmtId="0" fontId="13" fillId="16" borderId="14" xfId="5" applyFont="1" applyFill="1" applyBorder="1" applyAlignment="1" applyProtection="1">
      <alignment horizontal="center"/>
      <protection locked="0"/>
    </xf>
    <xf numFmtId="0" fontId="9" fillId="16" borderId="15" xfId="5" applyFont="1" applyFill="1" applyBorder="1" applyAlignment="1">
      <alignment horizontal="center"/>
    </xf>
    <xf numFmtId="0" fontId="9" fillId="16" borderId="16" xfId="5" applyFont="1" applyFill="1" applyBorder="1" applyAlignment="1">
      <alignment horizontal="center"/>
    </xf>
    <xf numFmtId="0" fontId="9" fillId="16" borderId="17" xfId="5" applyFont="1" applyFill="1" applyBorder="1" applyAlignment="1">
      <alignment horizontal="center"/>
    </xf>
    <xf numFmtId="0" fontId="13" fillId="4" borderId="15" xfId="5" applyFont="1" applyFill="1" applyBorder="1" applyAlignment="1">
      <alignment horizontal="center"/>
    </xf>
    <xf numFmtId="0" fontId="13" fillId="4" borderId="17" xfId="5" applyFont="1" applyFill="1" applyBorder="1" applyAlignment="1">
      <alignment horizontal="center"/>
    </xf>
    <xf numFmtId="0" fontId="14" fillId="6" borderId="14" xfId="5" applyFont="1" applyFill="1" applyBorder="1" applyAlignment="1" applyProtection="1">
      <alignment horizontal="center"/>
      <protection locked="0"/>
    </xf>
    <xf numFmtId="0" fontId="9" fillId="19" borderId="50" xfId="5" applyFont="1" applyFill="1" applyBorder="1" applyAlignment="1" applyProtection="1">
      <alignment horizontal="left"/>
      <protection locked="0"/>
    </xf>
    <xf numFmtId="0" fontId="9" fillId="19" borderId="84" xfId="5" applyFont="1" applyFill="1" applyBorder="1" applyAlignment="1" applyProtection="1">
      <alignment horizontal="left"/>
      <protection locked="0"/>
    </xf>
    <xf numFmtId="0" fontId="13" fillId="19" borderId="29" xfId="5" applyFont="1" applyFill="1" applyBorder="1" applyAlignment="1" applyProtection="1">
      <alignment horizontal="left"/>
      <protection locked="0"/>
    </xf>
    <xf numFmtId="0" fontId="13" fillId="19" borderId="30" xfId="5" applyFont="1" applyFill="1" applyBorder="1" applyAlignment="1" applyProtection="1">
      <alignment horizontal="left"/>
      <protection locked="0"/>
    </xf>
    <xf numFmtId="0" fontId="13" fillId="19" borderId="46" xfId="5" applyFont="1" applyFill="1" applyBorder="1" applyAlignment="1" applyProtection="1">
      <alignment horizontal="left"/>
      <protection locked="0"/>
    </xf>
    <xf numFmtId="5" fontId="13" fillId="19" borderId="86" xfId="5" applyNumberFormat="1" applyFont="1" applyFill="1" applyBorder="1" applyAlignment="1">
      <alignment horizontal="right"/>
    </xf>
    <xf numFmtId="5" fontId="13" fillId="19" borderId="30" xfId="5" applyNumberFormat="1" applyFont="1" applyFill="1" applyBorder="1" applyAlignment="1">
      <alignment horizontal="right"/>
    </xf>
    <xf numFmtId="5" fontId="13" fillId="19" borderId="46" xfId="5" applyNumberFormat="1" applyFont="1" applyFill="1" applyBorder="1" applyAlignment="1">
      <alignment horizontal="right"/>
    </xf>
    <xf numFmtId="0" fontId="9" fillId="19" borderId="85" xfId="5" applyFont="1" applyFill="1" applyBorder="1" applyAlignment="1" applyProtection="1">
      <alignment horizontal="left"/>
      <protection locked="0"/>
    </xf>
    <xf numFmtId="0" fontId="9" fillId="19" borderId="87" xfId="5" applyFont="1" applyFill="1" applyBorder="1" applyAlignment="1" applyProtection="1">
      <alignment horizontal="left"/>
      <protection locked="0"/>
    </xf>
    <xf numFmtId="0" fontId="9" fillId="6" borderId="29" xfId="5" applyFont="1" applyFill="1" applyBorder="1" applyAlignment="1" applyProtection="1">
      <alignment horizontal="center"/>
      <protection locked="0"/>
    </xf>
    <xf numFmtId="0" fontId="9" fillId="6" borderId="30" xfId="5" applyFont="1" applyFill="1" applyBorder="1" applyAlignment="1" applyProtection="1">
      <alignment horizontal="center"/>
      <protection locked="0"/>
    </xf>
    <xf numFmtId="0" fontId="9" fillId="6" borderId="31" xfId="5" applyFont="1" applyFill="1" applyBorder="1" applyAlignment="1" applyProtection="1">
      <alignment horizontal="center"/>
      <protection locked="0"/>
    </xf>
    <xf numFmtId="0" fontId="13" fillId="20" borderId="80" xfId="5" applyFont="1" applyFill="1" applyBorder="1" applyAlignment="1" applyProtection="1">
      <alignment horizontal="center"/>
      <protection locked="0"/>
    </xf>
    <xf numFmtId="0" fontId="13" fillId="20" borderId="49" xfId="5" applyFont="1" applyFill="1" applyBorder="1" applyAlignment="1" applyProtection="1">
      <alignment horizontal="center"/>
      <protection locked="0"/>
    </xf>
    <xf numFmtId="0" fontId="13" fillId="20" borderId="48" xfId="5" applyFont="1" applyFill="1" applyBorder="1" applyAlignment="1" applyProtection="1">
      <alignment horizontal="center"/>
      <protection locked="0"/>
    </xf>
    <xf numFmtId="0" fontId="13" fillId="20" borderId="77" xfId="5" applyFont="1" applyFill="1" applyBorder="1" applyAlignment="1" applyProtection="1">
      <alignment horizontal="center"/>
      <protection locked="0"/>
    </xf>
    <xf numFmtId="7" fontId="13" fillId="20" borderId="48" xfId="5" applyNumberFormat="1" applyFont="1" applyFill="1" applyBorder="1" applyAlignment="1">
      <alignment horizontal="center"/>
    </xf>
    <xf numFmtId="7" fontId="13" fillId="20" borderId="49" xfId="5" applyNumberFormat="1" applyFont="1" applyFill="1" applyBorder="1" applyAlignment="1">
      <alignment horizontal="center"/>
    </xf>
    <xf numFmtId="0" fontId="9" fillId="21" borderId="82" xfId="5" applyFont="1" applyFill="1" applyBorder="1" applyProtection="1">
      <protection locked="0"/>
    </xf>
    <xf numFmtId="0" fontId="9" fillId="21" borderId="4" xfId="5" applyFont="1" applyFill="1" applyBorder="1" applyProtection="1">
      <protection locked="0"/>
    </xf>
    <xf numFmtId="0" fontId="9" fillId="21" borderId="3" xfId="5" applyFont="1" applyFill="1" applyBorder="1" applyAlignment="1" applyProtection="1">
      <alignment horizontal="left"/>
      <protection locked="0"/>
    </xf>
    <xf numFmtId="0" fontId="9" fillId="21" borderId="11" xfId="5" applyFont="1" applyFill="1" applyBorder="1" applyAlignment="1" applyProtection="1">
      <alignment horizontal="left"/>
      <protection locked="0"/>
    </xf>
    <xf numFmtId="0" fontId="9" fillId="21" borderId="4" xfId="5" applyFont="1" applyFill="1" applyBorder="1" applyAlignment="1" applyProtection="1">
      <alignment horizontal="left"/>
      <protection locked="0"/>
    </xf>
    <xf numFmtId="0" fontId="9" fillId="0" borderId="25" xfId="5" applyFont="1" applyBorder="1" applyAlignment="1" applyProtection="1">
      <alignment horizontal="left"/>
      <protection locked="0"/>
    </xf>
    <xf numFmtId="0" fontId="9" fillId="0" borderId="26" xfId="5" applyFont="1" applyBorder="1" applyAlignment="1" applyProtection="1">
      <alignment horizontal="left"/>
      <protection locked="0"/>
    </xf>
    <xf numFmtId="0" fontId="9" fillId="0" borderId="27" xfId="5" applyFont="1" applyBorder="1" applyAlignment="1" applyProtection="1">
      <alignment horizontal="left"/>
      <protection locked="0"/>
    </xf>
    <xf numFmtId="0" fontId="9" fillId="0" borderId="2" xfId="5" applyFont="1" applyBorder="1" applyAlignment="1" applyProtection="1">
      <alignment horizontal="left"/>
      <protection locked="0"/>
    </xf>
    <xf numFmtId="0" fontId="9" fillId="0" borderId="12" xfId="5" applyFont="1" applyBorder="1" applyAlignment="1" applyProtection="1">
      <alignment horizontal="left"/>
      <protection locked="0"/>
    </xf>
    <xf numFmtId="0" fontId="9" fillId="21" borderId="88" xfId="5" applyFont="1" applyFill="1" applyBorder="1" applyProtection="1">
      <protection locked="0"/>
    </xf>
    <xf numFmtId="0" fontId="9" fillId="21" borderId="74" xfId="5" applyFont="1" applyFill="1" applyBorder="1" applyProtection="1">
      <protection locked="0"/>
    </xf>
    <xf numFmtId="0" fontId="9" fillId="22" borderId="15" xfId="5" applyFont="1" applyFill="1" applyBorder="1" applyAlignment="1" applyProtection="1">
      <alignment horizontal="left"/>
      <protection locked="0"/>
    </xf>
    <xf numFmtId="0" fontId="9" fillId="22" borderId="16" xfId="5" applyFont="1" applyFill="1" applyBorder="1" applyAlignment="1" applyProtection="1">
      <alignment horizontal="left"/>
      <protection locked="0"/>
    </xf>
    <xf numFmtId="0" fontId="9" fillId="22" borderId="17" xfId="5" applyFont="1" applyFill="1" applyBorder="1" applyAlignment="1" applyProtection="1">
      <alignment horizontal="left"/>
      <protection locked="0"/>
    </xf>
    <xf numFmtId="0" fontId="9" fillId="0" borderId="50" xfId="5" applyFont="1" applyBorder="1" applyAlignment="1" applyProtection="1">
      <alignment horizontal="left"/>
      <protection locked="0"/>
    </xf>
    <xf numFmtId="0" fontId="9" fillId="0" borderId="84" xfId="5" applyFont="1" applyBorder="1" applyAlignment="1" applyProtection="1">
      <alignment horizontal="left"/>
      <protection locked="0"/>
    </xf>
    <xf numFmtId="0" fontId="13" fillId="0" borderId="29" xfId="5" applyFont="1" applyBorder="1" applyAlignment="1" applyProtection="1">
      <alignment horizontal="left"/>
      <protection locked="0"/>
    </xf>
    <xf numFmtId="0" fontId="13" fillId="0" borderId="30" xfId="5" applyFont="1" applyBorder="1" applyAlignment="1" applyProtection="1">
      <alignment horizontal="left"/>
      <protection locked="0"/>
    </xf>
    <xf numFmtId="0" fontId="13" fillId="0" borderId="46" xfId="5" applyFont="1" applyBorder="1" applyAlignment="1" applyProtection="1">
      <alignment horizontal="left"/>
      <protection locked="0"/>
    </xf>
    <xf numFmtId="5" fontId="13" fillId="0" borderId="86" xfId="5" applyNumberFormat="1" applyFont="1" applyBorder="1" applyAlignment="1">
      <alignment horizontal="right"/>
    </xf>
    <xf numFmtId="5" fontId="13" fillId="0" borderId="30" xfId="5" applyNumberFormat="1" applyFont="1" applyBorder="1" applyAlignment="1">
      <alignment horizontal="right"/>
    </xf>
    <xf numFmtId="5" fontId="13" fillId="0" borderId="46" xfId="5" applyNumberFormat="1" applyFont="1" applyBorder="1" applyAlignment="1">
      <alignment horizontal="right"/>
    </xf>
    <xf numFmtId="0" fontId="9" fillId="0" borderId="85" xfId="5" applyFont="1" applyBorder="1" applyAlignment="1" applyProtection="1">
      <alignment horizontal="left"/>
      <protection locked="0"/>
    </xf>
    <xf numFmtId="0" fontId="9" fillId="0" borderId="87" xfId="5" applyFont="1" applyBorder="1" applyAlignment="1" applyProtection="1">
      <alignment horizontal="left"/>
      <protection locked="0"/>
    </xf>
    <xf numFmtId="0" fontId="13" fillId="23" borderId="80" xfId="5" applyFont="1" applyFill="1" applyBorder="1" applyAlignment="1">
      <alignment horizontal="center"/>
    </xf>
    <xf numFmtId="0" fontId="13" fillId="23" borderId="49" xfId="5" applyFont="1" applyFill="1" applyBorder="1" applyAlignment="1">
      <alignment horizontal="center"/>
    </xf>
    <xf numFmtId="0" fontId="13" fillId="23" borderId="48" xfId="5" applyFont="1" applyFill="1" applyBorder="1" applyAlignment="1">
      <alignment horizontal="center"/>
    </xf>
    <xf numFmtId="0" fontId="13" fillId="23" borderId="77" xfId="5" applyFont="1" applyFill="1" applyBorder="1" applyAlignment="1">
      <alignment horizontal="center"/>
    </xf>
    <xf numFmtId="0" fontId="13" fillId="23" borderId="81" xfId="5" applyFont="1" applyFill="1" applyBorder="1" applyAlignment="1">
      <alignment horizontal="center"/>
    </xf>
    <xf numFmtId="0" fontId="9" fillId="16" borderId="82" xfId="5" applyFont="1" applyFill="1" applyBorder="1" applyProtection="1">
      <protection locked="0"/>
    </xf>
    <xf numFmtId="0" fontId="9" fillId="16" borderId="4" xfId="5" applyFont="1" applyFill="1" applyBorder="1" applyProtection="1">
      <protection locked="0"/>
    </xf>
    <xf numFmtId="0" fontId="9" fillId="16" borderId="3" xfId="5" applyFont="1" applyFill="1" applyBorder="1" applyProtection="1">
      <protection locked="0"/>
    </xf>
    <xf numFmtId="5" fontId="9" fillId="25" borderId="3" xfId="5" applyNumberFormat="1" applyFont="1" applyFill="1" applyBorder="1" applyAlignment="1">
      <alignment horizontal="right"/>
    </xf>
    <xf numFmtId="5" fontId="9" fillId="25" borderId="4" xfId="5" applyNumberFormat="1" applyFont="1" applyFill="1" applyBorder="1" applyAlignment="1">
      <alignment horizontal="right"/>
    </xf>
    <xf numFmtId="0" fontId="10" fillId="0" borderId="2" xfId="5" applyFont="1" applyBorder="1" applyAlignment="1" applyProtection="1">
      <alignment horizontal="left"/>
      <protection locked="0"/>
    </xf>
    <xf numFmtId="0" fontId="10" fillId="0" borderId="12" xfId="5" applyFont="1" applyBorder="1" applyAlignment="1" applyProtection="1">
      <alignment horizontal="left"/>
      <protection locked="0"/>
    </xf>
    <xf numFmtId="0" fontId="10" fillId="0" borderId="3" xfId="5" applyFont="1" applyBorder="1" applyAlignment="1" applyProtection="1">
      <alignment horizontal="left"/>
      <protection locked="0"/>
    </xf>
    <xf numFmtId="0" fontId="10" fillId="0" borderId="11" xfId="5" applyFont="1" applyBorder="1" applyAlignment="1" applyProtection="1">
      <alignment horizontal="left"/>
      <protection locked="0"/>
    </xf>
    <xf numFmtId="0" fontId="10" fillId="0" borderId="43" xfId="5" applyFont="1" applyBorder="1" applyAlignment="1" applyProtection="1">
      <alignment horizontal="left"/>
      <protection locked="0"/>
    </xf>
    <xf numFmtId="0" fontId="10" fillId="0" borderId="14" xfId="5" applyFont="1" applyBorder="1" applyAlignment="1" applyProtection="1">
      <alignment horizontal="left"/>
      <protection locked="0"/>
    </xf>
    <xf numFmtId="0" fontId="10" fillId="0" borderId="21" xfId="5" applyFont="1" applyBorder="1" applyAlignment="1" applyProtection="1">
      <alignment horizontal="left"/>
      <protection locked="0"/>
    </xf>
    <xf numFmtId="0" fontId="14" fillId="0" borderId="29" xfId="5" applyFont="1" applyBorder="1" applyAlignment="1">
      <alignment horizontal="left"/>
    </xf>
    <xf numFmtId="0" fontId="14" fillId="0" borderId="30" xfId="5" applyFont="1" applyBorder="1" applyAlignment="1">
      <alignment horizontal="left"/>
    </xf>
    <xf numFmtId="0" fontId="14" fillId="0" borderId="46" xfId="5" applyFont="1" applyBorder="1" applyAlignment="1">
      <alignment horizontal="left"/>
    </xf>
    <xf numFmtId="7" fontId="13" fillId="0" borderId="19" xfId="5" applyNumberFormat="1" applyFont="1" applyBorder="1" applyAlignment="1">
      <alignment horizontal="right"/>
    </xf>
    <xf numFmtId="7" fontId="13" fillId="0" borderId="5" xfId="5" applyNumberFormat="1" applyFont="1" applyBorder="1" applyAlignment="1">
      <alignment horizontal="right"/>
    </xf>
    <xf numFmtId="7" fontId="13" fillId="0" borderId="47" xfId="5" applyNumberFormat="1" applyFont="1" applyBorder="1" applyAlignment="1">
      <alignment horizontal="right"/>
    </xf>
    <xf numFmtId="0" fontId="14" fillId="0" borderId="29" xfId="5" applyFont="1" applyBorder="1" applyAlignment="1">
      <alignment horizontal="center"/>
    </xf>
    <xf numFmtId="0" fontId="14" fillId="0" borderId="30" xfId="5" applyFont="1" applyBorder="1" applyAlignment="1">
      <alignment horizontal="center"/>
    </xf>
    <xf numFmtId="0" fontId="14" fillId="0" borderId="31" xfId="5" applyFont="1" applyBorder="1" applyAlignment="1">
      <alignment horizontal="center"/>
    </xf>
    <xf numFmtId="0" fontId="9" fillId="0" borderId="3" xfId="5" applyFont="1" applyBorder="1" applyAlignment="1" applyProtection="1">
      <alignment horizontal="left"/>
      <protection locked="0"/>
    </xf>
    <xf numFmtId="0" fontId="9" fillId="0" borderId="11" xfId="5" applyFont="1" applyBorder="1" applyAlignment="1" applyProtection="1">
      <alignment horizontal="left"/>
      <protection locked="0"/>
    </xf>
    <xf numFmtId="0" fontId="9" fillId="0" borderId="43" xfId="5" applyFont="1" applyBorder="1" applyAlignment="1" applyProtection="1">
      <alignment horizontal="left"/>
      <protection locked="0"/>
    </xf>
    <xf numFmtId="0" fontId="9" fillId="26" borderId="82" xfId="5" applyFont="1" applyFill="1" applyBorder="1" applyProtection="1">
      <protection locked="0"/>
    </xf>
    <xf numFmtId="0" fontId="9" fillId="26" borderId="4" xfId="5" applyFont="1" applyFill="1" applyBorder="1" applyProtection="1">
      <protection locked="0"/>
    </xf>
    <xf numFmtId="10" fontId="9" fillId="27" borderId="3" xfId="5" applyNumberFormat="1" applyFont="1" applyFill="1" applyBorder="1" applyProtection="1">
      <protection locked="0"/>
    </xf>
    <xf numFmtId="10" fontId="9" fillId="27" borderId="4" xfId="5" applyNumberFormat="1" applyFont="1" applyFill="1" applyBorder="1" applyProtection="1">
      <protection locked="0"/>
    </xf>
    <xf numFmtId="5" fontId="9" fillId="28" borderId="3" xfId="5" applyNumberFormat="1" applyFont="1" applyFill="1" applyBorder="1" applyAlignment="1">
      <alignment horizontal="right"/>
    </xf>
    <xf numFmtId="5" fontId="9" fillId="28" borderId="4" xfId="5" applyNumberFormat="1" applyFont="1" applyFill="1" applyBorder="1" applyAlignment="1">
      <alignment horizontal="right"/>
    </xf>
    <xf numFmtId="0" fontId="9" fillId="27" borderId="3" xfId="5" applyFont="1" applyFill="1" applyBorder="1" applyProtection="1">
      <protection locked="0"/>
    </xf>
    <xf numFmtId="0" fontId="9" fillId="27" borderId="4" xfId="5" applyFont="1" applyFill="1" applyBorder="1" applyProtection="1">
      <protection locked="0"/>
    </xf>
    <xf numFmtId="0" fontId="9" fillId="26" borderId="82" xfId="5" applyFont="1" applyFill="1" applyBorder="1"/>
    <xf numFmtId="0" fontId="9" fillId="26" borderId="4" xfId="5" applyFont="1" applyFill="1" applyBorder="1"/>
    <xf numFmtId="0" fontId="9" fillId="26" borderId="28" xfId="5" applyFont="1" applyFill="1" applyBorder="1"/>
    <xf numFmtId="0" fontId="9" fillId="26" borderId="17" xfId="5" applyFont="1" applyFill="1" applyBorder="1"/>
    <xf numFmtId="10" fontId="9" fillId="27" borderId="15" xfId="5" applyNumberFormat="1" applyFont="1" applyFill="1" applyBorder="1" applyProtection="1">
      <protection locked="0"/>
    </xf>
    <xf numFmtId="10" fontId="9" fillId="27" borderId="17" xfId="5" applyNumberFormat="1" applyFont="1" applyFill="1" applyBorder="1" applyProtection="1">
      <protection locked="0"/>
    </xf>
    <xf numFmtId="5" fontId="9" fillId="28" borderId="15" xfId="5" applyNumberFormat="1" applyFont="1" applyFill="1" applyBorder="1" applyAlignment="1">
      <alignment horizontal="right"/>
    </xf>
    <xf numFmtId="5" fontId="9" fillId="28" borderId="17" xfId="5" applyNumberFormat="1" applyFont="1" applyFill="1" applyBorder="1" applyAlignment="1">
      <alignment horizontal="right"/>
    </xf>
    <xf numFmtId="0" fontId="9" fillId="0" borderId="15" xfId="5" applyFont="1" applyBorder="1" applyAlignment="1" applyProtection="1">
      <alignment horizontal="left"/>
      <protection locked="0"/>
    </xf>
    <xf numFmtId="0" fontId="9" fillId="0" borderId="16" xfId="5" applyFont="1" applyBorder="1" applyAlignment="1" applyProtection="1">
      <alignment horizontal="left"/>
      <protection locked="0"/>
    </xf>
    <xf numFmtId="0" fontId="9" fillId="0" borderId="54" xfId="5" applyFont="1" applyBorder="1" applyAlignment="1" applyProtection="1">
      <alignment horizontal="left"/>
      <protection locked="0"/>
    </xf>
    <xf numFmtId="0" fontId="9" fillId="0" borderId="0" xfId="5" applyFont="1" applyAlignment="1">
      <alignment horizontal="center"/>
    </xf>
    <xf numFmtId="0" fontId="9" fillId="0" borderId="78" xfId="5" applyFont="1" applyBorder="1" applyAlignment="1">
      <alignment horizontal="center"/>
    </xf>
    <xf numFmtId="0" fontId="14" fillId="4" borderId="92" xfId="5" applyFont="1" applyFill="1" applyBorder="1" applyAlignment="1">
      <alignment horizontal="center"/>
    </xf>
    <xf numFmtId="0" fontId="14" fillId="30" borderId="93" xfId="5" applyFont="1" applyFill="1" applyBorder="1" applyAlignment="1">
      <alignment horizontal="center"/>
    </xf>
    <xf numFmtId="0" fontId="14" fillId="30" borderId="95" xfId="5" applyFont="1" applyFill="1" applyBorder="1" applyAlignment="1">
      <alignment horizontal="center"/>
    </xf>
    <xf numFmtId="0" fontId="14" fillId="30" borderId="96" xfId="5" applyFont="1" applyFill="1" applyBorder="1" applyAlignment="1">
      <alignment horizontal="center"/>
    </xf>
    <xf numFmtId="5" fontId="13" fillId="0" borderId="95" xfId="5" applyNumberFormat="1" applyFont="1" applyBorder="1" applyAlignment="1">
      <alignment horizontal="right"/>
    </xf>
    <xf numFmtId="5" fontId="13" fillId="0" borderId="93" xfId="5" applyNumberFormat="1" applyFont="1" applyBorder="1" applyAlignment="1">
      <alignment horizontal="right"/>
    </xf>
    <xf numFmtId="7" fontId="14" fillId="30" borderId="95" xfId="5" applyNumberFormat="1" applyFont="1" applyFill="1" applyBorder="1" applyAlignment="1">
      <alignment horizontal="center"/>
    </xf>
    <xf numFmtId="7" fontId="14" fillId="30" borderId="93" xfId="5" applyNumberFormat="1" applyFont="1" applyFill="1" applyBorder="1" applyAlignment="1">
      <alignment horizontal="center"/>
    </xf>
    <xf numFmtId="5" fontId="16" fillId="0" borderId="96" xfId="5" applyNumberFormat="1" applyFont="1" applyBorder="1" applyAlignment="1">
      <alignment horizontal="right"/>
    </xf>
    <xf numFmtId="5" fontId="16" fillId="0" borderId="93" xfId="5" applyNumberFormat="1" applyFont="1" applyBorder="1" applyAlignment="1">
      <alignment horizontal="right"/>
    </xf>
    <xf numFmtId="9" fontId="14" fillId="4" borderId="98" xfId="6" applyFont="1" applyFill="1" applyBorder="1" applyAlignment="1">
      <alignment horizontal="center"/>
    </xf>
    <xf numFmtId="9" fontId="14" fillId="4" borderId="99" xfId="6" applyFont="1" applyFill="1" applyBorder="1" applyAlignment="1">
      <alignment horizontal="center"/>
    </xf>
    <xf numFmtId="0" fontId="14" fillId="4" borderId="101" xfId="5" applyFont="1" applyFill="1" applyBorder="1" applyAlignment="1">
      <alignment horizontal="center"/>
    </xf>
    <xf numFmtId="0" fontId="14" fillId="4" borderId="102" xfId="5" applyFont="1" applyFill="1" applyBorder="1" applyAlignment="1">
      <alignment horizontal="center"/>
    </xf>
    <xf numFmtId="0" fontId="14" fillId="4" borderId="99" xfId="5" applyFont="1" applyFill="1" applyBorder="1" applyAlignment="1">
      <alignment horizontal="center"/>
    </xf>
    <xf numFmtId="5" fontId="13" fillId="0" borderId="101" xfId="5" applyNumberFormat="1" applyFont="1" applyBorder="1" applyAlignment="1">
      <alignment horizontal="right"/>
    </xf>
    <xf numFmtId="5" fontId="13" fillId="0" borderId="99" xfId="5" applyNumberFormat="1" applyFont="1" applyBorder="1" applyAlignment="1">
      <alignment horizontal="right"/>
    </xf>
    <xf numFmtId="5" fontId="16" fillId="0" borderId="102" xfId="5" applyNumberFormat="1" applyFont="1" applyBorder="1" applyAlignment="1">
      <alignment horizontal="right"/>
    </xf>
    <xf numFmtId="5" fontId="16" fillId="0" borderId="99" xfId="5" applyNumberFormat="1" applyFont="1" applyBorder="1" applyAlignment="1">
      <alignment horizontal="right"/>
    </xf>
    <xf numFmtId="0" fontId="14" fillId="30" borderId="62" xfId="5" applyFont="1" applyFill="1" applyBorder="1" applyAlignment="1">
      <alignment horizontal="center"/>
    </xf>
    <xf numFmtId="0" fontId="14" fillId="30" borderId="63" xfId="5" applyFont="1" applyFill="1" applyBorder="1" applyAlignment="1">
      <alignment horizontal="center"/>
    </xf>
    <xf numFmtId="0" fontId="14" fillId="30" borderId="105" xfId="5" applyFont="1" applyFill="1" applyBorder="1" applyAlignment="1">
      <alignment horizontal="center"/>
    </xf>
    <xf numFmtId="7" fontId="16" fillId="0" borderId="62" xfId="5" applyNumberFormat="1" applyFont="1" applyBorder="1" applyAlignment="1">
      <alignment horizontal="right"/>
    </xf>
    <xf numFmtId="7" fontId="16" fillId="0" borderId="105" xfId="5" applyNumberFormat="1" applyFont="1" applyBorder="1" applyAlignment="1">
      <alignment horizontal="right"/>
    </xf>
    <xf numFmtId="7" fontId="14" fillId="30" borderId="108" xfId="5" applyNumberFormat="1" applyFont="1" applyFill="1" applyBorder="1" applyAlignment="1">
      <alignment horizontal="center"/>
    </xf>
    <xf numFmtId="7" fontId="14" fillId="30" borderId="107" xfId="5" applyNumberFormat="1" applyFont="1" applyFill="1" applyBorder="1" applyAlignment="1">
      <alignment horizontal="center"/>
    </xf>
    <xf numFmtId="5" fontId="13" fillId="7" borderId="108" xfId="5" applyNumberFormat="1" applyFont="1" applyFill="1" applyBorder="1" applyAlignment="1">
      <alignment horizontal="right"/>
    </xf>
    <xf numFmtId="5" fontId="13" fillId="7" borderId="117" xfId="5" applyNumberFormat="1" applyFont="1" applyFill="1" applyBorder="1" applyAlignment="1">
      <alignment horizontal="right"/>
    </xf>
    <xf numFmtId="7" fontId="14" fillId="30" borderId="109" xfId="5" applyNumberFormat="1" applyFont="1" applyFill="1" applyBorder="1" applyAlignment="1">
      <alignment horizontal="center"/>
    </xf>
    <xf numFmtId="7" fontId="16" fillId="0" borderId="108" xfId="5" applyNumberFormat="1" applyFont="1" applyBorder="1" applyAlignment="1">
      <alignment horizontal="right"/>
    </xf>
    <xf numFmtId="7" fontId="16" fillId="0" borderId="107" xfId="5" applyNumberFormat="1" applyFont="1" applyBorder="1" applyAlignment="1">
      <alignment horizontal="right"/>
    </xf>
    <xf numFmtId="0" fontId="14" fillId="4" borderId="111" xfId="5" applyFont="1" applyFill="1" applyBorder="1" applyAlignment="1">
      <alignment horizontal="center"/>
    </xf>
    <xf numFmtId="0" fontId="14" fillId="4" borderId="112" xfId="5" applyFont="1" applyFill="1" applyBorder="1" applyAlignment="1">
      <alignment horizontal="center"/>
    </xf>
    <xf numFmtId="0" fontId="9" fillId="4" borderId="57" xfId="5" applyFont="1" applyFill="1" applyBorder="1" applyAlignment="1">
      <alignment horizontal="center"/>
    </xf>
    <xf numFmtId="5" fontId="13" fillId="7" borderId="57" xfId="5" applyNumberFormat="1" applyFont="1" applyFill="1" applyBorder="1" applyAlignment="1">
      <alignment horizontal="right"/>
    </xf>
    <xf numFmtId="0" fontId="9" fillId="7" borderId="57" xfId="5" applyFont="1" applyFill="1" applyBorder="1" applyAlignment="1">
      <alignment horizontal="center"/>
    </xf>
    <xf numFmtId="0" fontId="9" fillId="0" borderId="22" xfId="5" applyFont="1" applyBorder="1" applyAlignment="1">
      <alignment horizontal="left"/>
    </xf>
    <xf numFmtId="49" fontId="9" fillId="0" borderId="22" xfId="5" applyNumberFormat="1" applyFont="1" applyBorder="1" applyAlignment="1">
      <alignment horizontal="right"/>
    </xf>
    <xf numFmtId="0" fontId="14" fillId="4" borderId="114" xfId="5" applyFont="1" applyFill="1" applyBorder="1" applyAlignment="1">
      <alignment horizontal="center"/>
    </xf>
    <xf numFmtId="0" fontId="14" fillId="4" borderId="115" xfId="5" applyFont="1" applyFill="1" applyBorder="1" applyAlignment="1">
      <alignment horizontal="center"/>
    </xf>
    <xf numFmtId="0" fontId="9" fillId="4" borderId="61" xfId="5" applyFont="1" applyFill="1" applyBorder="1" applyAlignment="1">
      <alignment horizontal="center"/>
    </xf>
    <xf numFmtId="5" fontId="13" fillId="7" borderId="62" xfId="5" applyNumberFormat="1" applyFont="1" applyFill="1" applyBorder="1" applyAlignment="1">
      <alignment horizontal="right"/>
    </xf>
    <xf numFmtId="5" fontId="13" fillId="7" borderId="105" xfId="5" applyNumberFormat="1" applyFont="1" applyFill="1" applyBorder="1" applyAlignment="1">
      <alignment horizontal="right"/>
    </xf>
    <xf numFmtId="0" fontId="9" fillId="7" borderId="67" xfId="5" applyFont="1" applyFill="1" applyBorder="1"/>
    <xf numFmtId="0" fontId="9" fillId="7" borderId="115" xfId="5" applyFont="1" applyFill="1" applyBorder="1"/>
    <xf numFmtId="0" fontId="14" fillId="4" borderId="116" xfId="5" applyFont="1" applyFill="1" applyBorder="1" applyAlignment="1">
      <alignment horizontal="center"/>
    </xf>
    <xf numFmtId="0" fontId="14" fillId="4" borderId="107" xfId="5" applyFont="1" applyFill="1" applyBorder="1" applyAlignment="1">
      <alignment horizontal="center"/>
    </xf>
    <xf numFmtId="0" fontId="9" fillId="4" borderId="70" xfId="5" applyFont="1" applyFill="1" applyBorder="1" applyAlignment="1">
      <alignment horizontal="center"/>
    </xf>
    <xf numFmtId="5" fontId="13" fillId="7" borderId="107" xfId="5" applyNumberFormat="1" applyFont="1" applyFill="1" applyBorder="1" applyAlignment="1">
      <alignment horizontal="right"/>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8" fillId="0" borderId="3" xfId="0" applyFont="1" applyBorder="1" applyAlignment="1">
      <alignment horizontal="center" vertical="center"/>
    </xf>
    <xf numFmtId="0" fontId="28" fillId="0" borderId="4"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xf>
    <xf numFmtId="0" fontId="32" fillId="0" borderId="3" xfId="0" applyFont="1" applyBorder="1" applyAlignment="1">
      <alignment horizontal="center" vertical="center"/>
    </xf>
    <xf numFmtId="0" fontId="32" fillId="0" borderId="4" xfId="0" applyFont="1" applyBorder="1" applyAlignment="1">
      <alignment horizontal="center" vertical="center"/>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0" fillId="0" borderId="2" xfId="0" applyBorder="1" applyAlignment="1">
      <alignment horizontal="center" vertical="center"/>
    </xf>
    <xf numFmtId="0" fontId="5" fillId="0" borderId="2" xfId="0" applyFont="1" applyBorder="1">
      <alignment vertical="center"/>
    </xf>
    <xf numFmtId="49" fontId="4" fillId="2" borderId="2" xfId="0" applyNumberFormat="1" applyFont="1" applyFill="1" applyBorder="1" applyAlignment="1">
      <alignment horizontal="left" vertical="center" wrapText="1"/>
    </xf>
    <xf numFmtId="0" fontId="0" fillId="0" borderId="2" xfId="0" applyBorder="1" applyAlignment="1">
      <alignment horizontal="left" vertical="center"/>
    </xf>
    <xf numFmtId="1" fontId="0" fillId="0" borderId="2" xfId="0" applyNumberFormat="1" applyBorder="1" applyAlignment="1">
      <alignment horizontal="right" vertical="center"/>
    </xf>
    <xf numFmtId="0" fontId="0" fillId="0" borderId="2" xfId="0" applyBorder="1" applyAlignment="1">
      <alignment horizontal="right" vertical="center"/>
    </xf>
    <xf numFmtId="176" fontId="0" fillId="0" borderId="2" xfId="0" applyNumberFormat="1" applyBorder="1" applyAlignment="1">
      <alignment horizontal="right" vertical="center"/>
    </xf>
    <xf numFmtId="0" fontId="1" fillId="0" borderId="2" xfId="0" applyFont="1" applyBorder="1">
      <alignment vertical="center"/>
    </xf>
    <xf numFmtId="49" fontId="0" fillId="0" borderId="2" xfId="0" applyNumberFormat="1" applyBorder="1" applyAlignment="1">
      <alignment vertical="center" wrapText="1"/>
    </xf>
    <xf numFmtId="49" fontId="4" fillId="2" borderId="2" xfId="0" applyNumberFormat="1" applyFont="1" applyFill="1" applyBorder="1" applyAlignment="1">
      <alignment horizontal="center" vertical="center" wrapText="1"/>
    </xf>
    <xf numFmtId="0" fontId="0" fillId="0" borderId="73" xfId="0" applyBorder="1" applyAlignment="1">
      <alignment horizontal="center" vertical="center" wrapText="1"/>
    </xf>
    <xf numFmtId="0" fontId="0" fillId="0" borderId="74" xfId="0" applyBorder="1" applyAlignment="1">
      <alignment horizontal="center" vertical="center" wrapText="1"/>
    </xf>
    <xf numFmtId="0" fontId="3" fillId="0" borderId="0" xfId="0" applyFont="1" applyFill="1" applyBorder="1" applyAlignment="1">
      <alignment vertical="center" wrapText="1"/>
    </xf>
    <xf numFmtId="0" fontId="3" fillId="0" borderId="75" xfId="0" applyFont="1" applyFill="1" applyBorder="1" applyAlignment="1">
      <alignment vertical="center" wrapText="1"/>
    </xf>
  </cellXfs>
  <cellStyles count="7">
    <cellStyle name="パーセント 2" xfId="6" xr:uid="{E149041F-C069-4132-978B-DCC24B2F3ED8}"/>
    <cellStyle name="通貨 2" xfId="2" xr:uid="{1CD35D25-7AB5-4064-BB34-213E6D266256}"/>
    <cellStyle name="標準" xfId="0" builtinId="0"/>
    <cellStyle name="標準 2" xfId="5" xr:uid="{07A74C2F-7A39-4B8B-A19D-4E913109FA1F}"/>
    <cellStyle name="標準_ｱﾆｿﾞｰ用成功" xfId="3" xr:uid="{1D0A6BCB-C2A6-46CA-80DA-7A9094E1205C}"/>
    <cellStyle name="標準_カプセル専用KIDS標準見積原価書 V32" xfId="1" xr:uid="{11C1E0D2-F009-4636-B424-5FFFDB9EB332}"/>
    <cellStyle name="標準_鋼の錬金術師スタイリング (償却外し)" xfId="4" xr:uid="{7A5B205D-4A8D-4EB2-87F6-29C9F3CB21B5}"/>
  </cellStyles>
  <dxfs count="13">
    <dxf>
      <fill>
        <patternFill patternType="none">
          <bgColor auto="1"/>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FB0F815-48F4-4D17-8D9E-C36B14A33A75}">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ar_dump_log - コピー_1" connectionId="2" xr16:uid="{8BCC9DFF-3BFC-4B43-A091-4BD8DD1D547D}" autoFormatId="20"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ar_dump_log - コピー" connectionId="1" xr16:uid="{F6B43168-79CC-42C3-BC6A-37ADA38438EC}" autoFormatId="20" applyNumberFormats="0" applyBorderFormats="0" applyFontFormats="0" applyPatternFormats="0"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01CD8-1135-4754-9E83-D93FA540F79F}">
  <dimension ref="A1:S170"/>
  <sheetViews>
    <sheetView showZeros="0" showOutlineSymbols="0" view="pageBreakPreview" topLeftCell="A52" zoomScaleNormal="100" zoomScaleSheetLayoutView="100" workbookViewId="0">
      <selection activeCell="F81" sqref="F81:K82"/>
    </sheetView>
  </sheetViews>
  <sheetFormatPr defaultColWidth="8.09765625" defaultRowHeight="10.8"/>
  <cols>
    <col min="1" max="1" width="15.59765625" style="7" customWidth="1"/>
    <col min="2" max="2" width="13.8984375" style="7" customWidth="1"/>
    <col min="3" max="3" width="13.59765625" style="7" customWidth="1"/>
    <col min="4" max="4" width="5.09765625" style="7" customWidth="1"/>
    <col min="5" max="5" width="7.796875" style="7" customWidth="1"/>
    <col min="6" max="6" width="4.5" style="7" customWidth="1"/>
    <col min="7" max="7" width="9.69921875" style="7" customWidth="1"/>
    <col min="8" max="8" width="12.796875" style="7" customWidth="1"/>
    <col min="9" max="9" width="4.5" style="7" customWidth="1"/>
    <col min="10" max="10" width="8.19921875" style="7" customWidth="1"/>
    <col min="11" max="11" width="10.8984375" style="7" customWidth="1"/>
    <col min="12" max="12" width="19.59765625" style="7" hidden="1" customWidth="1"/>
    <col min="13" max="13" width="10.69921875" style="7" bestFit="1" customWidth="1"/>
    <col min="14" max="20" width="5.09765625" style="7" customWidth="1"/>
    <col min="21" max="256" width="8.09765625" style="7"/>
    <col min="257" max="257" width="15.59765625" style="7" customWidth="1"/>
    <col min="258" max="258" width="13.8984375" style="7" customWidth="1"/>
    <col min="259" max="259" width="13.59765625" style="7" customWidth="1"/>
    <col min="260" max="260" width="5.09765625" style="7" customWidth="1"/>
    <col min="261" max="261" width="7.796875" style="7" customWidth="1"/>
    <col min="262" max="262" width="4.5" style="7" customWidth="1"/>
    <col min="263" max="263" width="9.69921875" style="7" customWidth="1"/>
    <col min="264" max="264" width="12.796875" style="7" customWidth="1"/>
    <col min="265" max="265" width="4.5" style="7" customWidth="1"/>
    <col min="266" max="266" width="8.19921875" style="7" customWidth="1"/>
    <col min="267" max="267" width="10.8984375" style="7" customWidth="1"/>
    <col min="268" max="268" width="0" style="7" hidden="1" customWidth="1"/>
    <col min="269" max="269" width="10.69921875" style="7" bestFit="1" customWidth="1"/>
    <col min="270" max="276" width="5.09765625" style="7" customWidth="1"/>
    <col min="277" max="512" width="8.09765625" style="7"/>
    <col min="513" max="513" width="15.59765625" style="7" customWidth="1"/>
    <col min="514" max="514" width="13.8984375" style="7" customWidth="1"/>
    <col min="515" max="515" width="13.59765625" style="7" customWidth="1"/>
    <col min="516" max="516" width="5.09765625" style="7" customWidth="1"/>
    <col min="517" max="517" width="7.796875" style="7" customWidth="1"/>
    <col min="518" max="518" width="4.5" style="7" customWidth="1"/>
    <col min="519" max="519" width="9.69921875" style="7" customWidth="1"/>
    <col min="520" max="520" width="12.796875" style="7" customWidth="1"/>
    <col min="521" max="521" width="4.5" style="7" customWidth="1"/>
    <col min="522" max="522" width="8.19921875" style="7" customWidth="1"/>
    <col min="523" max="523" width="10.8984375" style="7" customWidth="1"/>
    <col min="524" max="524" width="0" style="7" hidden="1" customWidth="1"/>
    <col min="525" max="525" width="10.69921875" style="7" bestFit="1" customWidth="1"/>
    <col min="526" max="532" width="5.09765625" style="7" customWidth="1"/>
    <col min="533" max="768" width="8.09765625" style="7"/>
    <col min="769" max="769" width="15.59765625" style="7" customWidth="1"/>
    <col min="770" max="770" width="13.8984375" style="7" customWidth="1"/>
    <col min="771" max="771" width="13.59765625" style="7" customWidth="1"/>
    <col min="772" max="772" width="5.09765625" style="7" customWidth="1"/>
    <col min="773" max="773" width="7.796875" style="7" customWidth="1"/>
    <col min="774" max="774" width="4.5" style="7" customWidth="1"/>
    <col min="775" max="775" width="9.69921875" style="7" customWidth="1"/>
    <col min="776" max="776" width="12.796875" style="7" customWidth="1"/>
    <col min="777" max="777" width="4.5" style="7" customWidth="1"/>
    <col min="778" max="778" width="8.19921875" style="7" customWidth="1"/>
    <col min="779" max="779" width="10.8984375" style="7" customWidth="1"/>
    <col min="780" max="780" width="0" style="7" hidden="1" customWidth="1"/>
    <col min="781" max="781" width="10.69921875" style="7" bestFit="1" customWidth="1"/>
    <col min="782" max="788" width="5.09765625" style="7" customWidth="1"/>
    <col min="789" max="1024" width="8.09765625" style="7"/>
    <col min="1025" max="1025" width="15.59765625" style="7" customWidth="1"/>
    <col min="1026" max="1026" width="13.8984375" style="7" customWidth="1"/>
    <col min="1027" max="1027" width="13.59765625" style="7" customWidth="1"/>
    <col min="1028" max="1028" width="5.09765625" style="7" customWidth="1"/>
    <col min="1029" max="1029" width="7.796875" style="7" customWidth="1"/>
    <col min="1030" max="1030" width="4.5" style="7" customWidth="1"/>
    <col min="1031" max="1031" width="9.69921875" style="7" customWidth="1"/>
    <col min="1032" max="1032" width="12.796875" style="7" customWidth="1"/>
    <col min="1033" max="1033" width="4.5" style="7" customWidth="1"/>
    <col min="1034" max="1034" width="8.19921875" style="7" customWidth="1"/>
    <col min="1035" max="1035" width="10.8984375" style="7" customWidth="1"/>
    <col min="1036" max="1036" width="0" style="7" hidden="1" customWidth="1"/>
    <col min="1037" max="1037" width="10.69921875" style="7" bestFit="1" customWidth="1"/>
    <col min="1038" max="1044" width="5.09765625" style="7" customWidth="1"/>
    <col min="1045" max="1280" width="8.09765625" style="7"/>
    <col min="1281" max="1281" width="15.59765625" style="7" customWidth="1"/>
    <col min="1282" max="1282" width="13.8984375" style="7" customWidth="1"/>
    <col min="1283" max="1283" width="13.59765625" style="7" customWidth="1"/>
    <col min="1284" max="1284" width="5.09765625" style="7" customWidth="1"/>
    <col min="1285" max="1285" width="7.796875" style="7" customWidth="1"/>
    <col min="1286" max="1286" width="4.5" style="7" customWidth="1"/>
    <col min="1287" max="1287" width="9.69921875" style="7" customWidth="1"/>
    <col min="1288" max="1288" width="12.796875" style="7" customWidth="1"/>
    <col min="1289" max="1289" width="4.5" style="7" customWidth="1"/>
    <col min="1290" max="1290" width="8.19921875" style="7" customWidth="1"/>
    <col min="1291" max="1291" width="10.8984375" style="7" customWidth="1"/>
    <col min="1292" max="1292" width="0" style="7" hidden="1" customWidth="1"/>
    <col min="1293" max="1293" width="10.69921875" style="7" bestFit="1" customWidth="1"/>
    <col min="1294" max="1300" width="5.09765625" style="7" customWidth="1"/>
    <col min="1301" max="1536" width="8.09765625" style="7"/>
    <col min="1537" max="1537" width="15.59765625" style="7" customWidth="1"/>
    <col min="1538" max="1538" width="13.8984375" style="7" customWidth="1"/>
    <col min="1539" max="1539" width="13.59765625" style="7" customWidth="1"/>
    <col min="1540" max="1540" width="5.09765625" style="7" customWidth="1"/>
    <col min="1541" max="1541" width="7.796875" style="7" customWidth="1"/>
    <col min="1542" max="1542" width="4.5" style="7" customWidth="1"/>
    <col min="1543" max="1543" width="9.69921875" style="7" customWidth="1"/>
    <col min="1544" max="1544" width="12.796875" style="7" customWidth="1"/>
    <col min="1545" max="1545" width="4.5" style="7" customWidth="1"/>
    <col min="1546" max="1546" width="8.19921875" style="7" customWidth="1"/>
    <col min="1547" max="1547" width="10.8984375" style="7" customWidth="1"/>
    <col min="1548" max="1548" width="0" style="7" hidden="1" customWidth="1"/>
    <col min="1549" max="1549" width="10.69921875" style="7" bestFit="1" customWidth="1"/>
    <col min="1550" max="1556" width="5.09765625" style="7" customWidth="1"/>
    <col min="1557" max="1792" width="8.09765625" style="7"/>
    <col min="1793" max="1793" width="15.59765625" style="7" customWidth="1"/>
    <col min="1794" max="1794" width="13.8984375" style="7" customWidth="1"/>
    <col min="1795" max="1795" width="13.59765625" style="7" customWidth="1"/>
    <col min="1796" max="1796" width="5.09765625" style="7" customWidth="1"/>
    <col min="1797" max="1797" width="7.796875" style="7" customWidth="1"/>
    <col min="1798" max="1798" width="4.5" style="7" customWidth="1"/>
    <col min="1799" max="1799" width="9.69921875" style="7" customWidth="1"/>
    <col min="1800" max="1800" width="12.796875" style="7" customWidth="1"/>
    <col min="1801" max="1801" width="4.5" style="7" customWidth="1"/>
    <col min="1802" max="1802" width="8.19921875" style="7" customWidth="1"/>
    <col min="1803" max="1803" width="10.8984375" style="7" customWidth="1"/>
    <col min="1804" max="1804" width="0" style="7" hidden="1" customWidth="1"/>
    <col min="1805" max="1805" width="10.69921875" style="7" bestFit="1" customWidth="1"/>
    <col min="1806" max="1812" width="5.09765625" style="7" customWidth="1"/>
    <col min="1813" max="2048" width="8.09765625" style="7"/>
    <col min="2049" max="2049" width="15.59765625" style="7" customWidth="1"/>
    <col min="2050" max="2050" width="13.8984375" style="7" customWidth="1"/>
    <col min="2051" max="2051" width="13.59765625" style="7" customWidth="1"/>
    <col min="2052" max="2052" width="5.09765625" style="7" customWidth="1"/>
    <col min="2053" max="2053" width="7.796875" style="7" customWidth="1"/>
    <col min="2054" max="2054" width="4.5" style="7" customWidth="1"/>
    <col min="2055" max="2055" width="9.69921875" style="7" customWidth="1"/>
    <col min="2056" max="2056" width="12.796875" style="7" customWidth="1"/>
    <col min="2057" max="2057" width="4.5" style="7" customWidth="1"/>
    <col min="2058" max="2058" width="8.19921875" style="7" customWidth="1"/>
    <col min="2059" max="2059" width="10.8984375" style="7" customWidth="1"/>
    <col min="2060" max="2060" width="0" style="7" hidden="1" customWidth="1"/>
    <col min="2061" max="2061" width="10.69921875" style="7" bestFit="1" customWidth="1"/>
    <col min="2062" max="2068" width="5.09765625" style="7" customWidth="1"/>
    <col min="2069" max="2304" width="8.09765625" style="7"/>
    <col min="2305" max="2305" width="15.59765625" style="7" customWidth="1"/>
    <col min="2306" max="2306" width="13.8984375" style="7" customWidth="1"/>
    <col min="2307" max="2307" width="13.59765625" style="7" customWidth="1"/>
    <col min="2308" max="2308" width="5.09765625" style="7" customWidth="1"/>
    <col min="2309" max="2309" width="7.796875" style="7" customWidth="1"/>
    <col min="2310" max="2310" width="4.5" style="7" customWidth="1"/>
    <col min="2311" max="2311" width="9.69921875" style="7" customWidth="1"/>
    <col min="2312" max="2312" width="12.796875" style="7" customWidth="1"/>
    <col min="2313" max="2313" width="4.5" style="7" customWidth="1"/>
    <col min="2314" max="2314" width="8.19921875" style="7" customWidth="1"/>
    <col min="2315" max="2315" width="10.8984375" style="7" customWidth="1"/>
    <col min="2316" max="2316" width="0" style="7" hidden="1" customWidth="1"/>
    <col min="2317" max="2317" width="10.69921875" style="7" bestFit="1" customWidth="1"/>
    <col min="2318" max="2324" width="5.09765625" style="7" customWidth="1"/>
    <col min="2325" max="2560" width="8.09765625" style="7"/>
    <col min="2561" max="2561" width="15.59765625" style="7" customWidth="1"/>
    <col min="2562" max="2562" width="13.8984375" style="7" customWidth="1"/>
    <col min="2563" max="2563" width="13.59765625" style="7" customWidth="1"/>
    <col min="2564" max="2564" width="5.09765625" style="7" customWidth="1"/>
    <col min="2565" max="2565" width="7.796875" style="7" customWidth="1"/>
    <col min="2566" max="2566" width="4.5" style="7" customWidth="1"/>
    <col min="2567" max="2567" width="9.69921875" style="7" customWidth="1"/>
    <col min="2568" max="2568" width="12.796875" style="7" customWidth="1"/>
    <col min="2569" max="2569" width="4.5" style="7" customWidth="1"/>
    <col min="2570" max="2570" width="8.19921875" style="7" customWidth="1"/>
    <col min="2571" max="2571" width="10.8984375" style="7" customWidth="1"/>
    <col min="2572" max="2572" width="0" style="7" hidden="1" customWidth="1"/>
    <col min="2573" max="2573" width="10.69921875" style="7" bestFit="1" customWidth="1"/>
    <col min="2574" max="2580" width="5.09765625" style="7" customWidth="1"/>
    <col min="2581" max="2816" width="8.09765625" style="7"/>
    <col min="2817" max="2817" width="15.59765625" style="7" customWidth="1"/>
    <col min="2818" max="2818" width="13.8984375" style="7" customWidth="1"/>
    <col min="2819" max="2819" width="13.59765625" style="7" customWidth="1"/>
    <col min="2820" max="2820" width="5.09765625" style="7" customWidth="1"/>
    <col min="2821" max="2821" width="7.796875" style="7" customWidth="1"/>
    <col min="2822" max="2822" width="4.5" style="7" customWidth="1"/>
    <col min="2823" max="2823" width="9.69921875" style="7" customWidth="1"/>
    <col min="2824" max="2824" width="12.796875" style="7" customWidth="1"/>
    <col min="2825" max="2825" width="4.5" style="7" customWidth="1"/>
    <col min="2826" max="2826" width="8.19921875" style="7" customWidth="1"/>
    <col min="2827" max="2827" width="10.8984375" style="7" customWidth="1"/>
    <col min="2828" max="2828" width="0" style="7" hidden="1" customWidth="1"/>
    <col min="2829" max="2829" width="10.69921875" style="7" bestFit="1" customWidth="1"/>
    <col min="2830" max="2836" width="5.09765625" style="7" customWidth="1"/>
    <col min="2837" max="3072" width="8.09765625" style="7"/>
    <col min="3073" max="3073" width="15.59765625" style="7" customWidth="1"/>
    <col min="3074" max="3074" width="13.8984375" style="7" customWidth="1"/>
    <col min="3075" max="3075" width="13.59765625" style="7" customWidth="1"/>
    <col min="3076" max="3076" width="5.09765625" style="7" customWidth="1"/>
    <col min="3077" max="3077" width="7.796875" style="7" customWidth="1"/>
    <col min="3078" max="3078" width="4.5" style="7" customWidth="1"/>
    <col min="3079" max="3079" width="9.69921875" style="7" customWidth="1"/>
    <col min="3080" max="3080" width="12.796875" style="7" customWidth="1"/>
    <col min="3081" max="3081" width="4.5" style="7" customWidth="1"/>
    <col min="3082" max="3082" width="8.19921875" style="7" customWidth="1"/>
    <col min="3083" max="3083" width="10.8984375" style="7" customWidth="1"/>
    <col min="3084" max="3084" width="0" style="7" hidden="1" customWidth="1"/>
    <col min="3085" max="3085" width="10.69921875" style="7" bestFit="1" customWidth="1"/>
    <col min="3086" max="3092" width="5.09765625" style="7" customWidth="1"/>
    <col min="3093" max="3328" width="8.09765625" style="7"/>
    <col min="3329" max="3329" width="15.59765625" style="7" customWidth="1"/>
    <col min="3330" max="3330" width="13.8984375" style="7" customWidth="1"/>
    <col min="3331" max="3331" width="13.59765625" style="7" customWidth="1"/>
    <col min="3332" max="3332" width="5.09765625" style="7" customWidth="1"/>
    <col min="3333" max="3333" width="7.796875" style="7" customWidth="1"/>
    <col min="3334" max="3334" width="4.5" style="7" customWidth="1"/>
    <col min="3335" max="3335" width="9.69921875" style="7" customWidth="1"/>
    <col min="3336" max="3336" width="12.796875" style="7" customWidth="1"/>
    <col min="3337" max="3337" width="4.5" style="7" customWidth="1"/>
    <col min="3338" max="3338" width="8.19921875" style="7" customWidth="1"/>
    <col min="3339" max="3339" width="10.8984375" style="7" customWidth="1"/>
    <col min="3340" max="3340" width="0" style="7" hidden="1" customWidth="1"/>
    <col min="3341" max="3341" width="10.69921875" style="7" bestFit="1" customWidth="1"/>
    <col min="3342" max="3348" width="5.09765625" style="7" customWidth="1"/>
    <col min="3349" max="3584" width="8.09765625" style="7"/>
    <col min="3585" max="3585" width="15.59765625" style="7" customWidth="1"/>
    <col min="3586" max="3586" width="13.8984375" style="7" customWidth="1"/>
    <col min="3587" max="3587" width="13.59765625" style="7" customWidth="1"/>
    <col min="3588" max="3588" width="5.09765625" style="7" customWidth="1"/>
    <col min="3589" max="3589" width="7.796875" style="7" customWidth="1"/>
    <col min="3590" max="3590" width="4.5" style="7" customWidth="1"/>
    <col min="3591" max="3591" width="9.69921875" style="7" customWidth="1"/>
    <col min="3592" max="3592" width="12.796875" style="7" customWidth="1"/>
    <col min="3593" max="3593" width="4.5" style="7" customWidth="1"/>
    <col min="3594" max="3594" width="8.19921875" style="7" customWidth="1"/>
    <col min="3595" max="3595" width="10.8984375" style="7" customWidth="1"/>
    <col min="3596" max="3596" width="0" style="7" hidden="1" customWidth="1"/>
    <col min="3597" max="3597" width="10.69921875" style="7" bestFit="1" customWidth="1"/>
    <col min="3598" max="3604" width="5.09765625" style="7" customWidth="1"/>
    <col min="3605" max="3840" width="8.09765625" style="7"/>
    <col min="3841" max="3841" width="15.59765625" style="7" customWidth="1"/>
    <col min="3842" max="3842" width="13.8984375" style="7" customWidth="1"/>
    <col min="3843" max="3843" width="13.59765625" style="7" customWidth="1"/>
    <col min="3844" max="3844" width="5.09765625" style="7" customWidth="1"/>
    <col min="3845" max="3845" width="7.796875" style="7" customWidth="1"/>
    <col min="3846" max="3846" width="4.5" style="7" customWidth="1"/>
    <col min="3847" max="3847" width="9.69921875" style="7" customWidth="1"/>
    <col min="3848" max="3848" width="12.796875" style="7" customWidth="1"/>
    <col min="3849" max="3849" width="4.5" style="7" customWidth="1"/>
    <col min="3850" max="3850" width="8.19921875" style="7" customWidth="1"/>
    <col min="3851" max="3851" width="10.8984375" style="7" customWidth="1"/>
    <col min="3852" max="3852" width="0" style="7" hidden="1" customWidth="1"/>
    <col min="3853" max="3853" width="10.69921875" style="7" bestFit="1" customWidth="1"/>
    <col min="3854" max="3860" width="5.09765625" style="7" customWidth="1"/>
    <col min="3861" max="4096" width="8.09765625" style="7"/>
    <col min="4097" max="4097" width="15.59765625" style="7" customWidth="1"/>
    <col min="4098" max="4098" width="13.8984375" style="7" customWidth="1"/>
    <col min="4099" max="4099" width="13.59765625" style="7" customWidth="1"/>
    <col min="4100" max="4100" width="5.09765625" style="7" customWidth="1"/>
    <col min="4101" max="4101" width="7.796875" style="7" customWidth="1"/>
    <col min="4102" max="4102" width="4.5" style="7" customWidth="1"/>
    <col min="4103" max="4103" width="9.69921875" style="7" customWidth="1"/>
    <col min="4104" max="4104" width="12.796875" style="7" customWidth="1"/>
    <col min="4105" max="4105" width="4.5" style="7" customWidth="1"/>
    <col min="4106" max="4106" width="8.19921875" style="7" customWidth="1"/>
    <col min="4107" max="4107" width="10.8984375" style="7" customWidth="1"/>
    <col min="4108" max="4108" width="0" style="7" hidden="1" customWidth="1"/>
    <col min="4109" max="4109" width="10.69921875" style="7" bestFit="1" customWidth="1"/>
    <col min="4110" max="4116" width="5.09765625" style="7" customWidth="1"/>
    <col min="4117" max="4352" width="8.09765625" style="7"/>
    <col min="4353" max="4353" width="15.59765625" style="7" customWidth="1"/>
    <col min="4354" max="4354" width="13.8984375" style="7" customWidth="1"/>
    <col min="4355" max="4355" width="13.59765625" style="7" customWidth="1"/>
    <col min="4356" max="4356" width="5.09765625" style="7" customWidth="1"/>
    <col min="4357" max="4357" width="7.796875" style="7" customWidth="1"/>
    <col min="4358" max="4358" width="4.5" style="7" customWidth="1"/>
    <col min="4359" max="4359" width="9.69921875" style="7" customWidth="1"/>
    <col min="4360" max="4360" width="12.796875" style="7" customWidth="1"/>
    <col min="4361" max="4361" width="4.5" style="7" customWidth="1"/>
    <col min="4362" max="4362" width="8.19921875" style="7" customWidth="1"/>
    <col min="4363" max="4363" width="10.8984375" style="7" customWidth="1"/>
    <col min="4364" max="4364" width="0" style="7" hidden="1" customWidth="1"/>
    <col min="4365" max="4365" width="10.69921875" style="7" bestFit="1" customWidth="1"/>
    <col min="4366" max="4372" width="5.09765625" style="7" customWidth="1"/>
    <col min="4373" max="4608" width="8.09765625" style="7"/>
    <col min="4609" max="4609" width="15.59765625" style="7" customWidth="1"/>
    <col min="4610" max="4610" width="13.8984375" style="7" customWidth="1"/>
    <col min="4611" max="4611" width="13.59765625" style="7" customWidth="1"/>
    <col min="4612" max="4612" width="5.09765625" style="7" customWidth="1"/>
    <col min="4613" max="4613" width="7.796875" style="7" customWidth="1"/>
    <col min="4614" max="4614" width="4.5" style="7" customWidth="1"/>
    <col min="4615" max="4615" width="9.69921875" style="7" customWidth="1"/>
    <col min="4616" max="4616" width="12.796875" style="7" customWidth="1"/>
    <col min="4617" max="4617" width="4.5" style="7" customWidth="1"/>
    <col min="4618" max="4618" width="8.19921875" style="7" customWidth="1"/>
    <col min="4619" max="4619" width="10.8984375" style="7" customWidth="1"/>
    <col min="4620" max="4620" width="0" style="7" hidden="1" customWidth="1"/>
    <col min="4621" max="4621" width="10.69921875" style="7" bestFit="1" customWidth="1"/>
    <col min="4622" max="4628" width="5.09765625" style="7" customWidth="1"/>
    <col min="4629" max="4864" width="8.09765625" style="7"/>
    <col min="4865" max="4865" width="15.59765625" style="7" customWidth="1"/>
    <col min="4866" max="4866" width="13.8984375" style="7" customWidth="1"/>
    <col min="4867" max="4867" width="13.59765625" style="7" customWidth="1"/>
    <col min="4868" max="4868" width="5.09765625" style="7" customWidth="1"/>
    <col min="4869" max="4869" width="7.796875" style="7" customWidth="1"/>
    <col min="4870" max="4870" width="4.5" style="7" customWidth="1"/>
    <col min="4871" max="4871" width="9.69921875" style="7" customWidth="1"/>
    <col min="4872" max="4872" width="12.796875" style="7" customWidth="1"/>
    <col min="4873" max="4873" width="4.5" style="7" customWidth="1"/>
    <col min="4874" max="4874" width="8.19921875" style="7" customWidth="1"/>
    <col min="4875" max="4875" width="10.8984375" style="7" customWidth="1"/>
    <col min="4876" max="4876" width="0" style="7" hidden="1" customWidth="1"/>
    <col min="4877" max="4877" width="10.69921875" style="7" bestFit="1" customWidth="1"/>
    <col min="4878" max="4884" width="5.09765625" style="7" customWidth="1"/>
    <col min="4885" max="5120" width="8.09765625" style="7"/>
    <col min="5121" max="5121" width="15.59765625" style="7" customWidth="1"/>
    <col min="5122" max="5122" width="13.8984375" style="7" customWidth="1"/>
    <col min="5123" max="5123" width="13.59765625" style="7" customWidth="1"/>
    <col min="5124" max="5124" width="5.09765625" style="7" customWidth="1"/>
    <col min="5125" max="5125" width="7.796875" style="7" customWidth="1"/>
    <col min="5126" max="5126" width="4.5" style="7" customWidth="1"/>
    <col min="5127" max="5127" width="9.69921875" style="7" customWidth="1"/>
    <col min="5128" max="5128" width="12.796875" style="7" customWidth="1"/>
    <col min="5129" max="5129" width="4.5" style="7" customWidth="1"/>
    <col min="5130" max="5130" width="8.19921875" style="7" customWidth="1"/>
    <col min="5131" max="5131" width="10.8984375" style="7" customWidth="1"/>
    <col min="5132" max="5132" width="0" style="7" hidden="1" customWidth="1"/>
    <col min="5133" max="5133" width="10.69921875" style="7" bestFit="1" customWidth="1"/>
    <col min="5134" max="5140" width="5.09765625" style="7" customWidth="1"/>
    <col min="5141" max="5376" width="8.09765625" style="7"/>
    <col min="5377" max="5377" width="15.59765625" style="7" customWidth="1"/>
    <col min="5378" max="5378" width="13.8984375" style="7" customWidth="1"/>
    <col min="5379" max="5379" width="13.59765625" style="7" customWidth="1"/>
    <col min="5380" max="5380" width="5.09765625" style="7" customWidth="1"/>
    <col min="5381" max="5381" width="7.796875" style="7" customWidth="1"/>
    <col min="5382" max="5382" width="4.5" style="7" customWidth="1"/>
    <col min="5383" max="5383" width="9.69921875" style="7" customWidth="1"/>
    <col min="5384" max="5384" width="12.796875" style="7" customWidth="1"/>
    <col min="5385" max="5385" width="4.5" style="7" customWidth="1"/>
    <col min="5386" max="5386" width="8.19921875" style="7" customWidth="1"/>
    <col min="5387" max="5387" width="10.8984375" style="7" customWidth="1"/>
    <col min="5388" max="5388" width="0" style="7" hidden="1" customWidth="1"/>
    <col min="5389" max="5389" width="10.69921875" style="7" bestFit="1" customWidth="1"/>
    <col min="5390" max="5396" width="5.09765625" style="7" customWidth="1"/>
    <col min="5397" max="5632" width="8.09765625" style="7"/>
    <col min="5633" max="5633" width="15.59765625" style="7" customWidth="1"/>
    <col min="5634" max="5634" width="13.8984375" style="7" customWidth="1"/>
    <col min="5635" max="5635" width="13.59765625" style="7" customWidth="1"/>
    <col min="5636" max="5636" width="5.09765625" style="7" customWidth="1"/>
    <col min="5637" max="5637" width="7.796875" style="7" customWidth="1"/>
    <col min="5638" max="5638" width="4.5" style="7" customWidth="1"/>
    <col min="5639" max="5639" width="9.69921875" style="7" customWidth="1"/>
    <col min="5640" max="5640" width="12.796875" style="7" customWidth="1"/>
    <col min="5641" max="5641" width="4.5" style="7" customWidth="1"/>
    <col min="5642" max="5642" width="8.19921875" style="7" customWidth="1"/>
    <col min="5643" max="5643" width="10.8984375" style="7" customWidth="1"/>
    <col min="5644" max="5644" width="0" style="7" hidden="1" customWidth="1"/>
    <col min="5645" max="5645" width="10.69921875" style="7" bestFit="1" customWidth="1"/>
    <col min="5646" max="5652" width="5.09765625" style="7" customWidth="1"/>
    <col min="5653" max="5888" width="8.09765625" style="7"/>
    <col min="5889" max="5889" width="15.59765625" style="7" customWidth="1"/>
    <col min="5890" max="5890" width="13.8984375" style="7" customWidth="1"/>
    <col min="5891" max="5891" width="13.59765625" style="7" customWidth="1"/>
    <col min="5892" max="5892" width="5.09765625" style="7" customWidth="1"/>
    <col min="5893" max="5893" width="7.796875" style="7" customWidth="1"/>
    <col min="5894" max="5894" width="4.5" style="7" customWidth="1"/>
    <col min="5895" max="5895" width="9.69921875" style="7" customWidth="1"/>
    <col min="5896" max="5896" width="12.796875" style="7" customWidth="1"/>
    <col min="5897" max="5897" width="4.5" style="7" customWidth="1"/>
    <col min="5898" max="5898" width="8.19921875" style="7" customWidth="1"/>
    <col min="5899" max="5899" width="10.8984375" style="7" customWidth="1"/>
    <col min="5900" max="5900" width="0" style="7" hidden="1" customWidth="1"/>
    <col min="5901" max="5901" width="10.69921875" style="7" bestFit="1" customWidth="1"/>
    <col min="5902" max="5908" width="5.09765625" style="7" customWidth="1"/>
    <col min="5909" max="6144" width="8.09765625" style="7"/>
    <col min="6145" max="6145" width="15.59765625" style="7" customWidth="1"/>
    <col min="6146" max="6146" width="13.8984375" style="7" customWidth="1"/>
    <col min="6147" max="6147" width="13.59765625" style="7" customWidth="1"/>
    <col min="6148" max="6148" width="5.09765625" style="7" customWidth="1"/>
    <col min="6149" max="6149" width="7.796875" style="7" customWidth="1"/>
    <col min="6150" max="6150" width="4.5" style="7" customWidth="1"/>
    <col min="6151" max="6151" width="9.69921875" style="7" customWidth="1"/>
    <col min="6152" max="6152" width="12.796875" style="7" customWidth="1"/>
    <col min="6153" max="6153" width="4.5" style="7" customWidth="1"/>
    <col min="6154" max="6154" width="8.19921875" style="7" customWidth="1"/>
    <col min="6155" max="6155" width="10.8984375" style="7" customWidth="1"/>
    <col min="6156" max="6156" width="0" style="7" hidden="1" customWidth="1"/>
    <col min="6157" max="6157" width="10.69921875" style="7" bestFit="1" customWidth="1"/>
    <col min="6158" max="6164" width="5.09765625" style="7" customWidth="1"/>
    <col min="6165" max="6400" width="8.09765625" style="7"/>
    <col min="6401" max="6401" width="15.59765625" style="7" customWidth="1"/>
    <col min="6402" max="6402" width="13.8984375" style="7" customWidth="1"/>
    <col min="6403" max="6403" width="13.59765625" style="7" customWidth="1"/>
    <col min="6404" max="6404" width="5.09765625" style="7" customWidth="1"/>
    <col min="6405" max="6405" width="7.796875" style="7" customWidth="1"/>
    <col min="6406" max="6406" width="4.5" style="7" customWidth="1"/>
    <col min="6407" max="6407" width="9.69921875" style="7" customWidth="1"/>
    <col min="6408" max="6408" width="12.796875" style="7" customWidth="1"/>
    <col min="6409" max="6409" width="4.5" style="7" customWidth="1"/>
    <col min="6410" max="6410" width="8.19921875" style="7" customWidth="1"/>
    <col min="6411" max="6411" width="10.8984375" style="7" customWidth="1"/>
    <col min="6412" max="6412" width="0" style="7" hidden="1" customWidth="1"/>
    <col min="6413" max="6413" width="10.69921875" style="7" bestFit="1" customWidth="1"/>
    <col min="6414" max="6420" width="5.09765625" style="7" customWidth="1"/>
    <col min="6421" max="6656" width="8.09765625" style="7"/>
    <col min="6657" max="6657" width="15.59765625" style="7" customWidth="1"/>
    <col min="6658" max="6658" width="13.8984375" style="7" customWidth="1"/>
    <col min="6659" max="6659" width="13.59765625" style="7" customWidth="1"/>
    <col min="6660" max="6660" width="5.09765625" style="7" customWidth="1"/>
    <col min="6661" max="6661" width="7.796875" style="7" customWidth="1"/>
    <col min="6662" max="6662" width="4.5" style="7" customWidth="1"/>
    <col min="6663" max="6663" width="9.69921875" style="7" customWidth="1"/>
    <col min="6664" max="6664" width="12.796875" style="7" customWidth="1"/>
    <col min="6665" max="6665" width="4.5" style="7" customWidth="1"/>
    <col min="6666" max="6666" width="8.19921875" style="7" customWidth="1"/>
    <col min="6667" max="6667" width="10.8984375" style="7" customWidth="1"/>
    <col min="6668" max="6668" width="0" style="7" hidden="1" customWidth="1"/>
    <col min="6669" max="6669" width="10.69921875" style="7" bestFit="1" customWidth="1"/>
    <col min="6670" max="6676" width="5.09765625" style="7" customWidth="1"/>
    <col min="6677" max="6912" width="8.09765625" style="7"/>
    <col min="6913" max="6913" width="15.59765625" style="7" customWidth="1"/>
    <col min="6914" max="6914" width="13.8984375" style="7" customWidth="1"/>
    <col min="6915" max="6915" width="13.59765625" style="7" customWidth="1"/>
    <col min="6916" max="6916" width="5.09765625" style="7" customWidth="1"/>
    <col min="6917" max="6917" width="7.796875" style="7" customWidth="1"/>
    <col min="6918" max="6918" width="4.5" style="7" customWidth="1"/>
    <col min="6919" max="6919" width="9.69921875" style="7" customWidth="1"/>
    <col min="6920" max="6920" width="12.796875" style="7" customWidth="1"/>
    <col min="6921" max="6921" width="4.5" style="7" customWidth="1"/>
    <col min="6922" max="6922" width="8.19921875" style="7" customWidth="1"/>
    <col min="6923" max="6923" width="10.8984375" style="7" customWidth="1"/>
    <col min="6924" max="6924" width="0" style="7" hidden="1" customWidth="1"/>
    <col min="6925" max="6925" width="10.69921875" style="7" bestFit="1" customWidth="1"/>
    <col min="6926" max="6932" width="5.09765625" style="7" customWidth="1"/>
    <col min="6933" max="7168" width="8.09765625" style="7"/>
    <col min="7169" max="7169" width="15.59765625" style="7" customWidth="1"/>
    <col min="7170" max="7170" width="13.8984375" style="7" customWidth="1"/>
    <col min="7171" max="7171" width="13.59765625" style="7" customWidth="1"/>
    <col min="7172" max="7172" width="5.09765625" style="7" customWidth="1"/>
    <col min="7173" max="7173" width="7.796875" style="7" customWidth="1"/>
    <col min="7174" max="7174" width="4.5" style="7" customWidth="1"/>
    <col min="7175" max="7175" width="9.69921875" style="7" customWidth="1"/>
    <col min="7176" max="7176" width="12.796875" style="7" customWidth="1"/>
    <col min="7177" max="7177" width="4.5" style="7" customWidth="1"/>
    <col min="7178" max="7178" width="8.19921875" style="7" customWidth="1"/>
    <col min="7179" max="7179" width="10.8984375" style="7" customWidth="1"/>
    <col min="7180" max="7180" width="0" style="7" hidden="1" customWidth="1"/>
    <col min="7181" max="7181" width="10.69921875" style="7" bestFit="1" customWidth="1"/>
    <col min="7182" max="7188" width="5.09765625" style="7" customWidth="1"/>
    <col min="7189" max="7424" width="8.09765625" style="7"/>
    <col min="7425" max="7425" width="15.59765625" style="7" customWidth="1"/>
    <col min="7426" max="7426" width="13.8984375" style="7" customWidth="1"/>
    <col min="7427" max="7427" width="13.59765625" style="7" customWidth="1"/>
    <col min="7428" max="7428" width="5.09765625" style="7" customWidth="1"/>
    <col min="7429" max="7429" width="7.796875" style="7" customWidth="1"/>
    <col min="7430" max="7430" width="4.5" style="7" customWidth="1"/>
    <col min="7431" max="7431" width="9.69921875" style="7" customWidth="1"/>
    <col min="7432" max="7432" width="12.796875" style="7" customWidth="1"/>
    <col min="7433" max="7433" width="4.5" style="7" customWidth="1"/>
    <col min="7434" max="7434" width="8.19921875" style="7" customWidth="1"/>
    <col min="7435" max="7435" width="10.8984375" style="7" customWidth="1"/>
    <col min="7436" max="7436" width="0" style="7" hidden="1" customWidth="1"/>
    <col min="7437" max="7437" width="10.69921875" style="7" bestFit="1" customWidth="1"/>
    <col min="7438" max="7444" width="5.09765625" style="7" customWidth="1"/>
    <col min="7445" max="7680" width="8.09765625" style="7"/>
    <col min="7681" max="7681" width="15.59765625" style="7" customWidth="1"/>
    <col min="7682" max="7682" width="13.8984375" style="7" customWidth="1"/>
    <col min="7683" max="7683" width="13.59765625" style="7" customWidth="1"/>
    <col min="7684" max="7684" width="5.09765625" style="7" customWidth="1"/>
    <col min="7685" max="7685" width="7.796875" style="7" customWidth="1"/>
    <col min="7686" max="7686" width="4.5" style="7" customWidth="1"/>
    <col min="7687" max="7687" width="9.69921875" style="7" customWidth="1"/>
    <col min="7688" max="7688" width="12.796875" style="7" customWidth="1"/>
    <col min="7689" max="7689" width="4.5" style="7" customWidth="1"/>
    <col min="7690" max="7690" width="8.19921875" style="7" customWidth="1"/>
    <col min="7691" max="7691" width="10.8984375" style="7" customWidth="1"/>
    <col min="7692" max="7692" width="0" style="7" hidden="1" customWidth="1"/>
    <col min="7693" max="7693" width="10.69921875" style="7" bestFit="1" customWidth="1"/>
    <col min="7694" max="7700" width="5.09765625" style="7" customWidth="1"/>
    <col min="7701" max="7936" width="8.09765625" style="7"/>
    <col min="7937" max="7937" width="15.59765625" style="7" customWidth="1"/>
    <col min="7938" max="7938" width="13.8984375" style="7" customWidth="1"/>
    <col min="7939" max="7939" width="13.59765625" style="7" customWidth="1"/>
    <col min="7940" max="7940" width="5.09765625" style="7" customWidth="1"/>
    <col min="7941" max="7941" width="7.796875" style="7" customWidth="1"/>
    <col min="7942" max="7942" width="4.5" style="7" customWidth="1"/>
    <col min="7943" max="7943" width="9.69921875" style="7" customWidth="1"/>
    <col min="7944" max="7944" width="12.796875" style="7" customWidth="1"/>
    <col min="7945" max="7945" width="4.5" style="7" customWidth="1"/>
    <col min="7946" max="7946" width="8.19921875" style="7" customWidth="1"/>
    <col min="7947" max="7947" width="10.8984375" style="7" customWidth="1"/>
    <col min="7948" max="7948" width="0" style="7" hidden="1" customWidth="1"/>
    <col min="7949" max="7949" width="10.69921875" style="7" bestFit="1" customWidth="1"/>
    <col min="7950" max="7956" width="5.09765625" style="7" customWidth="1"/>
    <col min="7957" max="8192" width="8.09765625" style="7"/>
    <col min="8193" max="8193" width="15.59765625" style="7" customWidth="1"/>
    <col min="8194" max="8194" width="13.8984375" style="7" customWidth="1"/>
    <col min="8195" max="8195" width="13.59765625" style="7" customWidth="1"/>
    <col min="8196" max="8196" width="5.09765625" style="7" customWidth="1"/>
    <col min="8197" max="8197" width="7.796875" style="7" customWidth="1"/>
    <col min="8198" max="8198" width="4.5" style="7" customWidth="1"/>
    <col min="8199" max="8199" width="9.69921875" style="7" customWidth="1"/>
    <col min="8200" max="8200" width="12.796875" style="7" customWidth="1"/>
    <col min="8201" max="8201" width="4.5" style="7" customWidth="1"/>
    <col min="8202" max="8202" width="8.19921875" style="7" customWidth="1"/>
    <col min="8203" max="8203" width="10.8984375" style="7" customWidth="1"/>
    <col min="8204" max="8204" width="0" style="7" hidden="1" customWidth="1"/>
    <col min="8205" max="8205" width="10.69921875" style="7" bestFit="1" customWidth="1"/>
    <col min="8206" max="8212" width="5.09765625" style="7" customWidth="1"/>
    <col min="8213" max="8448" width="8.09765625" style="7"/>
    <col min="8449" max="8449" width="15.59765625" style="7" customWidth="1"/>
    <col min="8450" max="8450" width="13.8984375" style="7" customWidth="1"/>
    <col min="8451" max="8451" width="13.59765625" style="7" customWidth="1"/>
    <col min="8452" max="8452" width="5.09765625" style="7" customWidth="1"/>
    <col min="8453" max="8453" width="7.796875" style="7" customWidth="1"/>
    <col min="8454" max="8454" width="4.5" style="7" customWidth="1"/>
    <col min="8455" max="8455" width="9.69921875" style="7" customWidth="1"/>
    <col min="8456" max="8456" width="12.796875" style="7" customWidth="1"/>
    <col min="8457" max="8457" width="4.5" style="7" customWidth="1"/>
    <col min="8458" max="8458" width="8.19921875" style="7" customWidth="1"/>
    <col min="8459" max="8459" width="10.8984375" style="7" customWidth="1"/>
    <col min="8460" max="8460" width="0" style="7" hidden="1" customWidth="1"/>
    <col min="8461" max="8461" width="10.69921875" style="7" bestFit="1" customWidth="1"/>
    <col min="8462" max="8468" width="5.09765625" style="7" customWidth="1"/>
    <col min="8469" max="8704" width="8.09765625" style="7"/>
    <col min="8705" max="8705" width="15.59765625" style="7" customWidth="1"/>
    <col min="8706" max="8706" width="13.8984375" style="7" customWidth="1"/>
    <col min="8707" max="8707" width="13.59765625" style="7" customWidth="1"/>
    <col min="8708" max="8708" width="5.09765625" style="7" customWidth="1"/>
    <col min="8709" max="8709" width="7.796875" style="7" customWidth="1"/>
    <col min="8710" max="8710" width="4.5" style="7" customWidth="1"/>
    <col min="8711" max="8711" width="9.69921875" style="7" customWidth="1"/>
    <col min="8712" max="8712" width="12.796875" style="7" customWidth="1"/>
    <col min="8713" max="8713" width="4.5" style="7" customWidth="1"/>
    <col min="8714" max="8714" width="8.19921875" style="7" customWidth="1"/>
    <col min="8715" max="8715" width="10.8984375" style="7" customWidth="1"/>
    <col min="8716" max="8716" width="0" style="7" hidden="1" customWidth="1"/>
    <col min="8717" max="8717" width="10.69921875" style="7" bestFit="1" customWidth="1"/>
    <col min="8718" max="8724" width="5.09765625" style="7" customWidth="1"/>
    <col min="8725" max="8960" width="8.09765625" style="7"/>
    <col min="8961" max="8961" width="15.59765625" style="7" customWidth="1"/>
    <col min="8962" max="8962" width="13.8984375" style="7" customWidth="1"/>
    <col min="8963" max="8963" width="13.59765625" style="7" customWidth="1"/>
    <col min="8964" max="8964" width="5.09765625" style="7" customWidth="1"/>
    <col min="8965" max="8965" width="7.796875" style="7" customWidth="1"/>
    <col min="8966" max="8966" width="4.5" style="7" customWidth="1"/>
    <col min="8967" max="8967" width="9.69921875" style="7" customWidth="1"/>
    <col min="8968" max="8968" width="12.796875" style="7" customWidth="1"/>
    <col min="8969" max="8969" width="4.5" style="7" customWidth="1"/>
    <col min="8970" max="8970" width="8.19921875" style="7" customWidth="1"/>
    <col min="8971" max="8971" width="10.8984375" style="7" customWidth="1"/>
    <col min="8972" max="8972" width="0" style="7" hidden="1" customWidth="1"/>
    <col min="8973" max="8973" width="10.69921875" style="7" bestFit="1" customWidth="1"/>
    <col min="8974" max="8980" width="5.09765625" style="7" customWidth="1"/>
    <col min="8981" max="9216" width="8.09765625" style="7"/>
    <col min="9217" max="9217" width="15.59765625" style="7" customWidth="1"/>
    <col min="9218" max="9218" width="13.8984375" style="7" customWidth="1"/>
    <col min="9219" max="9219" width="13.59765625" style="7" customWidth="1"/>
    <col min="9220" max="9220" width="5.09765625" style="7" customWidth="1"/>
    <col min="9221" max="9221" width="7.796875" style="7" customWidth="1"/>
    <col min="9222" max="9222" width="4.5" style="7" customWidth="1"/>
    <col min="9223" max="9223" width="9.69921875" style="7" customWidth="1"/>
    <col min="9224" max="9224" width="12.796875" style="7" customWidth="1"/>
    <col min="9225" max="9225" width="4.5" style="7" customWidth="1"/>
    <col min="9226" max="9226" width="8.19921875" style="7" customWidth="1"/>
    <col min="9227" max="9227" width="10.8984375" style="7" customWidth="1"/>
    <col min="9228" max="9228" width="0" style="7" hidden="1" customWidth="1"/>
    <col min="9229" max="9229" width="10.69921875" style="7" bestFit="1" customWidth="1"/>
    <col min="9230" max="9236" width="5.09765625" style="7" customWidth="1"/>
    <col min="9237" max="9472" width="8.09765625" style="7"/>
    <col min="9473" max="9473" width="15.59765625" style="7" customWidth="1"/>
    <col min="9474" max="9474" width="13.8984375" style="7" customWidth="1"/>
    <col min="9475" max="9475" width="13.59765625" style="7" customWidth="1"/>
    <col min="9476" max="9476" width="5.09765625" style="7" customWidth="1"/>
    <col min="9477" max="9477" width="7.796875" style="7" customWidth="1"/>
    <col min="9478" max="9478" width="4.5" style="7" customWidth="1"/>
    <col min="9479" max="9479" width="9.69921875" style="7" customWidth="1"/>
    <col min="9480" max="9480" width="12.796875" style="7" customWidth="1"/>
    <col min="9481" max="9481" width="4.5" style="7" customWidth="1"/>
    <col min="9482" max="9482" width="8.19921875" style="7" customWidth="1"/>
    <col min="9483" max="9483" width="10.8984375" style="7" customWidth="1"/>
    <col min="9484" max="9484" width="0" style="7" hidden="1" customWidth="1"/>
    <col min="9485" max="9485" width="10.69921875" style="7" bestFit="1" customWidth="1"/>
    <col min="9486" max="9492" width="5.09765625" style="7" customWidth="1"/>
    <col min="9493" max="9728" width="8.09765625" style="7"/>
    <col min="9729" max="9729" width="15.59765625" style="7" customWidth="1"/>
    <col min="9730" max="9730" width="13.8984375" style="7" customWidth="1"/>
    <col min="9731" max="9731" width="13.59765625" style="7" customWidth="1"/>
    <col min="9732" max="9732" width="5.09765625" style="7" customWidth="1"/>
    <col min="9733" max="9733" width="7.796875" style="7" customWidth="1"/>
    <col min="9734" max="9734" width="4.5" style="7" customWidth="1"/>
    <col min="9735" max="9735" width="9.69921875" style="7" customWidth="1"/>
    <col min="9736" max="9736" width="12.796875" style="7" customWidth="1"/>
    <col min="9737" max="9737" width="4.5" style="7" customWidth="1"/>
    <col min="9738" max="9738" width="8.19921875" style="7" customWidth="1"/>
    <col min="9739" max="9739" width="10.8984375" style="7" customWidth="1"/>
    <col min="9740" max="9740" width="0" style="7" hidden="1" customWidth="1"/>
    <col min="9741" max="9741" width="10.69921875" style="7" bestFit="1" customWidth="1"/>
    <col min="9742" max="9748" width="5.09765625" style="7" customWidth="1"/>
    <col min="9749" max="9984" width="8.09765625" style="7"/>
    <col min="9985" max="9985" width="15.59765625" style="7" customWidth="1"/>
    <col min="9986" max="9986" width="13.8984375" style="7" customWidth="1"/>
    <col min="9987" max="9987" width="13.59765625" style="7" customWidth="1"/>
    <col min="9988" max="9988" width="5.09765625" style="7" customWidth="1"/>
    <col min="9989" max="9989" width="7.796875" style="7" customWidth="1"/>
    <col min="9990" max="9990" width="4.5" style="7" customWidth="1"/>
    <col min="9991" max="9991" width="9.69921875" style="7" customWidth="1"/>
    <col min="9992" max="9992" width="12.796875" style="7" customWidth="1"/>
    <col min="9993" max="9993" width="4.5" style="7" customWidth="1"/>
    <col min="9994" max="9994" width="8.19921875" style="7" customWidth="1"/>
    <col min="9995" max="9995" width="10.8984375" style="7" customWidth="1"/>
    <col min="9996" max="9996" width="0" style="7" hidden="1" customWidth="1"/>
    <col min="9997" max="9997" width="10.69921875" style="7" bestFit="1" customWidth="1"/>
    <col min="9998" max="10004" width="5.09765625" style="7" customWidth="1"/>
    <col min="10005" max="10240" width="8.09765625" style="7"/>
    <col min="10241" max="10241" width="15.59765625" style="7" customWidth="1"/>
    <col min="10242" max="10242" width="13.8984375" style="7" customWidth="1"/>
    <col min="10243" max="10243" width="13.59765625" style="7" customWidth="1"/>
    <col min="10244" max="10244" width="5.09765625" style="7" customWidth="1"/>
    <col min="10245" max="10245" width="7.796875" style="7" customWidth="1"/>
    <col min="10246" max="10246" width="4.5" style="7" customWidth="1"/>
    <col min="10247" max="10247" width="9.69921875" style="7" customWidth="1"/>
    <col min="10248" max="10248" width="12.796875" style="7" customWidth="1"/>
    <col min="10249" max="10249" width="4.5" style="7" customWidth="1"/>
    <col min="10250" max="10250" width="8.19921875" style="7" customWidth="1"/>
    <col min="10251" max="10251" width="10.8984375" style="7" customWidth="1"/>
    <col min="10252" max="10252" width="0" style="7" hidden="1" customWidth="1"/>
    <col min="10253" max="10253" width="10.69921875" style="7" bestFit="1" customWidth="1"/>
    <col min="10254" max="10260" width="5.09765625" style="7" customWidth="1"/>
    <col min="10261" max="10496" width="8.09765625" style="7"/>
    <col min="10497" max="10497" width="15.59765625" style="7" customWidth="1"/>
    <col min="10498" max="10498" width="13.8984375" style="7" customWidth="1"/>
    <col min="10499" max="10499" width="13.59765625" style="7" customWidth="1"/>
    <col min="10500" max="10500" width="5.09765625" style="7" customWidth="1"/>
    <col min="10501" max="10501" width="7.796875" style="7" customWidth="1"/>
    <col min="10502" max="10502" width="4.5" style="7" customWidth="1"/>
    <col min="10503" max="10503" width="9.69921875" style="7" customWidth="1"/>
    <col min="10504" max="10504" width="12.796875" style="7" customWidth="1"/>
    <col min="10505" max="10505" width="4.5" style="7" customWidth="1"/>
    <col min="10506" max="10506" width="8.19921875" style="7" customWidth="1"/>
    <col min="10507" max="10507" width="10.8984375" style="7" customWidth="1"/>
    <col min="10508" max="10508" width="0" style="7" hidden="1" customWidth="1"/>
    <col min="10509" max="10509" width="10.69921875" style="7" bestFit="1" customWidth="1"/>
    <col min="10510" max="10516" width="5.09765625" style="7" customWidth="1"/>
    <col min="10517" max="10752" width="8.09765625" style="7"/>
    <col min="10753" max="10753" width="15.59765625" style="7" customWidth="1"/>
    <col min="10754" max="10754" width="13.8984375" style="7" customWidth="1"/>
    <col min="10755" max="10755" width="13.59765625" style="7" customWidth="1"/>
    <col min="10756" max="10756" width="5.09765625" style="7" customWidth="1"/>
    <col min="10757" max="10757" width="7.796875" style="7" customWidth="1"/>
    <col min="10758" max="10758" width="4.5" style="7" customWidth="1"/>
    <col min="10759" max="10759" width="9.69921875" style="7" customWidth="1"/>
    <col min="10760" max="10760" width="12.796875" style="7" customWidth="1"/>
    <col min="10761" max="10761" width="4.5" style="7" customWidth="1"/>
    <col min="10762" max="10762" width="8.19921875" style="7" customWidth="1"/>
    <col min="10763" max="10763" width="10.8984375" style="7" customWidth="1"/>
    <col min="10764" max="10764" width="0" style="7" hidden="1" customWidth="1"/>
    <col min="10765" max="10765" width="10.69921875" style="7" bestFit="1" customWidth="1"/>
    <col min="10766" max="10772" width="5.09765625" style="7" customWidth="1"/>
    <col min="10773" max="11008" width="8.09765625" style="7"/>
    <col min="11009" max="11009" width="15.59765625" style="7" customWidth="1"/>
    <col min="11010" max="11010" width="13.8984375" style="7" customWidth="1"/>
    <col min="11011" max="11011" width="13.59765625" style="7" customWidth="1"/>
    <col min="11012" max="11012" width="5.09765625" style="7" customWidth="1"/>
    <col min="11013" max="11013" width="7.796875" style="7" customWidth="1"/>
    <col min="11014" max="11014" width="4.5" style="7" customWidth="1"/>
    <col min="11015" max="11015" width="9.69921875" style="7" customWidth="1"/>
    <col min="11016" max="11016" width="12.796875" style="7" customWidth="1"/>
    <col min="11017" max="11017" width="4.5" style="7" customWidth="1"/>
    <col min="11018" max="11018" width="8.19921875" style="7" customWidth="1"/>
    <col min="11019" max="11019" width="10.8984375" style="7" customWidth="1"/>
    <col min="11020" max="11020" width="0" style="7" hidden="1" customWidth="1"/>
    <col min="11021" max="11021" width="10.69921875" style="7" bestFit="1" customWidth="1"/>
    <col min="11022" max="11028" width="5.09765625" style="7" customWidth="1"/>
    <col min="11029" max="11264" width="8.09765625" style="7"/>
    <col min="11265" max="11265" width="15.59765625" style="7" customWidth="1"/>
    <col min="11266" max="11266" width="13.8984375" style="7" customWidth="1"/>
    <col min="11267" max="11267" width="13.59765625" style="7" customWidth="1"/>
    <col min="11268" max="11268" width="5.09765625" style="7" customWidth="1"/>
    <col min="11269" max="11269" width="7.796875" style="7" customWidth="1"/>
    <col min="11270" max="11270" width="4.5" style="7" customWidth="1"/>
    <col min="11271" max="11271" width="9.69921875" style="7" customWidth="1"/>
    <col min="11272" max="11272" width="12.796875" style="7" customWidth="1"/>
    <col min="11273" max="11273" width="4.5" style="7" customWidth="1"/>
    <col min="11274" max="11274" width="8.19921875" style="7" customWidth="1"/>
    <col min="11275" max="11275" width="10.8984375" style="7" customWidth="1"/>
    <col min="11276" max="11276" width="0" style="7" hidden="1" customWidth="1"/>
    <col min="11277" max="11277" width="10.69921875" style="7" bestFit="1" customWidth="1"/>
    <col min="11278" max="11284" width="5.09765625" style="7" customWidth="1"/>
    <col min="11285" max="11520" width="8.09765625" style="7"/>
    <col min="11521" max="11521" width="15.59765625" style="7" customWidth="1"/>
    <col min="11522" max="11522" width="13.8984375" style="7" customWidth="1"/>
    <col min="11523" max="11523" width="13.59765625" style="7" customWidth="1"/>
    <col min="11524" max="11524" width="5.09765625" style="7" customWidth="1"/>
    <col min="11525" max="11525" width="7.796875" style="7" customWidth="1"/>
    <col min="11526" max="11526" width="4.5" style="7" customWidth="1"/>
    <col min="11527" max="11527" width="9.69921875" style="7" customWidth="1"/>
    <col min="11528" max="11528" width="12.796875" style="7" customWidth="1"/>
    <col min="11529" max="11529" width="4.5" style="7" customWidth="1"/>
    <col min="11530" max="11530" width="8.19921875" style="7" customWidth="1"/>
    <col min="11531" max="11531" width="10.8984375" style="7" customWidth="1"/>
    <col min="11532" max="11532" width="0" style="7" hidden="1" customWidth="1"/>
    <col min="11533" max="11533" width="10.69921875" style="7" bestFit="1" customWidth="1"/>
    <col min="11534" max="11540" width="5.09765625" style="7" customWidth="1"/>
    <col min="11541" max="11776" width="8.09765625" style="7"/>
    <col min="11777" max="11777" width="15.59765625" style="7" customWidth="1"/>
    <col min="11778" max="11778" width="13.8984375" style="7" customWidth="1"/>
    <col min="11779" max="11779" width="13.59765625" style="7" customWidth="1"/>
    <col min="11780" max="11780" width="5.09765625" style="7" customWidth="1"/>
    <col min="11781" max="11781" width="7.796875" style="7" customWidth="1"/>
    <col min="11782" max="11782" width="4.5" style="7" customWidth="1"/>
    <col min="11783" max="11783" width="9.69921875" style="7" customWidth="1"/>
    <col min="11784" max="11784" width="12.796875" style="7" customWidth="1"/>
    <col min="11785" max="11785" width="4.5" style="7" customWidth="1"/>
    <col min="11786" max="11786" width="8.19921875" style="7" customWidth="1"/>
    <col min="11787" max="11787" width="10.8984375" style="7" customWidth="1"/>
    <col min="11788" max="11788" width="0" style="7" hidden="1" customWidth="1"/>
    <col min="11789" max="11789" width="10.69921875" style="7" bestFit="1" customWidth="1"/>
    <col min="11790" max="11796" width="5.09765625" style="7" customWidth="1"/>
    <col min="11797" max="12032" width="8.09765625" style="7"/>
    <col min="12033" max="12033" width="15.59765625" style="7" customWidth="1"/>
    <col min="12034" max="12034" width="13.8984375" style="7" customWidth="1"/>
    <col min="12035" max="12035" width="13.59765625" style="7" customWidth="1"/>
    <col min="12036" max="12036" width="5.09765625" style="7" customWidth="1"/>
    <col min="12037" max="12037" width="7.796875" style="7" customWidth="1"/>
    <col min="12038" max="12038" width="4.5" style="7" customWidth="1"/>
    <col min="12039" max="12039" width="9.69921875" style="7" customWidth="1"/>
    <col min="12040" max="12040" width="12.796875" style="7" customWidth="1"/>
    <col min="12041" max="12041" width="4.5" style="7" customWidth="1"/>
    <col min="12042" max="12042" width="8.19921875" style="7" customWidth="1"/>
    <col min="12043" max="12043" width="10.8984375" style="7" customWidth="1"/>
    <col min="12044" max="12044" width="0" style="7" hidden="1" customWidth="1"/>
    <col min="12045" max="12045" width="10.69921875" style="7" bestFit="1" customWidth="1"/>
    <col min="12046" max="12052" width="5.09765625" style="7" customWidth="1"/>
    <col min="12053" max="12288" width="8.09765625" style="7"/>
    <col min="12289" max="12289" width="15.59765625" style="7" customWidth="1"/>
    <col min="12290" max="12290" width="13.8984375" style="7" customWidth="1"/>
    <col min="12291" max="12291" width="13.59765625" style="7" customWidth="1"/>
    <col min="12292" max="12292" width="5.09765625" style="7" customWidth="1"/>
    <col min="12293" max="12293" width="7.796875" style="7" customWidth="1"/>
    <col min="12294" max="12294" width="4.5" style="7" customWidth="1"/>
    <col min="12295" max="12295" width="9.69921875" style="7" customWidth="1"/>
    <col min="12296" max="12296" width="12.796875" style="7" customWidth="1"/>
    <col min="12297" max="12297" width="4.5" style="7" customWidth="1"/>
    <col min="12298" max="12298" width="8.19921875" style="7" customWidth="1"/>
    <col min="12299" max="12299" width="10.8984375" style="7" customWidth="1"/>
    <col min="12300" max="12300" width="0" style="7" hidden="1" customWidth="1"/>
    <col min="12301" max="12301" width="10.69921875" style="7" bestFit="1" customWidth="1"/>
    <col min="12302" max="12308" width="5.09765625" style="7" customWidth="1"/>
    <col min="12309" max="12544" width="8.09765625" style="7"/>
    <col min="12545" max="12545" width="15.59765625" style="7" customWidth="1"/>
    <col min="12546" max="12546" width="13.8984375" style="7" customWidth="1"/>
    <col min="12547" max="12547" width="13.59765625" style="7" customWidth="1"/>
    <col min="12548" max="12548" width="5.09765625" style="7" customWidth="1"/>
    <col min="12549" max="12549" width="7.796875" style="7" customWidth="1"/>
    <col min="12550" max="12550" width="4.5" style="7" customWidth="1"/>
    <col min="12551" max="12551" width="9.69921875" style="7" customWidth="1"/>
    <col min="12552" max="12552" width="12.796875" style="7" customWidth="1"/>
    <col min="12553" max="12553" width="4.5" style="7" customWidth="1"/>
    <col min="12554" max="12554" width="8.19921875" style="7" customWidth="1"/>
    <col min="12555" max="12555" width="10.8984375" style="7" customWidth="1"/>
    <col min="12556" max="12556" width="0" style="7" hidden="1" customWidth="1"/>
    <col min="12557" max="12557" width="10.69921875" style="7" bestFit="1" customWidth="1"/>
    <col min="12558" max="12564" width="5.09765625" style="7" customWidth="1"/>
    <col min="12565" max="12800" width="8.09765625" style="7"/>
    <col min="12801" max="12801" width="15.59765625" style="7" customWidth="1"/>
    <col min="12802" max="12802" width="13.8984375" style="7" customWidth="1"/>
    <col min="12803" max="12803" width="13.59765625" style="7" customWidth="1"/>
    <col min="12804" max="12804" width="5.09765625" style="7" customWidth="1"/>
    <col min="12805" max="12805" width="7.796875" style="7" customWidth="1"/>
    <col min="12806" max="12806" width="4.5" style="7" customWidth="1"/>
    <col min="12807" max="12807" width="9.69921875" style="7" customWidth="1"/>
    <col min="12808" max="12808" width="12.796875" style="7" customWidth="1"/>
    <col min="12809" max="12809" width="4.5" style="7" customWidth="1"/>
    <col min="12810" max="12810" width="8.19921875" style="7" customWidth="1"/>
    <col min="12811" max="12811" width="10.8984375" style="7" customWidth="1"/>
    <col min="12812" max="12812" width="0" style="7" hidden="1" customWidth="1"/>
    <col min="12813" max="12813" width="10.69921875" style="7" bestFit="1" customWidth="1"/>
    <col min="12814" max="12820" width="5.09765625" style="7" customWidth="1"/>
    <col min="12821" max="13056" width="8.09765625" style="7"/>
    <col min="13057" max="13057" width="15.59765625" style="7" customWidth="1"/>
    <col min="13058" max="13058" width="13.8984375" style="7" customWidth="1"/>
    <col min="13059" max="13059" width="13.59765625" style="7" customWidth="1"/>
    <col min="13060" max="13060" width="5.09765625" style="7" customWidth="1"/>
    <col min="13061" max="13061" width="7.796875" style="7" customWidth="1"/>
    <col min="13062" max="13062" width="4.5" style="7" customWidth="1"/>
    <col min="13063" max="13063" width="9.69921875" style="7" customWidth="1"/>
    <col min="13064" max="13064" width="12.796875" style="7" customWidth="1"/>
    <col min="13065" max="13065" width="4.5" style="7" customWidth="1"/>
    <col min="13066" max="13066" width="8.19921875" style="7" customWidth="1"/>
    <col min="13067" max="13067" width="10.8984375" style="7" customWidth="1"/>
    <col min="13068" max="13068" width="0" style="7" hidden="1" customWidth="1"/>
    <col min="13069" max="13069" width="10.69921875" style="7" bestFit="1" customWidth="1"/>
    <col min="13070" max="13076" width="5.09765625" style="7" customWidth="1"/>
    <col min="13077" max="13312" width="8.09765625" style="7"/>
    <col min="13313" max="13313" width="15.59765625" style="7" customWidth="1"/>
    <col min="13314" max="13314" width="13.8984375" style="7" customWidth="1"/>
    <col min="13315" max="13315" width="13.59765625" style="7" customWidth="1"/>
    <col min="13316" max="13316" width="5.09765625" style="7" customWidth="1"/>
    <col min="13317" max="13317" width="7.796875" style="7" customWidth="1"/>
    <col min="13318" max="13318" width="4.5" style="7" customWidth="1"/>
    <col min="13319" max="13319" width="9.69921875" style="7" customWidth="1"/>
    <col min="13320" max="13320" width="12.796875" style="7" customWidth="1"/>
    <col min="13321" max="13321" width="4.5" style="7" customWidth="1"/>
    <col min="13322" max="13322" width="8.19921875" style="7" customWidth="1"/>
    <col min="13323" max="13323" width="10.8984375" style="7" customWidth="1"/>
    <col min="13324" max="13324" width="0" style="7" hidden="1" customWidth="1"/>
    <col min="13325" max="13325" width="10.69921875" style="7" bestFit="1" customWidth="1"/>
    <col min="13326" max="13332" width="5.09765625" style="7" customWidth="1"/>
    <col min="13333" max="13568" width="8.09765625" style="7"/>
    <col min="13569" max="13569" width="15.59765625" style="7" customWidth="1"/>
    <col min="13570" max="13570" width="13.8984375" style="7" customWidth="1"/>
    <col min="13571" max="13571" width="13.59765625" style="7" customWidth="1"/>
    <col min="13572" max="13572" width="5.09765625" style="7" customWidth="1"/>
    <col min="13573" max="13573" width="7.796875" style="7" customWidth="1"/>
    <col min="13574" max="13574" width="4.5" style="7" customWidth="1"/>
    <col min="13575" max="13575" width="9.69921875" style="7" customWidth="1"/>
    <col min="13576" max="13576" width="12.796875" style="7" customWidth="1"/>
    <col min="13577" max="13577" width="4.5" style="7" customWidth="1"/>
    <col min="13578" max="13578" width="8.19921875" style="7" customWidth="1"/>
    <col min="13579" max="13579" width="10.8984375" style="7" customWidth="1"/>
    <col min="13580" max="13580" width="0" style="7" hidden="1" customWidth="1"/>
    <col min="13581" max="13581" width="10.69921875" style="7" bestFit="1" customWidth="1"/>
    <col min="13582" max="13588" width="5.09765625" style="7" customWidth="1"/>
    <col min="13589" max="13824" width="8.09765625" style="7"/>
    <col min="13825" max="13825" width="15.59765625" style="7" customWidth="1"/>
    <col min="13826" max="13826" width="13.8984375" style="7" customWidth="1"/>
    <col min="13827" max="13827" width="13.59765625" style="7" customWidth="1"/>
    <col min="13828" max="13828" width="5.09765625" style="7" customWidth="1"/>
    <col min="13829" max="13829" width="7.796875" style="7" customWidth="1"/>
    <col min="13830" max="13830" width="4.5" style="7" customWidth="1"/>
    <col min="13831" max="13831" width="9.69921875" style="7" customWidth="1"/>
    <col min="13832" max="13832" width="12.796875" style="7" customWidth="1"/>
    <col min="13833" max="13833" width="4.5" style="7" customWidth="1"/>
    <col min="13834" max="13834" width="8.19921875" style="7" customWidth="1"/>
    <col min="13835" max="13835" width="10.8984375" style="7" customWidth="1"/>
    <col min="13836" max="13836" width="0" style="7" hidden="1" customWidth="1"/>
    <col min="13837" max="13837" width="10.69921875" style="7" bestFit="1" customWidth="1"/>
    <col min="13838" max="13844" width="5.09765625" style="7" customWidth="1"/>
    <col min="13845" max="14080" width="8.09765625" style="7"/>
    <col min="14081" max="14081" width="15.59765625" style="7" customWidth="1"/>
    <col min="14082" max="14082" width="13.8984375" style="7" customWidth="1"/>
    <col min="14083" max="14083" width="13.59765625" style="7" customWidth="1"/>
    <col min="14084" max="14084" width="5.09765625" style="7" customWidth="1"/>
    <col min="14085" max="14085" width="7.796875" style="7" customWidth="1"/>
    <col min="14086" max="14086" width="4.5" style="7" customWidth="1"/>
    <col min="14087" max="14087" width="9.69921875" style="7" customWidth="1"/>
    <col min="14088" max="14088" width="12.796875" style="7" customWidth="1"/>
    <col min="14089" max="14089" width="4.5" style="7" customWidth="1"/>
    <col min="14090" max="14090" width="8.19921875" style="7" customWidth="1"/>
    <col min="14091" max="14091" width="10.8984375" style="7" customWidth="1"/>
    <col min="14092" max="14092" width="0" style="7" hidden="1" customWidth="1"/>
    <col min="14093" max="14093" width="10.69921875" style="7" bestFit="1" customWidth="1"/>
    <col min="14094" max="14100" width="5.09765625" style="7" customWidth="1"/>
    <col min="14101" max="14336" width="8.09765625" style="7"/>
    <col min="14337" max="14337" width="15.59765625" style="7" customWidth="1"/>
    <col min="14338" max="14338" width="13.8984375" style="7" customWidth="1"/>
    <col min="14339" max="14339" width="13.59765625" style="7" customWidth="1"/>
    <col min="14340" max="14340" width="5.09765625" style="7" customWidth="1"/>
    <col min="14341" max="14341" width="7.796875" style="7" customWidth="1"/>
    <col min="14342" max="14342" width="4.5" style="7" customWidth="1"/>
    <col min="14343" max="14343" width="9.69921875" style="7" customWidth="1"/>
    <col min="14344" max="14344" width="12.796875" style="7" customWidth="1"/>
    <col min="14345" max="14345" width="4.5" style="7" customWidth="1"/>
    <col min="14346" max="14346" width="8.19921875" style="7" customWidth="1"/>
    <col min="14347" max="14347" width="10.8984375" style="7" customWidth="1"/>
    <col min="14348" max="14348" width="0" style="7" hidden="1" customWidth="1"/>
    <col min="14349" max="14349" width="10.69921875" style="7" bestFit="1" customWidth="1"/>
    <col min="14350" max="14356" width="5.09765625" style="7" customWidth="1"/>
    <col min="14357" max="14592" width="8.09765625" style="7"/>
    <col min="14593" max="14593" width="15.59765625" style="7" customWidth="1"/>
    <col min="14594" max="14594" width="13.8984375" style="7" customWidth="1"/>
    <col min="14595" max="14595" width="13.59765625" style="7" customWidth="1"/>
    <col min="14596" max="14596" width="5.09765625" style="7" customWidth="1"/>
    <col min="14597" max="14597" width="7.796875" style="7" customWidth="1"/>
    <col min="14598" max="14598" width="4.5" style="7" customWidth="1"/>
    <col min="14599" max="14599" width="9.69921875" style="7" customWidth="1"/>
    <col min="14600" max="14600" width="12.796875" style="7" customWidth="1"/>
    <col min="14601" max="14601" width="4.5" style="7" customWidth="1"/>
    <col min="14602" max="14602" width="8.19921875" style="7" customWidth="1"/>
    <col min="14603" max="14603" width="10.8984375" style="7" customWidth="1"/>
    <col min="14604" max="14604" width="0" style="7" hidden="1" customWidth="1"/>
    <col min="14605" max="14605" width="10.69921875" style="7" bestFit="1" customWidth="1"/>
    <col min="14606" max="14612" width="5.09765625" style="7" customWidth="1"/>
    <col min="14613" max="14848" width="8.09765625" style="7"/>
    <col min="14849" max="14849" width="15.59765625" style="7" customWidth="1"/>
    <col min="14850" max="14850" width="13.8984375" style="7" customWidth="1"/>
    <col min="14851" max="14851" width="13.59765625" style="7" customWidth="1"/>
    <col min="14852" max="14852" width="5.09765625" style="7" customWidth="1"/>
    <col min="14853" max="14853" width="7.796875" style="7" customWidth="1"/>
    <col min="14854" max="14854" width="4.5" style="7" customWidth="1"/>
    <col min="14855" max="14855" width="9.69921875" style="7" customWidth="1"/>
    <col min="14856" max="14856" width="12.796875" style="7" customWidth="1"/>
    <col min="14857" max="14857" width="4.5" style="7" customWidth="1"/>
    <col min="14858" max="14858" width="8.19921875" style="7" customWidth="1"/>
    <col min="14859" max="14859" width="10.8984375" style="7" customWidth="1"/>
    <col min="14860" max="14860" width="0" style="7" hidden="1" customWidth="1"/>
    <col min="14861" max="14861" width="10.69921875" style="7" bestFit="1" customWidth="1"/>
    <col min="14862" max="14868" width="5.09765625" style="7" customWidth="1"/>
    <col min="14869" max="15104" width="8.09765625" style="7"/>
    <col min="15105" max="15105" width="15.59765625" style="7" customWidth="1"/>
    <col min="15106" max="15106" width="13.8984375" style="7" customWidth="1"/>
    <col min="15107" max="15107" width="13.59765625" style="7" customWidth="1"/>
    <col min="15108" max="15108" width="5.09765625" style="7" customWidth="1"/>
    <col min="15109" max="15109" width="7.796875" style="7" customWidth="1"/>
    <col min="15110" max="15110" width="4.5" style="7" customWidth="1"/>
    <col min="15111" max="15111" width="9.69921875" style="7" customWidth="1"/>
    <col min="15112" max="15112" width="12.796875" style="7" customWidth="1"/>
    <col min="15113" max="15113" width="4.5" style="7" customWidth="1"/>
    <col min="15114" max="15114" width="8.19921875" style="7" customWidth="1"/>
    <col min="15115" max="15115" width="10.8984375" style="7" customWidth="1"/>
    <col min="15116" max="15116" width="0" style="7" hidden="1" customWidth="1"/>
    <col min="15117" max="15117" width="10.69921875" style="7" bestFit="1" customWidth="1"/>
    <col min="15118" max="15124" width="5.09765625" style="7" customWidth="1"/>
    <col min="15125" max="15360" width="8.09765625" style="7"/>
    <col min="15361" max="15361" width="15.59765625" style="7" customWidth="1"/>
    <col min="15362" max="15362" width="13.8984375" style="7" customWidth="1"/>
    <col min="15363" max="15363" width="13.59765625" style="7" customWidth="1"/>
    <col min="15364" max="15364" width="5.09765625" style="7" customWidth="1"/>
    <col min="15365" max="15365" width="7.796875" style="7" customWidth="1"/>
    <col min="15366" max="15366" width="4.5" style="7" customWidth="1"/>
    <col min="15367" max="15367" width="9.69921875" style="7" customWidth="1"/>
    <col min="15368" max="15368" width="12.796875" style="7" customWidth="1"/>
    <col min="15369" max="15369" width="4.5" style="7" customWidth="1"/>
    <col min="15370" max="15370" width="8.19921875" style="7" customWidth="1"/>
    <col min="15371" max="15371" width="10.8984375" style="7" customWidth="1"/>
    <col min="15372" max="15372" width="0" style="7" hidden="1" customWidth="1"/>
    <col min="15373" max="15373" width="10.69921875" style="7" bestFit="1" customWidth="1"/>
    <col min="15374" max="15380" width="5.09765625" style="7" customWidth="1"/>
    <col min="15381" max="15616" width="8.09765625" style="7"/>
    <col min="15617" max="15617" width="15.59765625" style="7" customWidth="1"/>
    <col min="15618" max="15618" width="13.8984375" style="7" customWidth="1"/>
    <col min="15619" max="15619" width="13.59765625" style="7" customWidth="1"/>
    <col min="15620" max="15620" width="5.09765625" style="7" customWidth="1"/>
    <col min="15621" max="15621" width="7.796875" style="7" customWidth="1"/>
    <col min="15622" max="15622" width="4.5" style="7" customWidth="1"/>
    <col min="15623" max="15623" width="9.69921875" style="7" customWidth="1"/>
    <col min="15624" max="15624" width="12.796875" style="7" customWidth="1"/>
    <col min="15625" max="15625" width="4.5" style="7" customWidth="1"/>
    <col min="15626" max="15626" width="8.19921875" style="7" customWidth="1"/>
    <col min="15627" max="15627" width="10.8984375" style="7" customWidth="1"/>
    <col min="15628" max="15628" width="0" style="7" hidden="1" customWidth="1"/>
    <col min="15629" max="15629" width="10.69921875" style="7" bestFit="1" customWidth="1"/>
    <col min="15630" max="15636" width="5.09765625" style="7" customWidth="1"/>
    <col min="15637" max="15872" width="8.09765625" style="7"/>
    <col min="15873" max="15873" width="15.59765625" style="7" customWidth="1"/>
    <col min="15874" max="15874" width="13.8984375" style="7" customWidth="1"/>
    <col min="15875" max="15875" width="13.59765625" style="7" customWidth="1"/>
    <col min="15876" max="15876" width="5.09765625" style="7" customWidth="1"/>
    <col min="15877" max="15877" width="7.796875" style="7" customWidth="1"/>
    <col min="15878" max="15878" width="4.5" style="7" customWidth="1"/>
    <col min="15879" max="15879" width="9.69921875" style="7" customWidth="1"/>
    <col min="15880" max="15880" width="12.796875" style="7" customWidth="1"/>
    <col min="15881" max="15881" width="4.5" style="7" customWidth="1"/>
    <col min="15882" max="15882" width="8.19921875" style="7" customWidth="1"/>
    <col min="15883" max="15883" width="10.8984375" style="7" customWidth="1"/>
    <col min="15884" max="15884" width="0" style="7" hidden="1" customWidth="1"/>
    <col min="15885" max="15885" width="10.69921875" style="7" bestFit="1" customWidth="1"/>
    <col min="15886" max="15892" width="5.09765625" style="7" customWidth="1"/>
    <col min="15893" max="16128" width="8.09765625" style="7"/>
    <col min="16129" max="16129" width="15.59765625" style="7" customWidth="1"/>
    <col min="16130" max="16130" width="13.8984375" style="7" customWidth="1"/>
    <col min="16131" max="16131" width="13.59765625" style="7" customWidth="1"/>
    <col min="16132" max="16132" width="5.09765625" style="7" customWidth="1"/>
    <col min="16133" max="16133" width="7.796875" style="7" customWidth="1"/>
    <col min="16134" max="16134" width="4.5" style="7" customWidth="1"/>
    <col min="16135" max="16135" width="9.69921875" style="7" customWidth="1"/>
    <col min="16136" max="16136" width="12.796875" style="7" customWidth="1"/>
    <col min="16137" max="16137" width="4.5" style="7" customWidth="1"/>
    <col min="16138" max="16138" width="8.19921875" style="7" customWidth="1"/>
    <col min="16139" max="16139" width="10.8984375" style="7" customWidth="1"/>
    <col min="16140" max="16140" width="0" style="7" hidden="1" customWidth="1"/>
    <col min="16141" max="16141" width="10.69921875" style="7" bestFit="1" customWidth="1"/>
    <col min="16142" max="16148" width="5.09765625" style="7" customWidth="1"/>
    <col min="16149" max="16384" width="8.09765625" style="7"/>
  </cols>
  <sheetData>
    <row r="1" spans="1:19" ht="10.5" customHeight="1">
      <c r="A1" s="7" t="s">
        <v>38</v>
      </c>
      <c r="K1" s="8" t="s">
        <v>39</v>
      </c>
    </row>
    <row r="2" spans="1:19" ht="19.5" customHeight="1" thickBot="1">
      <c r="A2" s="9" t="s">
        <v>40</v>
      </c>
      <c r="B2" s="10"/>
      <c r="C2" s="408" t="s">
        <v>41</v>
      </c>
      <c r="D2" s="408"/>
      <c r="E2" s="408"/>
      <c r="F2" s="408"/>
      <c r="G2" s="408"/>
      <c r="H2" s="408"/>
      <c r="I2" s="408"/>
      <c r="J2" s="408"/>
      <c r="K2" s="408"/>
    </row>
    <row r="3" spans="1:19" ht="14.25" customHeight="1">
      <c r="A3" s="11" t="s">
        <v>42</v>
      </c>
      <c r="B3" s="12" t="s">
        <v>43</v>
      </c>
      <c r="C3" s="13" t="s">
        <v>44</v>
      </c>
      <c r="D3" s="409" t="s">
        <v>45</v>
      </c>
      <c r="E3" s="409"/>
      <c r="F3" s="409"/>
      <c r="G3" s="410"/>
      <c r="H3" s="410"/>
      <c r="I3" s="410"/>
      <c r="J3" s="13" t="s">
        <v>46</v>
      </c>
      <c r="K3" s="14" t="s">
        <v>47</v>
      </c>
    </row>
    <row r="4" spans="1:19" ht="14.25" customHeight="1">
      <c r="A4" s="15" t="s">
        <v>48</v>
      </c>
      <c r="B4" s="16" t="s">
        <v>49</v>
      </c>
      <c r="C4" s="17" t="s">
        <v>50</v>
      </c>
      <c r="D4" s="411" t="s">
        <v>51</v>
      </c>
      <c r="E4" s="412"/>
      <c r="F4" s="412"/>
      <c r="G4" s="413"/>
      <c r="H4" s="414"/>
      <c r="I4" s="415"/>
      <c r="J4" s="18" t="s">
        <v>52</v>
      </c>
      <c r="K4" s="19">
        <f>200/1.05</f>
        <v>190.47619047619048</v>
      </c>
    </row>
    <row r="5" spans="1:19" ht="14.25" customHeight="1" thickBot="1">
      <c r="A5" s="20" t="s">
        <v>53</v>
      </c>
      <c r="B5" s="21">
        <v>300</v>
      </c>
      <c r="C5" s="22" t="s">
        <v>54</v>
      </c>
      <c r="D5" s="416">
        <f>M77</f>
        <v>600</v>
      </c>
      <c r="E5" s="417"/>
      <c r="F5" s="418"/>
      <c r="G5" s="23" t="s">
        <v>55</v>
      </c>
      <c r="H5" s="419">
        <f>B5*D5</f>
        <v>180000</v>
      </c>
      <c r="I5" s="420"/>
      <c r="J5" s="22" t="s">
        <v>56</v>
      </c>
      <c r="K5" s="24">
        <f>K77</f>
        <v>54.54</v>
      </c>
    </row>
    <row r="6" spans="1:19" ht="6.75" customHeight="1" thickBot="1">
      <c r="A6" s="401"/>
      <c r="B6" s="401"/>
      <c r="C6" s="401"/>
      <c r="D6" s="401"/>
      <c r="E6" s="401"/>
      <c r="F6" s="401"/>
      <c r="G6" s="401"/>
      <c r="H6" s="401"/>
      <c r="I6" s="401"/>
      <c r="J6" s="401"/>
      <c r="K6" s="401"/>
    </row>
    <row r="7" spans="1:19" ht="18" customHeight="1">
      <c r="A7" s="25" t="s">
        <v>57</v>
      </c>
      <c r="B7" s="26" t="s">
        <v>58</v>
      </c>
      <c r="C7" s="402" t="s">
        <v>59</v>
      </c>
      <c r="D7" s="402"/>
      <c r="E7" s="27" t="s">
        <v>60</v>
      </c>
      <c r="F7" s="28" t="s">
        <v>61</v>
      </c>
      <c r="G7" s="29" t="s">
        <v>62</v>
      </c>
      <c r="H7" s="30" t="s">
        <v>63</v>
      </c>
      <c r="I7" s="403" t="s">
        <v>64</v>
      </c>
      <c r="J7" s="403"/>
      <c r="K7" s="31">
        <v>110</v>
      </c>
      <c r="L7" s="7" t="str">
        <f>IF(B7&lt;&gt;0,IF(A7=$E$86,VLOOKUP(B7,$E$88:$E$103,1,TRUE),IF(A7=$F$86,VLOOKUP(B7,$F$88:$F$103,1,TRUE),IF(A7=$G$86,VLOOKUP(B7,$G$88:$G$96,1,TRUE),IF(A7=$H$86,VLOOKUP(B7,$H$88:$H$96,1,TRUE),VLOOKUP(B7,$I$88:$I$96,1,TRUE))))),)</f>
        <v>99:－</v>
      </c>
    </row>
    <row r="8" spans="1:19" ht="14.1" customHeight="1">
      <c r="A8" s="32" t="s">
        <v>65</v>
      </c>
      <c r="B8" s="33" t="s">
        <v>66</v>
      </c>
      <c r="C8" s="404"/>
      <c r="D8" s="404"/>
      <c r="E8" s="34">
        <v>3</v>
      </c>
      <c r="F8" s="35" t="s">
        <v>67</v>
      </c>
      <c r="G8" s="36">
        <v>233</v>
      </c>
      <c r="H8" s="37">
        <f t="shared" ref="H8:H16" si="0">IF(F8="US",E8*G8*$K$7,E8*G8)</f>
        <v>699</v>
      </c>
      <c r="I8" s="405"/>
      <c r="J8" s="406"/>
      <c r="K8" s="407"/>
      <c r="L8" s="7" t="str">
        <f>IF(B8&lt;&gt;0,IF(A8=$E$86,VLOOKUP(B8,$E$88:$E$103,1,TRUE),IF(A8=$F$86,VLOOKUP(B8,$F$88:$F$103,1,TRUE),IF(A8=$G$86,VLOOKUP(B8,$G$88:$G$96,1,TRUE),IF(A8=$H$86,VLOOKUP(B8,$H$88:$H$96,1,TRUE),VLOOKUP(B8,$I$88:$I$96,1,TRUE))))),)</f>
        <v>4:サントム検査費</v>
      </c>
    </row>
    <row r="9" spans="1:19" ht="14.1" customHeight="1">
      <c r="A9" s="38" t="s">
        <v>65</v>
      </c>
      <c r="B9" s="33" t="s">
        <v>68</v>
      </c>
      <c r="C9" s="404"/>
      <c r="D9" s="404"/>
      <c r="E9" s="39"/>
      <c r="F9" s="40" t="s">
        <v>67</v>
      </c>
      <c r="G9" s="41"/>
      <c r="H9" s="42">
        <f t="shared" si="0"/>
        <v>0</v>
      </c>
      <c r="I9" s="405"/>
      <c r="J9" s="406"/>
      <c r="K9" s="407"/>
      <c r="L9" s="7" t="str">
        <f>IF(B9&lt;&gt;0,IF(A9=$E$86,VLOOKUP(B9,$E$88:$E$103,1,TRUE),IF(A9=$F$86,VLOOKUP(B9,$F$88:$F$103,1,TRUE),IF(A9=$G$86,VLOOKUP(B9,$G$88:$G$96,1,TRUE),IF(A9=$H$86,VLOOKUP(B9,$H$88:$H$96,1,TRUE),VLOOKUP(B9,$I$88:$I$96,1,TRUE))))),)</f>
        <v>4:サントム検査費</v>
      </c>
    </row>
    <row r="10" spans="1:19" ht="14.1" customHeight="1">
      <c r="A10" s="38" t="s">
        <v>65</v>
      </c>
      <c r="B10" s="33" t="s">
        <v>69</v>
      </c>
      <c r="C10" s="404"/>
      <c r="D10" s="404"/>
      <c r="E10" s="39"/>
      <c r="F10" s="40" t="s">
        <v>67</v>
      </c>
      <c r="G10" s="41"/>
      <c r="H10" s="42">
        <f t="shared" si="0"/>
        <v>0</v>
      </c>
      <c r="I10" s="421"/>
      <c r="J10" s="421"/>
      <c r="K10" s="422"/>
      <c r="L10" s="7">
        <f>IF(B10&lt;&gt;0,IF(A10=$A$86,VLOOKUP(B10,$A$88:$A$96,1,TRUE),IF(A10=$B$86,VLOOKUP(B10,$B$88:$B$98,1,TRUE),IF(A10=$C$86,VLOOKUP(B10,$C$88:$C$96,1,TRUE),))),)</f>
        <v>0</v>
      </c>
      <c r="M10" s="43"/>
      <c r="N10" s="44"/>
      <c r="O10" s="44"/>
      <c r="P10" s="44"/>
      <c r="Q10" s="44"/>
      <c r="R10" s="44"/>
      <c r="S10" s="44"/>
    </row>
    <row r="11" spans="1:19" ht="14.1" customHeight="1">
      <c r="A11" s="38" t="s">
        <v>65</v>
      </c>
      <c r="B11" s="33" t="s">
        <v>70</v>
      </c>
      <c r="C11" s="404"/>
      <c r="D11" s="404"/>
      <c r="E11" s="39"/>
      <c r="F11" s="40" t="s">
        <v>67</v>
      </c>
      <c r="G11" s="41"/>
      <c r="H11" s="42">
        <f t="shared" si="0"/>
        <v>0</v>
      </c>
      <c r="I11" s="421"/>
      <c r="J11" s="421"/>
      <c r="K11" s="422"/>
      <c r="M11" s="43"/>
      <c r="N11" s="44"/>
      <c r="O11" s="44"/>
      <c r="P11" s="44"/>
      <c r="Q11" s="44"/>
      <c r="R11" s="44"/>
      <c r="S11" s="44"/>
    </row>
    <row r="12" spans="1:19" ht="14.1" customHeight="1">
      <c r="A12" s="38" t="s">
        <v>65</v>
      </c>
      <c r="B12" s="33" t="s">
        <v>71</v>
      </c>
      <c r="C12" s="404"/>
      <c r="D12" s="404"/>
      <c r="E12" s="39"/>
      <c r="F12" s="40" t="s">
        <v>67</v>
      </c>
      <c r="G12" s="41"/>
      <c r="H12" s="42">
        <f t="shared" si="0"/>
        <v>0</v>
      </c>
      <c r="I12" s="421"/>
      <c r="J12" s="421"/>
      <c r="K12" s="422"/>
      <c r="M12" s="43"/>
      <c r="N12" s="44"/>
      <c r="O12" s="44"/>
      <c r="P12" s="44"/>
      <c r="Q12" s="44"/>
      <c r="R12" s="44"/>
      <c r="S12" s="44"/>
    </row>
    <row r="13" spans="1:19" ht="14.1" customHeight="1">
      <c r="A13" s="38" t="s">
        <v>65</v>
      </c>
      <c r="B13" s="33" t="s">
        <v>72</v>
      </c>
      <c r="C13" s="404"/>
      <c r="D13" s="404"/>
      <c r="E13" s="39"/>
      <c r="F13" s="40" t="s">
        <v>67</v>
      </c>
      <c r="G13" s="41"/>
      <c r="H13" s="42">
        <f t="shared" si="0"/>
        <v>0</v>
      </c>
      <c r="I13" s="421"/>
      <c r="J13" s="421"/>
      <c r="K13" s="422"/>
      <c r="M13" s="43"/>
      <c r="N13" s="44"/>
      <c r="O13" s="44"/>
      <c r="P13" s="44"/>
      <c r="Q13" s="44"/>
      <c r="R13" s="44"/>
      <c r="S13" s="44"/>
    </row>
    <row r="14" spans="1:19" ht="14.1" customHeight="1">
      <c r="A14" s="38" t="s">
        <v>65</v>
      </c>
      <c r="B14" s="33" t="s">
        <v>73</v>
      </c>
      <c r="C14" s="404"/>
      <c r="D14" s="404"/>
      <c r="E14" s="39"/>
      <c r="F14" s="40" t="s">
        <v>67</v>
      </c>
      <c r="G14" s="41"/>
      <c r="H14" s="42">
        <f t="shared" si="0"/>
        <v>0</v>
      </c>
      <c r="I14" s="421"/>
      <c r="J14" s="421"/>
      <c r="K14" s="422"/>
      <c r="M14" s="43"/>
      <c r="N14" s="44"/>
      <c r="O14" s="44"/>
      <c r="P14" s="44"/>
      <c r="Q14" s="44"/>
      <c r="R14" s="44"/>
      <c r="S14" s="44"/>
    </row>
    <row r="15" spans="1:19" ht="14.1" customHeight="1">
      <c r="A15" s="38" t="s">
        <v>65</v>
      </c>
      <c r="B15" s="33" t="s">
        <v>74</v>
      </c>
      <c r="C15" s="404"/>
      <c r="D15" s="404"/>
      <c r="E15" s="39"/>
      <c r="F15" s="40" t="s">
        <v>67</v>
      </c>
      <c r="G15" s="41"/>
      <c r="H15" s="42">
        <f>IF(F15="US",E15*G15*$K$7,E15*G15)</f>
        <v>0</v>
      </c>
      <c r="I15" s="421"/>
      <c r="J15" s="421"/>
      <c r="K15" s="422"/>
      <c r="M15" s="43"/>
      <c r="N15" s="44"/>
      <c r="O15" s="44"/>
      <c r="P15" s="44"/>
      <c r="Q15" s="44"/>
      <c r="R15" s="44"/>
      <c r="S15" s="44"/>
    </row>
    <row r="16" spans="1:19" ht="14.1" customHeight="1">
      <c r="A16" s="45" t="s">
        <v>65</v>
      </c>
      <c r="B16" s="46" t="s">
        <v>75</v>
      </c>
      <c r="C16" s="404"/>
      <c r="D16" s="404"/>
      <c r="E16" s="39">
        <v>1</v>
      </c>
      <c r="F16" s="40" t="s">
        <v>67</v>
      </c>
      <c r="G16" s="41">
        <f>H64</f>
        <v>0</v>
      </c>
      <c r="H16" s="42">
        <f t="shared" si="0"/>
        <v>0</v>
      </c>
      <c r="I16" s="421"/>
      <c r="J16" s="421"/>
      <c r="K16" s="422"/>
      <c r="L16" s="7">
        <f>IF(B16&lt;&gt;0,IF(A16=$A$86,VLOOKUP(B16,$A$88:$A$96,1,TRUE),IF(A16=$B$86,VLOOKUP(B16,$B$88:$B$98,1,TRUE),IF(A16=$C$86,VLOOKUP(B16,$C$88:$C$96,1,TRUE),))),)</f>
        <v>0</v>
      </c>
      <c r="M16" s="43"/>
      <c r="N16" s="44"/>
      <c r="O16" s="44"/>
      <c r="P16" s="44"/>
      <c r="Q16" s="44"/>
      <c r="R16" s="44"/>
      <c r="S16" s="44"/>
    </row>
    <row r="17" spans="1:19" ht="14.1" customHeight="1" thickBot="1">
      <c r="A17" s="428" t="s">
        <v>76</v>
      </c>
      <c r="B17" s="429"/>
      <c r="C17" s="429"/>
      <c r="D17" s="430"/>
      <c r="E17" s="47">
        <f>SUM(E8:E16)</f>
        <v>4</v>
      </c>
      <c r="F17" s="48"/>
      <c r="G17" s="431">
        <f>SUM(H8:H16)</f>
        <v>699</v>
      </c>
      <c r="H17" s="432"/>
      <c r="I17" s="433"/>
      <c r="J17" s="433"/>
      <c r="K17" s="434"/>
      <c r="L17" s="7">
        <f>IF(B17&lt;&gt;0,IF(A17=$A$86,VLOOKUP(B17,$A$88:$A$96,1,TRUE),IF(A17=$B$86,VLOOKUP(B17,$B$88:$B$98,1,TRUE),IF(A17=$C$86,VLOOKUP(B17,$C$88:$C$96,1,TRUE),))),)</f>
        <v>0</v>
      </c>
      <c r="M17" s="44"/>
      <c r="N17" s="44"/>
      <c r="O17" s="44"/>
      <c r="P17" s="44"/>
      <c r="Q17" s="44"/>
      <c r="R17" s="44"/>
      <c r="S17" s="44"/>
    </row>
    <row r="18" spans="1:19" ht="6" customHeight="1" thickBot="1">
      <c r="A18" s="435"/>
      <c r="B18" s="436"/>
      <c r="C18" s="436"/>
      <c r="D18" s="436"/>
      <c r="E18" s="436"/>
      <c r="F18" s="436"/>
      <c r="G18" s="436"/>
      <c r="H18" s="436"/>
      <c r="I18" s="436"/>
      <c r="J18" s="436"/>
      <c r="K18" s="437"/>
      <c r="M18" s="44"/>
      <c r="N18" s="44"/>
      <c r="O18" s="44"/>
      <c r="P18" s="44"/>
      <c r="Q18" s="44"/>
      <c r="R18" s="44"/>
      <c r="S18" s="44"/>
    </row>
    <row r="19" spans="1:19" ht="18" customHeight="1">
      <c r="A19" s="49" t="s">
        <v>77</v>
      </c>
      <c r="B19" s="50" t="s">
        <v>78</v>
      </c>
      <c r="C19" s="50" t="s">
        <v>79</v>
      </c>
      <c r="D19" s="50" t="s">
        <v>80</v>
      </c>
      <c r="E19" s="50" t="s">
        <v>81</v>
      </c>
      <c r="F19" s="50" t="s">
        <v>61</v>
      </c>
      <c r="G19" s="50" t="s">
        <v>82</v>
      </c>
      <c r="H19" s="50" t="s">
        <v>83</v>
      </c>
      <c r="I19" s="423" t="s">
        <v>84</v>
      </c>
      <c r="J19" s="424"/>
      <c r="K19" s="51">
        <f>$K$7</f>
        <v>110</v>
      </c>
    </row>
    <row r="20" spans="1:19" ht="14.1" customHeight="1">
      <c r="A20" s="38" t="s">
        <v>85</v>
      </c>
      <c r="B20" s="52" t="s">
        <v>86</v>
      </c>
      <c r="C20" s="52" t="s">
        <v>87</v>
      </c>
      <c r="D20" s="53" t="s">
        <v>88</v>
      </c>
      <c r="E20" s="54">
        <v>5</v>
      </c>
      <c r="F20" s="55" t="s">
        <v>67</v>
      </c>
      <c r="G20" s="56">
        <v>10000</v>
      </c>
      <c r="H20" s="42">
        <f>IF(F20="US",E20*G20*$K$7,E20*G20)</f>
        <v>50000</v>
      </c>
      <c r="I20" s="425"/>
      <c r="J20" s="426"/>
      <c r="K20" s="427"/>
      <c r="L20" s="7" t="str">
        <f t="shared" ref="L20:L49" si="1">IF(B20&lt;&gt;0,IF(A20=$A$86,VLOOKUP(B20,$A$88:$A$96,1,TRUE),IF(A20=$B$86,VLOOKUP(B20,$B$88:$B$98,1,TRUE),IF(A20=$C$86,VLOOKUP(B20,$C$88:$C$96,1,TRUE),))),)</f>
        <v>1:原型</v>
      </c>
      <c r="M20" s="44"/>
      <c r="N20" s="44"/>
      <c r="O20" s="44"/>
      <c r="P20" s="44"/>
      <c r="Q20" s="44"/>
      <c r="R20" s="44"/>
      <c r="S20" s="44"/>
    </row>
    <row r="21" spans="1:19" ht="14.1" customHeight="1">
      <c r="A21" s="38" t="s">
        <v>85</v>
      </c>
      <c r="B21" s="57" t="s">
        <v>89</v>
      </c>
      <c r="C21" s="57" t="s">
        <v>87</v>
      </c>
      <c r="D21" s="58" t="s">
        <v>88</v>
      </c>
      <c r="E21" s="59">
        <v>3</v>
      </c>
      <c r="F21" s="60" t="s">
        <v>67</v>
      </c>
      <c r="G21" s="56">
        <v>5000</v>
      </c>
      <c r="H21" s="61">
        <f t="shared" ref="H21:H50" si="2">IF(F21="US",E21*G21*$K$7,E21*G21)</f>
        <v>15000</v>
      </c>
      <c r="I21" s="425"/>
      <c r="J21" s="426"/>
      <c r="K21" s="427"/>
      <c r="L21" s="7" t="str">
        <f t="shared" si="1"/>
        <v>3:キャスト</v>
      </c>
      <c r="M21" s="44"/>
      <c r="N21" s="44"/>
      <c r="O21" s="44"/>
      <c r="P21" s="44"/>
      <c r="Q21" s="44"/>
      <c r="R21" s="44"/>
      <c r="S21" s="44"/>
    </row>
    <row r="22" spans="1:19" ht="14.1" customHeight="1">
      <c r="A22" s="38"/>
      <c r="B22" s="52"/>
      <c r="C22" s="52"/>
      <c r="D22" s="53"/>
      <c r="E22" s="39"/>
      <c r="F22" s="55" t="s">
        <v>67</v>
      </c>
      <c r="G22" s="56"/>
      <c r="H22" s="42">
        <f t="shared" si="2"/>
        <v>0</v>
      </c>
      <c r="I22" s="425"/>
      <c r="J22" s="426"/>
      <c r="K22" s="427"/>
      <c r="L22" s="7">
        <f t="shared" si="1"/>
        <v>0</v>
      </c>
      <c r="M22" s="44"/>
      <c r="N22" s="44"/>
      <c r="O22" s="44"/>
      <c r="P22" s="44"/>
      <c r="Q22" s="44"/>
      <c r="R22" s="44"/>
      <c r="S22" s="44"/>
    </row>
    <row r="23" spans="1:19" ht="14.1" customHeight="1">
      <c r="A23" s="38"/>
      <c r="B23" s="52"/>
      <c r="C23" s="52"/>
      <c r="D23" s="53"/>
      <c r="E23" s="39"/>
      <c r="F23" s="55" t="s">
        <v>67</v>
      </c>
      <c r="G23" s="56"/>
      <c r="H23" s="42">
        <f t="shared" si="2"/>
        <v>0</v>
      </c>
      <c r="I23" s="425"/>
      <c r="J23" s="426"/>
      <c r="K23" s="427"/>
      <c r="L23" s="7">
        <f t="shared" si="1"/>
        <v>0</v>
      </c>
      <c r="M23" s="44"/>
      <c r="N23" s="44"/>
      <c r="O23" s="44"/>
      <c r="P23" s="44"/>
      <c r="Q23" s="44"/>
      <c r="R23" s="44"/>
      <c r="S23" s="44"/>
    </row>
    <row r="24" spans="1:19" ht="14.1" customHeight="1">
      <c r="A24" s="38" t="s">
        <v>90</v>
      </c>
      <c r="B24" s="52" t="s">
        <v>91</v>
      </c>
      <c r="C24" s="52" t="s">
        <v>87</v>
      </c>
      <c r="D24" s="53" t="s">
        <v>88</v>
      </c>
      <c r="E24" s="39">
        <v>5</v>
      </c>
      <c r="F24" s="55" t="s">
        <v>67</v>
      </c>
      <c r="G24" s="56">
        <v>35000</v>
      </c>
      <c r="H24" s="42">
        <f t="shared" si="2"/>
        <v>175000</v>
      </c>
      <c r="I24" s="425"/>
      <c r="J24" s="426"/>
      <c r="K24" s="427"/>
      <c r="L24" s="7" t="str">
        <f t="shared" si="1"/>
        <v>1:彩色</v>
      </c>
      <c r="M24" s="44"/>
      <c r="N24" s="44"/>
      <c r="O24" s="44"/>
      <c r="P24" s="44"/>
      <c r="Q24" s="44"/>
      <c r="R24" s="44"/>
      <c r="S24" s="44"/>
    </row>
    <row r="25" spans="1:19" ht="14.1" customHeight="1">
      <c r="A25" s="38" t="s">
        <v>90</v>
      </c>
      <c r="B25" s="52" t="s">
        <v>92</v>
      </c>
      <c r="C25" s="52" t="s">
        <v>87</v>
      </c>
      <c r="D25" s="53" t="s">
        <v>88</v>
      </c>
      <c r="E25" s="39">
        <v>2</v>
      </c>
      <c r="F25" s="60" t="s">
        <v>67</v>
      </c>
      <c r="G25" s="56">
        <v>15000</v>
      </c>
      <c r="H25" s="61">
        <f t="shared" si="2"/>
        <v>30000</v>
      </c>
      <c r="I25" s="425"/>
      <c r="J25" s="426"/>
      <c r="K25" s="427"/>
      <c r="L25" s="7" t="str">
        <f t="shared" si="1"/>
        <v>4:版下・製版代</v>
      </c>
      <c r="M25" s="44"/>
      <c r="N25" s="44"/>
      <c r="O25" s="44"/>
      <c r="P25" s="44"/>
      <c r="Q25" s="44"/>
      <c r="R25" s="44"/>
      <c r="S25" s="44"/>
    </row>
    <row r="26" spans="1:19" ht="14.1" customHeight="1" thickBot="1">
      <c r="A26" s="38"/>
      <c r="B26" s="57"/>
      <c r="C26" s="57"/>
      <c r="D26" s="58"/>
      <c r="E26" s="59"/>
      <c r="F26" s="60"/>
      <c r="G26" s="56"/>
      <c r="H26" s="61">
        <f t="shared" si="2"/>
        <v>0</v>
      </c>
      <c r="I26" s="425"/>
      <c r="J26" s="426"/>
      <c r="K26" s="427"/>
      <c r="L26" s="7">
        <f t="shared" si="1"/>
        <v>0</v>
      </c>
      <c r="M26" s="44"/>
      <c r="N26" s="44"/>
      <c r="O26" s="44"/>
      <c r="P26" s="44"/>
      <c r="Q26" s="44"/>
      <c r="R26" s="44"/>
      <c r="S26" s="44"/>
    </row>
    <row r="27" spans="1:19" ht="14.1" customHeight="1" thickBot="1">
      <c r="A27" s="62"/>
      <c r="B27" s="63"/>
      <c r="C27" s="63"/>
      <c r="D27" s="64"/>
      <c r="E27" s="65"/>
      <c r="F27" s="66"/>
      <c r="G27" s="67"/>
      <c r="H27" s="68">
        <f t="shared" si="2"/>
        <v>0</v>
      </c>
      <c r="I27" s="440"/>
      <c r="J27" s="441"/>
      <c r="K27" s="442"/>
      <c r="L27" s="7">
        <f t="shared" si="1"/>
        <v>0</v>
      </c>
      <c r="M27" s="69">
        <f>SUM(H20:H27)</f>
        <v>270000</v>
      </c>
      <c r="N27" s="44"/>
      <c r="O27" s="44"/>
      <c r="P27" s="44"/>
      <c r="Q27" s="44"/>
      <c r="R27" s="44"/>
      <c r="S27" s="44"/>
    </row>
    <row r="28" spans="1:19" ht="14.1" customHeight="1" thickTop="1">
      <c r="A28" s="32"/>
      <c r="B28" s="33"/>
      <c r="C28" s="33"/>
      <c r="D28" s="70"/>
      <c r="E28" s="71"/>
      <c r="F28" s="72"/>
      <c r="G28" s="73"/>
      <c r="H28" s="74">
        <f t="shared" si="2"/>
        <v>0</v>
      </c>
      <c r="I28" s="443"/>
      <c r="J28" s="443"/>
      <c r="K28" s="444"/>
      <c r="L28" s="7">
        <f t="shared" si="1"/>
        <v>0</v>
      </c>
      <c r="M28" s="44"/>
      <c r="N28" s="44"/>
      <c r="O28" s="44"/>
      <c r="P28" s="44"/>
      <c r="Q28" s="44"/>
      <c r="R28" s="44"/>
      <c r="S28" s="44"/>
    </row>
    <row r="29" spans="1:19" ht="14.1" customHeight="1">
      <c r="A29" s="38" t="s">
        <v>93</v>
      </c>
      <c r="B29" s="52" t="s">
        <v>94</v>
      </c>
      <c r="C29" s="52" t="s">
        <v>95</v>
      </c>
      <c r="D29" s="53" t="s">
        <v>88</v>
      </c>
      <c r="E29" s="54">
        <v>2</v>
      </c>
      <c r="F29" s="55" t="s">
        <v>96</v>
      </c>
      <c r="G29" s="56">
        <v>3800</v>
      </c>
      <c r="H29" s="42">
        <f t="shared" si="2"/>
        <v>836000</v>
      </c>
      <c r="I29" s="425"/>
      <c r="J29" s="426"/>
      <c r="K29" s="427"/>
      <c r="L29" s="7" t="str">
        <f t="shared" si="1"/>
        <v>1:Injection Mold</v>
      </c>
      <c r="M29" s="44"/>
      <c r="N29" s="44"/>
      <c r="O29" s="44"/>
      <c r="P29" s="44"/>
      <c r="Q29" s="44"/>
      <c r="R29" s="44"/>
      <c r="S29" s="44"/>
    </row>
    <row r="30" spans="1:19" ht="14.1" customHeight="1">
      <c r="A30" s="38" t="s">
        <v>93</v>
      </c>
      <c r="B30" s="52" t="s">
        <v>97</v>
      </c>
      <c r="C30" s="52" t="s">
        <v>95</v>
      </c>
      <c r="D30" s="53"/>
      <c r="E30" s="59">
        <v>1</v>
      </c>
      <c r="F30" s="55" t="s">
        <v>96</v>
      </c>
      <c r="G30" s="56">
        <v>2000</v>
      </c>
      <c r="H30" s="42">
        <f t="shared" si="2"/>
        <v>220000</v>
      </c>
      <c r="I30" s="425"/>
      <c r="J30" s="426"/>
      <c r="K30" s="427"/>
      <c r="L30" s="7" t="str">
        <f t="shared" si="1"/>
        <v>2:Spray Mask Mold</v>
      </c>
      <c r="M30" s="44"/>
      <c r="N30" s="44"/>
      <c r="O30" s="44"/>
      <c r="P30" s="44"/>
      <c r="Q30" s="44"/>
      <c r="R30" s="44"/>
      <c r="S30" s="44"/>
    </row>
    <row r="31" spans="1:19" ht="14.1" customHeight="1">
      <c r="A31" s="38" t="s">
        <v>93</v>
      </c>
      <c r="B31" s="52" t="s">
        <v>98</v>
      </c>
      <c r="C31" s="52" t="s">
        <v>95</v>
      </c>
      <c r="D31" s="53" t="s">
        <v>88</v>
      </c>
      <c r="E31" s="59">
        <v>5</v>
      </c>
      <c r="F31" s="55" t="s">
        <v>96</v>
      </c>
      <c r="G31" s="56">
        <v>200</v>
      </c>
      <c r="H31" s="42">
        <f t="shared" si="2"/>
        <v>110000</v>
      </c>
      <c r="I31" s="438"/>
      <c r="J31" s="438"/>
      <c r="K31" s="439"/>
      <c r="L31" s="7" t="str">
        <f t="shared" si="1"/>
        <v>4:Separation Charge</v>
      </c>
      <c r="M31" s="44"/>
      <c r="N31" s="44"/>
      <c r="O31" s="44"/>
      <c r="P31" s="44"/>
      <c r="Q31" s="44"/>
      <c r="R31" s="44"/>
      <c r="S31" s="44"/>
    </row>
    <row r="32" spans="1:19" ht="14.1" customHeight="1">
      <c r="A32" s="38"/>
      <c r="B32" s="52"/>
      <c r="C32" s="52"/>
      <c r="D32" s="53"/>
      <c r="E32" s="59"/>
      <c r="F32" s="55"/>
      <c r="G32" s="56"/>
      <c r="H32" s="42">
        <f t="shared" si="2"/>
        <v>0</v>
      </c>
      <c r="I32" s="438"/>
      <c r="J32" s="438"/>
      <c r="K32" s="439"/>
      <c r="L32" s="7">
        <f t="shared" si="1"/>
        <v>0</v>
      </c>
      <c r="M32" s="44"/>
      <c r="N32" s="44"/>
      <c r="O32" s="44"/>
      <c r="P32" s="44"/>
      <c r="Q32" s="44"/>
      <c r="R32" s="44"/>
      <c r="S32" s="44"/>
    </row>
    <row r="33" spans="1:19" ht="14.1" customHeight="1">
      <c r="A33" s="38"/>
      <c r="B33" s="52"/>
      <c r="C33" s="52"/>
      <c r="D33" s="53"/>
      <c r="E33" s="59"/>
      <c r="F33" s="55"/>
      <c r="G33" s="56"/>
      <c r="H33" s="42">
        <f t="shared" si="2"/>
        <v>0</v>
      </c>
      <c r="I33" s="438"/>
      <c r="J33" s="438"/>
      <c r="K33" s="439"/>
      <c r="L33" s="7">
        <f t="shared" si="1"/>
        <v>0</v>
      </c>
      <c r="M33" s="44"/>
      <c r="N33" s="44"/>
      <c r="O33" s="44"/>
      <c r="P33" s="44"/>
      <c r="Q33" s="44"/>
      <c r="R33" s="44"/>
      <c r="S33" s="44"/>
    </row>
    <row r="34" spans="1:19" ht="14.1" customHeight="1">
      <c r="A34" s="38"/>
      <c r="B34" s="52"/>
      <c r="C34" s="52"/>
      <c r="D34" s="53"/>
      <c r="E34" s="59"/>
      <c r="F34" s="55"/>
      <c r="G34" s="56"/>
      <c r="H34" s="42">
        <f t="shared" si="2"/>
        <v>0</v>
      </c>
      <c r="I34" s="438"/>
      <c r="J34" s="438"/>
      <c r="K34" s="439"/>
      <c r="L34" s="7">
        <f t="shared" si="1"/>
        <v>0</v>
      </c>
      <c r="M34" s="44"/>
      <c r="N34" s="44"/>
      <c r="O34" s="44"/>
      <c r="P34" s="44"/>
      <c r="Q34" s="44"/>
      <c r="R34" s="44"/>
      <c r="S34" s="44"/>
    </row>
    <row r="35" spans="1:19" ht="14.1" customHeight="1">
      <c r="A35" s="38"/>
      <c r="B35" s="52"/>
      <c r="C35" s="52"/>
      <c r="D35" s="53"/>
      <c r="E35" s="59"/>
      <c r="F35" s="55"/>
      <c r="G35" s="56"/>
      <c r="H35" s="42">
        <f t="shared" si="2"/>
        <v>0</v>
      </c>
      <c r="I35" s="438"/>
      <c r="J35" s="438"/>
      <c r="K35" s="439"/>
      <c r="L35" s="7">
        <f t="shared" si="1"/>
        <v>0</v>
      </c>
      <c r="M35" s="44"/>
      <c r="N35" s="44"/>
      <c r="O35" s="44"/>
      <c r="P35" s="44"/>
      <c r="Q35" s="44"/>
      <c r="R35" s="44"/>
      <c r="S35" s="44"/>
    </row>
    <row r="36" spans="1:19" ht="14.1" customHeight="1">
      <c r="A36" s="38"/>
      <c r="B36" s="52"/>
      <c r="C36" s="52"/>
      <c r="D36" s="53"/>
      <c r="E36" s="54"/>
      <c r="F36" s="55"/>
      <c r="G36" s="56"/>
      <c r="H36" s="42">
        <f t="shared" si="2"/>
        <v>0</v>
      </c>
      <c r="I36" s="438"/>
      <c r="J36" s="438"/>
      <c r="K36" s="439"/>
      <c r="L36" s="7">
        <f t="shared" si="1"/>
        <v>0</v>
      </c>
      <c r="M36" s="44"/>
      <c r="N36" s="44"/>
      <c r="O36" s="44"/>
      <c r="P36" s="44"/>
      <c r="Q36" s="44"/>
      <c r="R36" s="44"/>
      <c r="S36" s="44"/>
    </row>
    <row r="37" spans="1:19" ht="14.1" customHeight="1">
      <c r="A37" s="38"/>
      <c r="B37" s="52"/>
      <c r="C37" s="52"/>
      <c r="D37" s="53"/>
      <c r="E37" s="39"/>
      <c r="F37" s="55"/>
      <c r="G37" s="56"/>
      <c r="H37" s="42">
        <f>IF(F37="US",E37*G37*$K$7,E37*G37)</f>
        <v>0</v>
      </c>
      <c r="I37" s="425"/>
      <c r="J37" s="426"/>
      <c r="K37" s="427"/>
      <c r="L37" s="7">
        <f t="shared" si="1"/>
        <v>0</v>
      </c>
      <c r="N37" s="44"/>
      <c r="O37" s="44"/>
      <c r="P37" s="44"/>
      <c r="Q37" s="44"/>
      <c r="R37" s="44"/>
      <c r="S37" s="44"/>
    </row>
    <row r="38" spans="1:19" ht="14.1" customHeight="1">
      <c r="A38" s="38"/>
      <c r="B38" s="52"/>
      <c r="C38" s="52"/>
      <c r="D38" s="53"/>
      <c r="E38" s="59"/>
      <c r="F38" s="55"/>
      <c r="G38" s="56"/>
      <c r="H38" s="42">
        <f t="shared" si="2"/>
        <v>0</v>
      </c>
      <c r="I38" s="447"/>
      <c r="J38" s="445"/>
      <c r="K38" s="446"/>
      <c r="L38" s="7">
        <f t="shared" si="1"/>
        <v>0</v>
      </c>
      <c r="M38" s="44"/>
      <c r="N38" s="44"/>
      <c r="O38" s="44"/>
      <c r="P38" s="44"/>
      <c r="Q38" s="44"/>
      <c r="R38" s="44"/>
      <c r="S38" s="44"/>
    </row>
    <row r="39" spans="1:19" ht="14.1" customHeight="1">
      <c r="A39" s="38"/>
      <c r="B39" s="57"/>
      <c r="C39" s="57"/>
      <c r="D39" s="58"/>
      <c r="E39" s="59"/>
      <c r="F39" s="60"/>
      <c r="G39" s="56"/>
      <c r="H39" s="61">
        <f t="shared" si="2"/>
        <v>0</v>
      </c>
      <c r="I39" s="425"/>
      <c r="J39" s="426"/>
      <c r="K39" s="427"/>
      <c r="L39" s="7">
        <f t="shared" si="1"/>
        <v>0</v>
      </c>
      <c r="M39" s="44"/>
      <c r="N39" s="44"/>
      <c r="O39" s="44"/>
      <c r="P39" s="44"/>
      <c r="Q39" s="44"/>
      <c r="R39" s="44"/>
      <c r="S39" s="44"/>
    </row>
    <row r="40" spans="1:19" ht="14.1" customHeight="1">
      <c r="A40" s="38"/>
      <c r="B40" s="57"/>
      <c r="C40" s="57"/>
      <c r="D40" s="58"/>
      <c r="E40" s="59"/>
      <c r="F40" s="60"/>
      <c r="G40" s="56"/>
      <c r="H40" s="61">
        <f t="shared" si="2"/>
        <v>0</v>
      </c>
      <c r="I40" s="425"/>
      <c r="J40" s="426"/>
      <c r="K40" s="427"/>
      <c r="L40" s="7">
        <f t="shared" si="1"/>
        <v>0</v>
      </c>
      <c r="M40" s="44"/>
      <c r="N40" s="44"/>
      <c r="O40" s="44"/>
      <c r="P40" s="44"/>
      <c r="Q40" s="44"/>
      <c r="R40" s="44"/>
      <c r="S40" s="44"/>
    </row>
    <row r="41" spans="1:19" ht="14.1" customHeight="1" thickBot="1">
      <c r="A41" s="38"/>
      <c r="B41" s="57"/>
      <c r="C41" s="57"/>
      <c r="D41" s="58"/>
      <c r="E41" s="59"/>
      <c r="F41" s="60"/>
      <c r="G41" s="56"/>
      <c r="H41" s="61">
        <f t="shared" si="2"/>
        <v>0</v>
      </c>
      <c r="I41" s="425"/>
      <c r="J41" s="426"/>
      <c r="K41" s="427"/>
      <c r="L41" s="7">
        <f t="shared" si="1"/>
        <v>0</v>
      </c>
      <c r="M41" s="44"/>
      <c r="N41" s="44"/>
      <c r="O41" s="44"/>
      <c r="P41" s="44"/>
      <c r="Q41" s="44"/>
      <c r="R41" s="44"/>
      <c r="S41" s="44"/>
    </row>
    <row r="42" spans="1:19" ht="14.1" customHeight="1" thickBot="1">
      <c r="A42" s="62"/>
      <c r="B42" s="63"/>
      <c r="C42" s="63"/>
      <c r="D42" s="64"/>
      <c r="E42" s="65"/>
      <c r="F42" s="66"/>
      <c r="G42" s="67"/>
      <c r="H42" s="68">
        <f t="shared" si="2"/>
        <v>0</v>
      </c>
      <c r="I42" s="440"/>
      <c r="J42" s="441"/>
      <c r="K42" s="442"/>
      <c r="L42" s="7">
        <f t="shared" si="1"/>
        <v>0</v>
      </c>
      <c r="M42" s="75">
        <f>SUM(H28:H42)/K7</f>
        <v>10600</v>
      </c>
      <c r="N42" s="44"/>
      <c r="O42" s="44"/>
      <c r="P42" s="44"/>
      <c r="Q42" s="44"/>
      <c r="R42" s="44"/>
      <c r="S42" s="44"/>
    </row>
    <row r="43" spans="1:19" ht="14.1" customHeight="1" thickTop="1">
      <c r="A43" s="32"/>
      <c r="B43" s="76"/>
      <c r="C43" s="76"/>
      <c r="D43" s="77"/>
      <c r="E43" s="71"/>
      <c r="F43" s="78"/>
      <c r="G43" s="79"/>
      <c r="H43" s="80">
        <f t="shared" si="2"/>
        <v>0</v>
      </c>
      <c r="I43" s="445"/>
      <c r="J43" s="445"/>
      <c r="K43" s="446"/>
      <c r="L43" s="7">
        <f t="shared" si="1"/>
        <v>0</v>
      </c>
      <c r="M43" s="44"/>
      <c r="N43" s="44"/>
      <c r="O43" s="44"/>
      <c r="P43" s="44"/>
      <c r="Q43" s="44"/>
      <c r="R43" s="44"/>
      <c r="S43" s="44"/>
    </row>
    <row r="44" spans="1:19" ht="14.1" customHeight="1">
      <c r="A44" s="38"/>
      <c r="B44" s="57"/>
      <c r="C44" s="57"/>
      <c r="D44" s="58"/>
      <c r="E44" s="59"/>
      <c r="F44" s="60"/>
      <c r="G44" s="81"/>
      <c r="H44" s="61">
        <f t="shared" si="2"/>
        <v>0</v>
      </c>
      <c r="I44" s="426"/>
      <c r="J44" s="426"/>
      <c r="K44" s="427"/>
      <c r="L44" s="7">
        <f t="shared" si="1"/>
        <v>0</v>
      </c>
      <c r="M44" s="44"/>
      <c r="N44" s="44"/>
      <c r="O44" s="44"/>
      <c r="P44" s="44"/>
      <c r="Q44" s="44"/>
      <c r="R44" s="44"/>
      <c r="S44" s="44"/>
    </row>
    <row r="45" spans="1:19" ht="14.1" customHeight="1">
      <c r="A45" s="38"/>
      <c r="B45" s="57"/>
      <c r="C45" s="57"/>
      <c r="D45" s="58"/>
      <c r="E45" s="59"/>
      <c r="F45" s="60"/>
      <c r="G45" s="81"/>
      <c r="H45" s="61">
        <f t="shared" si="2"/>
        <v>0</v>
      </c>
      <c r="I45" s="426"/>
      <c r="J45" s="426"/>
      <c r="K45" s="427"/>
      <c r="L45" s="7">
        <f t="shared" si="1"/>
        <v>0</v>
      </c>
      <c r="M45" s="44"/>
      <c r="N45" s="44"/>
      <c r="O45" s="44"/>
      <c r="P45" s="44"/>
      <c r="Q45" s="44"/>
      <c r="R45" s="44"/>
      <c r="S45" s="44"/>
    </row>
    <row r="46" spans="1:19" ht="14.1" customHeight="1">
      <c r="A46" s="38"/>
      <c r="B46" s="57"/>
      <c r="C46" s="57"/>
      <c r="D46" s="58"/>
      <c r="E46" s="59"/>
      <c r="F46" s="60"/>
      <c r="G46" s="81"/>
      <c r="H46" s="61">
        <f t="shared" si="2"/>
        <v>0</v>
      </c>
      <c r="I46" s="426"/>
      <c r="J46" s="426"/>
      <c r="K46" s="427"/>
      <c r="L46" s="7">
        <f t="shared" si="1"/>
        <v>0</v>
      </c>
      <c r="M46" s="44"/>
      <c r="N46" s="44"/>
      <c r="O46" s="44"/>
      <c r="P46" s="44"/>
      <c r="Q46" s="44"/>
      <c r="R46" s="44"/>
      <c r="S46" s="44"/>
    </row>
    <row r="47" spans="1:19" ht="14.1" customHeight="1">
      <c r="A47" s="38"/>
      <c r="B47" s="33"/>
      <c r="C47" s="33"/>
      <c r="D47" s="70"/>
      <c r="E47" s="34"/>
      <c r="F47" s="72"/>
      <c r="G47" s="36"/>
      <c r="H47" s="42">
        <f t="shared" si="2"/>
        <v>0</v>
      </c>
      <c r="I47" s="421" t="s">
        <v>99</v>
      </c>
      <c r="J47" s="421"/>
      <c r="K47" s="422"/>
      <c r="L47" s="7">
        <f t="shared" si="1"/>
        <v>0</v>
      </c>
      <c r="M47" s="44"/>
      <c r="N47" s="44"/>
      <c r="O47" s="44"/>
      <c r="P47" s="44"/>
      <c r="Q47" s="44"/>
      <c r="R47" s="44"/>
      <c r="S47" s="44"/>
    </row>
    <row r="48" spans="1:19" ht="14.1" customHeight="1">
      <c r="A48" s="38"/>
      <c r="B48" s="52"/>
      <c r="C48" s="52"/>
      <c r="D48" s="53"/>
      <c r="E48" s="39"/>
      <c r="F48" s="55"/>
      <c r="G48" s="41"/>
      <c r="H48" s="42">
        <f t="shared" si="2"/>
        <v>0</v>
      </c>
      <c r="I48" s="421" t="s">
        <v>99</v>
      </c>
      <c r="J48" s="421"/>
      <c r="K48" s="422"/>
      <c r="L48" s="7">
        <f t="shared" si="1"/>
        <v>0</v>
      </c>
      <c r="M48" s="44"/>
      <c r="N48" s="44"/>
      <c r="O48" s="44"/>
      <c r="P48" s="44"/>
      <c r="Q48" s="44"/>
      <c r="R48" s="44"/>
      <c r="S48" s="44"/>
    </row>
    <row r="49" spans="1:19" ht="14.1" customHeight="1">
      <c r="A49" s="38"/>
      <c r="B49" s="57"/>
      <c r="C49" s="57"/>
      <c r="D49" s="58"/>
      <c r="E49" s="59"/>
      <c r="F49" s="60"/>
      <c r="G49" s="81"/>
      <c r="H49" s="61">
        <f t="shared" si="2"/>
        <v>0</v>
      </c>
      <c r="I49" s="426"/>
      <c r="J49" s="426"/>
      <c r="K49" s="427"/>
      <c r="L49" s="7">
        <f t="shared" si="1"/>
        <v>0</v>
      </c>
      <c r="M49" s="43"/>
      <c r="N49" s="44"/>
      <c r="O49" s="44"/>
      <c r="P49" s="44"/>
      <c r="Q49" s="44"/>
      <c r="R49" s="44"/>
      <c r="S49" s="44"/>
    </row>
    <row r="50" spans="1:19" ht="15" customHeight="1" thickBot="1">
      <c r="A50" s="82"/>
      <c r="B50" s="83"/>
      <c r="C50" s="83"/>
      <c r="D50" s="84"/>
      <c r="E50" s="85"/>
      <c r="F50" s="86"/>
      <c r="G50" s="87"/>
      <c r="H50" s="88">
        <f t="shared" si="2"/>
        <v>0</v>
      </c>
      <c r="I50" s="451" t="s">
        <v>99</v>
      </c>
      <c r="J50" s="451"/>
      <c r="K50" s="452"/>
      <c r="L50" s="7">
        <f>IF(B50&lt;&gt;0,IF(A50=$A$86,VLOOKUP(B50,$A$88:$A$96,1,TRUE),IF(A50=$B$86,VLOOKUP(B50,$B$88:$B$98,1,TRUE),IF(A50=$I$86,VLOOKUP(B50,$I$88:$I$96,1,TRUE),))),)</f>
        <v>0</v>
      </c>
      <c r="M50" s="89"/>
      <c r="N50" s="44"/>
      <c r="O50" s="44"/>
      <c r="P50" s="44"/>
      <c r="Q50" s="44"/>
      <c r="R50" s="44"/>
      <c r="S50" s="44"/>
    </row>
    <row r="51" spans="1:19" ht="15" customHeight="1" thickBot="1">
      <c r="A51" s="453" t="s">
        <v>100</v>
      </c>
      <c r="B51" s="454"/>
      <c r="C51" s="454"/>
      <c r="D51" s="455"/>
      <c r="E51" s="90"/>
      <c r="F51" s="91"/>
      <c r="G51" s="456">
        <f>SUM(H20:H50)</f>
        <v>1436000</v>
      </c>
      <c r="H51" s="456"/>
      <c r="I51" s="457">
        <f>SUMIF(D20:D50,"",H20:H50)</f>
        <v>220000</v>
      </c>
      <c r="J51" s="458"/>
      <c r="K51" s="459"/>
      <c r="M51" s="89"/>
      <c r="N51" s="44"/>
      <c r="O51" s="44"/>
      <c r="P51" s="44"/>
      <c r="Q51" s="44"/>
      <c r="R51" s="44"/>
      <c r="S51" s="44"/>
    </row>
    <row r="52" spans="1:19" ht="8.25" customHeight="1" thickBot="1">
      <c r="A52" s="460"/>
      <c r="B52" s="461"/>
      <c r="C52" s="461"/>
      <c r="D52" s="461"/>
      <c r="E52" s="461"/>
      <c r="F52" s="461"/>
      <c r="G52" s="461"/>
      <c r="H52" s="461"/>
      <c r="I52" s="461"/>
      <c r="J52" s="461"/>
      <c r="K52" s="462"/>
      <c r="M52" s="89"/>
      <c r="N52" s="44"/>
      <c r="O52" s="44"/>
      <c r="P52" s="44"/>
      <c r="Q52" s="44"/>
      <c r="R52" s="44"/>
      <c r="S52" s="44"/>
    </row>
    <row r="53" spans="1:19" ht="16.5" customHeight="1">
      <c r="A53" s="11" t="s">
        <v>77</v>
      </c>
      <c r="B53" s="50" t="s">
        <v>78</v>
      </c>
      <c r="C53" s="13" t="s">
        <v>79</v>
      </c>
      <c r="D53" s="13" t="s">
        <v>80</v>
      </c>
      <c r="E53" s="13" t="s">
        <v>81</v>
      </c>
      <c r="F53" s="13" t="s">
        <v>61</v>
      </c>
      <c r="G53" s="13" t="s">
        <v>82</v>
      </c>
      <c r="H53" s="13" t="s">
        <v>83</v>
      </c>
      <c r="I53" s="448" t="s">
        <v>84</v>
      </c>
      <c r="J53" s="449"/>
      <c r="K53" s="92">
        <f>$K$7</f>
        <v>110</v>
      </c>
      <c r="M53" s="93">
        <f>SUMIF(A20:A50,C86,H20:H50)+SUMIF(A54:A65,F86,H54:H65)</f>
        <v>9103600</v>
      </c>
      <c r="N53" s="44" t="s">
        <v>101</v>
      </c>
      <c r="O53" s="44"/>
    </row>
    <row r="54" spans="1:19" ht="14.1" customHeight="1">
      <c r="A54" s="38" t="s">
        <v>102</v>
      </c>
      <c r="B54" s="52" t="s">
        <v>103</v>
      </c>
      <c r="C54" s="52"/>
      <c r="D54" s="53"/>
      <c r="E54" s="39">
        <f t="shared" ref="E54:E65" si="3">IF(A54&lt;&gt;0,$H$5,)</f>
        <v>180000</v>
      </c>
      <c r="F54" s="55" t="s">
        <v>104</v>
      </c>
      <c r="G54" s="94">
        <v>0.4</v>
      </c>
      <c r="H54" s="42">
        <f t="shared" ref="H54:H62" si="4">IF(F54="US",E54*G54*$K$7,E54*G54)</f>
        <v>7920000</v>
      </c>
      <c r="I54" s="426"/>
      <c r="J54" s="426"/>
      <c r="K54" s="427"/>
      <c r="L54" s="7" t="str">
        <f t="shared" ref="L54:L68" si="5">IF(B54&lt;&gt;0,IF(A54=$E$86,VLOOKUP(B54,$E$88:$E$103,1,TRUE),IF(A54=$F$86,VLOOKUP(B54,$F$88:$F$103,1,TRUE),IF(A54=$G$86,VLOOKUP(B54,$G$88:$G$96,1,TRUE),IF(A54=$H$86,VLOOKUP(B54,$H$88:$H$96,1,TRUE),VLOOKUP(B54,$I$88:$I$96,1,TRUE))))),)</f>
        <v>1:Mass Product</v>
      </c>
      <c r="M54" s="93">
        <f>SUMIF(A54:A63,E86,H54:H63)+SUMIF(A54:A63,F86,H54:H63)+SUMIF(A20:A49,A86,H20:H49)</f>
        <v>8142600</v>
      </c>
      <c r="N54" s="44" t="s">
        <v>105</v>
      </c>
      <c r="O54" s="44"/>
    </row>
    <row r="55" spans="1:19" ht="14.1" customHeight="1">
      <c r="A55" s="38" t="s">
        <v>102</v>
      </c>
      <c r="B55" s="52" t="s">
        <v>106</v>
      </c>
      <c r="C55" s="52"/>
      <c r="D55" s="53"/>
      <c r="E55" s="39">
        <f>80*5</f>
        <v>400</v>
      </c>
      <c r="F55" s="55" t="s">
        <v>96</v>
      </c>
      <c r="G55" s="41">
        <f>G54</f>
        <v>0.4</v>
      </c>
      <c r="H55" s="42">
        <f t="shared" si="4"/>
        <v>17600</v>
      </c>
      <c r="I55" s="426"/>
      <c r="J55" s="426"/>
      <c r="K55" s="427"/>
      <c r="L55" s="7" t="str">
        <f t="shared" si="5"/>
        <v>3:Bulk Sample</v>
      </c>
      <c r="M55" s="95">
        <f>SUM(H20:H49)+SUM(H54:H62)+H65</f>
        <v>9640000</v>
      </c>
      <c r="N55" s="7" t="s">
        <v>107</v>
      </c>
    </row>
    <row r="56" spans="1:19" ht="14.1" customHeight="1">
      <c r="A56" s="96"/>
      <c r="B56" s="57"/>
      <c r="C56" s="57"/>
      <c r="D56" s="58"/>
      <c r="E56" s="59"/>
      <c r="F56" s="60"/>
      <c r="G56" s="81"/>
      <c r="H56" s="61">
        <f t="shared" si="4"/>
        <v>0</v>
      </c>
      <c r="I56" s="450"/>
      <c r="J56" s="438"/>
      <c r="K56" s="439"/>
      <c r="L56" s="7">
        <f t="shared" si="5"/>
        <v>0</v>
      </c>
    </row>
    <row r="57" spans="1:19" ht="14.1" customHeight="1">
      <c r="A57" s="96"/>
      <c r="B57" s="57"/>
      <c r="C57" s="57"/>
      <c r="D57" s="58"/>
      <c r="E57" s="59"/>
      <c r="F57" s="60"/>
      <c r="G57" s="81"/>
      <c r="H57" s="61">
        <f t="shared" si="4"/>
        <v>0</v>
      </c>
      <c r="I57" s="426"/>
      <c r="J57" s="426"/>
      <c r="K57" s="427"/>
      <c r="L57" s="7">
        <f t="shared" si="5"/>
        <v>0</v>
      </c>
    </row>
    <row r="58" spans="1:19" ht="14.1" customHeight="1">
      <c r="A58" s="96"/>
      <c r="B58" s="57"/>
      <c r="C58" s="57"/>
      <c r="D58" s="58"/>
      <c r="E58" s="59">
        <f t="shared" si="3"/>
        <v>0</v>
      </c>
      <c r="F58" s="60"/>
      <c r="G58" s="81"/>
      <c r="H58" s="61">
        <f t="shared" si="4"/>
        <v>0</v>
      </c>
      <c r="I58" s="426"/>
      <c r="J58" s="426"/>
      <c r="K58" s="427"/>
      <c r="L58" s="7">
        <f t="shared" si="5"/>
        <v>0</v>
      </c>
    </row>
    <row r="59" spans="1:19" ht="14.1" customHeight="1">
      <c r="A59" s="96"/>
      <c r="B59" s="57"/>
      <c r="C59" s="57"/>
      <c r="D59" s="58"/>
      <c r="E59" s="59">
        <f t="shared" si="3"/>
        <v>0</v>
      </c>
      <c r="F59" s="60"/>
      <c r="G59" s="81"/>
      <c r="H59" s="61">
        <f t="shared" si="4"/>
        <v>0</v>
      </c>
      <c r="I59" s="450"/>
      <c r="J59" s="438"/>
      <c r="K59" s="439"/>
      <c r="L59" s="7">
        <f t="shared" si="5"/>
        <v>0</v>
      </c>
    </row>
    <row r="60" spans="1:19" ht="14.1" customHeight="1">
      <c r="A60" s="96"/>
      <c r="B60" s="57"/>
      <c r="C60" s="57"/>
      <c r="D60" s="58"/>
      <c r="E60" s="59">
        <f t="shared" si="3"/>
        <v>0</v>
      </c>
      <c r="F60" s="60"/>
      <c r="G60" s="81"/>
      <c r="H60" s="61">
        <f t="shared" si="4"/>
        <v>0</v>
      </c>
      <c r="I60" s="426"/>
      <c r="J60" s="426"/>
      <c r="K60" s="427"/>
      <c r="L60" s="7">
        <f t="shared" si="5"/>
        <v>0</v>
      </c>
    </row>
    <row r="61" spans="1:19" ht="14.1" customHeight="1">
      <c r="A61" s="96"/>
      <c r="B61" s="57"/>
      <c r="C61" s="57"/>
      <c r="D61" s="58"/>
      <c r="E61" s="59">
        <f t="shared" si="3"/>
        <v>0</v>
      </c>
      <c r="F61" s="60"/>
      <c r="G61" s="81"/>
      <c r="H61" s="61">
        <f t="shared" si="4"/>
        <v>0</v>
      </c>
      <c r="I61" s="426"/>
      <c r="J61" s="426"/>
      <c r="K61" s="427"/>
      <c r="L61" s="7">
        <f t="shared" si="5"/>
        <v>0</v>
      </c>
    </row>
    <row r="62" spans="1:19" ht="14.1" customHeight="1">
      <c r="A62" s="96"/>
      <c r="B62" s="57"/>
      <c r="C62" s="57"/>
      <c r="D62" s="58"/>
      <c r="E62" s="59">
        <f t="shared" si="3"/>
        <v>0</v>
      </c>
      <c r="F62" s="60"/>
      <c r="G62" s="81"/>
      <c r="H62" s="61">
        <f t="shared" si="4"/>
        <v>0</v>
      </c>
      <c r="I62" s="426"/>
      <c r="J62" s="426"/>
      <c r="K62" s="427"/>
      <c r="L62" s="7">
        <f t="shared" si="5"/>
        <v>0</v>
      </c>
    </row>
    <row r="63" spans="1:19" ht="14.1" customHeight="1">
      <c r="A63" s="97"/>
      <c r="B63" s="98"/>
      <c r="C63" s="99"/>
      <c r="D63" s="100"/>
      <c r="E63" s="101"/>
      <c r="F63" s="102"/>
      <c r="G63" s="103"/>
      <c r="H63" s="104"/>
      <c r="I63" s="426" t="s">
        <v>108</v>
      </c>
      <c r="J63" s="426"/>
      <c r="K63" s="427"/>
      <c r="L63" s="7">
        <f t="shared" si="5"/>
        <v>0</v>
      </c>
    </row>
    <row r="64" spans="1:19" ht="14.1" customHeight="1">
      <c r="A64" s="97"/>
      <c r="B64" s="98"/>
      <c r="C64" s="105"/>
      <c r="D64" s="100"/>
      <c r="E64" s="101">
        <f>IF(A64&lt;&gt;0,$H$5,)</f>
        <v>0</v>
      </c>
      <c r="F64" s="102" t="s">
        <v>67</v>
      </c>
      <c r="G64" s="106">
        <f>IF(C64&lt;&gt;0,IF(E64&lt;&gt;0,ROUNDDOWN($M$55*C64/E64,2),),)</f>
        <v>0</v>
      </c>
      <c r="H64" s="104">
        <f>IF(C64&lt;&gt;0,IF(F64="US","エラー",G64*E64),)</f>
        <v>0</v>
      </c>
      <c r="I64" s="450" t="s">
        <v>108</v>
      </c>
      <c r="J64" s="438"/>
      <c r="K64" s="439"/>
      <c r="L64" s="7">
        <f>IF(B64&lt;&gt;0,IF(A64=$E$86,VLOOKUP(B64,$E$88:$E$103,1,TRUE),IF(A64=$F$86,VLOOKUP(B64,$F$88:$F$103,1,TRUE),IF(A64=$G$86,VLOOKUP(B64,$G$88:$G$96,1,TRUE),IF(A64=$H$86,VLOOKUP(B64,$H$88:$H$96,1,TRUE),VLOOKUP(B64,$I$88:$I$96,1,TRUE))))),)</f>
        <v>0</v>
      </c>
    </row>
    <row r="65" spans="1:13" ht="14.1" customHeight="1" thickBot="1">
      <c r="A65" s="107" t="s">
        <v>109</v>
      </c>
      <c r="B65" s="108" t="s">
        <v>435</v>
      </c>
      <c r="C65" s="109">
        <v>2.93E-2</v>
      </c>
      <c r="D65" s="110"/>
      <c r="E65" s="111">
        <f t="shared" si="3"/>
        <v>180000</v>
      </c>
      <c r="F65" s="112" t="s">
        <v>67</v>
      </c>
      <c r="G65" s="113">
        <f>IF(C65&lt;&gt;0,IF(E65&lt;&gt;0,ROUNDDOWN($M$53*C65/E65,2),),)</f>
        <v>1.48</v>
      </c>
      <c r="H65" s="114">
        <f>IF(C65&lt;&gt;0,IF(F65="US","エラー",G65*E65),)</f>
        <v>266400</v>
      </c>
      <c r="I65" s="450" t="s">
        <v>108</v>
      </c>
      <c r="J65" s="438"/>
      <c r="K65" s="439"/>
      <c r="L65" s="7" t="str">
        <f t="shared" si="5"/>
        <v>2:トップワールド費用</v>
      </c>
    </row>
    <row r="66" spans="1:13" ht="14.1" customHeight="1">
      <c r="A66" s="107"/>
      <c r="B66" s="108"/>
      <c r="C66" s="109"/>
      <c r="D66" s="110"/>
      <c r="E66" s="111"/>
      <c r="F66" s="115"/>
      <c r="G66" s="116"/>
      <c r="H66" s="117"/>
      <c r="I66" s="413" t="s">
        <v>108</v>
      </c>
      <c r="J66" s="414"/>
      <c r="K66" s="463"/>
      <c r="L66" s="7">
        <f t="shared" si="5"/>
        <v>0</v>
      </c>
    </row>
    <row r="67" spans="1:13" ht="14.1" customHeight="1" thickBot="1">
      <c r="A67" s="118"/>
      <c r="B67" s="119"/>
      <c r="C67" s="109"/>
      <c r="D67" s="120"/>
      <c r="E67" s="111"/>
      <c r="F67" s="121"/>
      <c r="G67" s="122"/>
      <c r="H67" s="117"/>
      <c r="I67" s="450" t="s">
        <v>108</v>
      </c>
      <c r="J67" s="438"/>
      <c r="K67" s="439"/>
      <c r="L67" s="7">
        <f t="shared" si="5"/>
        <v>0</v>
      </c>
    </row>
    <row r="68" spans="1:13" ht="14.1" customHeight="1" thickBot="1">
      <c r="A68" s="123"/>
      <c r="B68" s="124"/>
      <c r="C68" s="125"/>
      <c r="D68" s="126"/>
      <c r="E68" s="127"/>
      <c r="F68" s="128"/>
      <c r="G68" s="129"/>
      <c r="H68" s="130"/>
      <c r="I68" s="464" t="s">
        <v>108</v>
      </c>
      <c r="J68" s="465"/>
      <c r="K68" s="466"/>
      <c r="L68" s="7">
        <f t="shared" si="5"/>
        <v>0</v>
      </c>
      <c r="M68" s="131">
        <f>(SUM(G66:G68))*1.1</f>
        <v>0</v>
      </c>
    </row>
    <row r="69" spans="1:13" ht="6" customHeight="1" thickBot="1">
      <c r="A69" s="132"/>
      <c r="E69" s="133"/>
      <c r="F69" s="133"/>
      <c r="G69" s="134"/>
      <c r="H69" s="135"/>
      <c r="I69" s="467"/>
      <c r="J69" s="467"/>
      <c r="K69" s="468"/>
    </row>
    <row r="70" spans="1:13" ht="20.25" customHeight="1">
      <c r="A70" s="136" t="s">
        <v>110</v>
      </c>
      <c r="B70" s="469" t="s">
        <v>111</v>
      </c>
      <c r="C70" s="469"/>
      <c r="D70" s="469"/>
      <c r="E70" s="137">
        <f>$H$5</f>
        <v>180000</v>
      </c>
      <c r="F70" s="138"/>
      <c r="G70" s="139">
        <f>IF(E70&gt;0,H70/E70,)</f>
        <v>45.577777777777776</v>
      </c>
      <c r="H70" s="139">
        <f>SUMIF(D54:D68,"",H54:H68)</f>
        <v>8204000</v>
      </c>
      <c r="I70" s="470"/>
      <c r="J70" s="471"/>
      <c r="K70" s="140"/>
    </row>
    <row r="71" spans="1:13" ht="19.5" customHeight="1">
      <c r="A71" s="141" t="s">
        <v>112</v>
      </c>
      <c r="B71" s="476" t="s">
        <v>113</v>
      </c>
      <c r="C71" s="476"/>
      <c r="D71" s="476"/>
      <c r="E71" s="142">
        <f>$H$5</f>
        <v>180000</v>
      </c>
      <c r="F71" s="143"/>
      <c r="G71" s="144">
        <f>IF(E71&gt;0,H71/E71,)</f>
        <v>6.7555555555555555</v>
      </c>
      <c r="H71" s="144">
        <f>SUMIF(D20:D68,"○",H20:H68)</f>
        <v>1216000</v>
      </c>
      <c r="I71" s="145"/>
      <c r="J71" s="146"/>
      <c r="K71" s="147"/>
    </row>
    <row r="72" spans="1:13" ht="16.5" customHeight="1">
      <c r="A72" s="141" t="s">
        <v>114</v>
      </c>
      <c r="B72" s="476" t="s">
        <v>115</v>
      </c>
      <c r="C72" s="476"/>
      <c r="D72" s="476"/>
      <c r="E72" s="142">
        <f>$H$5</f>
        <v>180000</v>
      </c>
      <c r="F72" s="143"/>
      <c r="G72" s="144">
        <f>IF(E72&gt;0,H72/E72,)</f>
        <v>52.333333333333336</v>
      </c>
      <c r="H72" s="144">
        <f>SUM(H70:H71)</f>
        <v>9420000</v>
      </c>
      <c r="I72" s="474">
        <f>I51</f>
        <v>220000</v>
      </c>
      <c r="J72" s="477"/>
      <c r="K72" s="148"/>
    </row>
    <row r="73" spans="1:13" ht="13.5" customHeight="1">
      <c r="A73" s="472" t="s">
        <v>116</v>
      </c>
      <c r="B73" s="473"/>
      <c r="C73" s="473"/>
      <c r="D73" s="473"/>
      <c r="E73" s="149"/>
      <c r="F73" s="149"/>
      <c r="G73" s="474">
        <f>IF(H5&lt;&gt;0,IF(K5&lt;&gt;0,H5*K5,),)</f>
        <v>9817200</v>
      </c>
      <c r="H73" s="474"/>
      <c r="I73" s="474">
        <f>IF(G17&lt;&gt;0,G17,)</f>
        <v>699</v>
      </c>
      <c r="J73" s="474"/>
      <c r="K73" s="148"/>
    </row>
    <row r="74" spans="1:13" ht="13.5" customHeight="1">
      <c r="A74" s="472" t="s">
        <v>117</v>
      </c>
      <c r="B74" s="473"/>
      <c r="C74" s="473"/>
      <c r="D74" s="473"/>
      <c r="E74" s="149"/>
      <c r="F74" s="149"/>
      <c r="G74" s="474">
        <f>IF(G73&lt;&gt;0,G73-H72,)</f>
        <v>397200</v>
      </c>
      <c r="H74" s="474"/>
      <c r="I74" s="475">
        <f>IF(G17&lt;&gt;0,G17-I51,)</f>
        <v>-219301</v>
      </c>
      <c r="J74" s="475"/>
      <c r="K74" s="148"/>
    </row>
    <row r="75" spans="1:13" ht="13.5" customHeight="1">
      <c r="A75" s="472" t="s">
        <v>118</v>
      </c>
      <c r="B75" s="473"/>
      <c r="C75" s="473"/>
      <c r="D75" s="473"/>
      <c r="E75" s="149"/>
      <c r="F75" s="149"/>
      <c r="G75" s="474">
        <f>SUM(G73:J73)</f>
        <v>9817899</v>
      </c>
      <c r="H75" s="474"/>
      <c r="I75" s="474"/>
      <c r="J75" s="474"/>
      <c r="K75" s="148"/>
    </row>
    <row r="76" spans="1:13" ht="13.5" customHeight="1" thickBot="1">
      <c r="A76" s="472" t="s">
        <v>119</v>
      </c>
      <c r="B76" s="473"/>
      <c r="C76" s="473"/>
      <c r="D76" s="473"/>
      <c r="E76" s="149"/>
      <c r="F76" s="149"/>
      <c r="G76" s="474">
        <f>SUM(G74:J74)</f>
        <v>177899</v>
      </c>
      <c r="H76" s="474"/>
      <c r="I76" s="474"/>
      <c r="J76" s="474"/>
      <c r="K76" s="150"/>
    </row>
    <row r="77" spans="1:13" ht="13.5" customHeight="1" thickBot="1">
      <c r="A77" s="472" t="s">
        <v>120</v>
      </c>
      <c r="B77" s="473"/>
      <c r="C77" s="473"/>
      <c r="D77" s="473"/>
      <c r="E77" s="149"/>
      <c r="F77" s="149"/>
      <c r="G77" s="494">
        <f>IF(G75&gt;0,G76/G75,)</f>
        <v>1.8119864545357411E-2</v>
      </c>
      <c r="H77" s="494"/>
      <c r="I77" s="494"/>
      <c r="J77" s="495"/>
      <c r="K77" s="151">
        <v>54.54</v>
      </c>
      <c r="M77" s="152">
        <v>600</v>
      </c>
    </row>
    <row r="78" spans="1:13" ht="13.5" customHeight="1">
      <c r="A78" s="496" t="s">
        <v>121</v>
      </c>
      <c r="B78" s="497"/>
      <c r="C78" s="497"/>
      <c r="D78" s="497"/>
      <c r="E78" s="153">
        <v>6.08E-2</v>
      </c>
      <c r="F78" s="154"/>
      <c r="G78" s="474">
        <f>G75*E78</f>
        <v>596928.25919999997</v>
      </c>
      <c r="H78" s="474"/>
      <c r="I78" s="474"/>
      <c r="J78" s="474"/>
      <c r="K78" s="155"/>
    </row>
    <row r="79" spans="1:13" ht="14.25" customHeight="1" thickBot="1">
      <c r="A79" s="498" t="s">
        <v>32</v>
      </c>
      <c r="B79" s="499"/>
      <c r="C79" s="499"/>
      <c r="D79" s="499"/>
      <c r="E79" s="156"/>
      <c r="F79" s="156"/>
      <c r="G79" s="500">
        <f>G76-G78</f>
        <v>-419029.25919999997</v>
      </c>
      <c r="H79" s="500"/>
      <c r="I79" s="500"/>
      <c r="J79" s="500"/>
      <c r="K79" s="157"/>
    </row>
    <row r="80" spans="1:13" ht="6" customHeight="1">
      <c r="A80" s="479"/>
      <c r="B80" s="480"/>
      <c r="C80" s="480"/>
      <c r="D80" s="480"/>
      <c r="E80" s="480"/>
      <c r="F80" s="480"/>
      <c r="G80" s="480"/>
      <c r="H80" s="480"/>
      <c r="I80" s="480"/>
      <c r="J80" s="480"/>
      <c r="K80" s="481"/>
    </row>
    <row r="81" spans="1:12" ht="13.5" customHeight="1">
      <c r="A81" s="158" t="s">
        <v>122</v>
      </c>
      <c r="B81" s="159" t="s">
        <v>123</v>
      </c>
      <c r="C81" s="159" t="s">
        <v>124</v>
      </c>
      <c r="D81" s="482" t="s">
        <v>125</v>
      </c>
      <c r="E81" s="483"/>
      <c r="F81" s="484" t="s">
        <v>126</v>
      </c>
      <c r="G81" s="485"/>
      <c r="H81" s="485"/>
      <c r="I81" s="485"/>
      <c r="J81" s="485"/>
      <c r="K81" s="486"/>
    </row>
    <row r="82" spans="1:12" ht="36" customHeight="1" thickBot="1">
      <c r="A82" s="160"/>
      <c r="B82" s="161"/>
      <c r="C82" s="161"/>
      <c r="D82" s="490"/>
      <c r="E82" s="491"/>
      <c r="F82" s="487"/>
      <c r="G82" s="488"/>
      <c r="H82" s="488"/>
      <c r="I82" s="488"/>
      <c r="J82" s="488"/>
      <c r="K82" s="489"/>
    </row>
    <row r="83" spans="1:12" ht="16.5" customHeight="1">
      <c r="A83" s="492" t="s">
        <v>127</v>
      </c>
      <c r="B83" s="492"/>
      <c r="C83" s="492"/>
      <c r="D83" s="492"/>
      <c r="E83" s="492"/>
      <c r="F83" s="162"/>
      <c r="G83" s="493" t="s">
        <v>128</v>
      </c>
      <c r="H83" s="493"/>
      <c r="I83" s="493"/>
      <c r="J83" s="493"/>
      <c r="K83" s="493"/>
    </row>
    <row r="84" spans="1:12" ht="9" customHeight="1">
      <c r="A84" s="478" t="s">
        <v>129</v>
      </c>
      <c r="B84" s="478"/>
      <c r="C84" s="478"/>
      <c r="D84" s="478"/>
      <c r="E84" s="478"/>
      <c r="F84" s="478"/>
      <c r="G84" s="478"/>
      <c r="H84" s="478"/>
      <c r="I84" s="478"/>
      <c r="J84" s="478"/>
      <c r="K84" s="478"/>
    </row>
    <row r="86" spans="1:12" s="167" customFormat="1" ht="54">
      <c r="A86" s="163" t="s">
        <v>90</v>
      </c>
      <c r="B86" s="163" t="s">
        <v>85</v>
      </c>
      <c r="C86" s="164" t="s">
        <v>130</v>
      </c>
      <c r="D86" s="164"/>
      <c r="E86" s="165" t="s">
        <v>131</v>
      </c>
      <c r="F86" s="163" t="s">
        <v>102</v>
      </c>
      <c r="G86" s="163" t="s">
        <v>132</v>
      </c>
      <c r="H86" s="163" t="s">
        <v>109</v>
      </c>
      <c r="I86" s="163" t="s">
        <v>133</v>
      </c>
      <c r="J86" s="166" t="s">
        <v>58</v>
      </c>
    </row>
    <row r="87" spans="1:12" s="167" customFormat="1">
      <c r="A87" s="163"/>
      <c r="B87" s="163"/>
      <c r="C87" s="164"/>
      <c r="D87" s="164"/>
      <c r="E87" s="165"/>
      <c r="F87" s="163"/>
      <c r="G87" s="163"/>
      <c r="H87" s="163"/>
      <c r="I87" s="163"/>
      <c r="J87" s="166"/>
      <c r="L87" s="167" t="s">
        <v>134</v>
      </c>
    </row>
    <row r="88" spans="1:12" s="167" customFormat="1" ht="43.2">
      <c r="A88" s="168" t="s">
        <v>135</v>
      </c>
      <c r="B88" s="168" t="s">
        <v>136</v>
      </c>
      <c r="C88" s="165" t="s">
        <v>137</v>
      </c>
      <c r="D88" s="165"/>
      <c r="E88" s="168" t="s">
        <v>138</v>
      </c>
      <c r="F88" s="168" t="s">
        <v>139</v>
      </c>
      <c r="G88" s="168" t="s">
        <v>140</v>
      </c>
      <c r="H88" s="168" t="s">
        <v>141</v>
      </c>
      <c r="I88" s="169" t="s">
        <v>142</v>
      </c>
      <c r="J88" s="166" t="s">
        <v>143</v>
      </c>
      <c r="K88" s="170" t="s">
        <v>144</v>
      </c>
      <c r="L88" s="167" t="s">
        <v>96</v>
      </c>
    </row>
    <row r="89" spans="1:12" s="167" customFormat="1" ht="43.2">
      <c r="A89" s="168" t="s">
        <v>145</v>
      </c>
      <c r="B89" s="168" t="s">
        <v>146</v>
      </c>
      <c r="C89" s="165" t="s">
        <v>147</v>
      </c>
      <c r="D89" s="165"/>
      <c r="E89" s="168" t="s">
        <v>148</v>
      </c>
      <c r="F89" s="168" t="s">
        <v>149</v>
      </c>
      <c r="G89" s="168" t="s">
        <v>150</v>
      </c>
      <c r="H89" s="167" t="s">
        <v>151</v>
      </c>
      <c r="I89" s="166" t="s">
        <v>152</v>
      </c>
      <c r="J89" s="166" t="s">
        <v>153</v>
      </c>
    </row>
    <row r="90" spans="1:12" s="167" customFormat="1" ht="43.2">
      <c r="A90" s="168" t="s">
        <v>154</v>
      </c>
      <c r="B90" s="168" t="s">
        <v>155</v>
      </c>
      <c r="C90" s="165" t="s">
        <v>156</v>
      </c>
      <c r="D90" s="165"/>
      <c r="E90" s="168" t="s">
        <v>157</v>
      </c>
      <c r="F90" s="168" t="s">
        <v>158</v>
      </c>
      <c r="G90" s="168" t="s">
        <v>159</v>
      </c>
      <c r="H90" s="171" t="s">
        <v>160</v>
      </c>
      <c r="I90" s="166" t="s">
        <v>161</v>
      </c>
      <c r="J90" s="166" t="s">
        <v>162</v>
      </c>
    </row>
    <row r="91" spans="1:12" s="167" customFormat="1" ht="13.5" customHeight="1">
      <c r="A91" s="168" t="s">
        <v>163</v>
      </c>
      <c r="B91" s="168" t="s">
        <v>164</v>
      </c>
      <c r="C91" s="165" t="s">
        <v>165</v>
      </c>
      <c r="D91" s="165"/>
      <c r="E91" s="168" t="s">
        <v>166</v>
      </c>
      <c r="F91" s="168" t="s">
        <v>167</v>
      </c>
      <c r="G91" s="168" t="s">
        <v>168</v>
      </c>
      <c r="H91" s="171" t="s">
        <v>168</v>
      </c>
      <c r="I91" s="166" t="s">
        <v>169</v>
      </c>
      <c r="J91" s="166" t="s">
        <v>170</v>
      </c>
    </row>
    <row r="92" spans="1:12" s="167" customFormat="1" ht="13.5" customHeight="1">
      <c r="A92" s="168" t="s">
        <v>171</v>
      </c>
      <c r="B92" s="168" t="s">
        <v>172</v>
      </c>
      <c r="C92" s="165" t="s">
        <v>173</v>
      </c>
      <c r="D92" s="165"/>
      <c r="E92" s="168" t="s">
        <v>174</v>
      </c>
      <c r="F92" s="168" t="s">
        <v>175</v>
      </c>
      <c r="G92" s="172"/>
      <c r="H92" s="173"/>
      <c r="I92" s="174" t="s">
        <v>168</v>
      </c>
      <c r="J92" s="166" t="s">
        <v>176</v>
      </c>
    </row>
    <row r="93" spans="1:12" s="167" customFormat="1" ht="13.5" customHeight="1">
      <c r="A93" s="168" t="s">
        <v>177</v>
      </c>
      <c r="B93" s="168" t="s">
        <v>178</v>
      </c>
      <c r="C93" s="165" t="s">
        <v>179</v>
      </c>
      <c r="D93" s="165"/>
      <c r="E93" s="167" t="s">
        <v>180</v>
      </c>
      <c r="F93" s="168" t="s">
        <v>181</v>
      </c>
      <c r="G93" s="172"/>
      <c r="H93" s="163"/>
      <c r="I93" s="166"/>
      <c r="J93" s="166" t="s">
        <v>182</v>
      </c>
    </row>
    <row r="94" spans="1:12" s="167" customFormat="1" ht="13.5" customHeight="1">
      <c r="A94" s="167" t="s">
        <v>183</v>
      </c>
      <c r="B94" s="168" t="s">
        <v>184</v>
      </c>
      <c r="C94" s="165" t="s">
        <v>168</v>
      </c>
      <c r="D94" s="165"/>
      <c r="E94" s="167" t="s">
        <v>185</v>
      </c>
      <c r="F94" s="168" t="s">
        <v>186</v>
      </c>
      <c r="G94" s="172"/>
      <c r="H94" s="163"/>
      <c r="I94" s="163"/>
      <c r="J94" s="166" t="s">
        <v>187</v>
      </c>
    </row>
    <row r="95" spans="1:12" s="167" customFormat="1" ht="32.4">
      <c r="A95" s="172" t="s">
        <v>188</v>
      </c>
      <c r="B95" s="168" t="s">
        <v>189</v>
      </c>
      <c r="C95" s="165"/>
      <c r="D95" s="165"/>
      <c r="E95" s="167" t="s">
        <v>190</v>
      </c>
      <c r="F95" s="168" t="s">
        <v>191</v>
      </c>
      <c r="G95" s="172"/>
      <c r="H95" s="163"/>
      <c r="I95" s="163"/>
      <c r="J95" s="167" t="s">
        <v>192</v>
      </c>
    </row>
    <row r="96" spans="1:12" s="167" customFormat="1" ht="32.4">
      <c r="A96" s="168" t="s">
        <v>168</v>
      </c>
      <c r="B96" s="168" t="s">
        <v>168</v>
      </c>
      <c r="C96" s="165"/>
      <c r="D96" s="165"/>
      <c r="E96" s="168" t="s">
        <v>193</v>
      </c>
      <c r="F96" s="168" t="s">
        <v>194</v>
      </c>
      <c r="G96" s="172"/>
      <c r="H96" s="163"/>
      <c r="I96" s="163"/>
      <c r="J96" s="166" t="s">
        <v>195</v>
      </c>
    </row>
    <row r="97" spans="1:13" s="167" customFormat="1" ht="43.2">
      <c r="A97" s="172"/>
      <c r="B97" s="163"/>
      <c r="C97" s="165"/>
      <c r="D97" s="165"/>
      <c r="E97" s="168" t="s">
        <v>196</v>
      </c>
      <c r="F97" s="168" t="s">
        <v>197</v>
      </c>
      <c r="G97" s="172"/>
      <c r="H97" s="163"/>
      <c r="I97" s="163"/>
      <c r="J97" s="167" t="s">
        <v>198</v>
      </c>
    </row>
    <row r="98" spans="1:13" s="167" customFormat="1" ht="21.6">
      <c r="A98" s="172"/>
      <c r="B98" s="163"/>
      <c r="C98" s="165"/>
      <c r="D98" s="165"/>
      <c r="E98" s="168" t="s">
        <v>199</v>
      </c>
      <c r="F98" s="168" t="s">
        <v>200</v>
      </c>
      <c r="G98" s="172"/>
      <c r="H98" s="163"/>
      <c r="I98" s="163"/>
      <c r="J98" s="166" t="s">
        <v>168</v>
      </c>
    </row>
    <row r="99" spans="1:13" s="167" customFormat="1" ht="21.6">
      <c r="A99" s="172"/>
      <c r="B99" s="163"/>
      <c r="C99" s="165"/>
      <c r="D99" s="165"/>
      <c r="E99" s="168" t="s">
        <v>201</v>
      </c>
      <c r="F99" s="168" t="s">
        <v>202</v>
      </c>
      <c r="G99" s="172"/>
      <c r="H99" s="163"/>
      <c r="I99" s="163"/>
      <c r="J99" s="166"/>
    </row>
    <row r="100" spans="1:13" s="167" customFormat="1" ht="21.6">
      <c r="A100" s="172"/>
      <c r="B100" s="163"/>
      <c r="C100" s="165"/>
      <c r="D100" s="165"/>
      <c r="E100" s="168" t="s">
        <v>203</v>
      </c>
      <c r="F100" s="168" t="s">
        <v>204</v>
      </c>
      <c r="G100" s="172"/>
      <c r="H100" s="163"/>
      <c r="I100" s="163"/>
      <c r="J100" s="166"/>
    </row>
    <row r="101" spans="1:13" s="167" customFormat="1" ht="32.4">
      <c r="A101" s="172"/>
      <c r="B101" s="163"/>
      <c r="C101" s="165"/>
      <c r="D101" s="165"/>
      <c r="E101" s="168" t="s">
        <v>168</v>
      </c>
      <c r="F101" s="168" t="s">
        <v>205</v>
      </c>
      <c r="G101" s="172"/>
      <c r="H101" s="163"/>
      <c r="I101" s="163"/>
      <c r="J101" s="166"/>
      <c r="M101" s="175"/>
    </row>
    <row r="102" spans="1:13" s="167" customFormat="1" ht="21.6">
      <c r="A102" s="172"/>
      <c r="B102" s="163"/>
      <c r="C102" s="165"/>
      <c r="D102" s="165"/>
      <c r="E102" s="163"/>
      <c r="F102" s="168" t="s">
        <v>206</v>
      </c>
      <c r="G102" s="172"/>
      <c r="H102" s="163"/>
      <c r="I102" s="163"/>
      <c r="J102" s="166"/>
      <c r="M102" s="176"/>
    </row>
    <row r="103" spans="1:13" s="167" customFormat="1" ht="32.4">
      <c r="A103" s="172"/>
      <c r="B103" s="172"/>
      <c r="C103" s="165"/>
      <c r="D103" s="165"/>
      <c r="E103" s="163"/>
      <c r="F103" s="168" t="s">
        <v>207</v>
      </c>
      <c r="G103" s="172"/>
      <c r="H103" s="163"/>
      <c r="I103" s="163"/>
      <c r="J103" s="166"/>
      <c r="M103" s="176"/>
    </row>
    <row r="104" spans="1:13" s="167" customFormat="1" ht="13.2">
      <c r="B104" s="177"/>
      <c r="C104" s="177"/>
      <c r="D104" s="177"/>
      <c r="E104" s="177"/>
      <c r="F104" s="168" t="s">
        <v>168</v>
      </c>
      <c r="M104" s="176"/>
    </row>
    <row r="105" spans="1:13" s="167" customFormat="1" ht="13.2">
      <c r="A105" s="166" t="s">
        <v>208</v>
      </c>
      <c r="B105" s="166"/>
      <c r="C105" s="166"/>
      <c r="D105" s="166"/>
      <c r="E105" s="166"/>
      <c r="F105" s="166"/>
      <c r="G105" s="166"/>
      <c r="H105" s="166"/>
      <c r="I105" s="166"/>
      <c r="J105" s="166"/>
      <c r="M105" s="176"/>
    </row>
    <row r="106" spans="1:13" s="167" customFormat="1" ht="13.2">
      <c r="A106" s="166"/>
      <c r="B106" s="166"/>
      <c r="C106" s="166"/>
      <c r="D106" s="166"/>
      <c r="E106" s="166"/>
      <c r="F106" s="166"/>
      <c r="G106" s="166"/>
      <c r="H106" s="166"/>
      <c r="I106" s="166"/>
      <c r="M106" s="176"/>
    </row>
    <row r="107" spans="1:13" s="167" customFormat="1" ht="13.2">
      <c r="A107" s="166" t="s">
        <v>209</v>
      </c>
      <c r="B107" s="166" t="s">
        <v>209</v>
      </c>
      <c r="C107" s="166" t="s">
        <v>209</v>
      </c>
      <c r="D107" s="166"/>
      <c r="E107" s="166" t="s">
        <v>209</v>
      </c>
      <c r="F107" s="166" t="s">
        <v>209</v>
      </c>
      <c r="G107" s="166" t="s">
        <v>209</v>
      </c>
      <c r="H107" s="166"/>
      <c r="I107" s="166"/>
      <c r="J107" s="166" t="s">
        <v>209</v>
      </c>
      <c r="M107" s="176"/>
    </row>
    <row r="108" spans="1:13" s="167" customFormat="1" ht="13.2">
      <c r="A108" s="166" t="s">
        <v>210</v>
      </c>
      <c r="B108" s="166" t="s">
        <v>211</v>
      </c>
      <c r="C108" s="166" t="s">
        <v>212</v>
      </c>
      <c r="D108" s="166"/>
      <c r="E108" s="166" t="s">
        <v>210</v>
      </c>
      <c r="F108" s="166" t="s">
        <v>212</v>
      </c>
      <c r="G108" s="166" t="s">
        <v>213</v>
      </c>
      <c r="H108" s="166"/>
      <c r="I108" s="166"/>
      <c r="J108" s="178" t="s">
        <v>214</v>
      </c>
      <c r="M108" s="176"/>
    </row>
    <row r="109" spans="1:13" s="167" customFormat="1" ht="12">
      <c r="A109" s="166" t="s">
        <v>215</v>
      </c>
      <c r="B109" s="166"/>
      <c r="C109" s="166" t="s">
        <v>216</v>
      </c>
      <c r="D109" s="166"/>
      <c r="E109" s="166" t="s">
        <v>215</v>
      </c>
      <c r="F109" s="166" t="s">
        <v>216</v>
      </c>
      <c r="G109" s="166" t="s">
        <v>217</v>
      </c>
      <c r="H109" s="166"/>
      <c r="I109" s="166"/>
      <c r="J109" s="178" t="s">
        <v>218</v>
      </c>
    </row>
    <row r="110" spans="1:13" s="167" customFormat="1" ht="12">
      <c r="A110" s="166" t="s">
        <v>219</v>
      </c>
      <c r="B110" s="166"/>
      <c r="C110" s="166" t="s">
        <v>219</v>
      </c>
      <c r="D110" s="166"/>
      <c r="E110" s="166" t="s">
        <v>220</v>
      </c>
      <c r="F110" s="166" t="s">
        <v>219</v>
      </c>
      <c r="G110" s="166"/>
      <c r="H110" s="166"/>
      <c r="I110" s="166"/>
      <c r="J110" s="178" t="s">
        <v>221</v>
      </c>
    </row>
    <row r="111" spans="1:13" s="167" customFormat="1" ht="13.2">
      <c r="A111" s="166" t="s">
        <v>222</v>
      </c>
      <c r="B111" s="179"/>
      <c r="C111" s="166" t="s">
        <v>223</v>
      </c>
      <c r="D111" s="166"/>
      <c r="E111" s="166" t="s">
        <v>222</v>
      </c>
      <c r="F111" s="166" t="s">
        <v>223</v>
      </c>
      <c r="G111" s="166"/>
      <c r="H111" s="166"/>
      <c r="I111" s="166"/>
      <c r="J111" s="178" t="s">
        <v>224</v>
      </c>
    </row>
    <row r="112" spans="1:13" s="167" customFormat="1" ht="13.2">
      <c r="A112" s="166" t="s">
        <v>225</v>
      </c>
      <c r="B112" s="179"/>
      <c r="C112" s="166" t="s">
        <v>226</v>
      </c>
      <c r="D112" s="166"/>
      <c r="E112" s="166" t="s">
        <v>225</v>
      </c>
      <c r="F112" s="166" t="s">
        <v>226</v>
      </c>
      <c r="G112" s="166"/>
      <c r="H112" s="166"/>
      <c r="I112" s="166"/>
      <c r="J112" s="178" t="s">
        <v>227</v>
      </c>
    </row>
    <row r="113" spans="1:10" s="167" customFormat="1" ht="13.2">
      <c r="A113" s="166" t="s">
        <v>228</v>
      </c>
      <c r="B113" s="179"/>
      <c r="C113" s="166" t="s">
        <v>229</v>
      </c>
      <c r="D113" s="166"/>
      <c r="E113" s="166" t="s">
        <v>228</v>
      </c>
      <c r="F113" s="166" t="s">
        <v>229</v>
      </c>
      <c r="G113" s="166"/>
      <c r="H113" s="166"/>
      <c r="I113" s="166"/>
      <c r="J113" s="178" t="s">
        <v>230</v>
      </c>
    </row>
    <row r="114" spans="1:10" s="167" customFormat="1" ht="13.2">
      <c r="A114" s="166" t="s">
        <v>231</v>
      </c>
      <c r="B114" s="179"/>
      <c r="C114" s="166" t="s">
        <v>232</v>
      </c>
      <c r="D114" s="166"/>
      <c r="E114" s="166" t="s">
        <v>233</v>
      </c>
      <c r="F114" s="166" t="s">
        <v>232</v>
      </c>
      <c r="G114" s="166"/>
      <c r="H114" s="166"/>
      <c r="I114" s="166"/>
      <c r="J114" s="178" t="s">
        <v>234</v>
      </c>
    </row>
    <row r="115" spans="1:10" s="167" customFormat="1" ht="13.2">
      <c r="A115" s="166" t="s">
        <v>211</v>
      </c>
      <c r="B115" s="179"/>
      <c r="C115" s="166" t="s">
        <v>235</v>
      </c>
      <c r="D115" s="166"/>
      <c r="E115" s="166" t="s">
        <v>231</v>
      </c>
      <c r="F115" s="166" t="s">
        <v>235</v>
      </c>
      <c r="G115" s="166"/>
      <c r="H115" s="166"/>
      <c r="I115" s="166"/>
      <c r="J115" s="178" t="s">
        <v>236</v>
      </c>
    </row>
    <row r="116" spans="1:10" s="167" customFormat="1" ht="13.2">
      <c r="A116" s="166"/>
      <c r="B116" s="179"/>
      <c r="C116" s="166" t="s">
        <v>237</v>
      </c>
      <c r="D116" s="166"/>
      <c r="E116" s="166" t="s">
        <v>238</v>
      </c>
      <c r="F116" s="166" t="s">
        <v>237</v>
      </c>
      <c r="G116" s="166"/>
      <c r="H116" s="166"/>
      <c r="I116" s="166"/>
    </row>
    <row r="117" spans="1:10" s="167" customFormat="1" ht="13.2">
      <c r="A117" s="166"/>
      <c r="B117" s="179"/>
      <c r="C117" s="166"/>
      <c r="D117" s="166"/>
      <c r="E117" s="166" t="s">
        <v>239</v>
      </c>
      <c r="F117" s="166"/>
      <c r="G117" s="166"/>
      <c r="H117" s="166"/>
      <c r="I117" s="166"/>
    </row>
    <row r="118" spans="1:10" s="167" customFormat="1" ht="13.2">
      <c r="A118" s="166"/>
      <c r="B118" s="179"/>
      <c r="C118" s="166"/>
      <c r="D118" s="166"/>
      <c r="E118" s="166" t="s">
        <v>211</v>
      </c>
      <c r="F118" s="166"/>
      <c r="G118" s="166"/>
      <c r="H118" s="166"/>
      <c r="I118" s="166"/>
    </row>
    <row r="119" spans="1:10" s="167" customFormat="1" ht="13.2">
      <c r="A119" s="166"/>
      <c r="B119" s="179"/>
      <c r="C119" s="166"/>
      <c r="D119" s="166"/>
      <c r="E119" s="166" t="s">
        <v>235</v>
      </c>
      <c r="F119" s="166"/>
      <c r="G119" s="166"/>
      <c r="H119" s="166"/>
      <c r="I119" s="166"/>
    </row>
    <row r="120" spans="1:10" s="167" customFormat="1" ht="13.2">
      <c r="B120" s="180"/>
    </row>
    <row r="121" spans="1:10" s="167" customFormat="1" ht="13.2">
      <c r="B121" s="180"/>
    </row>
    <row r="122" spans="1:10" s="167" customFormat="1" ht="13.2">
      <c r="B122" s="180"/>
    </row>
    <row r="123" spans="1:10" s="167" customFormat="1" ht="13.2">
      <c r="B123" s="180"/>
    </row>
    <row r="124" spans="1:10" s="167" customFormat="1"/>
    <row r="125" spans="1:10" s="167" customFormat="1"/>
    <row r="126" spans="1:10" s="167" customFormat="1">
      <c r="A126" s="167" t="s">
        <v>240</v>
      </c>
    </row>
    <row r="127" spans="1:10" s="167" customFormat="1" ht="13.2">
      <c r="A127" s="181" t="s">
        <v>241</v>
      </c>
      <c r="B127" s="182" t="s">
        <v>242</v>
      </c>
      <c r="C127" s="182" t="s">
        <v>243</v>
      </c>
      <c r="D127" s="183" t="s">
        <v>244</v>
      </c>
      <c r="E127" s="166" t="s">
        <v>245</v>
      </c>
      <c r="F127" s="182"/>
      <c r="G127" s="166"/>
      <c r="H127" s="179"/>
    </row>
    <row r="128" spans="1:10" s="167" customFormat="1" ht="13.2">
      <c r="A128" s="181"/>
      <c r="B128" s="182"/>
      <c r="C128" s="182"/>
      <c r="D128" s="183"/>
      <c r="E128" s="166"/>
      <c r="F128" s="166"/>
      <c r="G128" s="166"/>
      <c r="H128" s="166"/>
    </row>
    <row r="129" spans="1:8" s="167" customFormat="1" ht="13.2">
      <c r="A129" s="182" t="s">
        <v>246</v>
      </c>
      <c r="B129" s="182" t="s">
        <v>247</v>
      </c>
      <c r="C129" s="182" t="s">
        <v>248</v>
      </c>
      <c r="D129" s="183" t="s">
        <v>249</v>
      </c>
      <c r="E129" s="179" t="s">
        <v>250</v>
      </c>
      <c r="F129" s="182"/>
      <c r="G129" s="166"/>
      <c r="H129" s="166"/>
    </row>
    <row r="130" spans="1:8" s="167" customFormat="1" ht="13.2">
      <c r="A130" s="182" t="s">
        <v>251</v>
      </c>
      <c r="B130" s="182" t="s">
        <v>252</v>
      </c>
      <c r="C130" s="184" t="s">
        <v>253</v>
      </c>
      <c r="D130" s="180" t="s">
        <v>254</v>
      </c>
      <c r="E130" s="183" t="s">
        <v>255</v>
      </c>
      <c r="F130" s="182"/>
      <c r="G130" s="166"/>
      <c r="H130" s="166"/>
    </row>
    <row r="131" spans="1:8" s="167" customFormat="1" ht="13.2">
      <c r="A131" s="182" t="s">
        <v>256</v>
      </c>
      <c r="B131" s="182" t="s">
        <v>257</v>
      </c>
      <c r="C131" s="179" t="s">
        <v>258</v>
      </c>
      <c r="D131" s="185" t="s">
        <v>259</v>
      </c>
      <c r="E131" s="179" t="s">
        <v>260</v>
      </c>
      <c r="F131" s="182"/>
      <c r="G131" s="166"/>
      <c r="H131" s="166"/>
    </row>
    <row r="132" spans="1:8" s="167" customFormat="1" ht="13.2">
      <c r="A132" s="182" t="s">
        <v>261</v>
      </c>
      <c r="B132" s="179" t="s">
        <v>262</v>
      </c>
      <c r="C132" s="182" t="s">
        <v>263</v>
      </c>
      <c r="D132" s="183" t="s">
        <v>264</v>
      </c>
      <c r="E132" s="179" t="s">
        <v>265</v>
      </c>
      <c r="F132" s="182"/>
      <c r="G132" s="166"/>
      <c r="H132" s="166"/>
    </row>
    <row r="133" spans="1:8" s="167" customFormat="1" ht="13.2">
      <c r="A133" s="179" t="s">
        <v>51</v>
      </c>
      <c r="B133" s="179" t="s">
        <v>266</v>
      </c>
      <c r="C133" s="182" t="s">
        <v>267</v>
      </c>
      <c r="D133" s="180" t="s">
        <v>268</v>
      </c>
      <c r="E133" s="179"/>
      <c r="F133" s="166"/>
      <c r="G133" s="166"/>
      <c r="H133" s="166"/>
    </row>
    <row r="134" spans="1:8" s="167" customFormat="1" ht="13.2">
      <c r="A134" s="182" t="s">
        <v>269</v>
      </c>
      <c r="B134" s="181" t="s">
        <v>270</v>
      </c>
      <c r="D134" s="186"/>
      <c r="E134" s="179"/>
      <c r="F134" s="166"/>
      <c r="G134" s="166"/>
      <c r="H134" s="166"/>
    </row>
    <row r="135" spans="1:8" s="167" customFormat="1" ht="13.2">
      <c r="A135" s="180" t="s">
        <v>271</v>
      </c>
      <c r="B135" s="181"/>
      <c r="C135" s="179"/>
      <c r="D135" s="182"/>
      <c r="E135" s="182"/>
      <c r="F135" s="166"/>
      <c r="G135" s="166"/>
      <c r="H135" s="166"/>
    </row>
    <row r="136" spans="1:8" s="167" customFormat="1" ht="13.2">
      <c r="A136" s="182"/>
      <c r="B136" s="182"/>
      <c r="C136" s="179"/>
      <c r="D136" s="182"/>
      <c r="E136" s="182"/>
      <c r="F136" s="166"/>
      <c r="G136" s="166"/>
      <c r="H136" s="166"/>
    </row>
    <row r="137" spans="1:8" s="167" customFormat="1" ht="13.2">
      <c r="A137" s="182"/>
      <c r="B137" s="182"/>
      <c r="C137" s="166"/>
      <c r="D137" s="182"/>
      <c r="E137" s="182"/>
      <c r="F137" s="166"/>
      <c r="G137" s="166"/>
      <c r="H137" s="166"/>
    </row>
    <row r="138" spans="1:8" s="167" customFormat="1" ht="13.2">
      <c r="A138" s="182"/>
      <c r="B138" s="182"/>
      <c r="C138" s="166"/>
      <c r="D138" s="182"/>
      <c r="E138" s="182"/>
      <c r="F138" s="166"/>
      <c r="G138" s="166"/>
      <c r="H138" s="166"/>
    </row>
    <row r="139" spans="1:8" s="167" customFormat="1" ht="13.2">
      <c r="A139" s="182"/>
      <c r="B139" s="166"/>
      <c r="C139" s="166"/>
      <c r="D139" s="166"/>
      <c r="E139" s="166"/>
      <c r="F139" s="166"/>
      <c r="G139" s="166"/>
      <c r="H139" s="166"/>
    </row>
    <row r="140" spans="1:8" s="167" customFormat="1"/>
    <row r="145" spans="1:4" ht="12">
      <c r="A145" s="187">
        <f ca="1">TODAY()</f>
        <v>43726</v>
      </c>
      <c r="B145" s="188">
        <f ca="1">YEAR(A145)</f>
        <v>2019</v>
      </c>
      <c r="C145" s="189">
        <f ca="1">MONTH(A145)</f>
        <v>9</v>
      </c>
      <c r="D145" s="190" t="str">
        <f t="shared" ref="D145:D170" ca="1" si="6">CONCATENATE(B145,"/",C145)</f>
        <v>2019/9</v>
      </c>
    </row>
    <row r="146" spans="1:4" ht="12">
      <c r="A146" s="188"/>
      <c r="B146" s="188">
        <f t="shared" ref="B146:B170" ca="1" si="7">IF(C145=12,B145+1,B145)</f>
        <v>2019</v>
      </c>
      <c r="C146" s="189">
        <f t="shared" ref="C146:C170" ca="1" si="8">IF(C145=12,1,C145+1)</f>
        <v>10</v>
      </c>
      <c r="D146" s="190" t="str">
        <f t="shared" ca="1" si="6"/>
        <v>2019/10</v>
      </c>
    </row>
    <row r="147" spans="1:4" ht="12">
      <c r="A147" s="188"/>
      <c r="B147" s="188">
        <f t="shared" ca="1" si="7"/>
        <v>2019</v>
      </c>
      <c r="C147" s="189">
        <f t="shared" ca="1" si="8"/>
        <v>11</v>
      </c>
      <c r="D147" s="190" t="str">
        <f t="shared" ca="1" si="6"/>
        <v>2019/11</v>
      </c>
    </row>
    <row r="148" spans="1:4" ht="12">
      <c r="B148" s="188">
        <f t="shared" ca="1" si="7"/>
        <v>2019</v>
      </c>
      <c r="C148" s="189">
        <f t="shared" ca="1" si="8"/>
        <v>12</v>
      </c>
      <c r="D148" s="190" t="str">
        <f t="shared" ca="1" si="6"/>
        <v>2019/12</v>
      </c>
    </row>
    <row r="149" spans="1:4" ht="12">
      <c r="B149" s="188">
        <f t="shared" ca="1" si="7"/>
        <v>2020</v>
      </c>
      <c r="C149" s="189">
        <f t="shared" ca="1" si="8"/>
        <v>1</v>
      </c>
      <c r="D149" s="190" t="str">
        <f t="shared" ca="1" si="6"/>
        <v>2020/1</v>
      </c>
    </row>
    <row r="150" spans="1:4" ht="12">
      <c r="B150" s="188">
        <f t="shared" ca="1" si="7"/>
        <v>2020</v>
      </c>
      <c r="C150" s="189">
        <f t="shared" ca="1" si="8"/>
        <v>2</v>
      </c>
      <c r="D150" s="190" t="str">
        <f t="shared" ca="1" si="6"/>
        <v>2020/2</v>
      </c>
    </row>
    <row r="151" spans="1:4" ht="12">
      <c r="B151" s="188">
        <f t="shared" ca="1" si="7"/>
        <v>2020</v>
      </c>
      <c r="C151" s="189">
        <f t="shared" ca="1" si="8"/>
        <v>3</v>
      </c>
      <c r="D151" s="190" t="str">
        <f t="shared" ca="1" si="6"/>
        <v>2020/3</v>
      </c>
    </row>
    <row r="152" spans="1:4" ht="12">
      <c r="B152" s="188">
        <f t="shared" ca="1" si="7"/>
        <v>2020</v>
      </c>
      <c r="C152" s="189">
        <f t="shared" ca="1" si="8"/>
        <v>4</v>
      </c>
      <c r="D152" s="190" t="str">
        <f t="shared" ca="1" si="6"/>
        <v>2020/4</v>
      </c>
    </row>
    <row r="153" spans="1:4" ht="12">
      <c r="B153" s="188">
        <f t="shared" ca="1" si="7"/>
        <v>2020</v>
      </c>
      <c r="C153" s="189">
        <f t="shared" ca="1" si="8"/>
        <v>5</v>
      </c>
      <c r="D153" s="190" t="str">
        <f t="shared" ca="1" si="6"/>
        <v>2020/5</v>
      </c>
    </row>
    <row r="154" spans="1:4" ht="12">
      <c r="B154" s="188">
        <f t="shared" ca="1" si="7"/>
        <v>2020</v>
      </c>
      <c r="C154" s="189">
        <f t="shared" ca="1" si="8"/>
        <v>6</v>
      </c>
      <c r="D154" s="190" t="str">
        <f t="shared" ca="1" si="6"/>
        <v>2020/6</v>
      </c>
    </row>
    <row r="155" spans="1:4" ht="12">
      <c r="B155" s="188">
        <f t="shared" ca="1" si="7"/>
        <v>2020</v>
      </c>
      <c r="C155" s="189">
        <f t="shared" ca="1" si="8"/>
        <v>7</v>
      </c>
      <c r="D155" s="190" t="str">
        <f t="shared" ca="1" si="6"/>
        <v>2020/7</v>
      </c>
    </row>
    <row r="156" spans="1:4" ht="12">
      <c r="B156" s="188">
        <f t="shared" ca="1" si="7"/>
        <v>2020</v>
      </c>
      <c r="C156" s="189">
        <f t="shared" ca="1" si="8"/>
        <v>8</v>
      </c>
      <c r="D156" s="190" t="str">
        <f t="shared" ca="1" si="6"/>
        <v>2020/8</v>
      </c>
    </row>
    <row r="157" spans="1:4" ht="12">
      <c r="B157" s="188">
        <f t="shared" ca="1" si="7"/>
        <v>2020</v>
      </c>
      <c r="C157" s="189">
        <f t="shared" ca="1" si="8"/>
        <v>9</v>
      </c>
      <c r="D157" s="190" t="str">
        <f t="shared" ca="1" si="6"/>
        <v>2020/9</v>
      </c>
    </row>
    <row r="158" spans="1:4" ht="12">
      <c r="B158" s="188">
        <f t="shared" ca="1" si="7"/>
        <v>2020</v>
      </c>
      <c r="C158" s="189">
        <f t="shared" ca="1" si="8"/>
        <v>10</v>
      </c>
      <c r="D158" s="190" t="str">
        <f t="shared" ca="1" si="6"/>
        <v>2020/10</v>
      </c>
    </row>
    <row r="159" spans="1:4" ht="12">
      <c r="B159" s="188">
        <f t="shared" ca="1" si="7"/>
        <v>2020</v>
      </c>
      <c r="C159" s="189">
        <f t="shared" ca="1" si="8"/>
        <v>11</v>
      </c>
      <c r="D159" s="190" t="str">
        <f t="shared" ca="1" si="6"/>
        <v>2020/11</v>
      </c>
    </row>
    <row r="160" spans="1:4" ht="12">
      <c r="B160" s="188">
        <f t="shared" ca="1" si="7"/>
        <v>2020</v>
      </c>
      <c r="C160" s="189">
        <f t="shared" ca="1" si="8"/>
        <v>12</v>
      </c>
      <c r="D160" s="190" t="str">
        <f t="shared" ca="1" si="6"/>
        <v>2020/12</v>
      </c>
    </row>
    <row r="161" spans="2:4" ht="12">
      <c r="B161" s="188">
        <f t="shared" ca="1" si="7"/>
        <v>2021</v>
      </c>
      <c r="C161" s="189">
        <f t="shared" ca="1" si="8"/>
        <v>1</v>
      </c>
      <c r="D161" s="190" t="str">
        <f t="shared" ca="1" si="6"/>
        <v>2021/1</v>
      </c>
    </row>
    <row r="162" spans="2:4" ht="12">
      <c r="B162" s="188">
        <f t="shared" ca="1" si="7"/>
        <v>2021</v>
      </c>
      <c r="C162" s="189">
        <f t="shared" ca="1" si="8"/>
        <v>2</v>
      </c>
      <c r="D162" s="190" t="str">
        <f t="shared" ca="1" si="6"/>
        <v>2021/2</v>
      </c>
    </row>
    <row r="163" spans="2:4" ht="12">
      <c r="B163" s="188">
        <f t="shared" ca="1" si="7"/>
        <v>2021</v>
      </c>
      <c r="C163" s="189">
        <f t="shared" ca="1" si="8"/>
        <v>3</v>
      </c>
      <c r="D163" s="190" t="str">
        <f t="shared" ca="1" si="6"/>
        <v>2021/3</v>
      </c>
    </row>
    <row r="164" spans="2:4" ht="12">
      <c r="B164" s="188">
        <f t="shared" ca="1" si="7"/>
        <v>2021</v>
      </c>
      <c r="C164" s="189">
        <f t="shared" ca="1" si="8"/>
        <v>4</v>
      </c>
      <c r="D164" s="190" t="str">
        <f t="shared" ca="1" si="6"/>
        <v>2021/4</v>
      </c>
    </row>
    <row r="165" spans="2:4" ht="12">
      <c r="B165" s="188">
        <f t="shared" ca="1" si="7"/>
        <v>2021</v>
      </c>
      <c r="C165" s="189">
        <f t="shared" ca="1" si="8"/>
        <v>5</v>
      </c>
      <c r="D165" s="190" t="str">
        <f t="shared" ca="1" si="6"/>
        <v>2021/5</v>
      </c>
    </row>
    <row r="166" spans="2:4" ht="12">
      <c r="B166" s="188">
        <f t="shared" ca="1" si="7"/>
        <v>2021</v>
      </c>
      <c r="C166" s="189">
        <f t="shared" ca="1" si="8"/>
        <v>6</v>
      </c>
      <c r="D166" s="190" t="str">
        <f t="shared" ca="1" si="6"/>
        <v>2021/6</v>
      </c>
    </row>
    <row r="167" spans="2:4" ht="12">
      <c r="B167" s="188">
        <f t="shared" ca="1" si="7"/>
        <v>2021</v>
      </c>
      <c r="C167" s="189">
        <f t="shared" ca="1" si="8"/>
        <v>7</v>
      </c>
      <c r="D167" s="190" t="str">
        <f t="shared" ca="1" si="6"/>
        <v>2021/7</v>
      </c>
    </row>
    <row r="168" spans="2:4" ht="12">
      <c r="B168" s="188">
        <f t="shared" ca="1" si="7"/>
        <v>2021</v>
      </c>
      <c r="C168" s="189">
        <f t="shared" ca="1" si="8"/>
        <v>8</v>
      </c>
      <c r="D168" s="190" t="str">
        <f t="shared" ca="1" si="6"/>
        <v>2021/8</v>
      </c>
    </row>
    <row r="169" spans="2:4" ht="12">
      <c r="B169" s="188">
        <f t="shared" ca="1" si="7"/>
        <v>2021</v>
      </c>
      <c r="C169" s="189">
        <f t="shared" ca="1" si="8"/>
        <v>9</v>
      </c>
      <c r="D169" s="190" t="str">
        <f t="shared" ca="1" si="6"/>
        <v>2021/9</v>
      </c>
    </row>
    <row r="170" spans="2:4" ht="12">
      <c r="B170" s="188">
        <f t="shared" ca="1" si="7"/>
        <v>2021</v>
      </c>
      <c r="C170" s="189">
        <f t="shared" ca="1" si="8"/>
        <v>10</v>
      </c>
      <c r="D170" s="190" t="str">
        <f t="shared" ca="1" si="6"/>
        <v>2021/10</v>
      </c>
    </row>
  </sheetData>
  <mergeCells count="112">
    <mergeCell ref="A84:K84"/>
    <mergeCell ref="A80:K80"/>
    <mergeCell ref="D81:E81"/>
    <mergeCell ref="F81:K82"/>
    <mergeCell ref="D82:E82"/>
    <mergeCell ref="A83:E83"/>
    <mergeCell ref="G83:K83"/>
    <mergeCell ref="A77:D77"/>
    <mergeCell ref="G77:J77"/>
    <mergeCell ref="A78:D78"/>
    <mergeCell ref="G78:J78"/>
    <mergeCell ref="A79:D79"/>
    <mergeCell ref="G79:J79"/>
    <mergeCell ref="A74:D74"/>
    <mergeCell ref="G74:H74"/>
    <mergeCell ref="I74:J74"/>
    <mergeCell ref="A75:D75"/>
    <mergeCell ref="G75:J75"/>
    <mergeCell ref="A76:D76"/>
    <mergeCell ref="G76:J76"/>
    <mergeCell ref="B71:D71"/>
    <mergeCell ref="B72:D72"/>
    <mergeCell ref="I72:J72"/>
    <mergeCell ref="A73:D73"/>
    <mergeCell ref="G73:H73"/>
    <mergeCell ref="I73:J73"/>
    <mergeCell ref="I65:K65"/>
    <mergeCell ref="I66:K66"/>
    <mergeCell ref="I67:K67"/>
    <mergeCell ref="I68:K68"/>
    <mergeCell ref="I69:K69"/>
    <mergeCell ref="B70:D70"/>
    <mergeCell ref="I70:J70"/>
    <mergeCell ref="I59:K59"/>
    <mergeCell ref="I60:K60"/>
    <mergeCell ref="I61:K61"/>
    <mergeCell ref="I62:K62"/>
    <mergeCell ref="I63:K63"/>
    <mergeCell ref="I64:K64"/>
    <mergeCell ref="I53:J53"/>
    <mergeCell ref="I54:K54"/>
    <mergeCell ref="I55:K55"/>
    <mergeCell ref="I56:K56"/>
    <mergeCell ref="I57:K57"/>
    <mergeCell ref="I58:K58"/>
    <mergeCell ref="I49:K49"/>
    <mergeCell ref="I50:K50"/>
    <mergeCell ref="A51:D51"/>
    <mergeCell ref="G51:H51"/>
    <mergeCell ref="I51:K51"/>
    <mergeCell ref="A52:K52"/>
    <mergeCell ref="I43:K43"/>
    <mergeCell ref="I44:K44"/>
    <mergeCell ref="I45:K45"/>
    <mergeCell ref="I46:K46"/>
    <mergeCell ref="I47:K47"/>
    <mergeCell ref="I48:K48"/>
    <mergeCell ref="I37:K37"/>
    <mergeCell ref="I38:K38"/>
    <mergeCell ref="I39:K39"/>
    <mergeCell ref="I40:K40"/>
    <mergeCell ref="I41:K41"/>
    <mergeCell ref="I42:K42"/>
    <mergeCell ref="I31:K31"/>
    <mergeCell ref="I32:K32"/>
    <mergeCell ref="I33:K33"/>
    <mergeCell ref="I34:K34"/>
    <mergeCell ref="I35:K35"/>
    <mergeCell ref="I36:K36"/>
    <mergeCell ref="I25:K25"/>
    <mergeCell ref="I26:K26"/>
    <mergeCell ref="I27:K27"/>
    <mergeCell ref="I28:K28"/>
    <mergeCell ref="I29:K29"/>
    <mergeCell ref="I30:K30"/>
    <mergeCell ref="I19:J19"/>
    <mergeCell ref="I20:K20"/>
    <mergeCell ref="I21:K21"/>
    <mergeCell ref="I22:K22"/>
    <mergeCell ref="I23:K23"/>
    <mergeCell ref="I24:K24"/>
    <mergeCell ref="C16:D16"/>
    <mergeCell ref="I16:K16"/>
    <mergeCell ref="A17:D17"/>
    <mergeCell ref="G17:H17"/>
    <mergeCell ref="I17:K17"/>
    <mergeCell ref="A18:K18"/>
    <mergeCell ref="C13:D13"/>
    <mergeCell ref="I13:K13"/>
    <mergeCell ref="C14:D14"/>
    <mergeCell ref="I14:K14"/>
    <mergeCell ref="C15:D15"/>
    <mergeCell ref="I15:K15"/>
    <mergeCell ref="C10:D10"/>
    <mergeCell ref="I10:K10"/>
    <mergeCell ref="C11:D11"/>
    <mergeCell ref="I11:K11"/>
    <mergeCell ref="C12:D12"/>
    <mergeCell ref="I12:K12"/>
    <mergeCell ref="A6:K6"/>
    <mergeCell ref="C7:D7"/>
    <mergeCell ref="I7:J7"/>
    <mergeCell ref="C8:D8"/>
    <mergeCell ref="I8:K8"/>
    <mergeCell ref="C9:D9"/>
    <mergeCell ref="I9:K9"/>
    <mergeCell ref="C2:K2"/>
    <mergeCell ref="D3:I3"/>
    <mergeCell ref="D4:F4"/>
    <mergeCell ref="G4:I4"/>
    <mergeCell ref="D5:F5"/>
    <mergeCell ref="H5:I5"/>
  </mergeCells>
  <phoneticPr fontId="2"/>
  <conditionalFormatting sqref="B54 B76 B58:B69 B20:B24 B26:B29 B32:B52">
    <cfRule type="cellIs" dxfId="10" priority="3" stopIfTrue="1" operator="notEqual">
      <formula>L20</formula>
    </cfRule>
  </conditionalFormatting>
  <conditionalFormatting sqref="B25">
    <cfRule type="cellIs" dxfId="9" priority="2" stopIfTrue="1" operator="notEqual">
      <formula>L25</formula>
    </cfRule>
  </conditionalFormatting>
  <conditionalFormatting sqref="B30:B31">
    <cfRule type="cellIs" dxfId="8" priority="1" stopIfTrue="1" operator="notEqual">
      <formula>L30</formula>
    </cfRule>
  </conditionalFormatting>
  <dataValidations count="15">
    <dataValidation type="list" allowBlank="1" showInputMessage="1" showErrorMessage="1" sqref="A54:A68 IW54:IW68 SS54:SS68 ACO54:ACO68 AMK54:AMK68 AWG54:AWG68 BGC54:BGC68 BPY54:BPY68 BZU54:BZU68 CJQ54:CJQ68 CTM54:CTM68 DDI54:DDI68 DNE54:DNE68 DXA54:DXA68 EGW54:EGW68 EQS54:EQS68 FAO54:FAO68 FKK54:FKK68 FUG54:FUG68 GEC54:GEC68 GNY54:GNY68 GXU54:GXU68 HHQ54:HHQ68 HRM54:HRM68 IBI54:IBI68 ILE54:ILE68 IVA54:IVA68 JEW54:JEW68 JOS54:JOS68 JYO54:JYO68 KIK54:KIK68 KSG54:KSG68 LCC54:LCC68 LLY54:LLY68 LVU54:LVU68 MFQ54:MFQ68 MPM54:MPM68 MZI54:MZI68 NJE54:NJE68 NTA54:NTA68 OCW54:OCW68 OMS54:OMS68 OWO54:OWO68 PGK54:PGK68 PQG54:PQG68 QAC54:QAC68 QJY54:QJY68 QTU54:QTU68 RDQ54:RDQ68 RNM54:RNM68 RXI54:RXI68 SHE54:SHE68 SRA54:SRA68 TAW54:TAW68 TKS54:TKS68 TUO54:TUO68 UEK54:UEK68 UOG54:UOG68 UYC54:UYC68 VHY54:VHY68 VRU54:VRU68 WBQ54:WBQ68 WLM54:WLM68 WVI54:WVI68 A65590:A65604 IW65590:IW65604 SS65590:SS65604 ACO65590:ACO65604 AMK65590:AMK65604 AWG65590:AWG65604 BGC65590:BGC65604 BPY65590:BPY65604 BZU65590:BZU65604 CJQ65590:CJQ65604 CTM65590:CTM65604 DDI65590:DDI65604 DNE65590:DNE65604 DXA65590:DXA65604 EGW65590:EGW65604 EQS65590:EQS65604 FAO65590:FAO65604 FKK65590:FKK65604 FUG65590:FUG65604 GEC65590:GEC65604 GNY65590:GNY65604 GXU65590:GXU65604 HHQ65590:HHQ65604 HRM65590:HRM65604 IBI65590:IBI65604 ILE65590:ILE65604 IVA65590:IVA65604 JEW65590:JEW65604 JOS65590:JOS65604 JYO65590:JYO65604 KIK65590:KIK65604 KSG65590:KSG65604 LCC65590:LCC65604 LLY65590:LLY65604 LVU65590:LVU65604 MFQ65590:MFQ65604 MPM65590:MPM65604 MZI65590:MZI65604 NJE65590:NJE65604 NTA65590:NTA65604 OCW65590:OCW65604 OMS65590:OMS65604 OWO65590:OWO65604 PGK65590:PGK65604 PQG65590:PQG65604 QAC65590:QAC65604 QJY65590:QJY65604 QTU65590:QTU65604 RDQ65590:RDQ65604 RNM65590:RNM65604 RXI65590:RXI65604 SHE65590:SHE65604 SRA65590:SRA65604 TAW65590:TAW65604 TKS65590:TKS65604 TUO65590:TUO65604 UEK65590:UEK65604 UOG65590:UOG65604 UYC65590:UYC65604 VHY65590:VHY65604 VRU65590:VRU65604 WBQ65590:WBQ65604 WLM65590:WLM65604 WVI65590:WVI65604 A131126:A131140 IW131126:IW131140 SS131126:SS131140 ACO131126:ACO131140 AMK131126:AMK131140 AWG131126:AWG131140 BGC131126:BGC131140 BPY131126:BPY131140 BZU131126:BZU131140 CJQ131126:CJQ131140 CTM131126:CTM131140 DDI131126:DDI131140 DNE131126:DNE131140 DXA131126:DXA131140 EGW131126:EGW131140 EQS131126:EQS131140 FAO131126:FAO131140 FKK131126:FKK131140 FUG131126:FUG131140 GEC131126:GEC131140 GNY131126:GNY131140 GXU131126:GXU131140 HHQ131126:HHQ131140 HRM131126:HRM131140 IBI131126:IBI131140 ILE131126:ILE131140 IVA131126:IVA131140 JEW131126:JEW131140 JOS131126:JOS131140 JYO131126:JYO131140 KIK131126:KIK131140 KSG131126:KSG131140 LCC131126:LCC131140 LLY131126:LLY131140 LVU131126:LVU131140 MFQ131126:MFQ131140 MPM131126:MPM131140 MZI131126:MZI131140 NJE131126:NJE131140 NTA131126:NTA131140 OCW131126:OCW131140 OMS131126:OMS131140 OWO131126:OWO131140 PGK131126:PGK131140 PQG131126:PQG131140 QAC131126:QAC131140 QJY131126:QJY131140 QTU131126:QTU131140 RDQ131126:RDQ131140 RNM131126:RNM131140 RXI131126:RXI131140 SHE131126:SHE131140 SRA131126:SRA131140 TAW131126:TAW131140 TKS131126:TKS131140 TUO131126:TUO131140 UEK131126:UEK131140 UOG131126:UOG131140 UYC131126:UYC131140 VHY131126:VHY131140 VRU131126:VRU131140 WBQ131126:WBQ131140 WLM131126:WLM131140 WVI131126:WVI131140 A196662:A196676 IW196662:IW196676 SS196662:SS196676 ACO196662:ACO196676 AMK196662:AMK196676 AWG196662:AWG196676 BGC196662:BGC196676 BPY196662:BPY196676 BZU196662:BZU196676 CJQ196662:CJQ196676 CTM196662:CTM196676 DDI196662:DDI196676 DNE196662:DNE196676 DXA196662:DXA196676 EGW196662:EGW196676 EQS196662:EQS196676 FAO196662:FAO196676 FKK196662:FKK196676 FUG196662:FUG196676 GEC196662:GEC196676 GNY196662:GNY196676 GXU196662:GXU196676 HHQ196662:HHQ196676 HRM196662:HRM196676 IBI196662:IBI196676 ILE196662:ILE196676 IVA196662:IVA196676 JEW196662:JEW196676 JOS196662:JOS196676 JYO196662:JYO196676 KIK196662:KIK196676 KSG196662:KSG196676 LCC196662:LCC196676 LLY196662:LLY196676 LVU196662:LVU196676 MFQ196662:MFQ196676 MPM196662:MPM196676 MZI196662:MZI196676 NJE196662:NJE196676 NTA196662:NTA196676 OCW196662:OCW196676 OMS196662:OMS196676 OWO196662:OWO196676 PGK196662:PGK196676 PQG196662:PQG196676 QAC196662:QAC196676 QJY196662:QJY196676 QTU196662:QTU196676 RDQ196662:RDQ196676 RNM196662:RNM196676 RXI196662:RXI196676 SHE196662:SHE196676 SRA196662:SRA196676 TAW196662:TAW196676 TKS196662:TKS196676 TUO196662:TUO196676 UEK196662:UEK196676 UOG196662:UOG196676 UYC196662:UYC196676 VHY196662:VHY196676 VRU196662:VRU196676 WBQ196662:WBQ196676 WLM196662:WLM196676 WVI196662:WVI196676 A262198:A262212 IW262198:IW262212 SS262198:SS262212 ACO262198:ACO262212 AMK262198:AMK262212 AWG262198:AWG262212 BGC262198:BGC262212 BPY262198:BPY262212 BZU262198:BZU262212 CJQ262198:CJQ262212 CTM262198:CTM262212 DDI262198:DDI262212 DNE262198:DNE262212 DXA262198:DXA262212 EGW262198:EGW262212 EQS262198:EQS262212 FAO262198:FAO262212 FKK262198:FKK262212 FUG262198:FUG262212 GEC262198:GEC262212 GNY262198:GNY262212 GXU262198:GXU262212 HHQ262198:HHQ262212 HRM262198:HRM262212 IBI262198:IBI262212 ILE262198:ILE262212 IVA262198:IVA262212 JEW262198:JEW262212 JOS262198:JOS262212 JYO262198:JYO262212 KIK262198:KIK262212 KSG262198:KSG262212 LCC262198:LCC262212 LLY262198:LLY262212 LVU262198:LVU262212 MFQ262198:MFQ262212 MPM262198:MPM262212 MZI262198:MZI262212 NJE262198:NJE262212 NTA262198:NTA262212 OCW262198:OCW262212 OMS262198:OMS262212 OWO262198:OWO262212 PGK262198:PGK262212 PQG262198:PQG262212 QAC262198:QAC262212 QJY262198:QJY262212 QTU262198:QTU262212 RDQ262198:RDQ262212 RNM262198:RNM262212 RXI262198:RXI262212 SHE262198:SHE262212 SRA262198:SRA262212 TAW262198:TAW262212 TKS262198:TKS262212 TUO262198:TUO262212 UEK262198:UEK262212 UOG262198:UOG262212 UYC262198:UYC262212 VHY262198:VHY262212 VRU262198:VRU262212 WBQ262198:WBQ262212 WLM262198:WLM262212 WVI262198:WVI262212 A327734:A327748 IW327734:IW327748 SS327734:SS327748 ACO327734:ACO327748 AMK327734:AMK327748 AWG327734:AWG327748 BGC327734:BGC327748 BPY327734:BPY327748 BZU327734:BZU327748 CJQ327734:CJQ327748 CTM327734:CTM327748 DDI327734:DDI327748 DNE327734:DNE327748 DXA327734:DXA327748 EGW327734:EGW327748 EQS327734:EQS327748 FAO327734:FAO327748 FKK327734:FKK327748 FUG327734:FUG327748 GEC327734:GEC327748 GNY327734:GNY327748 GXU327734:GXU327748 HHQ327734:HHQ327748 HRM327734:HRM327748 IBI327734:IBI327748 ILE327734:ILE327748 IVA327734:IVA327748 JEW327734:JEW327748 JOS327734:JOS327748 JYO327734:JYO327748 KIK327734:KIK327748 KSG327734:KSG327748 LCC327734:LCC327748 LLY327734:LLY327748 LVU327734:LVU327748 MFQ327734:MFQ327748 MPM327734:MPM327748 MZI327734:MZI327748 NJE327734:NJE327748 NTA327734:NTA327748 OCW327734:OCW327748 OMS327734:OMS327748 OWO327734:OWO327748 PGK327734:PGK327748 PQG327734:PQG327748 QAC327734:QAC327748 QJY327734:QJY327748 QTU327734:QTU327748 RDQ327734:RDQ327748 RNM327734:RNM327748 RXI327734:RXI327748 SHE327734:SHE327748 SRA327734:SRA327748 TAW327734:TAW327748 TKS327734:TKS327748 TUO327734:TUO327748 UEK327734:UEK327748 UOG327734:UOG327748 UYC327734:UYC327748 VHY327734:VHY327748 VRU327734:VRU327748 WBQ327734:WBQ327748 WLM327734:WLM327748 WVI327734:WVI327748 A393270:A393284 IW393270:IW393284 SS393270:SS393284 ACO393270:ACO393284 AMK393270:AMK393284 AWG393270:AWG393284 BGC393270:BGC393284 BPY393270:BPY393284 BZU393270:BZU393284 CJQ393270:CJQ393284 CTM393270:CTM393284 DDI393270:DDI393284 DNE393270:DNE393284 DXA393270:DXA393284 EGW393270:EGW393284 EQS393270:EQS393284 FAO393270:FAO393284 FKK393270:FKK393284 FUG393270:FUG393284 GEC393270:GEC393284 GNY393270:GNY393284 GXU393270:GXU393284 HHQ393270:HHQ393284 HRM393270:HRM393284 IBI393270:IBI393284 ILE393270:ILE393284 IVA393270:IVA393284 JEW393270:JEW393284 JOS393270:JOS393284 JYO393270:JYO393284 KIK393270:KIK393284 KSG393270:KSG393284 LCC393270:LCC393284 LLY393270:LLY393284 LVU393270:LVU393284 MFQ393270:MFQ393284 MPM393270:MPM393284 MZI393270:MZI393284 NJE393270:NJE393284 NTA393270:NTA393284 OCW393270:OCW393284 OMS393270:OMS393284 OWO393270:OWO393284 PGK393270:PGK393284 PQG393270:PQG393284 QAC393270:QAC393284 QJY393270:QJY393284 QTU393270:QTU393284 RDQ393270:RDQ393284 RNM393270:RNM393284 RXI393270:RXI393284 SHE393270:SHE393284 SRA393270:SRA393284 TAW393270:TAW393284 TKS393270:TKS393284 TUO393270:TUO393284 UEK393270:UEK393284 UOG393270:UOG393284 UYC393270:UYC393284 VHY393270:VHY393284 VRU393270:VRU393284 WBQ393270:WBQ393284 WLM393270:WLM393284 WVI393270:WVI393284 A458806:A458820 IW458806:IW458820 SS458806:SS458820 ACO458806:ACO458820 AMK458806:AMK458820 AWG458806:AWG458820 BGC458806:BGC458820 BPY458806:BPY458820 BZU458806:BZU458820 CJQ458806:CJQ458820 CTM458806:CTM458820 DDI458806:DDI458820 DNE458806:DNE458820 DXA458806:DXA458820 EGW458806:EGW458820 EQS458806:EQS458820 FAO458806:FAO458820 FKK458806:FKK458820 FUG458806:FUG458820 GEC458806:GEC458820 GNY458806:GNY458820 GXU458806:GXU458820 HHQ458806:HHQ458820 HRM458806:HRM458820 IBI458806:IBI458820 ILE458806:ILE458820 IVA458806:IVA458820 JEW458806:JEW458820 JOS458806:JOS458820 JYO458806:JYO458820 KIK458806:KIK458820 KSG458806:KSG458820 LCC458806:LCC458820 LLY458806:LLY458820 LVU458806:LVU458820 MFQ458806:MFQ458820 MPM458806:MPM458820 MZI458806:MZI458820 NJE458806:NJE458820 NTA458806:NTA458820 OCW458806:OCW458820 OMS458806:OMS458820 OWO458806:OWO458820 PGK458806:PGK458820 PQG458806:PQG458820 QAC458806:QAC458820 QJY458806:QJY458820 QTU458806:QTU458820 RDQ458806:RDQ458820 RNM458806:RNM458820 RXI458806:RXI458820 SHE458806:SHE458820 SRA458806:SRA458820 TAW458806:TAW458820 TKS458806:TKS458820 TUO458806:TUO458820 UEK458806:UEK458820 UOG458806:UOG458820 UYC458806:UYC458820 VHY458806:VHY458820 VRU458806:VRU458820 WBQ458806:WBQ458820 WLM458806:WLM458820 WVI458806:WVI458820 A524342:A524356 IW524342:IW524356 SS524342:SS524356 ACO524342:ACO524356 AMK524342:AMK524356 AWG524342:AWG524356 BGC524342:BGC524356 BPY524342:BPY524356 BZU524342:BZU524356 CJQ524342:CJQ524356 CTM524342:CTM524356 DDI524342:DDI524356 DNE524342:DNE524356 DXA524342:DXA524356 EGW524342:EGW524356 EQS524342:EQS524356 FAO524342:FAO524356 FKK524342:FKK524356 FUG524342:FUG524356 GEC524342:GEC524356 GNY524342:GNY524356 GXU524342:GXU524356 HHQ524342:HHQ524356 HRM524342:HRM524356 IBI524342:IBI524356 ILE524342:ILE524356 IVA524342:IVA524356 JEW524342:JEW524356 JOS524342:JOS524356 JYO524342:JYO524356 KIK524342:KIK524356 KSG524342:KSG524356 LCC524342:LCC524356 LLY524342:LLY524356 LVU524342:LVU524356 MFQ524342:MFQ524356 MPM524342:MPM524356 MZI524342:MZI524356 NJE524342:NJE524356 NTA524342:NTA524356 OCW524342:OCW524356 OMS524342:OMS524356 OWO524342:OWO524356 PGK524342:PGK524356 PQG524342:PQG524356 QAC524342:QAC524356 QJY524342:QJY524356 QTU524342:QTU524356 RDQ524342:RDQ524356 RNM524342:RNM524356 RXI524342:RXI524356 SHE524342:SHE524356 SRA524342:SRA524356 TAW524342:TAW524356 TKS524342:TKS524356 TUO524342:TUO524356 UEK524342:UEK524356 UOG524342:UOG524356 UYC524342:UYC524356 VHY524342:VHY524356 VRU524342:VRU524356 WBQ524342:WBQ524356 WLM524342:WLM524356 WVI524342:WVI524356 A589878:A589892 IW589878:IW589892 SS589878:SS589892 ACO589878:ACO589892 AMK589878:AMK589892 AWG589878:AWG589892 BGC589878:BGC589892 BPY589878:BPY589892 BZU589878:BZU589892 CJQ589878:CJQ589892 CTM589878:CTM589892 DDI589878:DDI589892 DNE589878:DNE589892 DXA589878:DXA589892 EGW589878:EGW589892 EQS589878:EQS589892 FAO589878:FAO589892 FKK589878:FKK589892 FUG589878:FUG589892 GEC589878:GEC589892 GNY589878:GNY589892 GXU589878:GXU589892 HHQ589878:HHQ589892 HRM589878:HRM589892 IBI589878:IBI589892 ILE589878:ILE589892 IVA589878:IVA589892 JEW589878:JEW589892 JOS589878:JOS589892 JYO589878:JYO589892 KIK589878:KIK589892 KSG589878:KSG589892 LCC589878:LCC589892 LLY589878:LLY589892 LVU589878:LVU589892 MFQ589878:MFQ589892 MPM589878:MPM589892 MZI589878:MZI589892 NJE589878:NJE589892 NTA589878:NTA589892 OCW589878:OCW589892 OMS589878:OMS589892 OWO589878:OWO589892 PGK589878:PGK589892 PQG589878:PQG589892 QAC589878:QAC589892 QJY589878:QJY589892 QTU589878:QTU589892 RDQ589878:RDQ589892 RNM589878:RNM589892 RXI589878:RXI589892 SHE589878:SHE589892 SRA589878:SRA589892 TAW589878:TAW589892 TKS589878:TKS589892 TUO589878:TUO589892 UEK589878:UEK589892 UOG589878:UOG589892 UYC589878:UYC589892 VHY589878:VHY589892 VRU589878:VRU589892 WBQ589878:WBQ589892 WLM589878:WLM589892 WVI589878:WVI589892 A655414:A655428 IW655414:IW655428 SS655414:SS655428 ACO655414:ACO655428 AMK655414:AMK655428 AWG655414:AWG655428 BGC655414:BGC655428 BPY655414:BPY655428 BZU655414:BZU655428 CJQ655414:CJQ655428 CTM655414:CTM655428 DDI655414:DDI655428 DNE655414:DNE655428 DXA655414:DXA655428 EGW655414:EGW655428 EQS655414:EQS655428 FAO655414:FAO655428 FKK655414:FKK655428 FUG655414:FUG655428 GEC655414:GEC655428 GNY655414:GNY655428 GXU655414:GXU655428 HHQ655414:HHQ655428 HRM655414:HRM655428 IBI655414:IBI655428 ILE655414:ILE655428 IVA655414:IVA655428 JEW655414:JEW655428 JOS655414:JOS655428 JYO655414:JYO655428 KIK655414:KIK655428 KSG655414:KSG655428 LCC655414:LCC655428 LLY655414:LLY655428 LVU655414:LVU655428 MFQ655414:MFQ655428 MPM655414:MPM655428 MZI655414:MZI655428 NJE655414:NJE655428 NTA655414:NTA655428 OCW655414:OCW655428 OMS655414:OMS655428 OWO655414:OWO655428 PGK655414:PGK655428 PQG655414:PQG655428 QAC655414:QAC655428 QJY655414:QJY655428 QTU655414:QTU655428 RDQ655414:RDQ655428 RNM655414:RNM655428 RXI655414:RXI655428 SHE655414:SHE655428 SRA655414:SRA655428 TAW655414:TAW655428 TKS655414:TKS655428 TUO655414:TUO655428 UEK655414:UEK655428 UOG655414:UOG655428 UYC655414:UYC655428 VHY655414:VHY655428 VRU655414:VRU655428 WBQ655414:WBQ655428 WLM655414:WLM655428 WVI655414:WVI655428 A720950:A720964 IW720950:IW720964 SS720950:SS720964 ACO720950:ACO720964 AMK720950:AMK720964 AWG720950:AWG720964 BGC720950:BGC720964 BPY720950:BPY720964 BZU720950:BZU720964 CJQ720950:CJQ720964 CTM720950:CTM720964 DDI720950:DDI720964 DNE720950:DNE720964 DXA720950:DXA720964 EGW720950:EGW720964 EQS720950:EQS720964 FAO720950:FAO720964 FKK720950:FKK720964 FUG720950:FUG720964 GEC720950:GEC720964 GNY720950:GNY720964 GXU720950:GXU720964 HHQ720950:HHQ720964 HRM720950:HRM720964 IBI720950:IBI720964 ILE720950:ILE720964 IVA720950:IVA720964 JEW720950:JEW720964 JOS720950:JOS720964 JYO720950:JYO720964 KIK720950:KIK720964 KSG720950:KSG720964 LCC720950:LCC720964 LLY720950:LLY720964 LVU720950:LVU720964 MFQ720950:MFQ720964 MPM720950:MPM720964 MZI720950:MZI720964 NJE720950:NJE720964 NTA720950:NTA720964 OCW720950:OCW720964 OMS720950:OMS720964 OWO720950:OWO720964 PGK720950:PGK720964 PQG720950:PQG720964 QAC720950:QAC720964 QJY720950:QJY720964 QTU720950:QTU720964 RDQ720950:RDQ720964 RNM720950:RNM720964 RXI720950:RXI720964 SHE720950:SHE720964 SRA720950:SRA720964 TAW720950:TAW720964 TKS720950:TKS720964 TUO720950:TUO720964 UEK720950:UEK720964 UOG720950:UOG720964 UYC720950:UYC720964 VHY720950:VHY720964 VRU720950:VRU720964 WBQ720950:WBQ720964 WLM720950:WLM720964 WVI720950:WVI720964 A786486:A786500 IW786486:IW786500 SS786486:SS786500 ACO786486:ACO786500 AMK786486:AMK786500 AWG786486:AWG786500 BGC786486:BGC786500 BPY786486:BPY786500 BZU786486:BZU786500 CJQ786486:CJQ786500 CTM786486:CTM786500 DDI786486:DDI786500 DNE786486:DNE786500 DXA786486:DXA786500 EGW786486:EGW786500 EQS786486:EQS786500 FAO786486:FAO786500 FKK786486:FKK786500 FUG786486:FUG786500 GEC786486:GEC786500 GNY786486:GNY786500 GXU786486:GXU786500 HHQ786486:HHQ786500 HRM786486:HRM786500 IBI786486:IBI786500 ILE786486:ILE786500 IVA786486:IVA786500 JEW786486:JEW786500 JOS786486:JOS786500 JYO786486:JYO786500 KIK786486:KIK786500 KSG786486:KSG786500 LCC786486:LCC786500 LLY786486:LLY786500 LVU786486:LVU786500 MFQ786486:MFQ786500 MPM786486:MPM786500 MZI786486:MZI786500 NJE786486:NJE786500 NTA786486:NTA786500 OCW786486:OCW786500 OMS786486:OMS786500 OWO786486:OWO786500 PGK786486:PGK786500 PQG786486:PQG786500 QAC786486:QAC786500 QJY786486:QJY786500 QTU786486:QTU786500 RDQ786486:RDQ786500 RNM786486:RNM786500 RXI786486:RXI786500 SHE786486:SHE786500 SRA786486:SRA786500 TAW786486:TAW786500 TKS786486:TKS786500 TUO786486:TUO786500 UEK786486:UEK786500 UOG786486:UOG786500 UYC786486:UYC786500 VHY786486:VHY786500 VRU786486:VRU786500 WBQ786486:WBQ786500 WLM786486:WLM786500 WVI786486:WVI786500 A852022:A852036 IW852022:IW852036 SS852022:SS852036 ACO852022:ACO852036 AMK852022:AMK852036 AWG852022:AWG852036 BGC852022:BGC852036 BPY852022:BPY852036 BZU852022:BZU852036 CJQ852022:CJQ852036 CTM852022:CTM852036 DDI852022:DDI852036 DNE852022:DNE852036 DXA852022:DXA852036 EGW852022:EGW852036 EQS852022:EQS852036 FAO852022:FAO852036 FKK852022:FKK852036 FUG852022:FUG852036 GEC852022:GEC852036 GNY852022:GNY852036 GXU852022:GXU852036 HHQ852022:HHQ852036 HRM852022:HRM852036 IBI852022:IBI852036 ILE852022:ILE852036 IVA852022:IVA852036 JEW852022:JEW852036 JOS852022:JOS852036 JYO852022:JYO852036 KIK852022:KIK852036 KSG852022:KSG852036 LCC852022:LCC852036 LLY852022:LLY852036 LVU852022:LVU852036 MFQ852022:MFQ852036 MPM852022:MPM852036 MZI852022:MZI852036 NJE852022:NJE852036 NTA852022:NTA852036 OCW852022:OCW852036 OMS852022:OMS852036 OWO852022:OWO852036 PGK852022:PGK852036 PQG852022:PQG852036 QAC852022:QAC852036 QJY852022:QJY852036 QTU852022:QTU852036 RDQ852022:RDQ852036 RNM852022:RNM852036 RXI852022:RXI852036 SHE852022:SHE852036 SRA852022:SRA852036 TAW852022:TAW852036 TKS852022:TKS852036 TUO852022:TUO852036 UEK852022:UEK852036 UOG852022:UOG852036 UYC852022:UYC852036 VHY852022:VHY852036 VRU852022:VRU852036 WBQ852022:WBQ852036 WLM852022:WLM852036 WVI852022:WVI852036 A917558:A917572 IW917558:IW917572 SS917558:SS917572 ACO917558:ACO917572 AMK917558:AMK917572 AWG917558:AWG917572 BGC917558:BGC917572 BPY917558:BPY917572 BZU917558:BZU917572 CJQ917558:CJQ917572 CTM917558:CTM917572 DDI917558:DDI917572 DNE917558:DNE917572 DXA917558:DXA917572 EGW917558:EGW917572 EQS917558:EQS917572 FAO917558:FAO917572 FKK917558:FKK917572 FUG917558:FUG917572 GEC917558:GEC917572 GNY917558:GNY917572 GXU917558:GXU917572 HHQ917558:HHQ917572 HRM917558:HRM917572 IBI917558:IBI917572 ILE917558:ILE917572 IVA917558:IVA917572 JEW917558:JEW917572 JOS917558:JOS917572 JYO917558:JYO917572 KIK917558:KIK917572 KSG917558:KSG917572 LCC917558:LCC917572 LLY917558:LLY917572 LVU917558:LVU917572 MFQ917558:MFQ917572 MPM917558:MPM917572 MZI917558:MZI917572 NJE917558:NJE917572 NTA917558:NTA917572 OCW917558:OCW917572 OMS917558:OMS917572 OWO917558:OWO917572 PGK917558:PGK917572 PQG917558:PQG917572 QAC917558:QAC917572 QJY917558:QJY917572 QTU917558:QTU917572 RDQ917558:RDQ917572 RNM917558:RNM917572 RXI917558:RXI917572 SHE917558:SHE917572 SRA917558:SRA917572 TAW917558:TAW917572 TKS917558:TKS917572 TUO917558:TUO917572 UEK917558:UEK917572 UOG917558:UOG917572 UYC917558:UYC917572 VHY917558:VHY917572 VRU917558:VRU917572 WBQ917558:WBQ917572 WLM917558:WLM917572 WVI917558:WVI917572 A983094:A983108 IW983094:IW983108 SS983094:SS983108 ACO983094:ACO983108 AMK983094:AMK983108 AWG983094:AWG983108 BGC983094:BGC983108 BPY983094:BPY983108 BZU983094:BZU983108 CJQ983094:CJQ983108 CTM983094:CTM983108 DDI983094:DDI983108 DNE983094:DNE983108 DXA983094:DXA983108 EGW983094:EGW983108 EQS983094:EQS983108 FAO983094:FAO983108 FKK983094:FKK983108 FUG983094:FUG983108 GEC983094:GEC983108 GNY983094:GNY983108 GXU983094:GXU983108 HHQ983094:HHQ983108 HRM983094:HRM983108 IBI983094:IBI983108 ILE983094:ILE983108 IVA983094:IVA983108 JEW983094:JEW983108 JOS983094:JOS983108 JYO983094:JYO983108 KIK983094:KIK983108 KSG983094:KSG983108 LCC983094:LCC983108 LLY983094:LLY983108 LVU983094:LVU983108 MFQ983094:MFQ983108 MPM983094:MPM983108 MZI983094:MZI983108 NJE983094:NJE983108 NTA983094:NTA983108 OCW983094:OCW983108 OMS983094:OMS983108 OWO983094:OWO983108 PGK983094:PGK983108 PQG983094:PQG983108 QAC983094:QAC983108 QJY983094:QJY983108 QTU983094:QTU983108 RDQ983094:RDQ983108 RNM983094:RNM983108 RXI983094:RXI983108 SHE983094:SHE983108 SRA983094:SRA983108 TAW983094:TAW983108 TKS983094:TKS983108 TUO983094:TUO983108 UEK983094:UEK983108 UOG983094:UOG983108 UYC983094:UYC983108 VHY983094:VHY983108 VRU983094:VRU983108 WBQ983094:WBQ983108 WLM983094:WLM983108 WVI983094:WVI983108" xr:uid="{3E01AA75-99CF-433E-A774-A087718D4B7F}">
      <formula1>$D$86:$I$86</formula1>
    </dataValidation>
    <dataValidation type="list" allowBlank="1" showInputMessage="1" showErrorMessage="1" sqref="D69 IZ69 SV69 ACR69 AMN69 AWJ69 BGF69 BQB69 BZX69 CJT69 CTP69 DDL69 DNH69 DXD69 EGZ69 EQV69 FAR69 FKN69 FUJ69 GEF69 GOB69 GXX69 HHT69 HRP69 IBL69 ILH69 IVD69 JEZ69 JOV69 JYR69 KIN69 KSJ69 LCF69 LMB69 LVX69 MFT69 MPP69 MZL69 NJH69 NTD69 OCZ69 OMV69 OWR69 PGN69 PQJ69 QAF69 QKB69 QTX69 RDT69 RNP69 RXL69 SHH69 SRD69 TAZ69 TKV69 TUR69 UEN69 UOJ69 UYF69 VIB69 VRX69 WBT69 WLP69 WVL69 D65605 IZ65605 SV65605 ACR65605 AMN65605 AWJ65605 BGF65605 BQB65605 BZX65605 CJT65605 CTP65605 DDL65605 DNH65605 DXD65605 EGZ65605 EQV65605 FAR65605 FKN65605 FUJ65605 GEF65605 GOB65605 GXX65605 HHT65605 HRP65605 IBL65605 ILH65605 IVD65605 JEZ65605 JOV65605 JYR65605 KIN65605 KSJ65605 LCF65605 LMB65605 LVX65605 MFT65605 MPP65605 MZL65605 NJH65605 NTD65605 OCZ65605 OMV65605 OWR65605 PGN65605 PQJ65605 QAF65605 QKB65605 QTX65605 RDT65605 RNP65605 RXL65605 SHH65605 SRD65605 TAZ65605 TKV65605 TUR65605 UEN65605 UOJ65605 UYF65605 VIB65605 VRX65605 WBT65605 WLP65605 WVL65605 D131141 IZ131141 SV131141 ACR131141 AMN131141 AWJ131141 BGF131141 BQB131141 BZX131141 CJT131141 CTP131141 DDL131141 DNH131141 DXD131141 EGZ131141 EQV131141 FAR131141 FKN131141 FUJ131141 GEF131141 GOB131141 GXX131141 HHT131141 HRP131141 IBL131141 ILH131141 IVD131141 JEZ131141 JOV131141 JYR131141 KIN131141 KSJ131141 LCF131141 LMB131141 LVX131141 MFT131141 MPP131141 MZL131141 NJH131141 NTD131141 OCZ131141 OMV131141 OWR131141 PGN131141 PQJ131141 QAF131141 QKB131141 QTX131141 RDT131141 RNP131141 RXL131141 SHH131141 SRD131141 TAZ131141 TKV131141 TUR131141 UEN131141 UOJ131141 UYF131141 VIB131141 VRX131141 WBT131141 WLP131141 WVL131141 D196677 IZ196677 SV196677 ACR196677 AMN196677 AWJ196677 BGF196677 BQB196677 BZX196677 CJT196677 CTP196677 DDL196677 DNH196677 DXD196677 EGZ196677 EQV196677 FAR196677 FKN196677 FUJ196677 GEF196677 GOB196677 GXX196677 HHT196677 HRP196677 IBL196677 ILH196677 IVD196677 JEZ196677 JOV196677 JYR196677 KIN196677 KSJ196677 LCF196677 LMB196677 LVX196677 MFT196677 MPP196677 MZL196677 NJH196677 NTD196677 OCZ196677 OMV196677 OWR196677 PGN196677 PQJ196677 QAF196677 QKB196677 QTX196677 RDT196677 RNP196677 RXL196677 SHH196677 SRD196677 TAZ196677 TKV196677 TUR196677 UEN196677 UOJ196677 UYF196677 VIB196677 VRX196677 WBT196677 WLP196677 WVL196677 D262213 IZ262213 SV262213 ACR262213 AMN262213 AWJ262213 BGF262213 BQB262213 BZX262213 CJT262213 CTP262213 DDL262213 DNH262213 DXD262213 EGZ262213 EQV262213 FAR262213 FKN262213 FUJ262213 GEF262213 GOB262213 GXX262213 HHT262213 HRP262213 IBL262213 ILH262213 IVD262213 JEZ262213 JOV262213 JYR262213 KIN262213 KSJ262213 LCF262213 LMB262213 LVX262213 MFT262213 MPP262213 MZL262213 NJH262213 NTD262213 OCZ262213 OMV262213 OWR262213 PGN262213 PQJ262213 QAF262213 QKB262213 QTX262213 RDT262213 RNP262213 RXL262213 SHH262213 SRD262213 TAZ262213 TKV262213 TUR262213 UEN262213 UOJ262213 UYF262213 VIB262213 VRX262213 WBT262213 WLP262213 WVL262213 D327749 IZ327749 SV327749 ACR327749 AMN327749 AWJ327749 BGF327749 BQB327749 BZX327749 CJT327749 CTP327749 DDL327749 DNH327749 DXD327749 EGZ327749 EQV327749 FAR327749 FKN327749 FUJ327749 GEF327749 GOB327749 GXX327749 HHT327749 HRP327749 IBL327749 ILH327749 IVD327749 JEZ327749 JOV327749 JYR327749 KIN327749 KSJ327749 LCF327749 LMB327749 LVX327749 MFT327749 MPP327749 MZL327749 NJH327749 NTD327749 OCZ327749 OMV327749 OWR327749 PGN327749 PQJ327749 QAF327749 QKB327749 QTX327749 RDT327749 RNP327749 RXL327749 SHH327749 SRD327749 TAZ327749 TKV327749 TUR327749 UEN327749 UOJ327749 UYF327749 VIB327749 VRX327749 WBT327749 WLP327749 WVL327749 D393285 IZ393285 SV393285 ACR393285 AMN393285 AWJ393285 BGF393285 BQB393285 BZX393285 CJT393285 CTP393285 DDL393285 DNH393285 DXD393285 EGZ393285 EQV393285 FAR393285 FKN393285 FUJ393285 GEF393285 GOB393285 GXX393285 HHT393285 HRP393285 IBL393285 ILH393285 IVD393285 JEZ393285 JOV393285 JYR393285 KIN393285 KSJ393285 LCF393285 LMB393285 LVX393285 MFT393285 MPP393285 MZL393285 NJH393285 NTD393285 OCZ393285 OMV393285 OWR393285 PGN393285 PQJ393285 QAF393285 QKB393285 QTX393285 RDT393285 RNP393285 RXL393285 SHH393285 SRD393285 TAZ393285 TKV393285 TUR393285 UEN393285 UOJ393285 UYF393285 VIB393285 VRX393285 WBT393285 WLP393285 WVL393285 D458821 IZ458821 SV458821 ACR458821 AMN458821 AWJ458821 BGF458821 BQB458821 BZX458821 CJT458821 CTP458821 DDL458821 DNH458821 DXD458821 EGZ458821 EQV458821 FAR458821 FKN458821 FUJ458821 GEF458821 GOB458821 GXX458821 HHT458821 HRP458821 IBL458821 ILH458821 IVD458821 JEZ458821 JOV458821 JYR458821 KIN458821 KSJ458821 LCF458821 LMB458821 LVX458821 MFT458821 MPP458821 MZL458821 NJH458821 NTD458821 OCZ458821 OMV458821 OWR458821 PGN458821 PQJ458821 QAF458821 QKB458821 QTX458821 RDT458821 RNP458821 RXL458821 SHH458821 SRD458821 TAZ458821 TKV458821 TUR458821 UEN458821 UOJ458821 UYF458821 VIB458821 VRX458821 WBT458821 WLP458821 WVL458821 D524357 IZ524357 SV524357 ACR524357 AMN524357 AWJ524357 BGF524357 BQB524357 BZX524357 CJT524357 CTP524357 DDL524357 DNH524357 DXD524357 EGZ524357 EQV524357 FAR524357 FKN524357 FUJ524357 GEF524357 GOB524357 GXX524357 HHT524357 HRP524357 IBL524357 ILH524357 IVD524357 JEZ524357 JOV524357 JYR524357 KIN524357 KSJ524357 LCF524357 LMB524357 LVX524357 MFT524357 MPP524357 MZL524357 NJH524357 NTD524357 OCZ524357 OMV524357 OWR524357 PGN524357 PQJ524357 QAF524357 QKB524357 QTX524357 RDT524357 RNP524357 RXL524357 SHH524357 SRD524357 TAZ524357 TKV524357 TUR524357 UEN524357 UOJ524357 UYF524357 VIB524357 VRX524357 WBT524357 WLP524357 WVL524357 D589893 IZ589893 SV589893 ACR589893 AMN589893 AWJ589893 BGF589893 BQB589893 BZX589893 CJT589893 CTP589893 DDL589893 DNH589893 DXD589893 EGZ589893 EQV589893 FAR589893 FKN589893 FUJ589893 GEF589893 GOB589893 GXX589893 HHT589893 HRP589893 IBL589893 ILH589893 IVD589893 JEZ589893 JOV589893 JYR589893 KIN589893 KSJ589893 LCF589893 LMB589893 LVX589893 MFT589893 MPP589893 MZL589893 NJH589893 NTD589893 OCZ589893 OMV589893 OWR589893 PGN589893 PQJ589893 QAF589893 QKB589893 QTX589893 RDT589893 RNP589893 RXL589893 SHH589893 SRD589893 TAZ589893 TKV589893 TUR589893 UEN589893 UOJ589893 UYF589893 VIB589893 VRX589893 WBT589893 WLP589893 WVL589893 D655429 IZ655429 SV655429 ACR655429 AMN655429 AWJ655429 BGF655429 BQB655429 BZX655429 CJT655429 CTP655429 DDL655429 DNH655429 DXD655429 EGZ655429 EQV655429 FAR655429 FKN655429 FUJ655429 GEF655429 GOB655429 GXX655429 HHT655429 HRP655429 IBL655429 ILH655429 IVD655429 JEZ655429 JOV655429 JYR655429 KIN655429 KSJ655429 LCF655429 LMB655429 LVX655429 MFT655429 MPP655429 MZL655429 NJH655429 NTD655429 OCZ655429 OMV655429 OWR655429 PGN655429 PQJ655429 QAF655429 QKB655429 QTX655429 RDT655429 RNP655429 RXL655429 SHH655429 SRD655429 TAZ655429 TKV655429 TUR655429 UEN655429 UOJ655429 UYF655429 VIB655429 VRX655429 WBT655429 WLP655429 WVL655429 D720965 IZ720965 SV720965 ACR720965 AMN720965 AWJ720965 BGF720965 BQB720965 BZX720965 CJT720965 CTP720965 DDL720965 DNH720965 DXD720965 EGZ720965 EQV720965 FAR720965 FKN720965 FUJ720965 GEF720965 GOB720965 GXX720965 HHT720965 HRP720965 IBL720965 ILH720965 IVD720965 JEZ720965 JOV720965 JYR720965 KIN720965 KSJ720965 LCF720965 LMB720965 LVX720965 MFT720965 MPP720965 MZL720965 NJH720965 NTD720965 OCZ720965 OMV720965 OWR720965 PGN720965 PQJ720965 QAF720965 QKB720965 QTX720965 RDT720965 RNP720965 RXL720965 SHH720965 SRD720965 TAZ720965 TKV720965 TUR720965 UEN720965 UOJ720965 UYF720965 VIB720965 VRX720965 WBT720965 WLP720965 WVL720965 D786501 IZ786501 SV786501 ACR786501 AMN786501 AWJ786501 BGF786501 BQB786501 BZX786501 CJT786501 CTP786501 DDL786501 DNH786501 DXD786501 EGZ786501 EQV786501 FAR786501 FKN786501 FUJ786501 GEF786501 GOB786501 GXX786501 HHT786501 HRP786501 IBL786501 ILH786501 IVD786501 JEZ786501 JOV786501 JYR786501 KIN786501 KSJ786501 LCF786501 LMB786501 LVX786501 MFT786501 MPP786501 MZL786501 NJH786501 NTD786501 OCZ786501 OMV786501 OWR786501 PGN786501 PQJ786501 QAF786501 QKB786501 QTX786501 RDT786501 RNP786501 RXL786501 SHH786501 SRD786501 TAZ786501 TKV786501 TUR786501 UEN786501 UOJ786501 UYF786501 VIB786501 VRX786501 WBT786501 WLP786501 WVL786501 D852037 IZ852037 SV852037 ACR852037 AMN852037 AWJ852037 BGF852037 BQB852037 BZX852037 CJT852037 CTP852037 DDL852037 DNH852037 DXD852037 EGZ852037 EQV852037 FAR852037 FKN852037 FUJ852037 GEF852037 GOB852037 GXX852037 HHT852037 HRP852037 IBL852037 ILH852037 IVD852037 JEZ852037 JOV852037 JYR852037 KIN852037 KSJ852037 LCF852037 LMB852037 LVX852037 MFT852037 MPP852037 MZL852037 NJH852037 NTD852037 OCZ852037 OMV852037 OWR852037 PGN852037 PQJ852037 QAF852037 QKB852037 QTX852037 RDT852037 RNP852037 RXL852037 SHH852037 SRD852037 TAZ852037 TKV852037 TUR852037 UEN852037 UOJ852037 UYF852037 VIB852037 VRX852037 WBT852037 WLP852037 WVL852037 D917573 IZ917573 SV917573 ACR917573 AMN917573 AWJ917573 BGF917573 BQB917573 BZX917573 CJT917573 CTP917573 DDL917573 DNH917573 DXD917573 EGZ917573 EQV917573 FAR917573 FKN917573 FUJ917573 GEF917573 GOB917573 GXX917573 HHT917573 HRP917573 IBL917573 ILH917573 IVD917573 JEZ917573 JOV917573 JYR917573 KIN917573 KSJ917573 LCF917573 LMB917573 LVX917573 MFT917573 MPP917573 MZL917573 NJH917573 NTD917573 OCZ917573 OMV917573 OWR917573 PGN917573 PQJ917573 QAF917573 QKB917573 QTX917573 RDT917573 RNP917573 RXL917573 SHH917573 SRD917573 TAZ917573 TKV917573 TUR917573 UEN917573 UOJ917573 UYF917573 VIB917573 VRX917573 WBT917573 WLP917573 WVL917573 D983109 IZ983109 SV983109 ACR983109 AMN983109 AWJ983109 BGF983109 BQB983109 BZX983109 CJT983109 CTP983109 DDL983109 DNH983109 DXD983109 EGZ983109 EQV983109 FAR983109 FKN983109 FUJ983109 GEF983109 GOB983109 GXX983109 HHT983109 HRP983109 IBL983109 ILH983109 IVD983109 JEZ983109 JOV983109 JYR983109 KIN983109 KSJ983109 LCF983109 LMB983109 LVX983109 MFT983109 MPP983109 MZL983109 NJH983109 NTD983109 OCZ983109 OMV983109 OWR983109 PGN983109 PQJ983109 QAF983109 QKB983109 QTX983109 RDT983109 RNP983109 RXL983109 SHH983109 SRD983109 TAZ983109 TKV983109 TUR983109 UEN983109 UOJ983109 UYF983109 VIB983109 VRX983109 WBT983109 WLP983109 WVL983109" xr:uid="{8043EEF1-52F7-48A2-81E5-09B3907CEBFB}">
      <formula1>"　○"</formula1>
    </dataValidation>
    <dataValidation type="list" allowBlank="1" showInputMessage="1" sqref="F8:F16 JB8:JB16 SX8:SX16 ACT8:ACT16 AMP8:AMP16 AWL8:AWL16 BGH8:BGH16 BQD8:BQD16 BZZ8:BZZ16 CJV8:CJV16 CTR8:CTR16 DDN8:DDN16 DNJ8:DNJ16 DXF8:DXF16 EHB8:EHB16 EQX8:EQX16 FAT8:FAT16 FKP8:FKP16 FUL8:FUL16 GEH8:GEH16 GOD8:GOD16 GXZ8:GXZ16 HHV8:HHV16 HRR8:HRR16 IBN8:IBN16 ILJ8:ILJ16 IVF8:IVF16 JFB8:JFB16 JOX8:JOX16 JYT8:JYT16 KIP8:KIP16 KSL8:KSL16 LCH8:LCH16 LMD8:LMD16 LVZ8:LVZ16 MFV8:MFV16 MPR8:MPR16 MZN8:MZN16 NJJ8:NJJ16 NTF8:NTF16 ODB8:ODB16 OMX8:OMX16 OWT8:OWT16 PGP8:PGP16 PQL8:PQL16 QAH8:QAH16 QKD8:QKD16 QTZ8:QTZ16 RDV8:RDV16 RNR8:RNR16 RXN8:RXN16 SHJ8:SHJ16 SRF8:SRF16 TBB8:TBB16 TKX8:TKX16 TUT8:TUT16 UEP8:UEP16 UOL8:UOL16 UYH8:UYH16 VID8:VID16 VRZ8:VRZ16 WBV8:WBV16 WLR8:WLR16 WVN8:WVN16 F65544:F65552 JB65544:JB65552 SX65544:SX65552 ACT65544:ACT65552 AMP65544:AMP65552 AWL65544:AWL65552 BGH65544:BGH65552 BQD65544:BQD65552 BZZ65544:BZZ65552 CJV65544:CJV65552 CTR65544:CTR65552 DDN65544:DDN65552 DNJ65544:DNJ65552 DXF65544:DXF65552 EHB65544:EHB65552 EQX65544:EQX65552 FAT65544:FAT65552 FKP65544:FKP65552 FUL65544:FUL65552 GEH65544:GEH65552 GOD65544:GOD65552 GXZ65544:GXZ65552 HHV65544:HHV65552 HRR65544:HRR65552 IBN65544:IBN65552 ILJ65544:ILJ65552 IVF65544:IVF65552 JFB65544:JFB65552 JOX65544:JOX65552 JYT65544:JYT65552 KIP65544:KIP65552 KSL65544:KSL65552 LCH65544:LCH65552 LMD65544:LMD65552 LVZ65544:LVZ65552 MFV65544:MFV65552 MPR65544:MPR65552 MZN65544:MZN65552 NJJ65544:NJJ65552 NTF65544:NTF65552 ODB65544:ODB65552 OMX65544:OMX65552 OWT65544:OWT65552 PGP65544:PGP65552 PQL65544:PQL65552 QAH65544:QAH65552 QKD65544:QKD65552 QTZ65544:QTZ65552 RDV65544:RDV65552 RNR65544:RNR65552 RXN65544:RXN65552 SHJ65544:SHJ65552 SRF65544:SRF65552 TBB65544:TBB65552 TKX65544:TKX65552 TUT65544:TUT65552 UEP65544:UEP65552 UOL65544:UOL65552 UYH65544:UYH65552 VID65544:VID65552 VRZ65544:VRZ65552 WBV65544:WBV65552 WLR65544:WLR65552 WVN65544:WVN65552 F131080:F131088 JB131080:JB131088 SX131080:SX131088 ACT131080:ACT131088 AMP131080:AMP131088 AWL131080:AWL131088 BGH131080:BGH131088 BQD131080:BQD131088 BZZ131080:BZZ131088 CJV131080:CJV131088 CTR131080:CTR131088 DDN131080:DDN131088 DNJ131080:DNJ131088 DXF131080:DXF131088 EHB131080:EHB131088 EQX131080:EQX131088 FAT131080:FAT131088 FKP131080:FKP131088 FUL131080:FUL131088 GEH131080:GEH131088 GOD131080:GOD131088 GXZ131080:GXZ131088 HHV131080:HHV131088 HRR131080:HRR131088 IBN131080:IBN131088 ILJ131080:ILJ131088 IVF131080:IVF131088 JFB131080:JFB131088 JOX131080:JOX131088 JYT131080:JYT131088 KIP131080:KIP131088 KSL131080:KSL131088 LCH131080:LCH131088 LMD131080:LMD131088 LVZ131080:LVZ131088 MFV131080:MFV131088 MPR131080:MPR131088 MZN131080:MZN131088 NJJ131080:NJJ131088 NTF131080:NTF131088 ODB131080:ODB131088 OMX131080:OMX131088 OWT131080:OWT131088 PGP131080:PGP131088 PQL131080:PQL131088 QAH131080:QAH131088 QKD131080:QKD131088 QTZ131080:QTZ131088 RDV131080:RDV131088 RNR131080:RNR131088 RXN131080:RXN131088 SHJ131080:SHJ131088 SRF131080:SRF131088 TBB131080:TBB131088 TKX131080:TKX131088 TUT131080:TUT131088 UEP131080:UEP131088 UOL131080:UOL131088 UYH131080:UYH131088 VID131080:VID131088 VRZ131080:VRZ131088 WBV131080:WBV131088 WLR131080:WLR131088 WVN131080:WVN131088 F196616:F196624 JB196616:JB196624 SX196616:SX196624 ACT196616:ACT196624 AMP196616:AMP196624 AWL196616:AWL196624 BGH196616:BGH196624 BQD196616:BQD196624 BZZ196616:BZZ196624 CJV196616:CJV196624 CTR196616:CTR196624 DDN196616:DDN196624 DNJ196616:DNJ196624 DXF196616:DXF196624 EHB196616:EHB196624 EQX196616:EQX196624 FAT196616:FAT196624 FKP196616:FKP196624 FUL196616:FUL196624 GEH196616:GEH196624 GOD196616:GOD196624 GXZ196616:GXZ196624 HHV196616:HHV196624 HRR196616:HRR196624 IBN196616:IBN196624 ILJ196616:ILJ196624 IVF196616:IVF196624 JFB196616:JFB196624 JOX196616:JOX196624 JYT196616:JYT196624 KIP196616:KIP196624 KSL196616:KSL196624 LCH196616:LCH196624 LMD196616:LMD196624 LVZ196616:LVZ196624 MFV196616:MFV196624 MPR196616:MPR196624 MZN196616:MZN196624 NJJ196616:NJJ196624 NTF196616:NTF196624 ODB196616:ODB196624 OMX196616:OMX196624 OWT196616:OWT196624 PGP196616:PGP196624 PQL196616:PQL196624 QAH196616:QAH196624 QKD196616:QKD196624 QTZ196616:QTZ196624 RDV196616:RDV196624 RNR196616:RNR196624 RXN196616:RXN196624 SHJ196616:SHJ196624 SRF196616:SRF196624 TBB196616:TBB196624 TKX196616:TKX196624 TUT196616:TUT196624 UEP196616:UEP196624 UOL196616:UOL196624 UYH196616:UYH196624 VID196616:VID196624 VRZ196616:VRZ196624 WBV196616:WBV196624 WLR196616:WLR196624 WVN196616:WVN196624 F262152:F262160 JB262152:JB262160 SX262152:SX262160 ACT262152:ACT262160 AMP262152:AMP262160 AWL262152:AWL262160 BGH262152:BGH262160 BQD262152:BQD262160 BZZ262152:BZZ262160 CJV262152:CJV262160 CTR262152:CTR262160 DDN262152:DDN262160 DNJ262152:DNJ262160 DXF262152:DXF262160 EHB262152:EHB262160 EQX262152:EQX262160 FAT262152:FAT262160 FKP262152:FKP262160 FUL262152:FUL262160 GEH262152:GEH262160 GOD262152:GOD262160 GXZ262152:GXZ262160 HHV262152:HHV262160 HRR262152:HRR262160 IBN262152:IBN262160 ILJ262152:ILJ262160 IVF262152:IVF262160 JFB262152:JFB262160 JOX262152:JOX262160 JYT262152:JYT262160 KIP262152:KIP262160 KSL262152:KSL262160 LCH262152:LCH262160 LMD262152:LMD262160 LVZ262152:LVZ262160 MFV262152:MFV262160 MPR262152:MPR262160 MZN262152:MZN262160 NJJ262152:NJJ262160 NTF262152:NTF262160 ODB262152:ODB262160 OMX262152:OMX262160 OWT262152:OWT262160 PGP262152:PGP262160 PQL262152:PQL262160 QAH262152:QAH262160 QKD262152:QKD262160 QTZ262152:QTZ262160 RDV262152:RDV262160 RNR262152:RNR262160 RXN262152:RXN262160 SHJ262152:SHJ262160 SRF262152:SRF262160 TBB262152:TBB262160 TKX262152:TKX262160 TUT262152:TUT262160 UEP262152:UEP262160 UOL262152:UOL262160 UYH262152:UYH262160 VID262152:VID262160 VRZ262152:VRZ262160 WBV262152:WBV262160 WLR262152:WLR262160 WVN262152:WVN262160 F327688:F327696 JB327688:JB327696 SX327688:SX327696 ACT327688:ACT327696 AMP327688:AMP327696 AWL327688:AWL327696 BGH327688:BGH327696 BQD327688:BQD327696 BZZ327688:BZZ327696 CJV327688:CJV327696 CTR327688:CTR327696 DDN327688:DDN327696 DNJ327688:DNJ327696 DXF327688:DXF327696 EHB327688:EHB327696 EQX327688:EQX327696 FAT327688:FAT327696 FKP327688:FKP327696 FUL327688:FUL327696 GEH327688:GEH327696 GOD327688:GOD327696 GXZ327688:GXZ327696 HHV327688:HHV327696 HRR327688:HRR327696 IBN327688:IBN327696 ILJ327688:ILJ327696 IVF327688:IVF327696 JFB327688:JFB327696 JOX327688:JOX327696 JYT327688:JYT327696 KIP327688:KIP327696 KSL327688:KSL327696 LCH327688:LCH327696 LMD327688:LMD327696 LVZ327688:LVZ327696 MFV327688:MFV327696 MPR327688:MPR327696 MZN327688:MZN327696 NJJ327688:NJJ327696 NTF327688:NTF327696 ODB327688:ODB327696 OMX327688:OMX327696 OWT327688:OWT327696 PGP327688:PGP327696 PQL327688:PQL327696 QAH327688:QAH327696 QKD327688:QKD327696 QTZ327688:QTZ327696 RDV327688:RDV327696 RNR327688:RNR327696 RXN327688:RXN327696 SHJ327688:SHJ327696 SRF327688:SRF327696 TBB327688:TBB327696 TKX327688:TKX327696 TUT327688:TUT327696 UEP327688:UEP327696 UOL327688:UOL327696 UYH327688:UYH327696 VID327688:VID327696 VRZ327688:VRZ327696 WBV327688:WBV327696 WLR327688:WLR327696 WVN327688:WVN327696 F393224:F393232 JB393224:JB393232 SX393224:SX393232 ACT393224:ACT393232 AMP393224:AMP393232 AWL393224:AWL393232 BGH393224:BGH393232 BQD393224:BQD393232 BZZ393224:BZZ393232 CJV393224:CJV393232 CTR393224:CTR393232 DDN393224:DDN393232 DNJ393224:DNJ393232 DXF393224:DXF393232 EHB393224:EHB393232 EQX393224:EQX393232 FAT393224:FAT393232 FKP393224:FKP393232 FUL393224:FUL393232 GEH393224:GEH393232 GOD393224:GOD393232 GXZ393224:GXZ393232 HHV393224:HHV393232 HRR393224:HRR393232 IBN393224:IBN393232 ILJ393224:ILJ393232 IVF393224:IVF393232 JFB393224:JFB393232 JOX393224:JOX393232 JYT393224:JYT393232 KIP393224:KIP393232 KSL393224:KSL393232 LCH393224:LCH393232 LMD393224:LMD393232 LVZ393224:LVZ393232 MFV393224:MFV393232 MPR393224:MPR393232 MZN393224:MZN393232 NJJ393224:NJJ393232 NTF393224:NTF393232 ODB393224:ODB393232 OMX393224:OMX393232 OWT393224:OWT393232 PGP393224:PGP393232 PQL393224:PQL393232 QAH393224:QAH393232 QKD393224:QKD393232 QTZ393224:QTZ393232 RDV393224:RDV393232 RNR393224:RNR393232 RXN393224:RXN393232 SHJ393224:SHJ393232 SRF393224:SRF393232 TBB393224:TBB393232 TKX393224:TKX393232 TUT393224:TUT393232 UEP393224:UEP393232 UOL393224:UOL393232 UYH393224:UYH393232 VID393224:VID393232 VRZ393224:VRZ393232 WBV393224:WBV393232 WLR393224:WLR393232 WVN393224:WVN393232 F458760:F458768 JB458760:JB458768 SX458760:SX458768 ACT458760:ACT458768 AMP458760:AMP458768 AWL458760:AWL458768 BGH458760:BGH458768 BQD458760:BQD458768 BZZ458760:BZZ458768 CJV458760:CJV458768 CTR458760:CTR458768 DDN458760:DDN458768 DNJ458760:DNJ458768 DXF458760:DXF458768 EHB458760:EHB458768 EQX458760:EQX458768 FAT458760:FAT458768 FKP458760:FKP458768 FUL458760:FUL458768 GEH458760:GEH458768 GOD458760:GOD458768 GXZ458760:GXZ458768 HHV458760:HHV458768 HRR458760:HRR458768 IBN458760:IBN458768 ILJ458760:ILJ458768 IVF458760:IVF458768 JFB458760:JFB458768 JOX458760:JOX458768 JYT458760:JYT458768 KIP458760:KIP458768 KSL458760:KSL458768 LCH458760:LCH458768 LMD458760:LMD458768 LVZ458760:LVZ458768 MFV458760:MFV458768 MPR458760:MPR458768 MZN458760:MZN458768 NJJ458760:NJJ458768 NTF458760:NTF458768 ODB458760:ODB458768 OMX458760:OMX458768 OWT458760:OWT458768 PGP458760:PGP458768 PQL458760:PQL458768 QAH458760:QAH458768 QKD458760:QKD458768 QTZ458760:QTZ458768 RDV458760:RDV458768 RNR458760:RNR458768 RXN458760:RXN458768 SHJ458760:SHJ458768 SRF458760:SRF458768 TBB458760:TBB458768 TKX458760:TKX458768 TUT458760:TUT458768 UEP458760:UEP458768 UOL458760:UOL458768 UYH458760:UYH458768 VID458760:VID458768 VRZ458760:VRZ458768 WBV458760:WBV458768 WLR458760:WLR458768 WVN458760:WVN458768 F524296:F524304 JB524296:JB524304 SX524296:SX524304 ACT524296:ACT524304 AMP524296:AMP524304 AWL524296:AWL524304 BGH524296:BGH524304 BQD524296:BQD524304 BZZ524296:BZZ524304 CJV524296:CJV524304 CTR524296:CTR524304 DDN524296:DDN524304 DNJ524296:DNJ524304 DXF524296:DXF524304 EHB524296:EHB524304 EQX524296:EQX524304 FAT524296:FAT524304 FKP524296:FKP524304 FUL524296:FUL524304 GEH524296:GEH524304 GOD524296:GOD524304 GXZ524296:GXZ524304 HHV524296:HHV524304 HRR524296:HRR524304 IBN524296:IBN524304 ILJ524296:ILJ524304 IVF524296:IVF524304 JFB524296:JFB524304 JOX524296:JOX524304 JYT524296:JYT524304 KIP524296:KIP524304 KSL524296:KSL524304 LCH524296:LCH524304 LMD524296:LMD524304 LVZ524296:LVZ524304 MFV524296:MFV524304 MPR524296:MPR524304 MZN524296:MZN524304 NJJ524296:NJJ524304 NTF524296:NTF524304 ODB524296:ODB524304 OMX524296:OMX524304 OWT524296:OWT524304 PGP524296:PGP524304 PQL524296:PQL524304 QAH524296:QAH524304 QKD524296:QKD524304 QTZ524296:QTZ524304 RDV524296:RDV524304 RNR524296:RNR524304 RXN524296:RXN524304 SHJ524296:SHJ524304 SRF524296:SRF524304 TBB524296:TBB524304 TKX524296:TKX524304 TUT524296:TUT524304 UEP524296:UEP524304 UOL524296:UOL524304 UYH524296:UYH524304 VID524296:VID524304 VRZ524296:VRZ524304 WBV524296:WBV524304 WLR524296:WLR524304 WVN524296:WVN524304 F589832:F589840 JB589832:JB589840 SX589832:SX589840 ACT589832:ACT589840 AMP589832:AMP589840 AWL589832:AWL589840 BGH589832:BGH589840 BQD589832:BQD589840 BZZ589832:BZZ589840 CJV589832:CJV589840 CTR589832:CTR589840 DDN589832:DDN589840 DNJ589832:DNJ589840 DXF589832:DXF589840 EHB589832:EHB589840 EQX589832:EQX589840 FAT589832:FAT589840 FKP589832:FKP589840 FUL589832:FUL589840 GEH589832:GEH589840 GOD589832:GOD589840 GXZ589832:GXZ589840 HHV589832:HHV589840 HRR589832:HRR589840 IBN589832:IBN589840 ILJ589832:ILJ589840 IVF589832:IVF589840 JFB589832:JFB589840 JOX589832:JOX589840 JYT589832:JYT589840 KIP589832:KIP589840 KSL589832:KSL589840 LCH589832:LCH589840 LMD589832:LMD589840 LVZ589832:LVZ589840 MFV589832:MFV589840 MPR589832:MPR589840 MZN589832:MZN589840 NJJ589832:NJJ589840 NTF589832:NTF589840 ODB589832:ODB589840 OMX589832:OMX589840 OWT589832:OWT589840 PGP589832:PGP589840 PQL589832:PQL589840 QAH589832:QAH589840 QKD589832:QKD589840 QTZ589832:QTZ589840 RDV589832:RDV589840 RNR589832:RNR589840 RXN589832:RXN589840 SHJ589832:SHJ589840 SRF589832:SRF589840 TBB589832:TBB589840 TKX589832:TKX589840 TUT589832:TUT589840 UEP589832:UEP589840 UOL589832:UOL589840 UYH589832:UYH589840 VID589832:VID589840 VRZ589832:VRZ589840 WBV589832:WBV589840 WLR589832:WLR589840 WVN589832:WVN589840 F655368:F655376 JB655368:JB655376 SX655368:SX655376 ACT655368:ACT655376 AMP655368:AMP655376 AWL655368:AWL655376 BGH655368:BGH655376 BQD655368:BQD655376 BZZ655368:BZZ655376 CJV655368:CJV655376 CTR655368:CTR655376 DDN655368:DDN655376 DNJ655368:DNJ655376 DXF655368:DXF655376 EHB655368:EHB655376 EQX655368:EQX655376 FAT655368:FAT655376 FKP655368:FKP655376 FUL655368:FUL655376 GEH655368:GEH655376 GOD655368:GOD655376 GXZ655368:GXZ655376 HHV655368:HHV655376 HRR655368:HRR655376 IBN655368:IBN655376 ILJ655368:ILJ655376 IVF655368:IVF655376 JFB655368:JFB655376 JOX655368:JOX655376 JYT655368:JYT655376 KIP655368:KIP655376 KSL655368:KSL655376 LCH655368:LCH655376 LMD655368:LMD655376 LVZ655368:LVZ655376 MFV655368:MFV655376 MPR655368:MPR655376 MZN655368:MZN655376 NJJ655368:NJJ655376 NTF655368:NTF655376 ODB655368:ODB655376 OMX655368:OMX655376 OWT655368:OWT655376 PGP655368:PGP655376 PQL655368:PQL655376 QAH655368:QAH655376 QKD655368:QKD655376 QTZ655368:QTZ655376 RDV655368:RDV655376 RNR655368:RNR655376 RXN655368:RXN655376 SHJ655368:SHJ655376 SRF655368:SRF655376 TBB655368:TBB655376 TKX655368:TKX655376 TUT655368:TUT655376 UEP655368:UEP655376 UOL655368:UOL655376 UYH655368:UYH655376 VID655368:VID655376 VRZ655368:VRZ655376 WBV655368:WBV655376 WLR655368:WLR655376 WVN655368:WVN655376 F720904:F720912 JB720904:JB720912 SX720904:SX720912 ACT720904:ACT720912 AMP720904:AMP720912 AWL720904:AWL720912 BGH720904:BGH720912 BQD720904:BQD720912 BZZ720904:BZZ720912 CJV720904:CJV720912 CTR720904:CTR720912 DDN720904:DDN720912 DNJ720904:DNJ720912 DXF720904:DXF720912 EHB720904:EHB720912 EQX720904:EQX720912 FAT720904:FAT720912 FKP720904:FKP720912 FUL720904:FUL720912 GEH720904:GEH720912 GOD720904:GOD720912 GXZ720904:GXZ720912 HHV720904:HHV720912 HRR720904:HRR720912 IBN720904:IBN720912 ILJ720904:ILJ720912 IVF720904:IVF720912 JFB720904:JFB720912 JOX720904:JOX720912 JYT720904:JYT720912 KIP720904:KIP720912 KSL720904:KSL720912 LCH720904:LCH720912 LMD720904:LMD720912 LVZ720904:LVZ720912 MFV720904:MFV720912 MPR720904:MPR720912 MZN720904:MZN720912 NJJ720904:NJJ720912 NTF720904:NTF720912 ODB720904:ODB720912 OMX720904:OMX720912 OWT720904:OWT720912 PGP720904:PGP720912 PQL720904:PQL720912 QAH720904:QAH720912 QKD720904:QKD720912 QTZ720904:QTZ720912 RDV720904:RDV720912 RNR720904:RNR720912 RXN720904:RXN720912 SHJ720904:SHJ720912 SRF720904:SRF720912 TBB720904:TBB720912 TKX720904:TKX720912 TUT720904:TUT720912 UEP720904:UEP720912 UOL720904:UOL720912 UYH720904:UYH720912 VID720904:VID720912 VRZ720904:VRZ720912 WBV720904:WBV720912 WLR720904:WLR720912 WVN720904:WVN720912 F786440:F786448 JB786440:JB786448 SX786440:SX786448 ACT786440:ACT786448 AMP786440:AMP786448 AWL786440:AWL786448 BGH786440:BGH786448 BQD786440:BQD786448 BZZ786440:BZZ786448 CJV786440:CJV786448 CTR786440:CTR786448 DDN786440:DDN786448 DNJ786440:DNJ786448 DXF786440:DXF786448 EHB786440:EHB786448 EQX786440:EQX786448 FAT786440:FAT786448 FKP786440:FKP786448 FUL786440:FUL786448 GEH786440:GEH786448 GOD786440:GOD786448 GXZ786440:GXZ786448 HHV786440:HHV786448 HRR786440:HRR786448 IBN786440:IBN786448 ILJ786440:ILJ786448 IVF786440:IVF786448 JFB786440:JFB786448 JOX786440:JOX786448 JYT786440:JYT786448 KIP786440:KIP786448 KSL786440:KSL786448 LCH786440:LCH786448 LMD786440:LMD786448 LVZ786440:LVZ786448 MFV786440:MFV786448 MPR786440:MPR786448 MZN786440:MZN786448 NJJ786440:NJJ786448 NTF786440:NTF786448 ODB786440:ODB786448 OMX786440:OMX786448 OWT786440:OWT786448 PGP786440:PGP786448 PQL786440:PQL786448 QAH786440:QAH786448 QKD786440:QKD786448 QTZ786440:QTZ786448 RDV786440:RDV786448 RNR786440:RNR786448 RXN786440:RXN786448 SHJ786440:SHJ786448 SRF786440:SRF786448 TBB786440:TBB786448 TKX786440:TKX786448 TUT786440:TUT786448 UEP786440:UEP786448 UOL786440:UOL786448 UYH786440:UYH786448 VID786440:VID786448 VRZ786440:VRZ786448 WBV786440:WBV786448 WLR786440:WLR786448 WVN786440:WVN786448 F851976:F851984 JB851976:JB851984 SX851976:SX851984 ACT851976:ACT851984 AMP851976:AMP851984 AWL851976:AWL851984 BGH851976:BGH851984 BQD851976:BQD851984 BZZ851976:BZZ851984 CJV851976:CJV851984 CTR851976:CTR851984 DDN851976:DDN851984 DNJ851976:DNJ851984 DXF851976:DXF851984 EHB851976:EHB851984 EQX851976:EQX851984 FAT851976:FAT851984 FKP851976:FKP851984 FUL851976:FUL851984 GEH851976:GEH851984 GOD851976:GOD851984 GXZ851976:GXZ851984 HHV851976:HHV851984 HRR851976:HRR851984 IBN851976:IBN851984 ILJ851976:ILJ851984 IVF851976:IVF851984 JFB851976:JFB851984 JOX851976:JOX851984 JYT851976:JYT851984 KIP851976:KIP851984 KSL851976:KSL851984 LCH851976:LCH851984 LMD851976:LMD851984 LVZ851976:LVZ851984 MFV851976:MFV851984 MPR851976:MPR851984 MZN851976:MZN851984 NJJ851976:NJJ851984 NTF851976:NTF851984 ODB851976:ODB851984 OMX851976:OMX851984 OWT851976:OWT851984 PGP851976:PGP851984 PQL851976:PQL851984 QAH851976:QAH851984 QKD851976:QKD851984 QTZ851976:QTZ851984 RDV851976:RDV851984 RNR851976:RNR851984 RXN851976:RXN851984 SHJ851976:SHJ851984 SRF851976:SRF851984 TBB851976:TBB851984 TKX851976:TKX851984 TUT851976:TUT851984 UEP851976:UEP851984 UOL851976:UOL851984 UYH851976:UYH851984 VID851976:VID851984 VRZ851976:VRZ851984 WBV851976:WBV851984 WLR851976:WLR851984 WVN851976:WVN851984 F917512:F917520 JB917512:JB917520 SX917512:SX917520 ACT917512:ACT917520 AMP917512:AMP917520 AWL917512:AWL917520 BGH917512:BGH917520 BQD917512:BQD917520 BZZ917512:BZZ917520 CJV917512:CJV917520 CTR917512:CTR917520 DDN917512:DDN917520 DNJ917512:DNJ917520 DXF917512:DXF917520 EHB917512:EHB917520 EQX917512:EQX917520 FAT917512:FAT917520 FKP917512:FKP917520 FUL917512:FUL917520 GEH917512:GEH917520 GOD917512:GOD917520 GXZ917512:GXZ917520 HHV917512:HHV917520 HRR917512:HRR917520 IBN917512:IBN917520 ILJ917512:ILJ917520 IVF917512:IVF917520 JFB917512:JFB917520 JOX917512:JOX917520 JYT917512:JYT917520 KIP917512:KIP917520 KSL917512:KSL917520 LCH917512:LCH917520 LMD917512:LMD917520 LVZ917512:LVZ917520 MFV917512:MFV917520 MPR917512:MPR917520 MZN917512:MZN917520 NJJ917512:NJJ917520 NTF917512:NTF917520 ODB917512:ODB917520 OMX917512:OMX917520 OWT917512:OWT917520 PGP917512:PGP917520 PQL917512:PQL917520 QAH917512:QAH917520 QKD917512:QKD917520 QTZ917512:QTZ917520 RDV917512:RDV917520 RNR917512:RNR917520 RXN917512:RXN917520 SHJ917512:SHJ917520 SRF917512:SRF917520 TBB917512:TBB917520 TKX917512:TKX917520 TUT917512:TUT917520 UEP917512:UEP917520 UOL917512:UOL917520 UYH917512:UYH917520 VID917512:VID917520 VRZ917512:VRZ917520 WBV917512:WBV917520 WLR917512:WLR917520 WVN917512:WVN917520 F983048:F983056 JB983048:JB983056 SX983048:SX983056 ACT983048:ACT983056 AMP983048:AMP983056 AWL983048:AWL983056 BGH983048:BGH983056 BQD983048:BQD983056 BZZ983048:BZZ983056 CJV983048:CJV983056 CTR983048:CTR983056 DDN983048:DDN983056 DNJ983048:DNJ983056 DXF983048:DXF983056 EHB983048:EHB983056 EQX983048:EQX983056 FAT983048:FAT983056 FKP983048:FKP983056 FUL983048:FUL983056 GEH983048:GEH983056 GOD983048:GOD983056 GXZ983048:GXZ983056 HHV983048:HHV983056 HRR983048:HRR983056 IBN983048:IBN983056 ILJ983048:ILJ983056 IVF983048:IVF983056 JFB983048:JFB983056 JOX983048:JOX983056 JYT983048:JYT983056 KIP983048:KIP983056 KSL983048:KSL983056 LCH983048:LCH983056 LMD983048:LMD983056 LVZ983048:LVZ983056 MFV983048:MFV983056 MPR983048:MPR983056 MZN983048:MZN983056 NJJ983048:NJJ983056 NTF983048:NTF983056 ODB983048:ODB983056 OMX983048:OMX983056 OWT983048:OWT983056 PGP983048:PGP983056 PQL983048:PQL983056 QAH983048:QAH983056 QKD983048:QKD983056 QTZ983048:QTZ983056 RDV983048:RDV983056 RNR983048:RNR983056 RXN983048:RXN983056 SHJ983048:SHJ983056 SRF983048:SRF983056 TBB983048:TBB983056 TKX983048:TKX983056 TUT983048:TUT983056 UEP983048:UEP983056 UOL983048:UOL983056 UYH983048:UYH983056 VID983048:VID983056 VRZ983048:VRZ983056 WBV983048:WBV983056 WLR983048:WLR983056 WVN983048:WVN983056 F54:F68 JB54:JB68 SX54:SX68 ACT54:ACT68 AMP54:AMP68 AWL54:AWL68 BGH54:BGH68 BQD54:BQD68 BZZ54:BZZ68 CJV54:CJV68 CTR54:CTR68 DDN54:DDN68 DNJ54:DNJ68 DXF54:DXF68 EHB54:EHB68 EQX54:EQX68 FAT54:FAT68 FKP54:FKP68 FUL54:FUL68 GEH54:GEH68 GOD54:GOD68 GXZ54:GXZ68 HHV54:HHV68 HRR54:HRR68 IBN54:IBN68 ILJ54:ILJ68 IVF54:IVF68 JFB54:JFB68 JOX54:JOX68 JYT54:JYT68 KIP54:KIP68 KSL54:KSL68 LCH54:LCH68 LMD54:LMD68 LVZ54:LVZ68 MFV54:MFV68 MPR54:MPR68 MZN54:MZN68 NJJ54:NJJ68 NTF54:NTF68 ODB54:ODB68 OMX54:OMX68 OWT54:OWT68 PGP54:PGP68 PQL54:PQL68 QAH54:QAH68 QKD54:QKD68 QTZ54:QTZ68 RDV54:RDV68 RNR54:RNR68 RXN54:RXN68 SHJ54:SHJ68 SRF54:SRF68 TBB54:TBB68 TKX54:TKX68 TUT54:TUT68 UEP54:UEP68 UOL54:UOL68 UYH54:UYH68 VID54:VID68 VRZ54:VRZ68 WBV54:WBV68 WLR54:WLR68 WVN54:WVN68 F65590:F65604 JB65590:JB65604 SX65590:SX65604 ACT65590:ACT65604 AMP65590:AMP65604 AWL65590:AWL65604 BGH65590:BGH65604 BQD65590:BQD65604 BZZ65590:BZZ65604 CJV65590:CJV65604 CTR65590:CTR65604 DDN65590:DDN65604 DNJ65590:DNJ65604 DXF65590:DXF65604 EHB65590:EHB65604 EQX65590:EQX65604 FAT65590:FAT65604 FKP65590:FKP65604 FUL65590:FUL65604 GEH65590:GEH65604 GOD65590:GOD65604 GXZ65590:GXZ65604 HHV65590:HHV65604 HRR65590:HRR65604 IBN65590:IBN65604 ILJ65590:ILJ65604 IVF65590:IVF65604 JFB65590:JFB65604 JOX65590:JOX65604 JYT65590:JYT65604 KIP65590:KIP65604 KSL65590:KSL65604 LCH65590:LCH65604 LMD65590:LMD65604 LVZ65590:LVZ65604 MFV65590:MFV65604 MPR65590:MPR65604 MZN65590:MZN65604 NJJ65590:NJJ65604 NTF65590:NTF65604 ODB65590:ODB65604 OMX65590:OMX65604 OWT65590:OWT65604 PGP65590:PGP65604 PQL65590:PQL65604 QAH65590:QAH65604 QKD65590:QKD65604 QTZ65590:QTZ65604 RDV65590:RDV65604 RNR65590:RNR65604 RXN65590:RXN65604 SHJ65590:SHJ65604 SRF65590:SRF65604 TBB65590:TBB65604 TKX65590:TKX65604 TUT65590:TUT65604 UEP65590:UEP65604 UOL65590:UOL65604 UYH65590:UYH65604 VID65590:VID65604 VRZ65590:VRZ65604 WBV65590:WBV65604 WLR65590:WLR65604 WVN65590:WVN65604 F131126:F131140 JB131126:JB131140 SX131126:SX131140 ACT131126:ACT131140 AMP131126:AMP131140 AWL131126:AWL131140 BGH131126:BGH131140 BQD131126:BQD131140 BZZ131126:BZZ131140 CJV131126:CJV131140 CTR131126:CTR131140 DDN131126:DDN131140 DNJ131126:DNJ131140 DXF131126:DXF131140 EHB131126:EHB131140 EQX131126:EQX131140 FAT131126:FAT131140 FKP131126:FKP131140 FUL131126:FUL131140 GEH131126:GEH131140 GOD131126:GOD131140 GXZ131126:GXZ131140 HHV131126:HHV131140 HRR131126:HRR131140 IBN131126:IBN131140 ILJ131126:ILJ131140 IVF131126:IVF131140 JFB131126:JFB131140 JOX131126:JOX131140 JYT131126:JYT131140 KIP131126:KIP131140 KSL131126:KSL131140 LCH131126:LCH131140 LMD131126:LMD131140 LVZ131126:LVZ131140 MFV131126:MFV131140 MPR131126:MPR131140 MZN131126:MZN131140 NJJ131126:NJJ131140 NTF131126:NTF131140 ODB131126:ODB131140 OMX131126:OMX131140 OWT131126:OWT131140 PGP131126:PGP131140 PQL131126:PQL131140 QAH131126:QAH131140 QKD131126:QKD131140 QTZ131126:QTZ131140 RDV131126:RDV131140 RNR131126:RNR131140 RXN131126:RXN131140 SHJ131126:SHJ131140 SRF131126:SRF131140 TBB131126:TBB131140 TKX131126:TKX131140 TUT131126:TUT131140 UEP131126:UEP131140 UOL131126:UOL131140 UYH131126:UYH131140 VID131126:VID131140 VRZ131126:VRZ131140 WBV131126:WBV131140 WLR131126:WLR131140 WVN131126:WVN131140 F196662:F196676 JB196662:JB196676 SX196662:SX196676 ACT196662:ACT196676 AMP196662:AMP196676 AWL196662:AWL196676 BGH196662:BGH196676 BQD196662:BQD196676 BZZ196662:BZZ196676 CJV196662:CJV196676 CTR196662:CTR196676 DDN196662:DDN196676 DNJ196662:DNJ196676 DXF196662:DXF196676 EHB196662:EHB196676 EQX196662:EQX196676 FAT196662:FAT196676 FKP196662:FKP196676 FUL196662:FUL196676 GEH196662:GEH196676 GOD196662:GOD196676 GXZ196662:GXZ196676 HHV196662:HHV196676 HRR196662:HRR196676 IBN196662:IBN196676 ILJ196662:ILJ196676 IVF196662:IVF196676 JFB196662:JFB196676 JOX196662:JOX196676 JYT196662:JYT196676 KIP196662:KIP196676 KSL196662:KSL196676 LCH196662:LCH196676 LMD196662:LMD196676 LVZ196662:LVZ196676 MFV196662:MFV196676 MPR196662:MPR196676 MZN196662:MZN196676 NJJ196662:NJJ196676 NTF196662:NTF196676 ODB196662:ODB196676 OMX196662:OMX196676 OWT196662:OWT196676 PGP196662:PGP196676 PQL196662:PQL196676 QAH196662:QAH196676 QKD196662:QKD196676 QTZ196662:QTZ196676 RDV196662:RDV196676 RNR196662:RNR196676 RXN196662:RXN196676 SHJ196662:SHJ196676 SRF196662:SRF196676 TBB196662:TBB196676 TKX196662:TKX196676 TUT196662:TUT196676 UEP196662:UEP196676 UOL196662:UOL196676 UYH196662:UYH196676 VID196662:VID196676 VRZ196662:VRZ196676 WBV196662:WBV196676 WLR196662:WLR196676 WVN196662:WVN196676 F262198:F262212 JB262198:JB262212 SX262198:SX262212 ACT262198:ACT262212 AMP262198:AMP262212 AWL262198:AWL262212 BGH262198:BGH262212 BQD262198:BQD262212 BZZ262198:BZZ262212 CJV262198:CJV262212 CTR262198:CTR262212 DDN262198:DDN262212 DNJ262198:DNJ262212 DXF262198:DXF262212 EHB262198:EHB262212 EQX262198:EQX262212 FAT262198:FAT262212 FKP262198:FKP262212 FUL262198:FUL262212 GEH262198:GEH262212 GOD262198:GOD262212 GXZ262198:GXZ262212 HHV262198:HHV262212 HRR262198:HRR262212 IBN262198:IBN262212 ILJ262198:ILJ262212 IVF262198:IVF262212 JFB262198:JFB262212 JOX262198:JOX262212 JYT262198:JYT262212 KIP262198:KIP262212 KSL262198:KSL262212 LCH262198:LCH262212 LMD262198:LMD262212 LVZ262198:LVZ262212 MFV262198:MFV262212 MPR262198:MPR262212 MZN262198:MZN262212 NJJ262198:NJJ262212 NTF262198:NTF262212 ODB262198:ODB262212 OMX262198:OMX262212 OWT262198:OWT262212 PGP262198:PGP262212 PQL262198:PQL262212 QAH262198:QAH262212 QKD262198:QKD262212 QTZ262198:QTZ262212 RDV262198:RDV262212 RNR262198:RNR262212 RXN262198:RXN262212 SHJ262198:SHJ262212 SRF262198:SRF262212 TBB262198:TBB262212 TKX262198:TKX262212 TUT262198:TUT262212 UEP262198:UEP262212 UOL262198:UOL262212 UYH262198:UYH262212 VID262198:VID262212 VRZ262198:VRZ262212 WBV262198:WBV262212 WLR262198:WLR262212 WVN262198:WVN262212 F327734:F327748 JB327734:JB327748 SX327734:SX327748 ACT327734:ACT327748 AMP327734:AMP327748 AWL327734:AWL327748 BGH327734:BGH327748 BQD327734:BQD327748 BZZ327734:BZZ327748 CJV327734:CJV327748 CTR327734:CTR327748 DDN327734:DDN327748 DNJ327734:DNJ327748 DXF327734:DXF327748 EHB327734:EHB327748 EQX327734:EQX327748 FAT327734:FAT327748 FKP327734:FKP327748 FUL327734:FUL327748 GEH327734:GEH327748 GOD327734:GOD327748 GXZ327734:GXZ327748 HHV327734:HHV327748 HRR327734:HRR327748 IBN327734:IBN327748 ILJ327734:ILJ327748 IVF327734:IVF327748 JFB327734:JFB327748 JOX327734:JOX327748 JYT327734:JYT327748 KIP327734:KIP327748 KSL327734:KSL327748 LCH327734:LCH327748 LMD327734:LMD327748 LVZ327734:LVZ327748 MFV327734:MFV327748 MPR327734:MPR327748 MZN327734:MZN327748 NJJ327734:NJJ327748 NTF327734:NTF327748 ODB327734:ODB327748 OMX327734:OMX327748 OWT327734:OWT327748 PGP327734:PGP327748 PQL327734:PQL327748 QAH327734:QAH327748 QKD327734:QKD327748 QTZ327734:QTZ327748 RDV327734:RDV327748 RNR327734:RNR327748 RXN327734:RXN327748 SHJ327734:SHJ327748 SRF327734:SRF327748 TBB327734:TBB327748 TKX327734:TKX327748 TUT327734:TUT327748 UEP327734:UEP327748 UOL327734:UOL327748 UYH327734:UYH327748 VID327734:VID327748 VRZ327734:VRZ327748 WBV327734:WBV327748 WLR327734:WLR327748 WVN327734:WVN327748 F393270:F393284 JB393270:JB393284 SX393270:SX393284 ACT393270:ACT393284 AMP393270:AMP393284 AWL393270:AWL393284 BGH393270:BGH393284 BQD393270:BQD393284 BZZ393270:BZZ393284 CJV393270:CJV393284 CTR393270:CTR393284 DDN393270:DDN393284 DNJ393270:DNJ393284 DXF393270:DXF393284 EHB393270:EHB393284 EQX393270:EQX393284 FAT393270:FAT393284 FKP393270:FKP393284 FUL393270:FUL393284 GEH393270:GEH393284 GOD393270:GOD393284 GXZ393270:GXZ393284 HHV393270:HHV393284 HRR393270:HRR393284 IBN393270:IBN393284 ILJ393270:ILJ393284 IVF393270:IVF393284 JFB393270:JFB393284 JOX393270:JOX393284 JYT393270:JYT393284 KIP393270:KIP393284 KSL393270:KSL393284 LCH393270:LCH393284 LMD393270:LMD393284 LVZ393270:LVZ393284 MFV393270:MFV393284 MPR393270:MPR393284 MZN393270:MZN393284 NJJ393270:NJJ393284 NTF393270:NTF393284 ODB393270:ODB393284 OMX393270:OMX393284 OWT393270:OWT393284 PGP393270:PGP393284 PQL393270:PQL393284 QAH393270:QAH393284 QKD393270:QKD393284 QTZ393270:QTZ393284 RDV393270:RDV393284 RNR393270:RNR393284 RXN393270:RXN393284 SHJ393270:SHJ393284 SRF393270:SRF393284 TBB393270:TBB393284 TKX393270:TKX393284 TUT393270:TUT393284 UEP393270:UEP393284 UOL393270:UOL393284 UYH393270:UYH393284 VID393270:VID393284 VRZ393270:VRZ393284 WBV393270:WBV393284 WLR393270:WLR393284 WVN393270:WVN393284 F458806:F458820 JB458806:JB458820 SX458806:SX458820 ACT458806:ACT458820 AMP458806:AMP458820 AWL458806:AWL458820 BGH458806:BGH458820 BQD458806:BQD458820 BZZ458806:BZZ458820 CJV458806:CJV458820 CTR458806:CTR458820 DDN458806:DDN458820 DNJ458806:DNJ458820 DXF458806:DXF458820 EHB458806:EHB458820 EQX458806:EQX458820 FAT458806:FAT458820 FKP458806:FKP458820 FUL458806:FUL458820 GEH458806:GEH458820 GOD458806:GOD458820 GXZ458806:GXZ458820 HHV458806:HHV458820 HRR458806:HRR458820 IBN458806:IBN458820 ILJ458806:ILJ458820 IVF458806:IVF458820 JFB458806:JFB458820 JOX458806:JOX458820 JYT458806:JYT458820 KIP458806:KIP458820 KSL458806:KSL458820 LCH458806:LCH458820 LMD458806:LMD458820 LVZ458806:LVZ458820 MFV458806:MFV458820 MPR458806:MPR458820 MZN458806:MZN458820 NJJ458806:NJJ458820 NTF458806:NTF458820 ODB458806:ODB458820 OMX458806:OMX458820 OWT458806:OWT458820 PGP458806:PGP458820 PQL458806:PQL458820 QAH458806:QAH458820 QKD458806:QKD458820 QTZ458806:QTZ458820 RDV458806:RDV458820 RNR458806:RNR458820 RXN458806:RXN458820 SHJ458806:SHJ458820 SRF458806:SRF458820 TBB458806:TBB458820 TKX458806:TKX458820 TUT458806:TUT458820 UEP458806:UEP458820 UOL458806:UOL458820 UYH458806:UYH458820 VID458806:VID458820 VRZ458806:VRZ458820 WBV458806:WBV458820 WLR458806:WLR458820 WVN458806:WVN458820 F524342:F524356 JB524342:JB524356 SX524342:SX524356 ACT524342:ACT524356 AMP524342:AMP524356 AWL524342:AWL524356 BGH524342:BGH524356 BQD524342:BQD524356 BZZ524342:BZZ524356 CJV524342:CJV524356 CTR524342:CTR524356 DDN524342:DDN524356 DNJ524342:DNJ524356 DXF524342:DXF524356 EHB524342:EHB524356 EQX524342:EQX524356 FAT524342:FAT524356 FKP524342:FKP524356 FUL524342:FUL524356 GEH524342:GEH524356 GOD524342:GOD524356 GXZ524342:GXZ524356 HHV524342:HHV524356 HRR524342:HRR524356 IBN524342:IBN524356 ILJ524342:ILJ524356 IVF524342:IVF524356 JFB524342:JFB524356 JOX524342:JOX524356 JYT524342:JYT524356 KIP524342:KIP524356 KSL524342:KSL524356 LCH524342:LCH524356 LMD524342:LMD524356 LVZ524342:LVZ524356 MFV524342:MFV524356 MPR524342:MPR524356 MZN524342:MZN524356 NJJ524342:NJJ524356 NTF524342:NTF524356 ODB524342:ODB524356 OMX524342:OMX524356 OWT524342:OWT524356 PGP524342:PGP524356 PQL524342:PQL524356 QAH524342:QAH524356 QKD524342:QKD524356 QTZ524342:QTZ524356 RDV524342:RDV524356 RNR524342:RNR524356 RXN524342:RXN524356 SHJ524342:SHJ524356 SRF524342:SRF524356 TBB524342:TBB524356 TKX524342:TKX524356 TUT524342:TUT524356 UEP524342:UEP524356 UOL524342:UOL524356 UYH524342:UYH524356 VID524342:VID524356 VRZ524342:VRZ524356 WBV524342:WBV524356 WLR524342:WLR524356 WVN524342:WVN524356 F589878:F589892 JB589878:JB589892 SX589878:SX589892 ACT589878:ACT589892 AMP589878:AMP589892 AWL589878:AWL589892 BGH589878:BGH589892 BQD589878:BQD589892 BZZ589878:BZZ589892 CJV589878:CJV589892 CTR589878:CTR589892 DDN589878:DDN589892 DNJ589878:DNJ589892 DXF589878:DXF589892 EHB589878:EHB589892 EQX589878:EQX589892 FAT589878:FAT589892 FKP589878:FKP589892 FUL589878:FUL589892 GEH589878:GEH589892 GOD589878:GOD589892 GXZ589878:GXZ589892 HHV589878:HHV589892 HRR589878:HRR589892 IBN589878:IBN589892 ILJ589878:ILJ589892 IVF589878:IVF589892 JFB589878:JFB589892 JOX589878:JOX589892 JYT589878:JYT589892 KIP589878:KIP589892 KSL589878:KSL589892 LCH589878:LCH589892 LMD589878:LMD589892 LVZ589878:LVZ589892 MFV589878:MFV589892 MPR589878:MPR589892 MZN589878:MZN589892 NJJ589878:NJJ589892 NTF589878:NTF589892 ODB589878:ODB589892 OMX589878:OMX589892 OWT589878:OWT589892 PGP589878:PGP589892 PQL589878:PQL589892 QAH589878:QAH589892 QKD589878:QKD589892 QTZ589878:QTZ589892 RDV589878:RDV589892 RNR589878:RNR589892 RXN589878:RXN589892 SHJ589878:SHJ589892 SRF589878:SRF589892 TBB589878:TBB589892 TKX589878:TKX589892 TUT589878:TUT589892 UEP589878:UEP589892 UOL589878:UOL589892 UYH589878:UYH589892 VID589878:VID589892 VRZ589878:VRZ589892 WBV589878:WBV589892 WLR589878:WLR589892 WVN589878:WVN589892 F655414:F655428 JB655414:JB655428 SX655414:SX655428 ACT655414:ACT655428 AMP655414:AMP655428 AWL655414:AWL655428 BGH655414:BGH655428 BQD655414:BQD655428 BZZ655414:BZZ655428 CJV655414:CJV655428 CTR655414:CTR655428 DDN655414:DDN655428 DNJ655414:DNJ655428 DXF655414:DXF655428 EHB655414:EHB655428 EQX655414:EQX655428 FAT655414:FAT655428 FKP655414:FKP655428 FUL655414:FUL655428 GEH655414:GEH655428 GOD655414:GOD655428 GXZ655414:GXZ655428 HHV655414:HHV655428 HRR655414:HRR655428 IBN655414:IBN655428 ILJ655414:ILJ655428 IVF655414:IVF655428 JFB655414:JFB655428 JOX655414:JOX655428 JYT655414:JYT655428 KIP655414:KIP655428 KSL655414:KSL655428 LCH655414:LCH655428 LMD655414:LMD655428 LVZ655414:LVZ655428 MFV655414:MFV655428 MPR655414:MPR655428 MZN655414:MZN655428 NJJ655414:NJJ655428 NTF655414:NTF655428 ODB655414:ODB655428 OMX655414:OMX655428 OWT655414:OWT655428 PGP655414:PGP655428 PQL655414:PQL655428 QAH655414:QAH655428 QKD655414:QKD655428 QTZ655414:QTZ655428 RDV655414:RDV655428 RNR655414:RNR655428 RXN655414:RXN655428 SHJ655414:SHJ655428 SRF655414:SRF655428 TBB655414:TBB655428 TKX655414:TKX655428 TUT655414:TUT655428 UEP655414:UEP655428 UOL655414:UOL655428 UYH655414:UYH655428 VID655414:VID655428 VRZ655414:VRZ655428 WBV655414:WBV655428 WLR655414:WLR655428 WVN655414:WVN655428 F720950:F720964 JB720950:JB720964 SX720950:SX720964 ACT720950:ACT720964 AMP720950:AMP720964 AWL720950:AWL720964 BGH720950:BGH720964 BQD720950:BQD720964 BZZ720950:BZZ720964 CJV720950:CJV720964 CTR720950:CTR720964 DDN720950:DDN720964 DNJ720950:DNJ720964 DXF720950:DXF720964 EHB720950:EHB720964 EQX720950:EQX720964 FAT720950:FAT720964 FKP720950:FKP720964 FUL720950:FUL720964 GEH720950:GEH720964 GOD720950:GOD720964 GXZ720950:GXZ720964 HHV720950:HHV720964 HRR720950:HRR720964 IBN720950:IBN720964 ILJ720950:ILJ720964 IVF720950:IVF720964 JFB720950:JFB720964 JOX720950:JOX720964 JYT720950:JYT720964 KIP720950:KIP720964 KSL720950:KSL720964 LCH720950:LCH720964 LMD720950:LMD720964 LVZ720950:LVZ720964 MFV720950:MFV720964 MPR720950:MPR720964 MZN720950:MZN720964 NJJ720950:NJJ720964 NTF720950:NTF720964 ODB720950:ODB720964 OMX720950:OMX720964 OWT720950:OWT720964 PGP720950:PGP720964 PQL720950:PQL720964 QAH720950:QAH720964 QKD720950:QKD720964 QTZ720950:QTZ720964 RDV720950:RDV720964 RNR720950:RNR720964 RXN720950:RXN720964 SHJ720950:SHJ720964 SRF720950:SRF720964 TBB720950:TBB720964 TKX720950:TKX720964 TUT720950:TUT720964 UEP720950:UEP720964 UOL720950:UOL720964 UYH720950:UYH720964 VID720950:VID720964 VRZ720950:VRZ720964 WBV720950:WBV720964 WLR720950:WLR720964 WVN720950:WVN720964 F786486:F786500 JB786486:JB786500 SX786486:SX786500 ACT786486:ACT786500 AMP786486:AMP786500 AWL786486:AWL786500 BGH786486:BGH786500 BQD786486:BQD786500 BZZ786486:BZZ786500 CJV786486:CJV786500 CTR786486:CTR786500 DDN786486:DDN786500 DNJ786486:DNJ786500 DXF786486:DXF786500 EHB786486:EHB786500 EQX786486:EQX786500 FAT786486:FAT786500 FKP786486:FKP786500 FUL786486:FUL786500 GEH786486:GEH786500 GOD786486:GOD786500 GXZ786486:GXZ786500 HHV786486:HHV786500 HRR786486:HRR786500 IBN786486:IBN786500 ILJ786486:ILJ786500 IVF786486:IVF786500 JFB786486:JFB786500 JOX786486:JOX786500 JYT786486:JYT786500 KIP786486:KIP786500 KSL786486:KSL786500 LCH786486:LCH786500 LMD786486:LMD786500 LVZ786486:LVZ786500 MFV786486:MFV786500 MPR786486:MPR786500 MZN786486:MZN786500 NJJ786486:NJJ786500 NTF786486:NTF786500 ODB786486:ODB786500 OMX786486:OMX786500 OWT786486:OWT786500 PGP786486:PGP786500 PQL786486:PQL786500 QAH786486:QAH786500 QKD786486:QKD786500 QTZ786486:QTZ786500 RDV786486:RDV786500 RNR786486:RNR786500 RXN786486:RXN786500 SHJ786486:SHJ786500 SRF786486:SRF786500 TBB786486:TBB786500 TKX786486:TKX786500 TUT786486:TUT786500 UEP786486:UEP786500 UOL786486:UOL786500 UYH786486:UYH786500 VID786486:VID786500 VRZ786486:VRZ786500 WBV786486:WBV786500 WLR786486:WLR786500 WVN786486:WVN786500 F852022:F852036 JB852022:JB852036 SX852022:SX852036 ACT852022:ACT852036 AMP852022:AMP852036 AWL852022:AWL852036 BGH852022:BGH852036 BQD852022:BQD852036 BZZ852022:BZZ852036 CJV852022:CJV852036 CTR852022:CTR852036 DDN852022:DDN852036 DNJ852022:DNJ852036 DXF852022:DXF852036 EHB852022:EHB852036 EQX852022:EQX852036 FAT852022:FAT852036 FKP852022:FKP852036 FUL852022:FUL852036 GEH852022:GEH852036 GOD852022:GOD852036 GXZ852022:GXZ852036 HHV852022:HHV852036 HRR852022:HRR852036 IBN852022:IBN852036 ILJ852022:ILJ852036 IVF852022:IVF852036 JFB852022:JFB852036 JOX852022:JOX852036 JYT852022:JYT852036 KIP852022:KIP852036 KSL852022:KSL852036 LCH852022:LCH852036 LMD852022:LMD852036 LVZ852022:LVZ852036 MFV852022:MFV852036 MPR852022:MPR852036 MZN852022:MZN852036 NJJ852022:NJJ852036 NTF852022:NTF852036 ODB852022:ODB852036 OMX852022:OMX852036 OWT852022:OWT852036 PGP852022:PGP852036 PQL852022:PQL852036 QAH852022:QAH852036 QKD852022:QKD852036 QTZ852022:QTZ852036 RDV852022:RDV852036 RNR852022:RNR852036 RXN852022:RXN852036 SHJ852022:SHJ852036 SRF852022:SRF852036 TBB852022:TBB852036 TKX852022:TKX852036 TUT852022:TUT852036 UEP852022:UEP852036 UOL852022:UOL852036 UYH852022:UYH852036 VID852022:VID852036 VRZ852022:VRZ852036 WBV852022:WBV852036 WLR852022:WLR852036 WVN852022:WVN852036 F917558:F917572 JB917558:JB917572 SX917558:SX917572 ACT917558:ACT917572 AMP917558:AMP917572 AWL917558:AWL917572 BGH917558:BGH917572 BQD917558:BQD917572 BZZ917558:BZZ917572 CJV917558:CJV917572 CTR917558:CTR917572 DDN917558:DDN917572 DNJ917558:DNJ917572 DXF917558:DXF917572 EHB917558:EHB917572 EQX917558:EQX917572 FAT917558:FAT917572 FKP917558:FKP917572 FUL917558:FUL917572 GEH917558:GEH917572 GOD917558:GOD917572 GXZ917558:GXZ917572 HHV917558:HHV917572 HRR917558:HRR917572 IBN917558:IBN917572 ILJ917558:ILJ917572 IVF917558:IVF917572 JFB917558:JFB917572 JOX917558:JOX917572 JYT917558:JYT917572 KIP917558:KIP917572 KSL917558:KSL917572 LCH917558:LCH917572 LMD917558:LMD917572 LVZ917558:LVZ917572 MFV917558:MFV917572 MPR917558:MPR917572 MZN917558:MZN917572 NJJ917558:NJJ917572 NTF917558:NTF917572 ODB917558:ODB917572 OMX917558:OMX917572 OWT917558:OWT917572 PGP917558:PGP917572 PQL917558:PQL917572 QAH917558:QAH917572 QKD917558:QKD917572 QTZ917558:QTZ917572 RDV917558:RDV917572 RNR917558:RNR917572 RXN917558:RXN917572 SHJ917558:SHJ917572 SRF917558:SRF917572 TBB917558:TBB917572 TKX917558:TKX917572 TUT917558:TUT917572 UEP917558:UEP917572 UOL917558:UOL917572 UYH917558:UYH917572 VID917558:VID917572 VRZ917558:VRZ917572 WBV917558:WBV917572 WLR917558:WLR917572 WVN917558:WVN917572 F983094:F983108 JB983094:JB983108 SX983094:SX983108 ACT983094:ACT983108 AMP983094:AMP983108 AWL983094:AWL983108 BGH983094:BGH983108 BQD983094:BQD983108 BZZ983094:BZZ983108 CJV983094:CJV983108 CTR983094:CTR983108 DDN983094:DDN983108 DNJ983094:DNJ983108 DXF983094:DXF983108 EHB983094:EHB983108 EQX983094:EQX983108 FAT983094:FAT983108 FKP983094:FKP983108 FUL983094:FUL983108 GEH983094:GEH983108 GOD983094:GOD983108 GXZ983094:GXZ983108 HHV983094:HHV983108 HRR983094:HRR983108 IBN983094:IBN983108 ILJ983094:ILJ983108 IVF983094:IVF983108 JFB983094:JFB983108 JOX983094:JOX983108 JYT983094:JYT983108 KIP983094:KIP983108 KSL983094:KSL983108 LCH983094:LCH983108 LMD983094:LMD983108 LVZ983094:LVZ983108 MFV983094:MFV983108 MPR983094:MPR983108 MZN983094:MZN983108 NJJ983094:NJJ983108 NTF983094:NTF983108 ODB983094:ODB983108 OMX983094:OMX983108 OWT983094:OWT983108 PGP983094:PGP983108 PQL983094:PQL983108 QAH983094:QAH983108 QKD983094:QKD983108 QTZ983094:QTZ983108 RDV983094:RDV983108 RNR983094:RNR983108 RXN983094:RXN983108 SHJ983094:SHJ983108 SRF983094:SRF983108 TBB983094:TBB983108 TKX983094:TKX983108 TUT983094:TUT983108 UEP983094:UEP983108 UOL983094:UOL983108 UYH983094:UYH983108 VID983094:VID983108 VRZ983094:VRZ983108 WBV983094:WBV983108 WLR983094:WLR983108 WVN983094:WVN983108 F20:F50 JB20:JB50 SX20:SX50 ACT20:ACT50 AMP20:AMP50 AWL20:AWL50 BGH20:BGH50 BQD20:BQD50 BZZ20:BZZ50 CJV20:CJV50 CTR20:CTR50 DDN20:DDN50 DNJ20:DNJ50 DXF20:DXF50 EHB20:EHB50 EQX20:EQX50 FAT20:FAT50 FKP20:FKP50 FUL20:FUL50 GEH20:GEH50 GOD20:GOD50 GXZ20:GXZ50 HHV20:HHV50 HRR20:HRR50 IBN20:IBN50 ILJ20:ILJ50 IVF20:IVF50 JFB20:JFB50 JOX20:JOX50 JYT20:JYT50 KIP20:KIP50 KSL20:KSL50 LCH20:LCH50 LMD20:LMD50 LVZ20:LVZ50 MFV20:MFV50 MPR20:MPR50 MZN20:MZN50 NJJ20:NJJ50 NTF20:NTF50 ODB20:ODB50 OMX20:OMX50 OWT20:OWT50 PGP20:PGP50 PQL20:PQL50 QAH20:QAH50 QKD20:QKD50 QTZ20:QTZ50 RDV20:RDV50 RNR20:RNR50 RXN20:RXN50 SHJ20:SHJ50 SRF20:SRF50 TBB20:TBB50 TKX20:TKX50 TUT20:TUT50 UEP20:UEP50 UOL20:UOL50 UYH20:UYH50 VID20:VID50 VRZ20:VRZ50 WBV20:WBV50 WLR20:WLR50 WVN20:WVN50 F65556:F65586 JB65556:JB65586 SX65556:SX65586 ACT65556:ACT65586 AMP65556:AMP65586 AWL65556:AWL65586 BGH65556:BGH65586 BQD65556:BQD65586 BZZ65556:BZZ65586 CJV65556:CJV65586 CTR65556:CTR65586 DDN65556:DDN65586 DNJ65556:DNJ65586 DXF65556:DXF65586 EHB65556:EHB65586 EQX65556:EQX65586 FAT65556:FAT65586 FKP65556:FKP65586 FUL65556:FUL65586 GEH65556:GEH65586 GOD65556:GOD65586 GXZ65556:GXZ65586 HHV65556:HHV65586 HRR65556:HRR65586 IBN65556:IBN65586 ILJ65556:ILJ65586 IVF65556:IVF65586 JFB65556:JFB65586 JOX65556:JOX65586 JYT65556:JYT65586 KIP65556:KIP65586 KSL65556:KSL65586 LCH65556:LCH65586 LMD65556:LMD65586 LVZ65556:LVZ65586 MFV65556:MFV65586 MPR65556:MPR65586 MZN65556:MZN65586 NJJ65556:NJJ65586 NTF65556:NTF65586 ODB65556:ODB65586 OMX65556:OMX65586 OWT65556:OWT65586 PGP65556:PGP65586 PQL65556:PQL65586 QAH65556:QAH65586 QKD65556:QKD65586 QTZ65556:QTZ65586 RDV65556:RDV65586 RNR65556:RNR65586 RXN65556:RXN65586 SHJ65556:SHJ65586 SRF65556:SRF65586 TBB65556:TBB65586 TKX65556:TKX65586 TUT65556:TUT65586 UEP65556:UEP65586 UOL65556:UOL65586 UYH65556:UYH65586 VID65556:VID65586 VRZ65556:VRZ65586 WBV65556:WBV65586 WLR65556:WLR65586 WVN65556:WVN65586 F131092:F131122 JB131092:JB131122 SX131092:SX131122 ACT131092:ACT131122 AMP131092:AMP131122 AWL131092:AWL131122 BGH131092:BGH131122 BQD131092:BQD131122 BZZ131092:BZZ131122 CJV131092:CJV131122 CTR131092:CTR131122 DDN131092:DDN131122 DNJ131092:DNJ131122 DXF131092:DXF131122 EHB131092:EHB131122 EQX131092:EQX131122 FAT131092:FAT131122 FKP131092:FKP131122 FUL131092:FUL131122 GEH131092:GEH131122 GOD131092:GOD131122 GXZ131092:GXZ131122 HHV131092:HHV131122 HRR131092:HRR131122 IBN131092:IBN131122 ILJ131092:ILJ131122 IVF131092:IVF131122 JFB131092:JFB131122 JOX131092:JOX131122 JYT131092:JYT131122 KIP131092:KIP131122 KSL131092:KSL131122 LCH131092:LCH131122 LMD131092:LMD131122 LVZ131092:LVZ131122 MFV131092:MFV131122 MPR131092:MPR131122 MZN131092:MZN131122 NJJ131092:NJJ131122 NTF131092:NTF131122 ODB131092:ODB131122 OMX131092:OMX131122 OWT131092:OWT131122 PGP131092:PGP131122 PQL131092:PQL131122 QAH131092:QAH131122 QKD131092:QKD131122 QTZ131092:QTZ131122 RDV131092:RDV131122 RNR131092:RNR131122 RXN131092:RXN131122 SHJ131092:SHJ131122 SRF131092:SRF131122 TBB131092:TBB131122 TKX131092:TKX131122 TUT131092:TUT131122 UEP131092:UEP131122 UOL131092:UOL131122 UYH131092:UYH131122 VID131092:VID131122 VRZ131092:VRZ131122 WBV131092:WBV131122 WLR131092:WLR131122 WVN131092:WVN131122 F196628:F196658 JB196628:JB196658 SX196628:SX196658 ACT196628:ACT196658 AMP196628:AMP196658 AWL196628:AWL196658 BGH196628:BGH196658 BQD196628:BQD196658 BZZ196628:BZZ196658 CJV196628:CJV196658 CTR196628:CTR196658 DDN196628:DDN196658 DNJ196628:DNJ196658 DXF196628:DXF196658 EHB196628:EHB196658 EQX196628:EQX196658 FAT196628:FAT196658 FKP196628:FKP196658 FUL196628:FUL196658 GEH196628:GEH196658 GOD196628:GOD196658 GXZ196628:GXZ196658 HHV196628:HHV196658 HRR196628:HRR196658 IBN196628:IBN196658 ILJ196628:ILJ196658 IVF196628:IVF196658 JFB196628:JFB196658 JOX196628:JOX196658 JYT196628:JYT196658 KIP196628:KIP196658 KSL196628:KSL196658 LCH196628:LCH196658 LMD196628:LMD196658 LVZ196628:LVZ196658 MFV196628:MFV196658 MPR196628:MPR196658 MZN196628:MZN196658 NJJ196628:NJJ196658 NTF196628:NTF196658 ODB196628:ODB196658 OMX196628:OMX196658 OWT196628:OWT196658 PGP196628:PGP196658 PQL196628:PQL196658 QAH196628:QAH196658 QKD196628:QKD196658 QTZ196628:QTZ196658 RDV196628:RDV196658 RNR196628:RNR196658 RXN196628:RXN196658 SHJ196628:SHJ196658 SRF196628:SRF196658 TBB196628:TBB196658 TKX196628:TKX196658 TUT196628:TUT196658 UEP196628:UEP196658 UOL196628:UOL196658 UYH196628:UYH196658 VID196628:VID196658 VRZ196628:VRZ196658 WBV196628:WBV196658 WLR196628:WLR196658 WVN196628:WVN196658 F262164:F262194 JB262164:JB262194 SX262164:SX262194 ACT262164:ACT262194 AMP262164:AMP262194 AWL262164:AWL262194 BGH262164:BGH262194 BQD262164:BQD262194 BZZ262164:BZZ262194 CJV262164:CJV262194 CTR262164:CTR262194 DDN262164:DDN262194 DNJ262164:DNJ262194 DXF262164:DXF262194 EHB262164:EHB262194 EQX262164:EQX262194 FAT262164:FAT262194 FKP262164:FKP262194 FUL262164:FUL262194 GEH262164:GEH262194 GOD262164:GOD262194 GXZ262164:GXZ262194 HHV262164:HHV262194 HRR262164:HRR262194 IBN262164:IBN262194 ILJ262164:ILJ262194 IVF262164:IVF262194 JFB262164:JFB262194 JOX262164:JOX262194 JYT262164:JYT262194 KIP262164:KIP262194 KSL262164:KSL262194 LCH262164:LCH262194 LMD262164:LMD262194 LVZ262164:LVZ262194 MFV262164:MFV262194 MPR262164:MPR262194 MZN262164:MZN262194 NJJ262164:NJJ262194 NTF262164:NTF262194 ODB262164:ODB262194 OMX262164:OMX262194 OWT262164:OWT262194 PGP262164:PGP262194 PQL262164:PQL262194 QAH262164:QAH262194 QKD262164:QKD262194 QTZ262164:QTZ262194 RDV262164:RDV262194 RNR262164:RNR262194 RXN262164:RXN262194 SHJ262164:SHJ262194 SRF262164:SRF262194 TBB262164:TBB262194 TKX262164:TKX262194 TUT262164:TUT262194 UEP262164:UEP262194 UOL262164:UOL262194 UYH262164:UYH262194 VID262164:VID262194 VRZ262164:VRZ262194 WBV262164:WBV262194 WLR262164:WLR262194 WVN262164:WVN262194 F327700:F327730 JB327700:JB327730 SX327700:SX327730 ACT327700:ACT327730 AMP327700:AMP327730 AWL327700:AWL327730 BGH327700:BGH327730 BQD327700:BQD327730 BZZ327700:BZZ327730 CJV327700:CJV327730 CTR327700:CTR327730 DDN327700:DDN327730 DNJ327700:DNJ327730 DXF327700:DXF327730 EHB327700:EHB327730 EQX327700:EQX327730 FAT327700:FAT327730 FKP327700:FKP327730 FUL327700:FUL327730 GEH327700:GEH327730 GOD327700:GOD327730 GXZ327700:GXZ327730 HHV327700:HHV327730 HRR327700:HRR327730 IBN327700:IBN327730 ILJ327700:ILJ327730 IVF327700:IVF327730 JFB327700:JFB327730 JOX327700:JOX327730 JYT327700:JYT327730 KIP327700:KIP327730 KSL327700:KSL327730 LCH327700:LCH327730 LMD327700:LMD327730 LVZ327700:LVZ327730 MFV327700:MFV327730 MPR327700:MPR327730 MZN327700:MZN327730 NJJ327700:NJJ327730 NTF327700:NTF327730 ODB327700:ODB327730 OMX327700:OMX327730 OWT327700:OWT327730 PGP327700:PGP327730 PQL327700:PQL327730 QAH327700:QAH327730 QKD327700:QKD327730 QTZ327700:QTZ327730 RDV327700:RDV327730 RNR327700:RNR327730 RXN327700:RXN327730 SHJ327700:SHJ327730 SRF327700:SRF327730 TBB327700:TBB327730 TKX327700:TKX327730 TUT327700:TUT327730 UEP327700:UEP327730 UOL327700:UOL327730 UYH327700:UYH327730 VID327700:VID327730 VRZ327700:VRZ327730 WBV327700:WBV327730 WLR327700:WLR327730 WVN327700:WVN327730 F393236:F393266 JB393236:JB393266 SX393236:SX393266 ACT393236:ACT393266 AMP393236:AMP393266 AWL393236:AWL393266 BGH393236:BGH393266 BQD393236:BQD393266 BZZ393236:BZZ393266 CJV393236:CJV393266 CTR393236:CTR393266 DDN393236:DDN393266 DNJ393236:DNJ393266 DXF393236:DXF393266 EHB393236:EHB393266 EQX393236:EQX393266 FAT393236:FAT393266 FKP393236:FKP393266 FUL393236:FUL393266 GEH393236:GEH393266 GOD393236:GOD393266 GXZ393236:GXZ393266 HHV393236:HHV393266 HRR393236:HRR393266 IBN393236:IBN393266 ILJ393236:ILJ393266 IVF393236:IVF393266 JFB393236:JFB393266 JOX393236:JOX393266 JYT393236:JYT393266 KIP393236:KIP393266 KSL393236:KSL393266 LCH393236:LCH393266 LMD393236:LMD393266 LVZ393236:LVZ393266 MFV393236:MFV393266 MPR393236:MPR393266 MZN393236:MZN393266 NJJ393236:NJJ393266 NTF393236:NTF393266 ODB393236:ODB393266 OMX393236:OMX393266 OWT393236:OWT393266 PGP393236:PGP393266 PQL393236:PQL393266 QAH393236:QAH393266 QKD393236:QKD393266 QTZ393236:QTZ393266 RDV393236:RDV393266 RNR393236:RNR393266 RXN393236:RXN393266 SHJ393236:SHJ393266 SRF393236:SRF393266 TBB393236:TBB393266 TKX393236:TKX393266 TUT393236:TUT393266 UEP393236:UEP393266 UOL393236:UOL393266 UYH393236:UYH393266 VID393236:VID393266 VRZ393236:VRZ393266 WBV393236:WBV393266 WLR393236:WLR393266 WVN393236:WVN393266 F458772:F458802 JB458772:JB458802 SX458772:SX458802 ACT458772:ACT458802 AMP458772:AMP458802 AWL458772:AWL458802 BGH458772:BGH458802 BQD458772:BQD458802 BZZ458772:BZZ458802 CJV458772:CJV458802 CTR458772:CTR458802 DDN458772:DDN458802 DNJ458772:DNJ458802 DXF458772:DXF458802 EHB458772:EHB458802 EQX458772:EQX458802 FAT458772:FAT458802 FKP458772:FKP458802 FUL458772:FUL458802 GEH458772:GEH458802 GOD458772:GOD458802 GXZ458772:GXZ458802 HHV458772:HHV458802 HRR458772:HRR458802 IBN458772:IBN458802 ILJ458772:ILJ458802 IVF458772:IVF458802 JFB458772:JFB458802 JOX458772:JOX458802 JYT458772:JYT458802 KIP458772:KIP458802 KSL458772:KSL458802 LCH458772:LCH458802 LMD458772:LMD458802 LVZ458772:LVZ458802 MFV458772:MFV458802 MPR458772:MPR458802 MZN458772:MZN458802 NJJ458772:NJJ458802 NTF458772:NTF458802 ODB458772:ODB458802 OMX458772:OMX458802 OWT458772:OWT458802 PGP458772:PGP458802 PQL458772:PQL458802 QAH458772:QAH458802 QKD458772:QKD458802 QTZ458772:QTZ458802 RDV458772:RDV458802 RNR458772:RNR458802 RXN458772:RXN458802 SHJ458772:SHJ458802 SRF458772:SRF458802 TBB458772:TBB458802 TKX458772:TKX458802 TUT458772:TUT458802 UEP458772:UEP458802 UOL458772:UOL458802 UYH458772:UYH458802 VID458772:VID458802 VRZ458772:VRZ458802 WBV458772:WBV458802 WLR458772:WLR458802 WVN458772:WVN458802 F524308:F524338 JB524308:JB524338 SX524308:SX524338 ACT524308:ACT524338 AMP524308:AMP524338 AWL524308:AWL524338 BGH524308:BGH524338 BQD524308:BQD524338 BZZ524308:BZZ524338 CJV524308:CJV524338 CTR524308:CTR524338 DDN524308:DDN524338 DNJ524308:DNJ524338 DXF524308:DXF524338 EHB524308:EHB524338 EQX524308:EQX524338 FAT524308:FAT524338 FKP524308:FKP524338 FUL524308:FUL524338 GEH524308:GEH524338 GOD524308:GOD524338 GXZ524308:GXZ524338 HHV524308:HHV524338 HRR524308:HRR524338 IBN524308:IBN524338 ILJ524308:ILJ524338 IVF524308:IVF524338 JFB524308:JFB524338 JOX524308:JOX524338 JYT524308:JYT524338 KIP524308:KIP524338 KSL524308:KSL524338 LCH524308:LCH524338 LMD524308:LMD524338 LVZ524308:LVZ524338 MFV524308:MFV524338 MPR524308:MPR524338 MZN524308:MZN524338 NJJ524308:NJJ524338 NTF524308:NTF524338 ODB524308:ODB524338 OMX524308:OMX524338 OWT524308:OWT524338 PGP524308:PGP524338 PQL524308:PQL524338 QAH524308:QAH524338 QKD524308:QKD524338 QTZ524308:QTZ524338 RDV524308:RDV524338 RNR524308:RNR524338 RXN524308:RXN524338 SHJ524308:SHJ524338 SRF524308:SRF524338 TBB524308:TBB524338 TKX524308:TKX524338 TUT524308:TUT524338 UEP524308:UEP524338 UOL524308:UOL524338 UYH524308:UYH524338 VID524308:VID524338 VRZ524308:VRZ524338 WBV524308:WBV524338 WLR524308:WLR524338 WVN524308:WVN524338 F589844:F589874 JB589844:JB589874 SX589844:SX589874 ACT589844:ACT589874 AMP589844:AMP589874 AWL589844:AWL589874 BGH589844:BGH589874 BQD589844:BQD589874 BZZ589844:BZZ589874 CJV589844:CJV589874 CTR589844:CTR589874 DDN589844:DDN589874 DNJ589844:DNJ589874 DXF589844:DXF589874 EHB589844:EHB589874 EQX589844:EQX589874 FAT589844:FAT589874 FKP589844:FKP589874 FUL589844:FUL589874 GEH589844:GEH589874 GOD589844:GOD589874 GXZ589844:GXZ589874 HHV589844:HHV589874 HRR589844:HRR589874 IBN589844:IBN589874 ILJ589844:ILJ589874 IVF589844:IVF589874 JFB589844:JFB589874 JOX589844:JOX589874 JYT589844:JYT589874 KIP589844:KIP589874 KSL589844:KSL589874 LCH589844:LCH589874 LMD589844:LMD589874 LVZ589844:LVZ589874 MFV589844:MFV589874 MPR589844:MPR589874 MZN589844:MZN589874 NJJ589844:NJJ589874 NTF589844:NTF589874 ODB589844:ODB589874 OMX589844:OMX589874 OWT589844:OWT589874 PGP589844:PGP589874 PQL589844:PQL589874 QAH589844:QAH589874 QKD589844:QKD589874 QTZ589844:QTZ589874 RDV589844:RDV589874 RNR589844:RNR589874 RXN589844:RXN589874 SHJ589844:SHJ589874 SRF589844:SRF589874 TBB589844:TBB589874 TKX589844:TKX589874 TUT589844:TUT589874 UEP589844:UEP589874 UOL589844:UOL589874 UYH589844:UYH589874 VID589844:VID589874 VRZ589844:VRZ589874 WBV589844:WBV589874 WLR589844:WLR589874 WVN589844:WVN589874 F655380:F655410 JB655380:JB655410 SX655380:SX655410 ACT655380:ACT655410 AMP655380:AMP655410 AWL655380:AWL655410 BGH655380:BGH655410 BQD655380:BQD655410 BZZ655380:BZZ655410 CJV655380:CJV655410 CTR655380:CTR655410 DDN655380:DDN655410 DNJ655380:DNJ655410 DXF655380:DXF655410 EHB655380:EHB655410 EQX655380:EQX655410 FAT655380:FAT655410 FKP655380:FKP655410 FUL655380:FUL655410 GEH655380:GEH655410 GOD655380:GOD655410 GXZ655380:GXZ655410 HHV655380:HHV655410 HRR655380:HRR655410 IBN655380:IBN655410 ILJ655380:ILJ655410 IVF655380:IVF655410 JFB655380:JFB655410 JOX655380:JOX655410 JYT655380:JYT655410 KIP655380:KIP655410 KSL655380:KSL655410 LCH655380:LCH655410 LMD655380:LMD655410 LVZ655380:LVZ655410 MFV655380:MFV655410 MPR655380:MPR655410 MZN655380:MZN655410 NJJ655380:NJJ655410 NTF655380:NTF655410 ODB655380:ODB655410 OMX655380:OMX655410 OWT655380:OWT655410 PGP655380:PGP655410 PQL655380:PQL655410 QAH655380:QAH655410 QKD655380:QKD655410 QTZ655380:QTZ655410 RDV655380:RDV655410 RNR655380:RNR655410 RXN655380:RXN655410 SHJ655380:SHJ655410 SRF655380:SRF655410 TBB655380:TBB655410 TKX655380:TKX655410 TUT655380:TUT655410 UEP655380:UEP655410 UOL655380:UOL655410 UYH655380:UYH655410 VID655380:VID655410 VRZ655380:VRZ655410 WBV655380:WBV655410 WLR655380:WLR655410 WVN655380:WVN655410 F720916:F720946 JB720916:JB720946 SX720916:SX720946 ACT720916:ACT720946 AMP720916:AMP720946 AWL720916:AWL720946 BGH720916:BGH720946 BQD720916:BQD720946 BZZ720916:BZZ720946 CJV720916:CJV720946 CTR720916:CTR720946 DDN720916:DDN720946 DNJ720916:DNJ720946 DXF720916:DXF720946 EHB720916:EHB720946 EQX720916:EQX720946 FAT720916:FAT720946 FKP720916:FKP720946 FUL720916:FUL720946 GEH720916:GEH720946 GOD720916:GOD720946 GXZ720916:GXZ720946 HHV720916:HHV720946 HRR720916:HRR720946 IBN720916:IBN720946 ILJ720916:ILJ720946 IVF720916:IVF720946 JFB720916:JFB720946 JOX720916:JOX720946 JYT720916:JYT720946 KIP720916:KIP720946 KSL720916:KSL720946 LCH720916:LCH720946 LMD720916:LMD720946 LVZ720916:LVZ720946 MFV720916:MFV720946 MPR720916:MPR720946 MZN720916:MZN720946 NJJ720916:NJJ720946 NTF720916:NTF720946 ODB720916:ODB720946 OMX720916:OMX720946 OWT720916:OWT720946 PGP720916:PGP720946 PQL720916:PQL720946 QAH720916:QAH720946 QKD720916:QKD720946 QTZ720916:QTZ720946 RDV720916:RDV720946 RNR720916:RNR720946 RXN720916:RXN720946 SHJ720916:SHJ720946 SRF720916:SRF720946 TBB720916:TBB720946 TKX720916:TKX720946 TUT720916:TUT720946 UEP720916:UEP720946 UOL720916:UOL720946 UYH720916:UYH720946 VID720916:VID720946 VRZ720916:VRZ720946 WBV720916:WBV720946 WLR720916:WLR720946 WVN720916:WVN720946 F786452:F786482 JB786452:JB786482 SX786452:SX786482 ACT786452:ACT786482 AMP786452:AMP786482 AWL786452:AWL786482 BGH786452:BGH786482 BQD786452:BQD786482 BZZ786452:BZZ786482 CJV786452:CJV786482 CTR786452:CTR786482 DDN786452:DDN786482 DNJ786452:DNJ786482 DXF786452:DXF786482 EHB786452:EHB786482 EQX786452:EQX786482 FAT786452:FAT786482 FKP786452:FKP786482 FUL786452:FUL786482 GEH786452:GEH786482 GOD786452:GOD786482 GXZ786452:GXZ786482 HHV786452:HHV786482 HRR786452:HRR786482 IBN786452:IBN786482 ILJ786452:ILJ786482 IVF786452:IVF786482 JFB786452:JFB786482 JOX786452:JOX786482 JYT786452:JYT786482 KIP786452:KIP786482 KSL786452:KSL786482 LCH786452:LCH786482 LMD786452:LMD786482 LVZ786452:LVZ786482 MFV786452:MFV786482 MPR786452:MPR786482 MZN786452:MZN786482 NJJ786452:NJJ786482 NTF786452:NTF786482 ODB786452:ODB786482 OMX786452:OMX786482 OWT786452:OWT786482 PGP786452:PGP786482 PQL786452:PQL786482 QAH786452:QAH786482 QKD786452:QKD786482 QTZ786452:QTZ786482 RDV786452:RDV786482 RNR786452:RNR786482 RXN786452:RXN786482 SHJ786452:SHJ786482 SRF786452:SRF786482 TBB786452:TBB786482 TKX786452:TKX786482 TUT786452:TUT786482 UEP786452:UEP786482 UOL786452:UOL786482 UYH786452:UYH786482 VID786452:VID786482 VRZ786452:VRZ786482 WBV786452:WBV786482 WLR786452:WLR786482 WVN786452:WVN786482 F851988:F852018 JB851988:JB852018 SX851988:SX852018 ACT851988:ACT852018 AMP851988:AMP852018 AWL851988:AWL852018 BGH851988:BGH852018 BQD851988:BQD852018 BZZ851988:BZZ852018 CJV851988:CJV852018 CTR851988:CTR852018 DDN851988:DDN852018 DNJ851988:DNJ852018 DXF851988:DXF852018 EHB851988:EHB852018 EQX851988:EQX852018 FAT851988:FAT852018 FKP851988:FKP852018 FUL851988:FUL852018 GEH851988:GEH852018 GOD851988:GOD852018 GXZ851988:GXZ852018 HHV851988:HHV852018 HRR851988:HRR852018 IBN851988:IBN852018 ILJ851988:ILJ852018 IVF851988:IVF852018 JFB851988:JFB852018 JOX851988:JOX852018 JYT851988:JYT852018 KIP851988:KIP852018 KSL851988:KSL852018 LCH851988:LCH852018 LMD851988:LMD852018 LVZ851988:LVZ852018 MFV851988:MFV852018 MPR851988:MPR852018 MZN851988:MZN852018 NJJ851988:NJJ852018 NTF851988:NTF852018 ODB851988:ODB852018 OMX851988:OMX852018 OWT851988:OWT852018 PGP851988:PGP852018 PQL851988:PQL852018 QAH851988:QAH852018 QKD851988:QKD852018 QTZ851988:QTZ852018 RDV851988:RDV852018 RNR851988:RNR852018 RXN851988:RXN852018 SHJ851988:SHJ852018 SRF851988:SRF852018 TBB851988:TBB852018 TKX851988:TKX852018 TUT851988:TUT852018 UEP851988:UEP852018 UOL851988:UOL852018 UYH851988:UYH852018 VID851988:VID852018 VRZ851988:VRZ852018 WBV851988:WBV852018 WLR851988:WLR852018 WVN851988:WVN852018 F917524:F917554 JB917524:JB917554 SX917524:SX917554 ACT917524:ACT917554 AMP917524:AMP917554 AWL917524:AWL917554 BGH917524:BGH917554 BQD917524:BQD917554 BZZ917524:BZZ917554 CJV917524:CJV917554 CTR917524:CTR917554 DDN917524:DDN917554 DNJ917524:DNJ917554 DXF917524:DXF917554 EHB917524:EHB917554 EQX917524:EQX917554 FAT917524:FAT917554 FKP917524:FKP917554 FUL917524:FUL917554 GEH917524:GEH917554 GOD917524:GOD917554 GXZ917524:GXZ917554 HHV917524:HHV917554 HRR917524:HRR917554 IBN917524:IBN917554 ILJ917524:ILJ917554 IVF917524:IVF917554 JFB917524:JFB917554 JOX917524:JOX917554 JYT917524:JYT917554 KIP917524:KIP917554 KSL917524:KSL917554 LCH917524:LCH917554 LMD917524:LMD917554 LVZ917524:LVZ917554 MFV917524:MFV917554 MPR917524:MPR917554 MZN917524:MZN917554 NJJ917524:NJJ917554 NTF917524:NTF917554 ODB917524:ODB917554 OMX917524:OMX917554 OWT917524:OWT917554 PGP917524:PGP917554 PQL917524:PQL917554 QAH917524:QAH917554 QKD917524:QKD917554 QTZ917524:QTZ917554 RDV917524:RDV917554 RNR917524:RNR917554 RXN917524:RXN917554 SHJ917524:SHJ917554 SRF917524:SRF917554 TBB917524:TBB917554 TKX917524:TKX917554 TUT917524:TUT917554 UEP917524:UEP917554 UOL917524:UOL917554 UYH917524:UYH917554 VID917524:VID917554 VRZ917524:VRZ917554 WBV917524:WBV917554 WLR917524:WLR917554 WVN917524:WVN917554 F983060:F983090 JB983060:JB983090 SX983060:SX983090 ACT983060:ACT983090 AMP983060:AMP983090 AWL983060:AWL983090 BGH983060:BGH983090 BQD983060:BQD983090 BZZ983060:BZZ983090 CJV983060:CJV983090 CTR983060:CTR983090 DDN983060:DDN983090 DNJ983060:DNJ983090 DXF983060:DXF983090 EHB983060:EHB983090 EQX983060:EQX983090 FAT983060:FAT983090 FKP983060:FKP983090 FUL983060:FUL983090 GEH983060:GEH983090 GOD983060:GOD983090 GXZ983060:GXZ983090 HHV983060:HHV983090 HRR983060:HRR983090 IBN983060:IBN983090 ILJ983060:ILJ983090 IVF983060:IVF983090 JFB983060:JFB983090 JOX983060:JOX983090 JYT983060:JYT983090 KIP983060:KIP983090 KSL983060:KSL983090 LCH983060:LCH983090 LMD983060:LMD983090 LVZ983060:LVZ983090 MFV983060:MFV983090 MPR983060:MPR983090 MZN983060:MZN983090 NJJ983060:NJJ983090 NTF983060:NTF983090 ODB983060:ODB983090 OMX983060:OMX983090 OWT983060:OWT983090 PGP983060:PGP983090 PQL983060:PQL983090 QAH983060:QAH983090 QKD983060:QKD983090 QTZ983060:QTZ983090 RDV983060:RDV983090 RNR983060:RNR983090 RXN983060:RXN983090 SHJ983060:SHJ983090 SRF983060:SRF983090 TBB983060:TBB983090 TKX983060:TKX983090 TUT983060:TUT983090 UEP983060:UEP983090 UOL983060:UOL983090 UYH983060:UYH983090 VID983060:VID983090 VRZ983060:VRZ983090 WBV983060:WBV983090 WLR983060:WLR983090 WVN983060:WVN983090" xr:uid="{E0674985-152A-468C-9DFC-607384AC9F8B}">
      <formula1>$L$86:$L$88</formula1>
    </dataValidation>
    <dataValidation type="list" allowBlank="1" showInputMessage="1" showErrorMessage="1" sqref="A20:A50 IW20:IW50 SS20:SS50 ACO20:ACO50 AMK20:AMK50 AWG20:AWG50 BGC20:BGC50 BPY20:BPY50 BZU20:BZU50 CJQ20:CJQ50 CTM20:CTM50 DDI20:DDI50 DNE20:DNE50 DXA20:DXA50 EGW20:EGW50 EQS20:EQS50 FAO20:FAO50 FKK20:FKK50 FUG20:FUG50 GEC20:GEC50 GNY20:GNY50 GXU20:GXU50 HHQ20:HHQ50 HRM20:HRM50 IBI20:IBI50 ILE20:ILE50 IVA20:IVA50 JEW20:JEW50 JOS20:JOS50 JYO20:JYO50 KIK20:KIK50 KSG20:KSG50 LCC20:LCC50 LLY20:LLY50 LVU20:LVU50 MFQ20:MFQ50 MPM20:MPM50 MZI20:MZI50 NJE20:NJE50 NTA20:NTA50 OCW20:OCW50 OMS20:OMS50 OWO20:OWO50 PGK20:PGK50 PQG20:PQG50 QAC20:QAC50 QJY20:QJY50 QTU20:QTU50 RDQ20:RDQ50 RNM20:RNM50 RXI20:RXI50 SHE20:SHE50 SRA20:SRA50 TAW20:TAW50 TKS20:TKS50 TUO20:TUO50 UEK20:UEK50 UOG20:UOG50 UYC20:UYC50 VHY20:VHY50 VRU20:VRU50 WBQ20:WBQ50 WLM20:WLM50 WVI20:WVI50 A65556:A65586 IW65556:IW65586 SS65556:SS65586 ACO65556:ACO65586 AMK65556:AMK65586 AWG65556:AWG65586 BGC65556:BGC65586 BPY65556:BPY65586 BZU65556:BZU65586 CJQ65556:CJQ65586 CTM65556:CTM65586 DDI65556:DDI65586 DNE65556:DNE65586 DXA65556:DXA65586 EGW65556:EGW65586 EQS65556:EQS65586 FAO65556:FAO65586 FKK65556:FKK65586 FUG65556:FUG65586 GEC65556:GEC65586 GNY65556:GNY65586 GXU65556:GXU65586 HHQ65556:HHQ65586 HRM65556:HRM65586 IBI65556:IBI65586 ILE65556:ILE65586 IVA65556:IVA65586 JEW65556:JEW65586 JOS65556:JOS65586 JYO65556:JYO65586 KIK65556:KIK65586 KSG65556:KSG65586 LCC65556:LCC65586 LLY65556:LLY65586 LVU65556:LVU65586 MFQ65556:MFQ65586 MPM65556:MPM65586 MZI65556:MZI65586 NJE65556:NJE65586 NTA65556:NTA65586 OCW65556:OCW65586 OMS65556:OMS65586 OWO65556:OWO65586 PGK65556:PGK65586 PQG65556:PQG65586 QAC65556:QAC65586 QJY65556:QJY65586 QTU65556:QTU65586 RDQ65556:RDQ65586 RNM65556:RNM65586 RXI65556:RXI65586 SHE65556:SHE65586 SRA65556:SRA65586 TAW65556:TAW65586 TKS65556:TKS65586 TUO65556:TUO65586 UEK65556:UEK65586 UOG65556:UOG65586 UYC65556:UYC65586 VHY65556:VHY65586 VRU65556:VRU65586 WBQ65556:WBQ65586 WLM65556:WLM65586 WVI65556:WVI65586 A131092:A131122 IW131092:IW131122 SS131092:SS131122 ACO131092:ACO131122 AMK131092:AMK131122 AWG131092:AWG131122 BGC131092:BGC131122 BPY131092:BPY131122 BZU131092:BZU131122 CJQ131092:CJQ131122 CTM131092:CTM131122 DDI131092:DDI131122 DNE131092:DNE131122 DXA131092:DXA131122 EGW131092:EGW131122 EQS131092:EQS131122 FAO131092:FAO131122 FKK131092:FKK131122 FUG131092:FUG131122 GEC131092:GEC131122 GNY131092:GNY131122 GXU131092:GXU131122 HHQ131092:HHQ131122 HRM131092:HRM131122 IBI131092:IBI131122 ILE131092:ILE131122 IVA131092:IVA131122 JEW131092:JEW131122 JOS131092:JOS131122 JYO131092:JYO131122 KIK131092:KIK131122 KSG131092:KSG131122 LCC131092:LCC131122 LLY131092:LLY131122 LVU131092:LVU131122 MFQ131092:MFQ131122 MPM131092:MPM131122 MZI131092:MZI131122 NJE131092:NJE131122 NTA131092:NTA131122 OCW131092:OCW131122 OMS131092:OMS131122 OWO131092:OWO131122 PGK131092:PGK131122 PQG131092:PQG131122 QAC131092:QAC131122 QJY131092:QJY131122 QTU131092:QTU131122 RDQ131092:RDQ131122 RNM131092:RNM131122 RXI131092:RXI131122 SHE131092:SHE131122 SRA131092:SRA131122 TAW131092:TAW131122 TKS131092:TKS131122 TUO131092:TUO131122 UEK131092:UEK131122 UOG131092:UOG131122 UYC131092:UYC131122 VHY131092:VHY131122 VRU131092:VRU131122 WBQ131092:WBQ131122 WLM131092:WLM131122 WVI131092:WVI131122 A196628:A196658 IW196628:IW196658 SS196628:SS196658 ACO196628:ACO196658 AMK196628:AMK196658 AWG196628:AWG196658 BGC196628:BGC196658 BPY196628:BPY196658 BZU196628:BZU196658 CJQ196628:CJQ196658 CTM196628:CTM196658 DDI196628:DDI196658 DNE196628:DNE196658 DXA196628:DXA196658 EGW196628:EGW196658 EQS196628:EQS196658 FAO196628:FAO196658 FKK196628:FKK196658 FUG196628:FUG196658 GEC196628:GEC196658 GNY196628:GNY196658 GXU196628:GXU196658 HHQ196628:HHQ196658 HRM196628:HRM196658 IBI196628:IBI196658 ILE196628:ILE196658 IVA196628:IVA196658 JEW196628:JEW196658 JOS196628:JOS196658 JYO196628:JYO196658 KIK196628:KIK196658 KSG196628:KSG196658 LCC196628:LCC196658 LLY196628:LLY196658 LVU196628:LVU196658 MFQ196628:MFQ196658 MPM196628:MPM196658 MZI196628:MZI196658 NJE196628:NJE196658 NTA196628:NTA196658 OCW196628:OCW196658 OMS196628:OMS196658 OWO196628:OWO196658 PGK196628:PGK196658 PQG196628:PQG196658 QAC196628:QAC196658 QJY196628:QJY196658 QTU196628:QTU196658 RDQ196628:RDQ196658 RNM196628:RNM196658 RXI196628:RXI196658 SHE196628:SHE196658 SRA196628:SRA196658 TAW196628:TAW196658 TKS196628:TKS196658 TUO196628:TUO196658 UEK196628:UEK196658 UOG196628:UOG196658 UYC196628:UYC196658 VHY196628:VHY196658 VRU196628:VRU196658 WBQ196628:WBQ196658 WLM196628:WLM196658 WVI196628:WVI196658 A262164:A262194 IW262164:IW262194 SS262164:SS262194 ACO262164:ACO262194 AMK262164:AMK262194 AWG262164:AWG262194 BGC262164:BGC262194 BPY262164:BPY262194 BZU262164:BZU262194 CJQ262164:CJQ262194 CTM262164:CTM262194 DDI262164:DDI262194 DNE262164:DNE262194 DXA262164:DXA262194 EGW262164:EGW262194 EQS262164:EQS262194 FAO262164:FAO262194 FKK262164:FKK262194 FUG262164:FUG262194 GEC262164:GEC262194 GNY262164:GNY262194 GXU262164:GXU262194 HHQ262164:HHQ262194 HRM262164:HRM262194 IBI262164:IBI262194 ILE262164:ILE262194 IVA262164:IVA262194 JEW262164:JEW262194 JOS262164:JOS262194 JYO262164:JYO262194 KIK262164:KIK262194 KSG262164:KSG262194 LCC262164:LCC262194 LLY262164:LLY262194 LVU262164:LVU262194 MFQ262164:MFQ262194 MPM262164:MPM262194 MZI262164:MZI262194 NJE262164:NJE262194 NTA262164:NTA262194 OCW262164:OCW262194 OMS262164:OMS262194 OWO262164:OWO262194 PGK262164:PGK262194 PQG262164:PQG262194 QAC262164:QAC262194 QJY262164:QJY262194 QTU262164:QTU262194 RDQ262164:RDQ262194 RNM262164:RNM262194 RXI262164:RXI262194 SHE262164:SHE262194 SRA262164:SRA262194 TAW262164:TAW262194 TKS262164:TKS262194 TUO262164:TUO262194 UEK262164:UEK262194 UOG262164:UOG262194 UYC262164:UYC262194 VHY262164:VHY262194 VRU262164:VRU262194 WBQ262164:WBQ262194 WLM262164:WLM262194 WVI262164:WVI262194 A327700:A327730 IW327700:IW327730 SS327700:SS327730 ACO327700:ACO327730 AMK327700:AMK327730 AWG327700:AWG327730 BGC327700:BGC327730 BPY327700:BPY327730 BZU327700:BZU327730 CJQ327700:CJQ327730 CTM327700:CTM327730 DDI327700:DDI327730 DNE327700:DNE327730 DXA327700:DXA327730 EGW327700:EGW327730 EQS327700:EQS327730 FAO327700:FAO327730 FKK327700:FKK327730 FUG327700:FUG327730 GEC327700:GEC327730 GNY327700:GNY327730 GXU327700:GXU327730 HHQ327700:HHQ327730 HRM327700:HRM327730 IBI327700:IBI327730 ILE327700:ILE327730 IVA327700:IVA327730 JEW327700:JEW327730 JOS327700:JOS327730 JYO327700:JYO327730 KIK327700:KIK327730 KSG327700:KSG327730 LCC327700:LCC327730 LLY327700:LLY327730 LVU327700:LVU327730 MFQ327700:MFQ327730 MPM327700:MPM327730 MZI327700:MZI327730 NJE327700:NJE327730 NTA327700:NTA327730 OCW327700:OCW327730 OMS327700:OMS327730 OWO327700:OWO327730 PGK327700:PGK327730 PQG327700:PQG327730 QAC327700:QAC327730 QJY327700:QJY327730 QTU327700:QTU327730 RDQ327700:RDQ327730 RNM327700:RNM327730 RXI327700:RXI327730 SHE327700:SHE327730 SRA327700:SRA327730 TAW327700:TAW327730 TKS327700:TKS327730 TUO327700:TUO327730 UEK327700:UEK327730 UOG327700:UOG327730 UYC327700:UYC327730 VHY327700:VHY327730 VRU327700:VRU327730 WBQ327700:WBQ327730 WLM327700:WLM327730 WVI327700:WVI327730 A393236:A393266 IW393236:IW393266 SS393236:SS393266 ACO393236:ACO393266 AMK393236:AMK393266 AWG393236:AWG393266 BGC393236:BGC393266 BPY393236:BPY393266 BZU393236:BZU393266 CJQ393236:CJQ393266 CTM393236:CTM393266 DDI393236:DDI393266 DNE393236:DNE393266 DXA393236:DXA393266 EGW393236:EGW393266 EQS393236:EQS393266 FAO393236:FAO393266 FKK393236:FKK393266 FUG393236:FUG393266 GEC393236:GEC393266 GNY393236:GNY393266 GXU393236:GXU393266 HHQ393236:HHQ393266 HRM393236:HRM393266 IBI393236:IBI393266 ILE393236:ILE393266 IVA393236:IVA393266 JEW393236:JEW393266 JOS393236:JOS393266 JYO393236:JYO393266 KIK393236:KIK393266 KSG393236:KSG393266 LCC393236:LCC393266 LLY393236:LLY393266 LVU393236:LVU393266 MFQ393236:MFQ393266 MPM393236:MPM393266 MZI393236:MZI393266 NJE393236:NJE393266 NTA393236:NTA393266 OCW393236:OCW393266 OMS393236:OMS393266 OWO393236:OWO393266 PGK393236:PGK393266 PQG393236:PQG393266 QAC393236:QAC393266 QJY393236:QJY393266 QTU393236:QTU393266 RDQ393236:RDQ393266 RNM393236:RNM393266 RXI393236:RXI393266 SHE393236:SHE393266 SRA393236:SRA393266 TAW393236:TAW393266 TKS393236:TKS393266 TUO393236:TUO393266 UEK393236:UEK393266 UOG393236:UOG393266 UYC393236:UYC393266 VHY393236:VHY393266 VRU393236:VRU393266 WBQ393236:WBQ393266 WLM393236:WLM393266 WVI393236:WVI393266 A458772:A458802 IW458772:IW458802 SS458772:SS458802 ACO458772:ACO458802 AMK458772:AMK458802 AWG458772:AWG458802 BGC458772:BGC458802 BPY458772:BPY458802 BZU458772:BZU458802 CJQ458772:CJQ458802 CTM458772:CTM458802 DDI458772:DDI458802 DNE458772:DNE458802 DXA458772:DXA458802 EGW458772:EGW458802 EQS458772:EQS458802 FAO458772:FAO458802 FKK458772:FKK458802 FUG458772:FUG458802 GEC458772:GEC458802 GNY458772:GNY458802 GXU458772:GXU458802 HHQ458772:HHQ458802 HRM458772:HRM458802 IBI458772:IBI458802 ILE458772:ILE458802 IVA458772:IVA458802 JEW458772:JEW458802 JOS458772:JOS458802 JYO458772:JYO458802 KIK458772:KIK458802 KSG458772:KSG458802 LCC458772:LCC458802 LLY458772:LLY458802 LVU458772:LVU458802 MFQ458772:MFQ458802 MPM458772:MPM458802 MZI458772:MZI458802 NJE458772:NJE458802 NTA458772:NTA458802 OCW458772:OCW458802 OMS458772:OMS458802 OWO458772:OWO458802 PGK458772:PGK458802 PQG458772:PQG458802 QAC458772:QAC458802 QJY458772:QJY458802 QTU458772:QTU458802 RDQ458772:RDQ458802 RNM458772:RNM458802 RXI458772:RXI458802 SHE458772:SHE458802 SRA458772:SRA458802 TAW458772:TAW458802 TKS458772:TKS458802 TUO458772:TUO458802 UEK458772:UEK458802 UOG458772:UOG458802 UYC458772:UYC458802 VHY458772:VHY458802 VRU458772:VRU458802 WBQ458772:WBQ458802 WLM458772:WLM458802 WVI458772:WVI458802 A524308:A524338 IW524308:IW524338 SS524308:SS524338 ACO524308:ACO524338 AMK524308:AMK524338 AWG524308:AWG524338 BGC524308:BGC524338 BPY524308:BPY524338 BZU524308:BZU524338 CJQ524308:CJQ524338 CTM524308:CTM524338 DDI524308:DDI524338 DNE524308:DNE524338 DXA524308:DXA524338 EGW524308:EGW524338 EQS524308:EQS524338 FAO524308:FAO524338 FKK524308:FKK524338 FUG524308:FUG524338 GEC524308:GEC524338 GNY524308:GNY524338 GXU524308:GXU524338 HHQ524308:HHQ524338 HRM524308:HRM524338 IBI524308:IBI524338 ILE524308:ILE524338 IVA524308:IVA524338 JEW524308:JEW524338 JOS524308:JOS524338 JYO524308:JYO524338 KIK524308:KIK524338 KSG524308:KSG524338 LCC524308:LCC524338 LLY524308:LLY524338 LVU524308:LVU524338 MFQ524308:MFQ524338 MPM524308:MPM524338 MZI524308:MZI524338 NJE524308:NJE524338 NTA524308:NTA524338 OCW524308:OCW524338 OMS524308:OMS524338 OWO524308:OWO524338 PGK524308:PGK524338 PQG524308:PQG524338 QAC524308:QAC524338 QJY524308:QJY524338 QTU524308:QTU524338 RDQ524308:RDQ524338 RNM524308:RNM524338 RXI524308:RXI524338 SHE524308:SHE524338 SRA524308:SRA524338 TAW524308:TAW524338 TKS524308:TKS524338 TUO524308:TUO524338 UEK524308:UEK524338 UOG524308:UOG524338 UYC524308:UYC524338 VHY524308:VHY524338 VRU524308:VRU524338 WBQ524308:WBQ524338 WLM524308:WLM524338 WVI524308:WVI524338 A589844:A589874 IW589844:IW589874 SS589844:SS589874 ACO589844:ACO589874 AMK589844:AMK589874 AWG589844:AWG589874 BGC589844:BGC589874 BPY589844:BPY589874 BZU589844:BZU589874 CJQ589844:CJQ589874 CTM589844:CTM589874 DDI589844:DDI589874 DNE589844:DNE589874 DXA589844:DXA589874 EGW589844:EGW589874 EQS589844:EQS589874 FAO589844:FAO589874 FKK589844:FKK589874 FUG589844:FUG589874 GEC589844:GEC589874 GNY589844:GNY589874 GXU589844:GXU589874 HHQ589844:HHQ589874 HRM589844:HRM589874 IBI589844:IBI589874 ILE589844:ILE589874 IVA589844:IVA589874 JEW589844:JEW589874 JOS589844:JOS589874 JYO589844:JYO589874 KIK589844:KIK589874 KSG589844:KSG589874 LCC589844:LCC589874 LLY589844:LLY589874 LVU589844:LVU589874 MFQ589844:MFQ589874 MPM589844:MPM589874 MZI589844:MZI589874 NJE589844:NJE589874 NTA589844:NTA589874 OCW589844:OCW589874 OMS589844:OMS589874 OWO589844:OWO589874 PGK589844:PGK589874 PQG589844:PQG589874 QAC589844:QAC589874 QJY589844:QJY589874 QTU589844:QTU589874 RDQ589844:RDQ589874 RNM589844:RNM589874 RXI589844:RXI589874 SHE589844:SHE589874 SRA589844:SRA589874 TAW589844:TAW589874 TKS589844:TKS589874 TUO589844:TUO589874 UEK589844:UEK589874 UOG589844:UOG589874 UYC589844:UYC589874 VHY589844:VHY589874 VRU589844:VRU589874 WBQ589844:WBQ589874 WLM589844:WLM589874 WVI589844:WVI589874 A655380:A655410 IW655380:IW655410 SS655380:SS655410 ACO655380:ACO655410 AMK655380:AMK655410 AWG655380:AWG655410 BGC655380:BGC655410 BPY655380:BPY655410 BZU655380:BZU655410 CJQ655380:CJQ655410 CTM655380:CTM655410 DDI655380:DDI655410 DNE655380:DNE655410 DXA655380:DXA655410 EGW655380:EGW655410 EQS655380:EQS655410 FAO655380:FAO655410 FKK655380:FKK655410 FUG655380:FUG655410 GEC655380:GEC655410 GNY655380:GNY655410 GXU655380:GXU655410 HHQ655380:HHQ655410 HRM655380:HRM655410 IBI655380:IBI655410 ILE655380:ILE655410 IVA655380:IVA655410 JEW655380:JEW655410 JOS655380:JOS655410 JYO655380:JYO655410 KIK655380:KIK655410 KSG655380:KSG655410 LCC655380:LCC655410 LLY655380:LLY655410 LVU655380:LVU655410 MFQ655380:MFQ655410 MPM655380:MPM655410 MZI655380:MZI655410 NJE655380:NJE655410 NTA655380:NTA655410 OCW655380:OCW655410 OMS655380:OMS655410 OWO655380:OWO655410 PGK655380:PGK655410 PQG655380:PQG655410 QAC655380:QAC655410 QJY655380:QJY655410 QTU655380:QTU655410 RDQ655380:RDQ655410 RNM655380:RNM655410 RXI655380:RXI655410 SHE655380:SHE655410 SRA655380:SRA655410 TAW655380:TAW655410 TKS655380:TKS655410 TUO655380:TUO655410 UEK655380:UEK655410 UOG655380:UOG655410 UYC655380:UYC655410 VHY655380:VHY655410 VRU655380:VRU655410 WBQ655380:WBQ655410 WLM655380:WLM655410 WVI655380:WVI655410 A720916:A720946 IW720916:IW720946 SS720916:SS720946 ACO720916:ACO720946 AMK720916:AMK720946 AWG720916:AWG720946 BGC720916:BGC720946 BPY720916:BPY720946 BZU720916:BZU720946 CJQ720916:CJQ720946 CTM720916:CTM720946 DDI720916:DDI720946 DNE720916:DNE720946 DXA720916:DXA720946 EGW720916:EGW720946 EQS720916:EQS720946 FAO720916:FAO720946 FKK720916:FKK720946 FUG720916:FUG720946 GEC720916:GEC720946 GNY720916:GNY720946 GXU720916:GXU720946 HHQ720916:HHQ720946 HRM720916:HRM720946 IBI720916:IBI720946 ILE720916:ILE720946 IVA720916:IVA720946 JEW720916:JEW720946 JOS720916:JOS720946 JYO720916:JYO720946 KIK720916:KIK720946 KSG720916:KSG720946 LCC720916:LCC720946 LLY720916:LLY720946 LVU720916:LVU720946 MFQ720916:MFQ720946 MPM720916:MPM720946 MZI720916:MZI720946 NJE720916:NJE720946 NTA720916:NTA720946 OCW720916:OCW720946 OMS720916:OMS720946 OWO720916:OWO720946 PGK720916:PGK720946 PQG720916:PQG720946 QAC720916:QAC720946 QJY720916:QJY720946 QTU720916:QTU720946 RDQ720916:RDQ720946 RNM720916:RNM720946 RXI720916:RXI720946 SHE720916:SHE720946 SRA720916:SRA720946 TAW720916:TAW720946 TKS720916:TKS720946 TUO720916:TUO720946 UEK720916:UEK720946 UOG720916:UOG720946 UYC720916:UYC720946 VHY720916:VHY720946 VRU720916:VRU720946 WBQ720916:WBQ720946 WLM720916:WLM720946 WVI720916:WVI720946 A786452:A786482 IW786452:IW786482 SS786452:SS786482 ACO786452:ACO786482 AMK786452:AMK786482 AWG786452:AWG786482 BGC786452:BGC786482 BPY786452:BPY786482 BZU786452:BZU786482 CJQ786452:CJQ786482 CTM786452:CTM786482 DDI786452:DDI786482 DNE786452:DNE786482 DXA786452:DXA786482 EGW786452:EGW786482 EQS786452:EQS786482 FAO786452:FAO786482 FKK786452:FKK786482 FUG786452:FUG786482 GEC786452:GEC786482 GNY786452:GNY786482 GXU786452:GXU786482 HHQ786452:HHQ786482 HRM786452:HRM786482 IBI786452:IBI786482 ILE786452:ILE786482 IVA786452:IVA786482 JEW786452:JEW786482 JOS786452:JOS786482 JYO786452:JYO786482 KIK786452:KIK786482 KSG786452:KSG786482 LCC786452:LCC786482 LLY786452:LLY786482 LVU786452:LVU786482 MFQ786452:MFQ786482 MPM786452:MPM786482 MZI786452:MZI786482 NJE786452:NJE786482 NTA786452:NTA786482 OCW786452:OCW786482 OMS786452:OMS786482 OWO786452:OWO786482 PGK786452:PGK786482 PQG786452:PQG786482 QAC786452:QAC786482 QJY786452:QJY786482 QTU786452:QTU786482 RDQ786452:RDQ786482 RNM786452:RNM786482 RXI786452:RXI786482 SHE786452:SHE786482 SRA786452:SRA786482 TAW786452:TAW786482 TKS786452:TKS786482 TUO786452:TUO786482 UEK786452:UEK786482 UOG786452:UOG786482 UYC786452:UYC786482 VHY786452:VHY786482 VRU786452:VRU786482 WBQ786452:WBQ786482 WLM786452:WLM786482 WVI786452:WVI786482 A851988:A852018 IW851988:IW852018 SS851988:SS852018 ACO851988:ACO852018 AMK851988:AMK852018 AWG851988:AWG852018 BGC851988:BGC852018 BPY851988:BPY852018 BZU851988:BZU852018 CJQ851988:CJQ852018 CTM851988:CTM852018 DDI851988:DDI852018 DNE851988:DNE852018 DXA851988:DXA852018 EGW851988:EGW852018 EQS851988:EQS852018 FAO851988:FAO852018 FKK851988:FKK852018 FUG851988:FUG852018 GEC851988:GEC852018 GNY851988:GNY852018 GXU851988:GXU852018 HHQ851988:HHQ852018 HRM851988:HRM852018 IBI851988:IBI852018 ILE851988:ILE852018 IVA851988:IVA852018 JEW851988:JEW852018 JOS851988:JOS852018 JYO851988:JYO852018 KIK851988:KIK852018 KSG851988:KSG852018 LCC851988:LCC852018 LLY851988:LLY852018 LVU851988:LVU852018 MFQ851988:MFQ852018 MPM851988:MPM852018 MZI851988:MZI852018 NJE851988:NJE852018 NTA851988:NTA852018 OCW851988:OCW852018 OMS851988:OMS852018 OWO851988:OWO852018 PGK851988:PGK852018 PQG851988:PQG852018 QAC851988:QAC852018 QJY851988:QJY852018 QTU851988:QTU852018 RDQ851988:RDQ852018 RNM851988:RNM852018 RXI851988:RXI852018 SHE851988:SHE852018 SRA851988:SRA852018 TAW851988:TAW852018 TKS851988:TKS852018 TUO851988:TUO852018 UEK851988:UEK852018 UOG851988:UOG852018 UYC851988:UYC852018 VHY851988:VHY852018 VRU851988:VRU852018 WBQ851988:WBQ852018 WLM851988:WLM852018 WVI851988:WVI852018 A917524:A917554 IW917524:IW917554 SS917524:SS917554 ACO917524:ACO917554 AMK917524:AMK917554 AWG917524:AWG917554 BGC917524:BGC917554 BPY917524:BPY917554 BZU917524:BZU917554 CJQ917524:CJQ917554 CTM917524:CTM917554 DDI917524:DDI917554 DNE917524:DNE917554 DXA917524:DXA917554 EGW917524:EGW917554 EQS917524:EQS917554 FAO917524:FAO917554 FKK917524:FKK917554 FUG917524:FUG917554 GEC917524:GEC917554 GNY917524:GNY917554 GXU917524:GXU917554 HHQ917524:HHQ917554 HRM917524:HRM917554 IBI917524:IBI917554 ILE917524:ILE917554 IVA917524:IVA917554 JEW917524:JEW917554 JOS917524:JOS917554 JYO917524:JYO917554 KIK917524:KIK917554 KSG917524:KSG917554 LCC917524:LCC917554 LLY917524:LLY917554 LVU917524:LVU917554 MFQ917524:MFQ917554 MPM917524:MPM917554 MZI917524:MZI917554 NJE917524:NJE917554 NTA917524:NTA917554 OCW917524:OCW917554 OMS917524:OMS917554 OWO917524:OWO917554 PGK917524:PGK917554 PQG917524:PQG917554 QAC917524:QAC917554 QJY917524:QJY917554 QTU917524:QTU917554 RDQ917524:RDQ917554 RNM917524:RNM917554 RXI917524:RXI917554 SHE917524:SHE917554 SRA917524:SRA917554 TAW917524:TAW917554 TKS917524:TKS917554 TUO917524:TUO917554 UEK917524:UEK917554 UOG917524:UOG917554 UYC917524:UYC917554 VHY917524:VHY917554 VRU917524:VRU917554 WBQ917524:WBQ917554 WLM917524:WLM917554 WVI917524:WVI917554 A983060:A983090 IW983060:IW983090 SS983060:SS983090 ACO983060:ACO983090 AMK983060:AMK983090 AWG983060:AWG983090 BGC983060:BGC983090 BPY983060:BPY983090 BZU983060:BZU983090 CJQ983060:CJQ983090 CTM983060:CTM983090 DDI983060:DDI983090 DNE983060:DNE983090 DXA983060:DXA983090 EGW983060:EGW983090 EQS983060:EQS983090 FAO983060:FAO983090 FKK983060:FKK983090 FUG983060:FUG983090 GEC983060:GEC983090 GNY983060:GNY983090 GXU983060:GXU983090 HHQ983060:HHQ983090 HRM983060:HRM983090 IBI983060:IBI983090 ILE983060:ILE983090 IVA983060:IVA983090 JEW983060:JEW983090 JOS983060:JOS983090 JYO983060:JYO983090 KIK983060:KIK983090 KSG983060:KSG983090 LCC983060:LCC983090 LLY983060:LLY983090 LVU983060:LVU983090 MFQ983060:MFQ983090 MPM983060:MPM983090 MZI983060:MZI983090 NJE983060:NJE983090 NTA983060:NTA983090 OCW983060:OCW983090 OMS983060:OMS983090 OWO983060:OWO983090 PGK983060:PGK983090 PQG983060:PQG983090 QAC983060:QAC983090 QJY983060:QJY983090 QTU983060:QTU983090 RDQ983060:RDQ983090 RNM983060:RNM983090 RXI983060:RXI983090 SHE983060:SHE983090 SRA983060:SRA983090 TAW983060:TAW983090 TKS983060:TKS983090 TUO983060:TUO983090 UEK983060:UEK983090 UOG983060:UOG983090 UYC983060:UYC983090 VHY983060:VHY983090 VRU983060:VRU983090 WBQ983060:WBQ983090 WLM983060:WLM983090 WVI983060:WVI983090" xr:uid="{BFEED15C-4EB8-4BF5-BDFC-397F430DC20D}">
      <formula1>$A$86:$D$86</formula1>
    </dataValidation>
    <dataValidation imeMode="on" allowBlank="1" showInputMessage="1" showErrorMessage="1" sqref="D3:I3 IZ3:JE3 SV3:TA3 ACR3:ACW3 AMN3:AMS3 AWJ3:AWO3 BGF3:BGK3 BQB3:BQG3 BZX3:CAC3 CJT3:CJY3 CTP3:CTU3 DDL3:DDQ3 DNH3:DNM3 DXD3:DXI3 EGZ3:EHE3 EQV3:ERA3 FAR3:FAW3 FKN3:FKS3 FUJ3:FUO3 GEF3:GEK3 GOB3:GOG3 GXX3:GYC3 HHT3:HHY3 HRP3:HRU3 IBL3:IBQ3 ILH3:ILM3 IVD3:IVI3 JEZ3:JFE3 JOV3:JPA3 JYR3:JYW3 KIN3:KIS3 KSJ3:KSO3 LCF3:LCK3 LMB3:LMG3 LVX3:LWC3 MFT3:MFY3 MPP3:MPU3 MZL3:MZQ3 NJH3:NJM3 NTD3:NTI3 OCZ3:ODE3 OMV3:ONA3 OWR3:OWW3 PGN3:PGS3 PQJ3:PQO3 QAF3:QAK3 QKB3:QKG3 QTX3:QUC3 RDT3:RDY3 RNP3:RNU3 RXL3:RXQ3 SHH3:SHM3 SRD3:SRI3 TAZ3:TBE3 TKV3:TLA3 TUR3:TUW3 UEN3:UES3 UOJ3:UOO3 UYF3:UYK3 VIB3:VIG3 VRX3:VSC3 WBT3:WBY3 WLP3:WLU3 WVL3:WVQ3 D65539:I65539 IZ65539:JE65539 SV65539:TA65539 ACR65539:ACW65539 AMN65539:AMS65539 AWJ65539:AWO65539 BGF65539:BGK65539 BQB65539:BQG65539 BZX65539:CAC65539 CJT65539:CJY65539 CTP65539:CTU65539 DDL65539:DDQ65539 DNH65539:DNM65539 DXD65539:DXI65539 EGZ65539:EHE65539 EQV65539:ERA65539 FAR65539:FAW65539 FKN65539:FKS65539 FUJ65539:FUO65539 GEF65539:GEK65539 GOB65539:GOG65539 GXX65539:GYC65539 HHT65539:HHY65539 HRP65539:HRU65539 IBL65539:IBQ65539 ILH65539:ILM65539 IVD65539:IVI65539 JEZ65539:JFE65539 JOV65539:JPA65539 JYR65539:JYW65539 KIN65539:KIS65539 KSJ65539:KSO65539 LCF65539:LCK65539 LMB65539:LMG65539 LVX65539:LWC65539 MFT65539:MFY65539 MPP65539:MPU65539 MZL65539:MZQ65539 NJH65539:NJM65539 NTD65539:NTI65539 OCZ65539:ODE65539 OMV65539:ONA65539 OWR65539:OWW65539 PGN65539:PGS65539 PQJ65539:PQO65539 QAF65539:QAK65539 QKB65539:QKG65539 QTX65539:QUC65539 RDT65539:RDY65539 RNP65539:RNU65539 RXL65539:RXQ65539 SHH65539:SHM65539 SRD65539:SRI65539 TAZ65539:TBE65539 TKV65539:TLA65539 TUR65539:TUW65539 UEN65539:UES65539 UOJ65539:UOO65539 UYF65539:UYK65539 VIB65539:VIG65539 VRX65539:VSC65539 WBT65539:WBY65539 WLP65539:WLU65539 WVL65539:WVQ65539 D131075:I131075 IZ131075:JE131075 SV131075:TA131075 ACR131075:ACW131075 AMN131075:AMS131075 AWJ131075:AWO131075 BGF131075:BGK131075 BQB131075:BQG131075 BZX131075:CAC131075 CJT131075:CJY131075 CTP131075:CTU131075 DDL131075:DDQ131075 DNH131075:DNM131075 DXD131075:DXI131075 EGZ131075:EHE131075 EQV131075:ERA131075 FAR131075:FAW131075 FKN131075:FKS131075 FUJ131075:FUO131075 GEF131075:GEK131075 GOB131075:GOG131075 GXX131075:GYC131075 HHT131075:HHY131075 HRP131075:HRU131075 IBL131075:IBQ131075 ILH131075:ILM131075 IVD131075:IVI131075 JEZ131075:JFE131075 JOV131075:JPA131075 JYR131075:JYW131075 KIN131075:KIS131075 KSJ131075:KSO131075 LCF131075:LCK131075 LMB131075:LMG131075 LVX131075:LWC131075 MFT131075:MFY131075 MPP131075:MPU131075 MZL131075:MZQ131075 NJH131075:NJM131075 NTD131075:NTI131075 OCZ131075:ODE131075 OMV131075:ONA131075 OWR131075:OWW131075 PGN131075:PGS131075 PQJ131075:PQO131075 QAF131075:QAK131075 QKB131075:QKG131075 QTX131075:QUC131075 RDT131075:RDY131075 RNP131075:RNU131075 RXL131075:RXQ131075 SHH131075:SHM131075 SRD131075:SRI131075 TAZ131075:TBE131075 TKV131075:TLA131075 TUR131075:TUW131075 UEN131075:UES131075 UOJ131075:UOO131075 UYF131075:UYK131075 VIB131075:VIG131075 VRX131075:VSC131075 WBT131075:WBY131075 WLP131075:WLU131075 WVL131075:WVQ131075 D196611:I196611 IZ196611:JE196611 SV196611:TA196611 ACR196611:ACW196611 AMN196611:AMS196611 AWJ196611:AWO196611 BGF196611:BGK196611 BQB196611:BQG196611 BZX196611:CAC196611 CJT196611:CJY196611 CTP196611:CTU196611 DDL196611:DDQ196611 DNH196611:DNM196611 DXD196611:DXI196611 EGZ196611:EHE196611 EQV196611:ERA196611 FAR196611:FAW196611 FKN196611:FKS196611 FUJ196611:FUO196611 GEF196611:GEK196611 GOB196611:GOG196611 GXX196611:GYC196611 HHT196611:HHY196611 HRP196611:HRU196611 IBL196611:IBQ196611 ILH196611:ILM196611 IVD196611:IVI196611 JEZ196611:JFE196611 JOV196611:JPA196611 JYR196611:JYW196611 KIN196611:KIS196611 KSJ196611:KSO196611 LCF196611:LCK196611 LMB196611:LMG196611 LVX196611:LWC196611 MFT196611:MFY196611 MPP196611:MPU196611 MZL196611:MZQ196611 NJH196611:NJM196611 NTD196611:NTI196611 OCZ196611:ODE196611 OMV196611:ONA196611 OWR196611:OWW196611 PGN196611:PGS196611 PQJ196611:PQO196611 QAF196611:QAK196611 QKB196611:QKG196611 QTX196611:QUC196611 RDT196611:RDY196611 RNP196611:RNU196611 RXL196611:RXQ196611 SHH196611:SHM196611 SRD196611:SRI196611 TAZ196611:TBE196611 TKV196611:TLA196611 TUR196611:TUW196611 UEN196611:UES196611 UOJ196611:UOO196611 UYF196611:UYK196611 VIB196611:VIG196611 VRX196611:VSC196611 WBT196611:WBY196611 WLP196611:WLU196611 WVL196611:WVQ196611 D262147:I262147 IZ262147:JE262147 SV262147:TA262147 ACR262147:ACW262147 AMN262147:AMS262147 AWJ262147:AWO262147 BGF262147:BGK262147 BQB262147:BQG262147 BZX262147:CAC262147 CJT262147:CJY262147 CTP262147:CTU262147 DDL262147:DDQ262147 DNH262147:DNM262147 DXD262147:DXI262147 EGZ262147:EHE262147 EQV262147:ERA262147 FAR262147:FAW262147 FKN262147:FKS262147 FUJ262147:FUO262147 GEF262147:GEK262147 GOB262147:GOG262147 GXX262147:GYC262147 HHT262147:HHY262147 HRP262147:HRU262147 IBL262147:IBQ262147 ILH262147:ILM262147 IVD262147:IVI262147 JEZ262147:JFE262147 JOV262147:JPA262147 JYR262147:JYW262147 KIN262147:KIS262147 KSJ262147:KSO262147 LCF262147:LCK262147 LMB262147:LMG262147 LVX262147:LWC262147 MFT262147:MFY262147 MPP262147:MPU262147 MZL262147:MZQ262147 NJH262147:NJM262147 NTD262147:NTI262147 OCZ262147:ODE262147 OMV262147:ONA262147 OWR262147:OWW262147 PGN262147:PGS262147 PQJ262147:PQO262147 QAF262147:QAK262147 QKB262147:QKG262147 QTX262147:QUC262147 RDT262147:RDY262147 RNP262147:RNU262147 RXL262147:RXQ262147 SHH262147:SHM262147 SRD262147:SRI262147 TAZ262147:TBE262147 TKV262147:TLA262147 TUR262147:TUW262147 UEN262147:UES262147 UOJ262147:UOO262147 UYF262147:UYK262147 VIB262147:VIG262147 VRX262147:VSC262147 WBT262147:WBY262147 WLP262147:WLU262147 WVL262147:WVQ262147 D327683:I327683 IZ327683:JE327683 SV327683:TA327683 ACR327683:ACW327683 AMN327683:AMS327683 AWJ327683:AWO327683 BGF327683:BGK327683 BQB327683:BQG327683 BZX327683:CAC327683 CJT327683:CJY327683 CTP327683:CTU327683 DDL327683:DDQ327683 DNH327683:DNM327683 DXD327683:DXI327683 EGZ327683:EHE327683 EQV327683:ERA327683 FAR327683:FAW327683 FKN327683:FKS327683 FUJ327683:FUO327683 GEF327683:GEK327683 GOB327683:GOG327683 GXX327683:GYC327683 HHT327683:HHY327683 HRP327683:HRU327683 IBL327683:IBQ327683 ILH327683:ILM327683 IVD327683:IVI327683 JEZ327683:JFE327683 JOV327683:JPA327683 JYR327683:JYW327683 KIN327683:KIS327683 KSJ327683:KSO327683 LCF327683:LCK327683 LMB327683:LMG327683 LVX327683:LWC327683 MFT327683:MFY327683 MPP327683:MPU327683 MZL327683:MZQ327683 NJH327683:NJM327683 NTD327683:NTI327683 OCZ327683:ODE327683 OMV327683:ONA327683 OWR327683:OWW327683 PGN327683:PGS327683 PQJ327683:PQO327683 QAF327683:QAK327683 QKB327683:QKG327683 QTX327683:QUC327683 RDT327683:RDY327683 RNP327683:RNU327683 RXL327683:RXQ327683 SHH327683:SHM327683 SRD327683:SRI327683 TAZ327683:TBE327683 TKV327683:TLA327683 TUR327683:TUW327683 UEN327683:UES327683 UOJ327683:UOO327683 UYF327683:UYK327683 VIB327683:VIG327683 VRX327683:VSC327683 WBT327683:WBY327683 WLP327683:WLU327683 WVL327683:WVQ327683 D393219:I393219 IZ393219:JE393219 SV393219:TA393219 ACR393219:ACW393219 AMN393219:AMS393219 AWJ393219:AWO393219 BGF393219:BGK393219 BQB393219:BQG393219 BZX393219:CAC393219 CJT393219:CJY393219 CTP393219:CTU393219 DDL393219:DDQ393219 DNH393219:DNM393219 DXD393219:DXI393219 EGZ393219:EHE393219 EQV393219:ERA393219 FAR393219:FAW393219 FKN393219:FKS393219 FUJ393219:FUO393219 GEF393219:GEK393219 GOB393219:GOG393219 GXX393219:GYC393219 HHT393219:HHY393219 HRP393219:HRU393219 IBL393219:IBQ393219 ILH393219:ILM393219 IVD393219:IVI393219 JEZ393219:JFE393219 JOV393219:JPA393219 JYR393219:JYW393219 KIN393219:KIS393219 KSJ393219:KSO393219 LCF393219:LCK393219 LMB393219:LMG393219 LVX393219:LWC393219 MFT393219:MFY393219 MPP393219:MPU393219 MZL393219:MZQ393219 NJH393219:NJM393219 NTD393219:NTI393219 OCZ393219:ODE393219 OMV393219:ONA393219 OWR393219:OWW393219 PGN393219:PGS393219 PQJ393219:PQO393219 QAF393219:QAK393219 QKB393219:QKG393219 QTX393219:QUC393219 RDT393219:RDY393219 RNP393219:RNU393219 RXL393219:RXQ393219 SHH393219:SHM393219 SRD393219:SRI393219 TAZ393219:TBE393219 TKV393219:TLA393219 TUR393219:TUW393219 UEN393219:UES393219 UOJ393219:UOO393219 UYF393219:UYK393219 VIB393219:VIG393219 VRX393219:VSC393219 WBT393219:WBY393219 WLP393219:WLU393219 WVL393219:WVQ393219 D458755:I458755 IZ458755:JE458755 SV458755:TA458755 ACR458755:ACW458755 AMN458755:AMS458755 AWJ458755:AWO458755 BGF458755:BGK458755 BQB458755:BQG458755 BZX458755:CAC458755 CJT458755:CJY458755 CTP458755:CTU458755 DDL458755:DDQ458755 DNH458755:DNM458755 DXD458755:DXI458755 EGZ458755:EHE458755 EQV458755:ERA458755 FAR458755:FAW458755 FKN458755:FKS458755 FUJ458755:FUO458755 GEF458755:GEK458755 GOB458755:GOG458755 GXX458755:GYC458755 HHT458755:HHY458755 HRP458755:HRU458755 IBL458755:IBQ458755 ILH458755:ILM458755 IVD458755:IVI458755 JEZ458755:JFE458755 JOV458755:JPA458755 JYR458755:JYW458755 KIN458755:KIS458755 KSJ458755:KSO458755 LCF458755:LCK458755 LMB458755:LMG458755 LVX458755:LWC458755 MFT458755:MFY458755 MPP458755:MPU458755 MZL458755:MZQ458755 NJH458755:NJM458755 NTD458755:NTI458755 OCZ458755:ODE458755 OMV458755:ONA458755 OWR458755:OWW458755 PGN458755:PGS458755 PQJ458755:PQO458755 QAF458755:QAK458755 QKB458755:QKG458755 QTX458755:QUC458755 RDT458755:RDY458755 RNP458755:RNU458755 RXL458755:RXQ458755 SHH458755:SHM458755 SRD458755:SRI458755 TAZ458755:TBE458755 TKV458755:TLA458755 TUR458755:TUW458755 UEN458755:UES458755 UOJ458755:UOO458755 UYF458755:UYK458755 VIB458755:VIG458755 VRX458755:VSC458755 WBT458755:WBY458755 WLP458755:WLU458755 WVL458755:WVQ458755 D524291:I524291 IZ524291:JE524291 SV524291:TA524291 ACR524291:ACW524291 AMN524291:AMS524291 AWJ524291:AWO524291 BGF524291:BGK524291 BQB524291:BQG524291 BZX524291:CAC524291 CJT524291:CJY524291 CTP524291:CTU524291 DDL524291:DDQ524291 DNH524291:DNM524291 DXD524291:DXI524291 EGZ524291:EHE524291 EQV524291:ERA524291 FAR524291:FAW524291 FKN524291:FKS524291 FUJ524291:FUO524291 GEF524291:GEK524291 GOB524291:GOG524291 GXX524291:GYC524291 HHT524291:HHY524291 HRP524291:HRU524291 IBL524291:IBQ524291 ILH524291:ILM524291 IVD524291:IVI524291 JEZ524291:JFE524291 JOV524291:JPA524291 JYR524291:JYW524291 KIN524291:KIS524291 KSJ524291:KSO524291 LCF524291:LCK524291 LMB524291:LMG524291 LVX524291:LWC524291 MFT524291:MFY524291 MPP524291:MPU524291 MZL524291:MZQ524291 NJH524291:NJM524291 NTD524291:NTI524291 OCZ524291:ODE524291 OMV524291:ONA524291 OWR524291:OWW524291 PGN524291:PGS524291 PQJ524291:PQO524291 QAF524291:QAK524291 QKB524291:QKG524291 QTX524291:QUC524291 RDT524291:RDY524291 RNP524291:RNU524291 RXL524291:RXQ524291 SHH524291:SHM524291 SRD524291:SRI524291 TAZ524291:TBE524291 TKV524291:TLA524291 TUR524291:TUW524291 UEN524291:UES524291 UOJ524291:UOO524291 UYF524291:UYK524291 VIB524291:VIG524291 VRX524291:VSC524291 WBT524291:WBY524291 WLP524291:WLU524291 WVL524291:WVQ524291 D589827:I589827 IZ589827:JE589827 SV589827:TA589827 ACR589827:ACW589827 AMN589827:AMS589827 AWJ589827:AWO589827 BGF589827:BGK589827 BQB589827:BQG589827 BZX589827:CAC589827 CJT589827:CJY589827 CTP589827:CTU589827 DDL589827:DDQ589827 DNH589827:DNM589827 DXD589827:DXI589827 EGZ589827:EHE589827 EQV589827:ERA589827 FAR589827:FAW589827 FKN589827:FKS589827 FUJ589827:FUO589827 GEF589827:GEK589827 GOB589827:GOG589827 GXX589827:GYC589827 HHT589827:HHY589827 HRP589827:HRU589827 IBL589827:IBQ589827 ILH589827:ILM589827 IVD589827:IVI589827 JEZ589827:JFE589827 JOV589827:JPA589827 JYR589827:JYW589827 KIN589827:KIS589827 KSJ589827:KSO589827 LCF589827:LCK589827 LMB589827:LMG589827 LVX589827:LWC589827 MFT589827:MFY589827 MPP589827:MPU589827 MZL589827:MZQ589827 NJH589827:NJM589827 NTD589827:NTI589827 OCZ589827:ODE589827 OMV589827:ONA589827 OWR589827:OWW589827 PGN589827:PGS589827 PQJ589827:PQO589827 QAF589827:QAK589827 QKB589827:QKG589827 QTX589827:QUC589827 RDT589827:RDY589827 RNP589827:RNU589827 RXL589827:RXQ589827 SHH589827:SHM589827 SRD589827:SRI589827 TAZ589827:TBE589827 TKV589827:TLA589827 TUR589827:TUW589827 UEN589827:UES589827 UOJ589827:UOO589827 UYF589827:UYK589827 VIB589827:VIG589827 VRX589827:VSC589827 WBT589827:WBY589827 WLP589827:WLU589827 WVL589827:WVQ589827 D655363:I655363 IZ655363:JE655363 SV655363:TA655363 ACR655363:ACW655363 AMN655363:AMS655363 AWJ655363:AWO655363 BGF655363:BGK655363 BQB655363:BQG655363 BZX655363:CAC655363 CJT655363:CJY655363 CTP655363:CTU655363 DDL655363:DDQ655363 DNH655363:DNM655363 DXD655363:DXI655363 EGZ655363:EHE655363 EQV655363:ERA655363 FAR655363:FAW655363 FKN655363:FKS655363 FUJ655363:FUO655363 GEF655363:GEK655363 GOB655363:GOG655363 GXX655363:GYC655363 HHT655363:HHY655363 HRP655363:HRU655363 IBL655363:IBQ655363 ILH655363:ILM655363 IVD655363:IVI655363 JEZ655363:JFE655363 JOV655363:JPA655363 JYR655363:JYW655363 KIN655363:KIS655363 KSJ655363:KSO655363 LCF655363:LCK655363 LMB655363:LMG655363 LVX655363:LWC655363 MFT655363:MFY655363 MPP655363:MPU655363 MZL655363:MZQ655363 NJH655363:NJM655363 NTD655363:NTI655363 OCZ655363:ODE655363 OMV655363:ONA655363 OWR655363:OWW655363 PGN655363:PGS655363 PQJ655363:PQO655363 QAF655363:QAK655363 QKB655363:QKG655363 QTX655363:QUC655363 RDT655363:RDY655363 RNP655363:RNU655363 RXL655363:RXQ655363 SHH655363:SHM655363 SRD655363:SRI655363 TAZ655363:TBE655363 TKV655363:TLA655363 TUR655363:TUW655363 UEN655363:UES655363 UOJ655363:UOO655363 UYF655363:UYK655363 VIB655363:VIG655363 VRX655363:VSC655363 WBT655363:WBY655363 WLP655363:WLU655363 WVL655363:WVQ655363 D720899:I720899 IZ720899:JE720899 SV720899:TA720899 ACR720899:ACW720899 AMN720899:AMS720899 AWJ720899:AWO720899 BGF720899:BGK720899 BQB720899:BQG720899 BZX720899:CAC720899 CJT720899:CJY720899 CTP720899:CTU720899 DDL720899:DDQ720899 DNH720899:DNM720899 DXD720899:DXI720899 EGZ720899:EHE720899 EQV720899:ERA720899 FAR720899:FAW720899 FKN720899:FKS720899 FUJ720899:FUO720899 GEF720899:GEK720899 GOB720899:GOG720899 GXX720899:GYC720899 HHT720899:HHY720899 HRP720899:HRU720899 IBL720899:IBQ720899 ILH720899:ILM720899 IVD720899:IVI720899 JEZ720899:JFE720899 JOV720899:JPA720899 JYR720899:JYW720899 KIN720899:KIS720899 KSJ720899:KSO720899 LCF720899:LCK720899 LMB720899:LMG720899 LVX720899:LWC720899 MFT720899:MFY720899 MPP720899:MPU720899 MZL720899:MZQ720899 NJH720899:NJM720899 NTD720899:NTI720899 OCZ720899:ODE720899 OMV720899:ONA720899 OWR720899:OWW720899 PGN720899:PGS720899 PQJ720899:PQO720899 QAF720899:QAK720899 QKB720899:QKG720899 QTX720899:QUC720899 RDT720899:RDY720899 RNP720899:RNU720899 RXL720899:RXQ720899 SHH720899:SHM720899 SRD720899:SRI720899 TAZ720899:TBE720899 TKV720899:TLA720899 TUR720899:TUW720899 UEN720899:UES720899 UOJ720899:UOO720899 UYF720899:UYK720899 VIB720899:VIG720899 VRX720899:VSC720899 WBT720899:WBY720899 WLP720899:WLU720899 WVL720899:WVQ720899 D786435:I786435 IZ786435:JE786435 SV786435:TA786435 ACR786435:ACW786435 AMN786435:AMS786435 AWJ786435:AWO786435 BGF786435:BGK786435 BQB786435:BQG786435 BZX786435:CAC786435 CJT786435:CJY786435 CTP786435:CTU786435 DDL786435:DDQ786435 DNH786435:DNM786435 DXD786435:DXI786435 EGZ786435:EHE786435 EQV786435:ERA786435 FAR786435:FAW786435 FKN786435:FKS786435 FUJ786435:FUO786435 GEF786435:GEK786435 GOB786435:GOG786435 GXX786435:GYC786435 HHT786435:HHY786435 HRP786435:HRU786435 IBL786435:IBQ786435 ILH786435:ILM786435 IVD786435:IVI786435 JEZ786435:JFE786435 JOV786435:JPA786435 JYR786435:JYW786435 KIN786435:KIS786435 KSJ786435:KSO786435 LCF786435:LCK786435 LMB786435:LMG786435 LVX786435:LWC786435 MFT786435:MFY786435 MPP786435:MPU786435 MZL786435:MZQ786435 NJH786435:NJM786435 NTD786435:NTI786435 OCZ786435:ODE786435 OMV786435:ONA786435 OWR786435:OWW786435 PGN786435:PGS786435 PQJ786435:PQO786435 QAF786435:QAK786435 QKB786435:QKG786435 QTX786435:QUC786435 RDT786435:RDY786435 RNP786435:RNU786435 RXL786435:RXQ786435 SHH786435:SHM786435 SRD786435:SRI786435 TAZ786435:TBE786435 TKV786435:TLA786435 TUR786435:TUW786435 UEN786435:UES786435 UOJ786435:UOO786435 UYF786435:UYK786435 VIB786435:VIG786435 VRX786435:VSC786435 WBT786435:WBY786435 WLP786435:WLU786435 WVL786435:WVQ786435 D851971:I851971 IZ851971:JE851971 SV851971:TA851971 ACR851971:ACW851971 AMN851971:AMS851971 AWJ851971:AWO851971 BGF851971:BGK851971 BQB851971:BQG851971 BZX851971:CAC851971 CJT851971:CJY851971 CTP851971:CTU851971 DDL851971:DDQ851971 DNH851971:DNM851971 DXD851971:DXI851971 EGZ851971:EHE851971 EQV851971:ERA851971 FAR851971:FAW851971 FKN851971:FKS851971 FUJ851971:FUO851971 GEF851971:GEK851971 GOB851971:GOG851971 GXX851971:GYC851971 HHT851971:HHY851971 HRP851971:HRU851971 IBL851971:IBQ851971 ILH851971:ILM851971 IVD851971:IVI851971 JEZ851971:JFE851971 JOV851971:JPA851971 JYR851971:JYW851971 KIN851971:KIS851971 KSJ851971:KSO851971 LCF851971:LCK851971 LMB851971:LMG851971 LVX851971:LWC851971 MFT851971:MFY851971 MPP851971:MPU851971 MZL851971:MZQ851971 NJH851971:NJM851971 NTD851971:NTI851971 OCZ851971:ODE851971 OMV851971:ONA851971 OWR851971:OWW851971 PGN851971:PGS851971 PQJ851971:PQO851971 QAF851971:QAK851971 QKB851971:QKG851971 QTX851971:QUC851971 RDT851971:RDY851971 RNP851971:RNU851971 RXL851971:RXQ851971 SHH851971:SHM851971 SRD851971:SRI851971 TAZ851971:TBE851971 TKV851971:TLA851971 TUR851971:TUW851971 UEN851971:UES851971 UOJ851971:UOO851971 UYF851971:UYK851971 VIB851971:VIG851971 VRX851971:VSC851971 WBT851971:WBY851971 WLP851971:WLU851971 WVL851971:WVQ851971 D917507:I917507 IZ917507:JE917507 SV917507:TA917507 ACR917507:ACW917507 AMN917507:AMS917507 AWJ917507:AWO917507 BGF917507:BGK917507 BQB917507:BQG917507 BZX917507:CAC917507 CJT917507:CJY917507 CTP917507:CTU917507 DDL917507:DDQ917507 DNH917507:DNM917507 DXD917507:DXI917507 EGZ917507:EHE917507 EQV917507:ERA917507 FAR917507:FAW917507 FKN917507:FKS917507 FUJ917507:FUO917507 GEF917507:GEK917507 GOB917507:GOG917507 GXX917507:GYC917507 HHT917507:HHY917507 HRP917507:HRU917507 IBL917507:IBQ917507 ILH917507:ILM917507 IVD917507:IVI917507 JEZ917507:JFE917507 JOV917507:JPA917507 JYR917507:JYW917507 KIN917507:KIS917507 KSJ917507:KSO917507 LCF917507:LCK917507 LMB917507:LMG917507 LVX917507:LWC917507 MFT917507:MFY917507 MPP917507:MPU917507 MZL917507:MZQ917507 NJH917507:NJM917507 NTD917507:NTI917507 OCZ917507:ODE917507 OMV917507:ONA917507 OWR917507:OWW917507 PGN917507:PGS917507 PQJ917507:PQO917507 QAF917507:QAK917507 QKB917507:QKG917507 QTX917507:QUC917507 RDT917507:RDY917507 RNP917507:RNU917507 RXL917507:RXQ917507 SHH917507:SHM917507 SRD917507:SRI917507 TAZ917507:TBE917507 TKV917507:TLA917507 TUR917507:TUW917507 UEN917507:UES917507 UOJ917507:UOO917507 UYF917507:UYK917507 VIB917507:VIG917507 VRX917507:VSC917507 WBT917507:WBY917507 WLP917507:WLU917507 WVL917507:WVQ917507 D983043:I983043 IZ983043:JE983043 SV983043:TA983043 ACR983043:ACW983043 AMN983043:AMS983043 AWJ983043:AWO983043 BGF983043:BGK983043 BQB983043:BQG983043 BZX983043:CAC983043 CJT983043:CJY983043 CTP983043:CTU983043 DDL983043:DDQ983043 DNH983043:DNM983043 DXD983043:DXI983043 EGZ983043:EHE983043 EQV983043:ERA983043 FAR983043:FAW983043 FKN983043:FKS983043 FUJ983043:FUO983043 GEF983043:GEK983043 GOB983043:GOG983043 GXX983043:GYC983043 HHT983043:HHY983043 HRP983043:HRU983043 IBL983043:IBQ983043 ILH983043:ILM983043 IVD983043:IVI983043 JEZ983043:JFE983043 JOV983043:JPA983043 JYR983043:JYW983043 KIN983043:KIS983043 KSJ983043:KSO983043 LCF983043:LCK983043 LMB983043:LMG983043 LVX983043:LWC983043 MFT983043:MFY983043 MPP983043:MPU983043 MZL983043:MZQ983043 NJH983043:NJM983043 NTD983043:NTI983043 OCZ983043:ODE983043 OMV983043:ONA983043 OWR983043:OWW983043 PGN983043:PGS983043 PQJ983043:PQO983043 QAF983043:QAK983043 QKB983043:QKG983043 QTX983043:QUC983043 RDT983043:RDY983043 RNP983043:RNU983043 RXL983043:RXQ983043 SHH983043:SHM983043 SRD983043:SRI983043 TAZ983043:TBE983043 TKV983043:TLA983043 TUR983043:TUW983043 UEN983043:UES983043 UOJ983043:UOO983043 UYF983043:UYK983043 VIB983043:VIG983043 VRX983043:VSC983043 WBT983043:WBY983043 WLP983043:WLU983043 WVL983043:WVQ983043" xr:uid="{329C645C-C429-48BC-8DE9-389FD90B5DF5}"/>
    <dataValidation type="list" allowBlank="1" showInputMessage="1" showErrorMessage="1"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xr:uid="{5CB83ABA-6DEA-4576-B123-391A592709E7}">
      <formula1>$A$127:$H$127</formula1>
    </dataValidation>
    <dataValidation imeMode="halfAlpha" operator="notBetween" allowBlank="1" showInputMessage="1" showErrorMessage="1" sqref="H5:I5 JD5:JE5 SZ5:TA5 ACV5:ACW5 AMR5:AMS5 AWN5:AWO5 BGJ5:BGK5 BQF5:BQG5 CAB5:CAC5 CJX5:CJY5 CTT5:CTU5 DDP5:DDQ5 DNL5:DNM5 DXH5:DXI5 EHD5:EHE5 EQZ5:ERA5 FAV5:FAW5 FKR5:FKS5 FUN5:FUO5 GEJ5:GEK5 GOF5:GOG5 GYB5:GYC5 HHX5:HHY5 HRT5:HRU5 IBP5:IBQ5 ILL5:ILM5 IVH5:IVI5 JFD5:JFE5 JOZ5:JPA5 JYV5:JYW5 KIR5:KIS5 KSN5:KSO5 LCJ5:LCK5 LMF5:LMG5 LWB5:LWC5 MFX5:MFY5 MPT5:MPU5 MZP5:MZQ5 NJL5:NJM5 NTH5:NTI5 ODD5:ODE5 OMZ5:ONA5 OWV5:OWW5 PGR5:PGS5 PQN5:PQO5 QAJ5:QAK5 QKF5:QKG5 QUB5:QUC5 RDX5:RDY5 RNT5:RNU5 RXP5:RXQ5 SHL5:SHM5 SRH5:SRI5 TBD5:TBE5 TKZ5:TLA5 TUV5:TUW5 UER5:UES5 UON5:UOO5 UYJ5:UYK5 VIF5:VIG5 VSB5:VSC5 WBX5:WBY5 WLT5:WLU5 WVP5:WVQ5 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42DCA384-D88E-491F-A9DA-78657D531516}"/>
    <dataValidation type="list" allowBlank="1" showInputMessage="1" showErrorMessage="1" sqref="D54:D68 IZ54:IZ68 SV54:SV68 ACR54:ACR68 AMN54:AMN68 AWJ54:AWJ68 BGF54:BGF68 BQB54:BQB68 BZX54:BZX68 CJT54:CJT68 CTP54:CTP68 DDL54:DDL68 DNH54:DNH68 DXD54:DXD68 EGZ54:EGZ68 EQV54:EQV68 FAR54:FAR68 FKN54:FKN68 FUJ54:FUJ68 GEF54:GEF68 GOB54:GOB68 GXX54:GXX68 HHT54:HHT68 HRP54:HRP68 IBL54:IBL68 ILH54:ILH68 IVD54:IVD68 JEZ54:JEZ68 JOV54:JOV68 JYR54:JYR68 KIN54:KIN68 KSJ54:KSJ68 LCF54:LCF68 LMB54:LMB68 LVX54:LVX68 MFT54:MFT68 MPP54:MPP68 MZL54:MZL68 NJH54:NJH68 NTD54:NTD68 OCZ54:OCZ68 OMV54:OMV68 OWR54:OWR68 PGN54:PGN68 PQJ54:PQJ68 QAF54:QAF68 QKB54:QKB68 QTX54:QTX68 RDT54:RDT68 RNP54:RNP68 RXL54:RXL68 SHH54:SHH68 SRD54:SRD68 TAZ54:TAZ68 TKV54:TKV68 TUR54:TUR68 UEN54:UEN68 UOJ54:UOJ68 UYF54:UYF68 VIB54:VIB68 VRX54:VRX68 WBT54:WBT68 WLP54:WLP68 WVL54:WVL68 D65590:D65604 IZ65590:IZ65604 SV65590:SV65604 ACR65590:ACR65604 AMN65590:AMN65604 AWJ65590:AWJ65604 BGF65590:BGF65604 BQB65590:BQB65604 BZX65590:BZX65604 CJT65590:CJT65604 CTP65590:CTP65604 DDL65590:DDL65604 DNH65590:DNH65604 DXD65590:DXD65604 EGZ65590:EGZ65604 EQV65590:EQV65604 FAR65590:FAR65604 FKN65590:FKN65604 FUJ65590:FUJ65604 GEF65590:GEF65604 GOB65590:GOB65604 GXX65590:GXX65604 HHT65590:HHT65604 HRP65590:HRP65604 IBL65590:IBL65604 ILH65590:ILH65604 IVD65590:IVD65604 JEZ65590:JEZ65604 JOV65590:JOV65604 JYR65590:JYR65604 KIN65590:KIN65604 KSJ65590:KSJ65604 LCF65590:LCF65604 LMB65590:LMB65604 LVX65590:LVX65604 MFT65590:MFT65604 MPP65590:MPP65604 MZL65590:MZL65604 NJH65590:NJH65604 NTD65590:NTD65604 OCZ65590:OCZ65604 OMV65590:OMV65604 OWR65590:OWR65604 PGN65590:PGN65604 PQJ65590:PQJ65604 QAF65590:QAF65604 QKB65590:QKB65604 QTX65590:QTX65604 RDT65590:RDT65604 RNP65590:RNP65604 RXL65590:RXL65604 SHH65590:SHH65604 SRD65590:SRD65604 TAZ65590:TAZ65604 TKV65590:TKV65604 TUR65590:TUR65604 UEN65590:UEN65604 UOJ65590:UOJ65604 UYF65590:UYF65604 VIB65590:VIB65604 VRX65590:VRX65604 WBT65590:WBT65604 WLP65590:WLP65604 WVL65590:WVL65604 D131126:D131140 IZ131126:IZ131140 SV131126:SV131140 ACR131126:ACR131140 AMN131126:AMN131140 AWJ131126:AWJ131140 BGF131126:BGF131140 BQB131126:BQB131140 BZX131126:BZX131140 CJT131126:CJT131140 CTP131126:CTP131140 DDL131126:DDL131140 DNH131126:DNH131140 DXD131126:DXD131140 EGZ131126:EGZ131140 EQV131126:EQV131140 FAR131126:FAR131140 FKN131126:FKN131140 FUJ131126:FUJ131140 GEF131126:GEF131140 GOB131126:GOB131140 GXX131126:GXX131140 HHT131126:HHT131140 HRP131126:HRP131140 IBL131126:IBL131140 ILH131126:ILH131140 IVD131126:IVD131140 JEZ131126:JEZ131140 JOV131126:JOV131140 JYR131126:JYR131140 KIN131126:KIN131140 KSJ131126:KSJ131140 LCF131126:LCF131140 LMB131126:LMB131140 LVX131126:LVX131140 MFT131126:MFT131140 MPP131126:MPP131140 MZL131126:MZL131140 NJH131126:NJH131140 NTD131126:NTD131140 OCZ131126:OCZ131140 OMV131126:OMV131140 OWR131126:OWR131140 PGN131126:PGN131140 PQJ131126:PQJ131140 QAF131126:QAF131140 QKB131126:QKB131140 QTX131126:QTX131140 RDT131126:RDT131140 RNP131126:RNP131140 RXL131126:RXL131140 SHH131126:SHH131140 SRD131126:SRD131140 TAZ131126:TAZ131140 TKV131126:TKV131140 TUR131126:TUR131140 UEN131126:UEN131140 UOJ131126:UOJ131140 UYF131126:UYF131140 VIB131126:VIB131140 VRX131126:VRX131140 WBT131126:WBT131140 WLP131126:WLP131140 WVL131126:WVL131140 D196662:D196676 IZ196662:IZ196676 SV196662:SV196676 ACR196662:ACR196676 AMN196662:AMN196676 AWJ196662:AWJ196676 BGF196662:BGF196676 BQB196662:BQB196676 BZX196662:BZX196676 CJT196662:CJT196676 CTP196662:CTP196676 DDL196662:DDL196676 DNH196662:DNH196676 DXD196662:DXD196676 EGZ196662:EGZ196676 EQV196662:EQV196676 FAR196662:FAR196676 FKN196662:FKN196676 FUJ196662:FUJ196676 GEF196662:GEF196676 GOB196662:GOB196676 GXX196662:GXX196676 HHT196662:HHT196676 HRP196662:HRP196676 IBL196662:IBL196676 ILH196662:ILH196676 IVD196662:IVD196676 JEZ196662:JEZ196676 JOV196662:JOV196676 JYR196662:JYR196676 KIN196662:KIN196676 KSJ196662:KSJ196676 LCF196662:LCF196676 LMB196662:LMB196676 LVX196662:LVX196676 MFT196662:MFT196676 MPP196662:MPP196676 MZL196662:MZL196676 NJH196662:NJH196676 NTD196662:NTD196676 OCZ196662:OCZ196676 OMV196662:OMV196676 OWR196662:OWR196676 PGN196662:PGN196676 PQJ196662:PQJ196676 QAF196662:QAF196676 QKB196662:QKB196676 QTX196662:QTX196676 RDT196662:RDT196676 RNP196662:RNP196676 RXL196662:RXL196676 SHH196662:SHH196676 SRD196662:SRD196676 TAZ196662:TAZ196676 TKV196662:TKV196676 TUR196662:TUR196676 UEN196662:UEN196676 UOJ196662:UOJ196676 UYF196662:UYF196676 VIB196662:VIB196676 VRX196662:VRX196676 WBT196662:WBT196676 WLP196662:WLP196676 WVL196662:WVL196676 D262198:D262212 IZ262198:IZ262212 SV262198:SV262212 ACR262198:ACR262212 AMN262198:AMN262212 AWJ262198:AWJ262212 BGF262198:BGF262212 BQB262198:BQB262212 BZX262198:BZX262212 CJT262198:CJT262212 CTP262198:CTP262212 DDL262198:DDL262212 DNH262198:DNH262212 DXD262198:DXD262212 EGZ262198:EGZ262212 EQV262198:EQV262212 FAR262198:FAR262212 FKN262198:FKN262212 FUJ262198:FUJ262212 GEF262198:GEF262212 GOB262198:GOB262212 GXX262198:GXX262212 HHT262198:HHT262212 HRP262198:HRP262212 IBL262198:IBL262212 ILH262198:ILH262212 IVD262198:IVD262212 JEZ262198:JEZ262212 JOV262198:JOV262212 JYR262198:JYR262212 KIN262198:KIN262212 KSJ262198:KSJ262212 LCF262198:LCF262212 LMB262198:LMB262212 LVX262198:LVX262212 MFT262198:MFT262212 MPP262198:MPP262212 MZL262198:MZL262212 NJH262198:NJH262212 NTD262198:NTD262212 OCZ262198:OCZ262212 OMV262198:OMV262212 OWR262198:OWR262212 PGN262198:PGN262212 PQJ262198:PQJ262212 QAF262198:QAF262212 QKB262198:QKB262212 QTX262198:QTX262212 RDT262198:RDT262212 RNP262198:RNP262212 RXL262198:RXL262212 SHH262198:SHH262212 SRD262198:SRD262212 TAZ262198:TAZ262212 TKV262198:TKV262212 TUR262198:TUR262212 UEN262198:UEN262212 UOJ262198:UOJ262212 UYF262198:UYF262212 VIB262198:VIB262212 VRX262198:VRX262212 WBT262198:WBT262212 WLP262198:WLP262212 WVL262198:WVL262212 D327734:D327748 IZ327734:IZ327748 SV327734:SV327748 ACR327734:ACR327748 AMN327734:AMN327748 AWJ327734:AWJ327748 BGF327734:BGF327748 BQB327734:BQB327748 BZX327734:BZX327748 CJT327734:CJT327748 CTP327734:CTP327748 DDL327734:DDL327748 DNH327734:DNH327748 DXD327734:DXD327748 EGZ327734:EGZ327748 EQV327734:EQV327748 FAR327734:FAR327748 FKN327734:FKN327748 FUJ327734:FUJ327748 GEF327734:GEF327748 GOB327734:GOB327748 GXX327734:GXX327748 HHT327734:HHT327748 HRP327734:HRP327748 IBL327734:IBL327748 ILH327734:ILH327748 IVD327734:IVD327748 JEZ327734:JEZ327748 JOV327734:JOV327748 JYR327734:JYR327748 KIN327734:KIN327748 KSJ327734:KSJ327748 LCF327734:LCF327748 LMB327734:LMB327748 LVX327734:LVX327748 MFT327734:MFT327748 MPP327734:MPP327748 MZL327734:MZL327748 NJH327734:NJH327748 NTD327734:NTD327748 OCZ327734:OCZ327748 OMV327734:OMV327748 OWR327734:OWR327748 PGN327734:PGN327748 PQJ327734:PQJ327748 QAF327734:QAF327748 QKB327734:QKB327748 QTX327734:QTX327748 RDT327734:RDT327748 RNP327734:RNP327748 RXL327734:RXL327748 SHH327734:SHH327748 SRD327734:SRD327748 TAZ327734:TAZ327748 TKV327734:TKV327748 TUR327734:TUR327748 UEN327734:UEN327748 UOJ327734:UOJ327748 UYF327734:UYF327748 VIB327734:VIB327748 VRX327734:VRX327748 WBT327734:WBT327748 WLP327734:WLP327748 WVL327734:WVL327748 D393270:D393284 IZ393270:IZ393284 SV393270:SV393284 ACR393270:ACR393284 AMN393270:AMN393284 AWJ393270:AWJ393284 BGF393270:BGF393284 BQB393270:BQB393284 BZX393270:BZX393284 CJT393270:CJT393284 CTP393270:CTP393284 DDL393270:DDL393284 DNH393270:DNH393284 DXD393270:DXD393284 EGZ393270:EGZ393284 EQV393270:EQV393284 FAR393270:FAR393284 FKN393270:FKN393284 FUJ393270:FUJ393284 GEF393270:GEF393284 GOB393270:GOB393284 GXX393270:GXX393284 HHT393270:HHT393284 HRP393270:HRP393284 IBL393270:IBL393284 ILH393270:ILH393284 IVD393270:IVD393284 JEZ393270:JEZ393284 JOV393270:JOV393284 JYR393270:JYR393284 KIN393270:KIN393284 KSJ393270:KSJ393284 LCF393270:LCF393284 LMB393270:LMB393284 LVX393270:LVX393284 MFT393270:MFT393284 MPP393270:MPP393284 MZL393270:MZL393284 NJH393270:NJH393284 NTD393270:NTD393284 OCZ393270:OCZ393284 OMV393270:OMV393284 OWR393270:OWR393284 PGN393270:PGN393284 PQJ393270:PQJ393284 QAF393270:QAF393284 QKB393270:QKB393284 QTX393270:QTX393284 RDT393270:RDT393284 RNP393270:RNP393284 RXL393270:RXL393284 SHH393270:SHH393284 SRD393270:SRD393284 TAZ393270:TAZ393284 TKV393270:TKV393284 TUR393270:TUR393284 UEN393270:UEN393284 UOJ393270:UOJ393284 UYF393270:UYF393284 VIB393270:VIB393284 VRX393270:VRX393284 WBT393270:WBT393284 WLP393270:WLP393284 WVL393270:WVL393284 D458806:D458820 IZ458806:IZ458820 SV458806:SV458820 ACR458806:ACR458820 AMN458806:AMN458820 AWJ458806:AWJ458820 BGF458806:BGF458820 BQB458806:BQB458820 BZX458806:BZX458820 CJT458806:CJT458820 CTP458806:CTP458820 DDL458806:DDL458820 DNH458806:DNH458820 DXD458806:DXD458820 EGZ458806:EGZ458820 EQV458806:EQV458820 FAR458806:FAR458820 FKN458806:FKN458820 FUJ458806:FUJ458820 GEF458806:GEF458820 GOB458806:GOB458820 GXX458806:GXX458820 HHT458806:HHT458820 HRP458806:HRP458820 IBL458806:IBL458820 ILH458806:ILH458820 IVD458806:IVD458820 JEZ458806:JEZ458820 JOV458806:JOV458820 JYR458806:JYR458820 KIN458806:KIN458820 KSJ458806:KSJ458820 LCF458806:LCF458820 LMB458806:LMB458820 LVX458806:LVX458820 MFT458806:MFT458820 MPP458806:MPP458820 MZL458806:MZL458820 NJH458806:NJH458820 NTD458806:NTD458820 OCZ458806:OCZ458820 OMV458806:OMV458820 OWR458806:OWR458820 PGN458806:PGN458820 PQJ458806:PQJ458820 QAF458806:QAF458820 QKB458806:QKB458820 QTX458806:QTX458820 RDT458806:RDT458820 RNP458806:RNP458820 RXL458806:RXL458820 SHH458806:SHH458820 SRD458806:SRD458820 TAZ458806:TAZ458820 TKV458806:TKV458820 TUR458806:TUR458820 UEN458806:UEN458820 UOJ458806:UOJ458820 UYF458806:UYF458820 VIB458806:VIB458820 VRX458806:VRX458820 WBT458806:WBT458820 WLP458806:WLP458820 WVL458806:WVL458820 D524342:D524356 IZ524342:IZ524356 SV524342:SV524356 ACR524342:ACR524356 AMN524342:AMN524356 AWJ524342:AWJ524356 BGF524342:BGF524356 BQB524342:BQB524356 BZX524342:BZX524356 CJT524342:CJT524356 CTP524342:CTP524356 DDL524342:DDL524356 DNH524342:DNH524356 DXD524342:DXD524356 EGZ524342:EGZ524356 EQV524342:EQV524356 FAR524342:FAR524356 FKN524342:FKN524356 FUJ524342:FUJ524356 GEF524342:GEF524356 GOB524342:GOB524356 GXX524342:GXX524356 HHT524342:HHT524356 HRP524342:HRP524356 IBL524342:IBL524356 ILH524342:ILH524356 IVD524342:IVD524356 JEZ524342:JEZ524356 JOV524342:JOV524356 JYR524342:JYR524356 KIN524342:KIN524356 KSJ524342:KSJ524356 LCF524342:LCF524356 LMB524342:LMB524356 LVX524342:LVX524356 MFT524342:MFT524356 MPP524342:MPP524356 MZL524342:MZL524356 NJH524342:NJH524356 NTD524342:NTD524356 OCZ524342:OCZ524356 OMV524342:OMV524356 OWR524342:OWR524356 PGN524342:PGN524356 PQJ524342:PQJ524356 QAF524342:QAF524356 QKB524342:QKB524356 QTX524342:QTX524356 RDT524342:RDT524356 RNP524342:RNP524356 RXL524342:RXL524356 SHH524342:SHH524356 SRD524342:SRD524356 TAZ524342:TAZ524356 TKV524342:TKV524356 TUR524342:TUR524356 UEN524342:UEN524356 UOJ524342:UOJ524356 UYF524342:UYF524356 VIB524342:VIB524356 VRX524342:VRX524356 WBT524342:WBT524356 WLP524342:WLP524356 WVL524342:WVL524356 D589878:D589892 IZ589878:IZ589892 SV589878:SV589892 ACR589878:ACR589892 AMN589878:AMN589892 AWJ589878:AWJ589892 BGF589878:BGF589892 BQB589878:BQB589892 BZX589878:BZX589892 CJT589878:CJT589892 CTP589878:CTP589892 DDL589878:DDL589892 DNH589878:DNH589892 DXD589878:DXD589892 EGZ589878:EGZ589892 EQV589878:EQV589892 FAR589878:FAR589892 FKN589878:FKN589892 FUJ589878:FUJ589892 GEF589878:GEF589892 GOB589878:GOB589892 GXX589878:GXX589892 HHT589878:HHT589892 HRP589878:HRP589892 IBL589878:IBL589892 ILH589878:ILH589892 IVD589878:IVD589892 JEZ589878:JEZ589892 JOV589878:JOV589892 JYR589878:JYR589892 KIN589878:KIN589892 KSJ589878:KSJ589892 LCF589878:LCF589892 LMB589878:LMB589892 LVX589878:LVX589892 MFT589878:MFT589892 MPP589878:MPP589892 MZL589878:MZL589892 NJH589878:NJH589892 NTD589878:NTD589892 OCZ589878:OCZ589892 OMV589878:OMV589892 OWR589878:OWR589892 PGN589878:PGN589892 PQJ589878:PQJ589892 QAF589878:QAF589892 QKB589878:QKB589892 QTX589878:QTX589892 RDT589878:RDT589892 RNP589878:RNP589892 RXL589878:RXL589892 SHH589878:SHH589892 SRD589878:SRD589892 TAZ589878:TAZ589892 TKV589878:TKV589892 TUR589878:TUR589892 UEN589878:UEN589892 UOJ589878:UOJ589892 UYF589878:UYF589892 VIB589878:VIB589892 VRX589878:VRX589892 WBT589878:WBT589892 WLP589878:WLP589892 WVL589878:WVL589892 D655414:D655428 IZ655414:IZ655428 SV655414:SV655428 ACR655414:ACR655428 AMN655414:AMN655428 AWJ655414:AWJ655428 BGF655414:BGF655428 BQB655414:BQB655428 BZX655414:BZX655428 CJT655414:CJT655428 CTP655414:CTP655428 DDL655414:DDL655428 DNH655414:DNH655428 DXD655414:DXD655428 EGZ655414:EGZ655428 EQV655414:EQV655428 FAR655414:FAR655428 FKN655414:FKN655428 FUJ655414:FUJ655428 GEF655414:GEF655428 GOB655414:GOB655428 GXX655414:GXX655428 HHT655414:HHT655428 HRP655414:HRP655428 IBL655414:IBL655428 ILH655414:ILH655428 IVD655414:IVD655428 JEZ655414:JEZ655428 JOV655414:JOV655428 JYR655414:JYR655428 KIN655414:KIN655428 KSJ655414:KSJ655428 LCF655414:LCF655428 LMB655414:LMB655428 LVX655414:LVX655428 MFT655414:MFT655428 MPP655414:MPP655428 MZL655414:MZL655428 NJH655414:NJH655428 NTD655414:NTD655428 OCZ655414:OCZ655428 OMV655414:OMV655428 OWR655414:OWR655428 PGN655414:PGN655428 PQJ655414:PQJ655428 QAF655414:QAF655428 QKB655414:QKB655428 QTX655414:QTX655428 RDT655414:RDT655428 RNP655414:RNP655428 RXL655414:RXL655428 SHH655414:SHH655428 SRD655414:SRD655428 TAZ655414:TAZ655428 TKV655414:TKV655428 TUR655414:TUR655428 UEN655414:UEN655428 UOJ655414:UOJ655428 UYF655414:UYF655428 VIB655414:VIB655428 VRX655414:VRX655428 WBT655414:WBT655428 WLP655414:WLP655428 WVL655414:WVL655428 D720950:D720964 IZ720950:IZ720964 SV720950:SV720964 ACR720950:ACR720964 AMN720950:AMN720964 AWJ720950:AWJ720964 BGF720950:BGF720964 BQB720950:BQB720964 BZX720950:BZX720964 CJT720950:CJT720964 CTP720950:CTP720964 DDL720950:DDL720964 DNH720950:DNH720964 DXD720950:DXD720964 EGZ720950:EGZ720964 EQV720950:EQV720964 FAR720950:FAR720964 FKN720950:FKN720964 FUJ720950:FUJ720964 GEF720950:GEF720964 GOB720950:GOB720964 GXX720950:GXX720964 HHT720950:HHT720964 HRP720950:HRP720964 IBL720950:IBL720964 ILH720950:ILH720964 IVD720950:IVD720964 JEZ720950:JEZ720964 JOV720950:JOV720964 JYR720950:JYR720964 KIN720950:KIN720964 KSJ720950:KSJ720964 LCF720950:LCF720964 LMB720950:LMB720964 LVX720950:LVX720964 MFT720950:MFT720964 MPP720950:MPP720964 MZL720950:MZL720964 NJH720950:NJH720964 NTD720950:NTD720964 OCZ720950:OCZ720964 OMV720950:OMV720964 OWR720950:OWR720964 PGN720950:PGN720964 PQJ720950:PQJ720964 QAF720950:QAF720964 QKB720950:QKB720964 QTX720950:QTX720964 RDT720950:RDT720964 RNP720950:RNP720964 RXL720950:RXL720964 SHH720950:SHH720964 SRD720950:SRD720964 TAZ720950:TAZ720964 TKV720950:TKV720964 TUR720950:TUR720964 UEN720950:UEN720964 UOJ720950:UOJ720964 UYF720950:UYF720964 VIB720950:VIB720964 VRX720950:VRX720964 WBT720950:WBT720964 WLP720950:WLP720964 WVL720950:WVL720964 D786486:D786500 IZ786486:IZ786500 SV786486:SV786500 ACR786486:ACR786500 AMN786486:AMN786500 AWJ786486:AWJ786500 BGF786486:BGF786500 BQB786486:BQB786500 BZX786486:BZX786500 CJT786486:CJT786500 CTP786486:CTP786500 DDL786486:DDL786500 DNH786486:DNH786500 DXD786486:DXD786500 EGZ786486:EGZ786500 EQV786486:EQV786500 FAR786486:FAR786500 FKN786486:FKN786500 FUJ786486:FUJ786500 GEF786486:GEF786500 GOB786486:GOB786500 GXX786486:GXX786500 HHT786486:HHT786500 HRP786486:HRP786500 IBL786486:IBL786500 ILH786486:ILH786500 IVD786486:IVD786500 JEZ786486:JEZ786500 JOV786486:JOV786500 JYR786486:JYR786500 KIN786486:KIN786500 KSJ786486:KSJ786500 LCF786486:LCF786500 LMB786486:LMB786500 LVX786486:LVX786500 MFT786486:MFT786500 MPP786486:MPP786500 MZL786486:MZL786500 NJH786486:NJH786500 NTD786486:NTD786500 OCZ786486:OCZ786500 OMV786486:OMV786500 OWR786486:OWR786500 PGN786486:PGN786500 PQJ786486:PQJ786500 QAF786486:QAF786500 QKB786486:QKB786500 QTX786486:QTX786500 RDT786486:RDT786500 RNP786486:RNP786500 RXL786486:RXL786500 SHH786486:SHH786500 SRD786486:SRD786500 TAZ786486:TAZ786500 TKV786486:TKV786500 TUR786486:TUR786500 UEN786486:UEN786500 UOJ786486:UOJ786500 UYF786486:UYF786500 VIB786486:VIB786500 VRX786486:VRX786500 WBT786486:WBT786500 WLP786486:WLP786500 WVL786486:WVL786500 D852022:D852036 IZ852022:IZ852036 SV852022:SV852036 ACR852022:ACR852036 AMN852022:AMN852036 AWJ852022:AWJ852036 BGF852022:BGF852036 BQB852022:BQB852036 BZX852022:BZX852036 CJT852022:CJT852036 CTP852022:CTP852036 DDL852022:DDL852036 DNH852022:DNH852036 DXD852022:DXD852036 EGZ852022:EGZ852036 EQV852022:EQV852036 FAR852022:FAR852036 FKN852022:FKN852036 FUJ852022:FUJ852036 GEF852022:GEF852036 GOB852022:GOB852036 GXX852022:GXX852036 HHT852022:HHT852036 HRP852022:HRP852036 IBL852022:IBL852036 ILH852022:ILH852036 IVD852022:IVD852036 JEZ852022:JEZ852036 JOV852022:JOV852036 JYR852022:JYR852036 KIN852022:KIN852036 KSJ852022:KSJ852036 LCF852022:LCF852036 LMB852022:LMB852036 LVX852022:LVX852036 MFT852022:MFT852036 MPP852022:MPP852036 MZL852022:MZL852036 NJH852022:NJH852036 NTD852022:NTD852036 OCZ852022:OCZ852036 OMV852022:OMV852036 OWR852022:OWR852036 PGN852022:PGN852036 PQJ852022:PQJ852036 QAF852022:QAF852036 QKB852022:QKB852036 QTX852022:QTX852036 RDT852022:RDT852036 RNP852022:RNP852036 RXL852022:RXL852036 SHH852022:SHH852036 SRD852022:SRD852036 TAZ852022:TAZ852036 TKV852022:TKV852036 TUR852022:TUR852036 UEN852022:UEN852036 UOJ852022:UOJ852036 UYF852022:UYF852036 VIB852022:VIB852036 VRX852022:VRX852036 WBT852022:WBT852036 WLP852022:WLP852036 WVL852022:WVL852036 D917558:D917572 IZ917558:IZ917572 SV917558:SV917572 ACR917558:ACR917572 AMN917558:AMN917572 AWJ917558:AWJ917572 BGF917558:BGF917572 BQB917558:BQB917572 BZX917558:BZX917572 CJT917558:CJT917572 CTP917558:CTP917572 DDL917558:DDL917572 DNH917558:DNH917572 DXD917558:DXD917572 EGZ917558:EGZ917572 EQV917558:EQV917572 FAR917558:FAR917572 FKN917558:FKN917572 FUJ917558:FUJ917572 GEF917558:GEF917572 GOB917558:GOB917572 GXX917558:GXX917572 HHT917558:HHT917572 HRP917558:HRP917572 IBL917558:IBL917572 ILH917558:ILH917572 IVD917558:IVD917572 JEZ917558:JEZ917572 JOV917558:JOV917572 JYR917558:JYR917572 KIN917558:KIN917572 KSJ917558:KSJ917572 LCF917558:LCF917572 LMB917558:LMB917572 LVX917558:LVX917572 MFT917558:MFT917572 MPP917558:MPP917572 MZL917558:MZL917572 NJH917558:NJH917572 NTD917558:NTD917572 OCZ917558:OCZ917572 OMV917558:OMV917572 OWR917558:OWR917572 PGN917558:PGN917572 PQJ917558:PQJ917572 QAF917558:QAF917572 QKB917558:QKB917572 QTX917558:QTX917572 RDT917558:RDT917572 RNP917558:RNP917572 RXL917558:RXL917572 SHH917558:SHH917572 SRD917558:SRD917572 TAZ917558:TAZ917572 TKV917558:TKV917572 TUR917558:TUR917572 UEN917558:UEN917572 UOJ917558:UOJ917572 UYF917558:UYF917572 VIB917558:VIB917572 VRX917558:VRX917572 WBT917558:WBT917572 WLP917558:WLP917572 WVL917558:WVL917572 D983094:D983108 IZ983094:IZ983108 SV983094:SV983108 ACR983094:ACR983108 AMN983094:AMN983108 AWJ983094:AWJ983108 BGF983094:BGF983108 BQB983094:BQB983108 BZX983094:BZX983108 CJT983094:CJT983108 CTP983094:CTP983108 DDL983094:DDL983108 DNH983094:DNH983108 DXD983094:DXD983108 EGZ983094:EGZ983108 EQV983094:EQV983108 FAR983094:FAR983108 FKN983094:FKN983108 FUJ983094:FUJ983108 GEF983094:GEF983108 GOB983094:GOB983108 GXX983094:GXX983108 HHT983094:HHT983108 HRP983094:HRP983108 IBL983094:IBL983108 ILH983094:ILH983108 IVD983094:IVD983108 JEZ983094:JEZ983108 JOV983094:JOV983108 JYR983094:JYR983108 KIN983094:KIN983108 KSJ983094:KSJ983108 LCF983094:LCF983108 LMB983094:LMB983108 LVX983094:LVX983108 MFT983094:MFT983108 MPP983094:MPP983108 MZL983094:MZL983108 NJH983094:NJH983108 NTD983094:NTD983108 OCZ983094:OCZ983108 OMV983094:OMV983108 OWR983094:OWR983108 PGN983094:PGN983108 PQJ983094:PQJ983108 QAF983094:QAF983108 QKB983094:QKB983108 QTX983094:QTX983108 RDT983094:RDT983108 RNP983094:RNP983108 RXL983094:RXL983108 SHH983094:SHH983108 SRD983094:SRD983108 TAZ983094:TAZ983108 TKV983094:TKV983108 TUR983094:TUR983108 UEN983094:UEN983108 UOJ983094:UOJ983108 UYF983094:UYF983108 VIB983094:VIB983108 VRX983094:VRX983108 WBT983094:WBT983108 WLP983094:WLP983108 WVL983094:WVL983108 D20:D50 IZ20:IZ50 SV20:SV50 ACR20:ACR50 AMN20:AMN50 AWJ20:AWJ50 BGF20:BGF50 BQB20:BQB50 BZX20:BZX50 CJT20:CJT50 CTP20:CTP50 DDL20:DDL50 DNH20:DNH50 DXD20:DXD50 EGZ20:EGZ50 EQV20:EQV50 FAR20:FAR50 FKN20:FKN50 FUJ20:FUJ50 GEF20:GEF50 GOB20:GOB50 GXX20:GXX50 HHT20:HHT50 HRP20:HRP50 IBL20:IBL50 ILH20:ILH50 IVD20:IVD50 JEZ20:JEZ50 JOV20:JOV50 JYR20:JYR50 KIN20:KIN50 KSJ20:KSJ50 LCF20:LCF50 LMB20:LMB50 LVX20:LVX50 MFT20:MFT50 MPP20:MPP50 MZL20:MZL50 NJH20:NJH50 NTD20:NTD50 OCZ20:OCZ50 OMV20:OMV50 OWR20:OWR50 PGN20:PGN50 PQJ20:PQJ50 QAF20:QAF50 QKB20:QKB50 QTX20:QTX50 RDT20:RDT50 RNP20:RNP50 RXL20:RXL50 SHH20:SHH50 SRD20:SRD50 TAZ20:TAZ50 TKV20:TKV50 TUR20:TUR50 UEN20:UEN50 UOJ20:UOJ50 UYF20:UYF50 VIB20:VIB50 VRX20:VRX50 WBT20:WBT50 WLP20:WLP50 WVL20:WVL50 D65556:D65586 IZ65556:IZ65586 SV65556:SV65586 ACR65556:ACR65586 AMN65556:AMN65586 AWJ65556:AWJ65586 BGF65556:BGF65586 BQB65556:BQB65586 BZX65556:BZX65586 CJT65556:CJT65586 CTP65556:CTP65586 DDL65556:DDL65586 DNH65556:DNH65586 DXD65556:DXD65586 EGZ65556:EGZ65586 EQV65556:EQV65586 FAR65556:FAR65586 FKN65556:FKN65586 FUJ65556:FUJ65586 GEF65556:GEF65586 GOB65556:GOB65586 GXX65556:GXX65586 HHT65556:HHT65586 HRP65556:HRP65586 IBL65556:IBL65586 ILH65556:ILH65586 IVD65556:IVD65586 JEZ65556:JEZ65586 JOV65556:JOV65586 JYR65556:JYR65586 KIN65556:KIN65586 KSJ65556:KSJ65586 LCF65556:LCF65586 LMB65556:LMB65586 LVX65556:LVX65586 MFT65556:MFT65586 MPP65556:MPP65586 MZL65556:MZL65586 NJH65556:NJH65586 NTD65556:NTD65586 OCZ65556:OCZ65586 OMV65556:OMV65586 OWR65556:OWR65586 PGN65556:PGN65586 PQJ65556:PQJ65586 QAF65556:QAF65586 QKB65556:QKB65586 QTX65556:QTX65586 RDT65556:RDT65586 RNP65556:RNP65586 RXL65556:RXL65586 SHH65556:SHH65586 SRD65556:SRD65586 TAZ65556:TAZ65586 TKV65556:TKV65586 TUR65556:TUR65586 UEN65556:UEN65586 UOJ65556:UOJ65586 UYF65556:UYF65586 VIB65556:VIB65586 VRX65556:VRX65586 WBT65556:WBT65586 WLP65556:WLP65586 WVL65556:WVL65586 D131092:D131122 IZ131092:IZ131122 SV131092:SV131122 ACR131092:ACR131122 AMN131092:AMN131122 AWJ131092:AWJ131122 BGF131092:BGF131122 BQB131092:BQB131122 BZX131092:BZX131122 CJT131092:CJT131122 CTP131092:CTP131122 DDL131092:DDL131122 DNH131092:DNH131122 DXD131092:DXD131122 EGZ131092:EGZ131122 EQV131092:EQV131122 FAR131092:FAR131122 FKN131092:FKN131122 FUJ131092:FUJ131122 GEF131092:GEF131122 GOB131092:GOB131122 GXX131092:GXX131122 HHT131092:HHT131122 HRP131092:HRP131122 IBL131092:IBL131122 ILH131092:ILH131122 IVD131092:IVD131122 JEZ131092:JEZ131122 JOV131092:JOV131122 JYR131092:JYR131122 KIN131092:KIN131122 KSJ131092:KSJ131122 LCF131092:LCF131122 LMB131092:LMB131122 LVX131092:LVX131122 MFT131092:MFT131122 MPP131092:MPP131122 MZL131092:MZL131122 NJH131092:NJH131122 NTD131092:NTD131122 OCZ131092:OCZ131122 OMV131092:OMV131122 OWR131092:OWR131122 PGN131092:PGN131122 PQJ131092:PQJ131122 QAF131092:QAF131122 QKB131092:QKB131122 QTX131092:QTX131122 RDT131092:RDT131122 RNP131092:RNP131122 RXL131092:RXL131122 SHH131092:SHH131122 SRD131092:SRD131122 TAZ131092:TAZ131122 TKV131092:TKV131122 TUR131092:TUR131122 UEN131092:UEN131122 UOJ131092:UOJ131122 UYF131092:UYF131122 VIB131092:VIB131122 VRX131092:VRX131122 WBT131092:WBT131122 WLP131092:WLP131122 WVL131092:WVL131122 D196628:D196658 IZ196628:IZ196658 SV196628:SV196658 ACR196628:ACR196658 AMN196628:AMN196658 AWJ196628:AWJ196658 BGF196628:BGF196658 BQB196628:BQB196658 BZX196628:BZX196658 CJT196628:CJT196658 CTP196628:CTP196658 DDL196628:DDL196658 DNH196628:DNH196658 DXD196628:DXD196658 EGZ196628:EGZ196658 EQV196628:EQV196658 FAR196628:FAR196658 FKN196628:FKN196658 FUJ196628:FUJ196658 GEF196628:GEF196658 GOB196628:GOB196658 GXX196628:GXX196658 HHT196628:HHT196658 HRP196628:HRP196658 IBL196628:IBL196658 ILH196628:ILH196658 IVD196628:IVD196658 JEZ196628:JEZ196658 JOV196628:JOV196658 JYR196628:JYR196658 KIN196628:KIN196658 KSJ196628:KSJ196658 LCF196628:LCF196658 LMB196628:LMB196658 LVX196628:LVX196658 MFT196628:MFT196658 MPP196628:MPP196658 MZL196628:MZL196658 NJH196628:NJH196658 NTD196628:NTD196658 OCZ196628:OCZ196658 OMV196628:OMV196658 OWR196628:OWR196658 PGN196628:PGN196658 PQJ196628:PQJ196658 QAF196628:QAF196658 QKB196628:QKB196658 QTX196628:QTX196658 RDT196628:RDT196658 RNP196628:RNP196658 RXL196628:RXL196658 SHH196628:SHH196658 SRD196628:SRD196658 TAZ196628:TAZ196658 TKV196628:TKV196658 TUR196628:TUR196658 UEN196628:UEN196658 UOJ196628:UOJ196658 UYF196628:UYF196658 VIB196628:VIB196658 VRX196628:VRX196658 WBT196628:WBT196658 WLP196628:WLP196658 WVL196628:WVL196658 D262164:D262194 IZ262164:IZ262194 SV262164:SV262194 ACR262164:ACR262194 AMN262164:AMN262194 AWJ262164:AWJ262194 BGF262164:BGF262194 BQB262164:BQB262194 BZX262164:BZX262194 CJT262164:CJT262194 CTP262164:CTP262194 DDL262164:DDL262194 DNH262164:DNH262194 DXD262164:DXD262194 EGZ262164:EGZ262194 EQV262164:EQV262194 FAR262164:FAR262194 FKN262164:FKN262194 FUJ262164:FUJ262194 GEF262164:GEF262194 GOB262164:GOB262194 GXX262164:GXX262194 HHT262164:HHT262194 HRP262164:HRP262194 IBL262164:IBL262194 ILH262164:ILH262194 IVD262164:IVD262194 JEZ262164:JEZ262194 JOV262164:JOV262194 JYR262164:JYR262194 KIN262164:KIN262194 KSJ262164:KSJ262194 LCF262164:LCF262194 LMB262164:LMB262194 LVX262164:LVX262194 MFT262164:MFT262194 MPP262164:MPP262194 MZL262164:MZL262194 NJH262164:NJH262194 NTD262164:NTD262194 OCZ262164:OCZ262194 OMV262164:OMV262194 OWR262164:OWR262194 PGN262164:PGN262194 PQJ262164:PQJ262194 QAF262164:QAF262194 QKB262164:QKB262194 QTX262164:QTX262194 RDT262164:RDT262194 RNP262164:RNP262194 RXL262164:RXL262194 SHH262164:SHH262194 SRD262164:SRD262194 TAZ262164:TAZ262194 TKV262164:TKV262194 TUR262164:TUR262194 UEN262164:UEN262194 UOJ262164:UOJ262194 UYF262164:UYF262194 VIB262164:VIB262194 VRX262164:VRX262194 WBT262164:WBT262194 WLP262164:WLP262194 WVL262164:WVL262194 D327700:D327730 IZ327700:IZ327730 SV327700:SV327730 ACR327700:ACR327730 AMN327700:AMN327730 AWJ327700:AWJ327730 BGF327700:BGF327730 BQB327700:BQB327730 BZX327700:BZX327730 CJT327700:CJT327730 CTP327700:CTP327730 DDL327700:DDL327730 DNH327700:DNH327730 DXD327700:DXD327730 EGZ327700:EGZ327730 EQV327700:EQV327730 FAR327700:FAR327730 FKN327700:FKN327730 FUJ327700:FUJ327730 GEF327700:GEF327730 GOB327700:GOB327730 GXX327700:GXX327730 HHT327700:HHT327730 HRP327700:HRP327730 IBL327700:IBL327730 ILH327700:ILH327730 IVD327700:IVD327730 JEZ327700:JEZ327730 JOV327700:JOV327730 JYR327700:JYR327730 KIN327700:KIN327730 KSJ327700:KSJ327730 LCF327700:LCF327730 LMB327700:LMB327730 LVX327700:LVX327730 MFT327700:MFT327730 MPP327700:MPP327730 MZL327700:MZL327730 NJH327700:NJH327730 NTD327700:NTD327730 OCZ327700:OCZ327730 OMV327700:OMV327730 OWR327700:OWR327730 PGN327700:PGN327730 PQJ327700:PQJ327730 QAF327700:QAF327730 QKB327700:QKB327730 QTX327700:QTX327730 RDT327700:RDT327730 RNP327700:RNP327730 RXL327700:RXL327730 SHH327700:SHH327730 SRD327700:SRD327730 TAZ327700:TAZ327730 TKV327700:TKV327730 TUR327700:TUR327730 UEN327700:UEN327730 UOJ327700:UOJ327730 UYF327700:UYF327730 VIB327700:VIB327730 VRX327700:VRX327730 WBT327700:WBT327730 WLP327700:WLP327730 WVL327700:WVL327730 D393236:D393266 IZ393236:IZ393266 SV393236:SV393266 ACR393236:ACR393266 AMN393236:AMN393266 AWJ393236:AWJ393266 BGF393236:BGF393266 BQB393236:BQB393266 BZX393236:BZX393266 CJT393236:CJT393266 CTP393236:CTP393266 DDL393236:DDL393266 DNH393236:DNH393266 DXD393236:DXD393266 EGZ393236:EGZ393266 EQV393236:EQV393266 FAR393236:FAR393266 FKN393236:FKN393266 FUJ393236:FUJ393266 GEF393236:GEF393266 GOB393236:GOB393266 GXX393236:GXX393266 HHT393236:HHT393266 HRP393236:HRP393266 IBL393236:IBL393266 ILH393236:ILH393266 IVD393236:IVD393266 JEZ393236:JEZ393266 JOV393236:JOV393266 JYR393236:JYR393266 KIN393236:KIN393266 KSJ393236:KSJ393266 LCF393236:LCF393266 LMB393236:LMB393266 LVX393236:LVX393266 MFT393236:MFT393266 MPP393236:MPP393266 MZL393236:MZL393266 NJH393236:NJH393266 NTD393236:NTD393266 OCZ393236:OCZ393266 OMV393236:OMV393266 OWR393236:OWR393266 PGN393236:PGN393266 PQJ393236:PQJ393266 QAF393236:QAF393266 QKB393236:QKB393266 QTX393236:QTX393266 RDT393236:RDT393266 RNP393236:RNP393266 RXL393236:RXL393266 SHH393236:SHH393266 SRD393236:SRD393266 TAZ393236:TAZ393266 TKV393236:TKV393266 TUR393236:TUR393266 UEN393236:UEN393266 UOJ393236:UOJ393266 UYF393236:UYF393266 VIB393236:VIB393266 VRX393236:VRX393266 WBT393236:WBT393266 WLP393236:WLP393266 WVL393236:WVL393266 D458772:D458802 IZ458772:IZ458802 SV458772:SV458802 ACR458772:ACR458802 AMN458772:AMN458802 AWJ458772:AWJ458802 BGF458772:BGF458802 BQB458772:BQB458802 BZX458772:BZX458802 CJT458772:CJT458802 CTP458772:CTP458802 DDL458772:DDL458802 DNH458772:DNH458802 DXD458772:DXD458802 EGZ458772:EGZ458802 EQV458772:EQV458802 FAR458772:FAR458802 FKN458772:FKN458802 FUJ458772:FUJ458802 GEF458772:GEF458802 GOB458772:GOB458802 GXX458772:GXX458802 HHT458772:HHT458802 HRP458772:HRP458802 IBL458772:IBL458802 ILH458772:ILH458802 IVD458772:IVD458802 JEZ458772:JEZ458802 JOV458772:JOV458802 JYR458772:JYR458802 KIN458772:KIN458802 KSJ458772:KSJ458802 LCF458772:LCF458802 LMB458772:LMB458802 LVX458772:LVX458802 MFT458772:MFT458802 MPP458772:MPP458802 MZL458772:MZL458802 NJH458772:NJH458802 NTD458772:NTD458802 OCZ458772:OCZ458802 OMV458772:OMV458802 OWR458772:OWR458802 PGN458772:PGN458802 PQJ458772:PQJ458802 QAF458772:QAF458802 QKB458772:QKB458802 QTX458772:QTX458802 RDT458772:RDT458802 RNP458772:RNP458802 RXL458772:RXL458802 SHH458772:SHH458802 SRD458772:SRD458802 TAZ458772:TAZ458802 TKV458772:TKV458802 TUR458772:TUR458802 UEN458772:UEN458802 UOJ458772:UOJ458802 UYF458772:UYF458802 VIB458772:VIB458802 VRX458772:VRX458802 WBT458772:WBT458802 WLP458772:WLP458802 WVL458772:WVL458802 D524308:D524338 IZ524308:IZ524338 SV524308:SV524338 ACR524308:ACR524338 AMN524308:AMN524338 AWJ524308:AWJ524338 BGF524308:BGF524338 BQB524308:BQB524338 BZX524308:BZX524338 CJT524308:CJT524338 CTP524308:CTP524338 DDL524308:DDL524338 DNH524308:DNH524338 DXD524308:DXD524338 EGZ524308:EGZ524338 EQV524308:EQV524338 FAR524308:FAR524338 FKN524308:FKN524338 FUJ524308:FUJ524338 GEF524308:GEF524338 GOB524308:GOB524338 GXX524308:GXX524338 HHT524308:HHT524338 HRP524308:HRP524338 IBL524308:IBL524338 ILH524308:ILH524338 IVD524308:IVD524338 JEZ524308:JEZ524338 JOV524308:JOV524338 JYR524308:JYR524338 KIN524308:KIN524338 KSJ524308:KSJ524338 LCF524308:LCF524338 LMB524308:LMB524338 LVX524308:LVX524338 MFT524308:MFT524338 MPP524308:MPP524338 MZL524308:MZL524338 NJH524308:NJH524338 NTD524308:NTD524338 OCZ524308:OCZ524338 OMV524308:OMV524338 OWR524308:OWR524338 PGN524308:PGN524338 PQJ524308:PQJ524338 QAF524308:QAF524338 QKB524308:QKB524338 QTX524308:QTX524338 RDT524308:RDT524338 RNP524308:RNP524338 RXL524308:RXL524338 SHH524308:SHH524338 SRD524308:SRD524338 TAZ524308:TAZ524338 TKV524308:TKV524338 TUR524308:TUR524338 UEN524308:UEN524338 UOJ524308:UOJ524338 UYF524308:UYF524338 VIB524308:VIB524338 VRX524308:VRX524338 WBT524308:WBT524338 WLP524308:WLP524338 WVL524308:WVL524338 D589844:D589874 IZ589844:IZ589874 SV589844:SV589874 ACR589844:ACR589874 AMN589844:AMN589874 AWJ589844:AWJ589874 BGF589844:BGF589874 BQB589844:BQB589874 BZX589844:BZX589874 CJT589844:CJT589874 CTP589844:CTP589874 DDL589844:DDL589874 DNH589844:DNH589874 DXD589844:DXD589874 EGZ589844:EGZ589874 EQV589844:EQV589874 FAR589844:FAR589874 FKN589844:FKN589874 FUJ589844:FUJ589874 GEF589844:GEF589874 GOB589844:GOB589874 GXX589844:GXX589874 HHT589844:HHT589874 HRP589844:HRP589874 IBL589844:IBL589874 ILH589844:ILH589874 IVD589844:IVD589874 JEZ589844:JEZ589874 JOV589844:JOV589874 JYR589844:JYR589874 KIN589844:KIN589874 KSJ589844:KSJ589874 LCF589844:LCF589874 LMB589844:LMB589874 LVX589844:LVX589874 MFT589844:MFT589874 MPP589844:MPP589874 MZL589844:MZL589874 NJH589844:NJH589874 NTD589844:NTD589874 OCZ589844:OCZ589874 OMV589844:OMV589874 OWR589844:OWR589874 PGN589844:PGN589874 PQJ589844:PQJ589874 QAF589844:QAF589874 QKB589844:QKB589874 QTX589844:QTX589874 RDT589844:RDT589874 RNP589844:RNP589874 RXL589844:RXL589874 SHH589844:SHH589874 SRD589844:SRD589874 TAZ589844:TAZ589874 TKV589844:TKV589874 TUR589844:TUR589874 UEN589844:UEN589874 UOJ589844:UOJ589874 UYF589844:UYF589874 VIB589844:VIB589874 VRX589844:VRX589874 WBT589844:WBT589874 WLP589844:WLP589874 WVL589844:WVL589874 D655380:D655410 IZ655380:IZ655410 SV655380:SV655410 ACR655380:ACR655410 AMN655380:AMN655410 AWJ655380:AWJ655410 BGF655380:BGF655410 BQB655380:BQB655410 BZX655380:BZX655410 CJT655380:CJT655410 CTP655380:CTP655410 DDL655380:DDL655410 DNH655380:DNH655410 DXD655380:DXD655410 EGZ655380:EGZ655410 EQV655380:EQV655410 FAR655380:FAR655410 FKN655380:FKN655410 FUJ655380:FUJ655410 GEF655380:GEF655410 GOB655380:GOB655410 GXX655380:GXX655410 HHT655380:HHT655410 HRP655380:HRP655410 IBL655380:IBL655410 ILH655380:ILH655410 IVD655380:IVD655410 JEZ655380:JEZ655410 JOV655380:JOV655410 JYR655380:JYR655410 KIN655380:KIN655410 KSJ655380:KSJ655410 LCF655380:LCF655410 LMB655380:LMB655410 LVX655380:LVX655410 MFT655380:MFT655410 MPP655380:MPP655410 MZL655380:MZL655410 NJH655380:NJH655410 NTD655380:NTD655410 OCZ655380:OCZ655410 OMV655380:OMV655410 OWR655380:OWR655410 PGN655380:PGN655410 PQJ655380:PQJ655410 QAF655380:QAF655410 QKB655380:QKB655410 QTX655380:QTX655410 RDT655380:RDT655410 RNP655380:RNP655410 RXL655380:RXL655410 SHH655380:SHH655410 SRD655380:SRD655410 TAZ655380:TAZ655410 TKV655380:TKV655410 TUR655380:TUR655410 UEN655380:UEN655410 UOJ655380:UOJ655410 UYF655380:UYF655410 VIB655380:VIB655410 VRX655380:VRX655410 WBT655380:WBT655410 WLP655380:WLP655410 WVL655380:WVL655410 D720916:D720946 IZ720916:IZ720946 SV720916:SV720946 ACR720916:ACR720946 AMN720916:AMN720946 AWJ720916:AWJ720946 BGF720916:BGF720946 BQB720916:BQB720946 BZX720916:BZX720946 CJT720916:CJT720946 CTP720916:CTP720946 DDL720916:DDL720946 DNH720916:DNH720946 DXD720916:DXD720946 EGZ720916:EGZ720946 EQV720916:EQV720946 FAR720916:FAR720946 FKN720916:FKN720946 FUJ720916:FUJ720946 GEF720916:GEF720946 GOB720916:GOB720946 GXX720916:GXX720946 HHT720916:HHT720946 HRP720916:HRP720946 IBL720916:IBL720946 ILH720916:ILH720946 IVD720916:IVD720946 JEZ720916:JEZ720946 JOV720916:JOV720946 JYR720916:JYR720946 KIN720916:KIN720946 KSJ720916:KSJ720946 LCF720916:LCF720946 LMB720916:LMB720946 LVX720916:LVX720946 MFT720916:MFT720946 MPP720916:MPP720946 MZL720916:MZL720946 NJH720916:NJH720946 NTD720916:NTD720946 OCZ720916:OCZ720946 OMV720916:OMV720946 OWR720916:OWR720946 PGN720916:PGN720946 PQJ720916:PQJ720946 QAF720916:QAF720946 QKB720916:QKB720946 QTX720916:QTX720946 RDT720916:RDT720946 RNP720916:RNP720946 RXL720916:RXL720946 SHH720916:SHH720946 SRD720916:SRD720946 TAZ720916:TAZ720946 TKV720916:TKV720946 TUR720916:TUR720946 UEN720916:UEN720946 UOJ720916:UOJ720946 UYF720916:UYF720946 VIB720916:VIB720946 VRX720916:VRX720946 WBT720916:WBT720946 WLP720916:WLP720946 WVL720916:WVL720946 D786452:D786482 IZ786452:IZ786482 SV786452:SV786482 ACR786452:ACR786482 AMN786452:AMN786482 AWJ786452:AWJ786482 BGF786452:BGF786482 BQB786452:BQB786482 BZX786452:BZX786482 CJT786452:CJT786482 CTP786452:CTP786482 DDL786452:DDL786482 DNH786452:DNH786482 DXD786452:DXD786482 EGZ786452:EGZ786482 EQV786452:EQV786482 FAR786452:FAR786482 FKN786452:FKN786482 FUJ786452:FUJ786482 GEF786452:GEF786482 GOB786452:GOB786482 GXX786452:GXX786482 HHT786452:HHT786482 HRP786452:HRP786482 IBL786452:IBL786482 ILH786452:ILH786482 IVD786452:IVD786482 JEZ786452:JEZ786482 JOV786452:JOV786482 JYR786452:JYR786482 KIN786452:KIN786482 KSJ786452:KSJ786482 LCF786452:LCF786482 LMB786452:LMB786482 LVX786452:LVX786482 MFT786452:MFT786482 MPP786452:MPP786482 MZL786452:MZL786482 NJH786452:NJH786482 NTD786452:NTD786482 OCZ786452:OCZ786482 OMV786452:OMV786482 OWR786452:OWR786482 PGN786452:PGN786482 PQJ786452:PQJ786482 QAF786452:QAF786482 QKB786452:QKB786482 QTX786452:QTX786482 RDT786452:RDT786482 RNP786452:RNP786482 RXL786452:RXL786482 SHH786452:SHH786482 SRD786452:SRD786482 TAZ786452:TAZ786482 TKV786452:TKV786482 TUR786452:TUR786482 UEN786452:UEN786482 UOJ786452:UOJ786482 UYF786452:UYF786482 VIB786452:VIB786482 VRX786452:VRX786482 WBT786452:WBT786482 WLP786452:WLP786482 WVL786452:WVL786482 D851988:D852018 IZ851988:IZ852018 SV851988:SV852018 ACR851988:ACR852018 AMN851988:AMN852018 AWJ851988:AWJ852018 BGF851988:BGF852018 BQB851988:BQB852018 BZX851988:BZX852018 CJT851988:CJT852018 CTP851988:CTP852018 DDL851988:DDL852018 DNH851988:DNH852018 DXD851988:DXD852018 EGZ851988:EGZ852018 EQV851988:EQV852018 FAR851988:FAR852018 FKN851988:FKN852018 FUJ851988:FUJ852018 GEF851988:GEF852018 GOB851988:GOB852018 GXX851988:GXX852018 HHT851988:HHT852018 HRP851988:HRP852018 IBL851988:IBL852018 ILH851988:ILH852018 IVD851988:IVD852018 JEZ851988:JEZ852018 JOV851988:JOV852018 JYR851988:JYR852018 KIN851988:KIN852018 KSJ851988:KSJ852018 LCF851988:LCF852018 LMB851988:LMB852018 LVX851988:LVX852018 MFT851988:MFT852018 MPP851988:MPP852018 MZL851988:MZL852018 NJH851988:NJH852018 NTD851988:NTD852018 OCZ851988:OCZ852018 OMV851988:OMV852018 OWR851988:OWR852018 PGN851988:PGN852018 PQJ851988:PQJ852018 QAF851988:QAF852018 QKB851988:QKB852018 QTX851988:QTX852018 RDT851988:RDT852018 RNP851988:RNP852018 RXL851988:RXL852018 SHH851988:SHH852018 SRD851988:SRD852018 TAZ851988:TAZ852018 TKV851988:TKV852018 TUR851988:TUR852018 UEN851988:UEN852018 UOJ851988:UOJ852018 UYF851988:UYF852018 VIB851988:VIB852018 VRX851988:VRX852018 WBT851988:WBT852018 WLP851988:WLP852018 WVL851988:WVL852018 D917524:D917554 IZ917524:IZ917554 SV917524:SV917554 ACR917524:ACR917554 AMN917524:AMN917554 AWJ917524:AWJ917554 BGF917524:BGF917554 BQB917524:BQB917554 BZX917524:BZX917554 CJT917524:CJT917554 CTP917524:CTP917554 DDL917524:DDL917554 DNH917524:DNH917554 DXD917524:DXD917554 EGZ917524:EGZ917554 EQV917524:EQV917554 FAR917524:FAR917554 FKN917524:FKN917554 FUJ917524:FUJ917554 GEF917524:GEF917554 GOB917524:GOB917554 GXX917524:GXX917554 HHT917524:HHT917554 HRP917524:HRP917554 IBL917524:IBL917554 ILH917524:ILH917554 IVD917524:IVD917554 JEZ917524:JEZ917554 JOV917524:JOV917554 JYR917524:JYR917554 KIN917524:KIN917554 KSJ917524:KSJ917554 LCF917524:LCF917554 LMB917524:LMB917554 LVX917524:LVX917554 MFT917524:MFT917554 MPP917524:MPP917554 MZL917524:MZL917554 NJH917524:NJH917554 NTD917524:NTD917554 OCZ917524:OCZ917554 OMV917524:OMV917554 OWR917524:OWR917554 PGN917524:PGN917554 PQJ917524:PQJ917554 QAF917524:QAF917554 QKB917524:QKB917554 QTX917524:QTX917554 RDT917524:RDT917554 RNP917524:RNP917554 RXL917524:RXL917554 SHH917524:SHH917554 SRD917524:SRD917554 TAZ917524:TAZ917554 TKV917524:TKV917554 TUR917524:TUR917554 UEN917524:UEN917554 UOJ917524:UOJ917554 UYF917524:UYF917554 VIB917524:VIB917554 VRX917524:VRX917554 WBT917524:WBT917554 WLP917524:WLP917554 WVL917524:WVL917554 D983060:D983090 IZ983060:IZ983090 SV983060:SV983090 ACR983060:ACR983090 AMN983060:AMN983090 AWJ983060:AWJ983090 BGF983060:BGF983090 BQB983060:BQB983090 BZX983060:BZX983090 CJT983060:CJT983090 CTP983060:CTP983090 DDL983060:DDL983090 DNH983060:DNH983090 DXD983060:DXD983090 EGZ983060:EGZ983090 EQV983060:EQV983090 FAR983060:FAR983090 FKN983060:FKN983090 FUJ983060:FUJ983090 GEF983060:GEF983090 GOB983060:GOB983090 GXX983060:GXX983090 HHT983060:HHT983090 HRP983060:HRP983090 IBL983060:IBL983090 ILH983060:ILH983090 IVD983060:IVD983090 JEZ983060:JEZ983090 JOV983060:JOV983090 JYR983060:JYR983090 KIN983060:KIN983090 KSJ983060:KSJ983090 LCF983060:LCF983090 LMB983060:LMB983090 LVX983060:LVX983090 MFT983060:MFT983090 MPP983060:MPP983090 MZL983060:MZL983090 NJH983060:NJH983090 NTD983060:NTD983090 OCZ983060:OCZ983090 OMV983060:OMV983090 OWR983060:OWR983090 PGN983060:PGN983090 PQJ983060:PQJ983090 QAF983060:QAF983090 QKB983060:QKB983090 QTX983060:QTX983090 RDT983060:RDT983090 RNP983060:RNP983090 RXL983060:RXL983090 SHH983060:SHH983090 SRD983060:SRD983090 TAZ983060:TAZ983090 TKV983060:TKV983090 TUR983060:TUR983090 UEN983060:UEN983090 UOJ983060:UOJ983090 UYF983060:UYF983090 VIB983060:VIB983090 VRX983060:VRX983090 WBT983060:WBT983090 WLP983060:WLP983090 WVL983060:WVL983090" xr:uid="{BB82DC28-1567-4017-A13B-1639939FB6CD}">
      <formula1>$K$87:$K$88</formula1>
    </dataValidation>
    <dataValidation type="list" imeMode="off" allowBlank="1" showInputMessage="1" showErrorMessage="1" errorTitle="日付入力案内" error="リストから選択してください。" sqref="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9 JG65539 TC65539 ACY65539 AMU65539 AWQ65539 BGM65539 BQI65539 CAE65539 CKA65539 CTW65539 DDS65539 DNO65539 DXK65539 EHG65539 ERC65539 FAY65539 FKU65539 FUQ65539 GEM65539 GOI65539 GYE65539 HIA65539 HRW65539 IBS65539 ILO65539 IVK65539 JFG65539 JPC65539 JYY65539 KIU65539 KSQ65539 LCM65539 LMI65539 LWE65539 MGA65539 MPW65539 MZS65539 NJO65539 NTK65539 ODG65539 ONC65539 OWY65539 PGU65539 PQQ65539 QAM65539 QKI65539 QUE65539 REA65539 RNW65539 RXS65539 SHO65539 SRK65539 TBG65539 TLC65539 TUY65539 UEU65539 UOQ65539 UYM65539 VII65539 VSE65539 WCA65539 WLW65539 WVS65539 K131075 JG131075 TC131075 ACY131075 AMU131075 AWQ131075 BGM131075 BQI131075 CAE131075 CKA131075 CTW131075 DDS131075 DNO131075 DXK131075 EHG131075 ERC131075 FAY131075 FKU131075 FUQ131075 GEM131075 GOI131075 GYE131075 HIA131075 HRW131075 IBS131075 ILO131075 IVK131075 JFG131075 JPC131075 JYY131075 KIU131075 KSQ131075 LCM131075 LMI131075 LWE131075 MGA131075 MPW131075 MZS131075 NJO131075 NTK131075 ODG131075 ONC131075 OWY131075 PGU131075 PQQ131075 QAM131075 QKI131075 QUE131075 REA131075 RNW131075 RXS131075 SHO131075 SRK131075 TBG131075 TLC131075 TUY131075 UEU131075 UOQ131075 UYM131075 VII131075 VSE131075 WCA131075 WLW131075 WVS131075 K196611 JG196611 TC196611 ACY196611 AMU196611 AWQ196611 BGM196611 BQI196611 CAE196611 CKA196611 CTW196611 DDS196611 DNO196611 DXK196611 EHG196611 ERC196611 FAY196611 FKU196611 FUQ196611 GEM196611 GOI196611 GYE196611 HIA196611 HRW196611 IBS196611 ILO196611 IVK196611 JFG196611 JPC196611 JYY196611 KIU196611 KSQ196611 LCM196611 LMI196611 LWE196611 MGA196611 MPW196611 MZS196611 NJO196611 NTK196611 ODG196611 ONC196611 OWY196611 PGU196611 PQQ196611 QAM196611 QKI196611 QUE196611 REA196611 RNW196611 RXS196611 SHO196611 SRK196611 TBG196611 TLC196611 TUY196611 UEU196611 UOQ196611 UYM196611 VII196611 VSE196611 WCA196611 WLW196611 WVS196611 K262147 JG262147 TC262147 ACY262147 AMU262147 AWQ262147 BGM262147 BQI262147 CAE262147 CKA262147 CTW262147 DDS262147 DNO262147 DXK262147 EHG262147 ERC262147 FAY262147 FKU262147 FUQ262147 GEM262147 GOI262147 GYE262147 HIA262147 HRW262147 IBS262147 ILO262147 IVK262147 JFG262147 JPC262147 JYY262147 KIU262147 KSQ262147 LCM262147 LMI262147 LWE262147 MGA262147 MPW262147 MZS262147 NJO262147 NTK262147 ODG262147 ONC262147 OWY262147 PGU262147 PQQ262147 QAM262147 QKI262147 QUE262147 REA262147 RNW262147 RXS262147 SHO262147 SRK262147 TBG262147 TLC262147 TUY262147 UEU262147 UOQ262147 UYM262147 VII262147 VSE262147 WCA262147 WLW262147 WVS262147 K327683 JG327683 TC327683 ACY327683 AMU327683 AWQ327683 BGM327683 BQI327683 CAE327683 CKA327683 CTW327683 DDS327683 DNO327683 DXK327683 EHG327683 ERC327683 FAY327683 FKU327683 FUQ327683 GEM327683 GOI327683 GYE327683 HIA327683 HRW327683 IBS327683 ILO327683 IVK327683 JFG327683 JPC327683 JYY327683 KIU327683 KSQ327683 LCM327683 LMI327683 LWE327683 MGA327683 MPW327683 MZS327683 NJO327683 NTK327683 ODG327683 ONC327683 OWY327683 PGU327683 PQQ327683 QAM327683 QKI327683 QUE327683 REA327683 RNW327683 RXS327683 SHO327683 SRK327683 TBG327683 TLC327683 TUY327683 UEU327683 UOQ327683 UYM327683 VII327683 VSE327683 WCA327683 WLW327683 WVS327683 K393219 JG393219 TC393219 ACY393219 AMU393219 AWQ393219 BGM393219 BQI393219 CAE393219 CKA393219 CTW393219 DDS393219 DNO393219 DXK393219 EHG393219 ERC393219 FAY393219 FKU393219 FUQ393219 GEM393219 GOI393219 GYE393219 HIA393219 HRW393219 IBS393219 ILO393219 IVK393219 JFG393219 JPC393219 JYY393219 KIU393219 KSQ393219 LCM393219 LMI393219 LWE393219 MGA393219 MPW393219 MZS393219 NJO393219 NTK393219 ODG393219 ONC393219 OWY393219 PGU393219 PQQ393219 QAM393219 QKI393219 QUE393219 REA393219 RNW393219 RXS393219 SHO393219 SRK393219 TBG393219 TLC393219 TUY393219 UEU393219 UOQ393219 UYM393219 VII393219 VSE393219 WCA393219 WLW393219 WVS393219 K458755 JG458755 TC458755 ACY458755 AMU458755 AWQ458755 BGM458755 BQI458755 CAE458755 CKA458755 CTW458755 DDS458755 DNO458755 DXK458755 EHG458755 ERC458755 FAY458755 FKU458755 FUQ458755 GEM458755 GOI458755 GYE458755 HIA458755 HRW458755 IBS458755 ILO458755 IVK458755 JFG458755 JPC458755 JYY458755 KIU458755 KSQ458755 LCM458755 LMI458755 LWE458755 MGA458755 MPW458755 MZS458755 NJO458755 NTK458755 ODG458755 ONC458755 OWY458755 PGU458755 PQQ458755 QAM458755 QKI458755 QUE458755 REA458755 RNW458755 RXS458755 SHO458755 SRK458755 TBG458755 TLC458755 TUY458755 UEU458755 UOQ458755 UYM458755 VII458755 VSE458755 WCA458755 WLW458755 WVS458755 K524291 JG524291 TC524291 ACY524291 AMU524291 AWQ524291 BGM524291 BQI524291 CAE524291 CKA524291 CTW524291 DDS524291 DNO524291 DXK524291 EHG524291 ERC524291 FAY524291 FKU524291 FUQ524291 GEM524291 GOI524291 GYE524291 HIA524291 HRW524291 IBS524291 ILO524291 IVK524291 JFG524291 JPC524291 JYY524291 KIU524291 KSQ524291 LCM524291 LMI524291 LWE524291 MGA524291 MPW524291 MZS524291 NJO524291 NTK524291 ODG524291 ONC524291 OWY524291 PGU524291 PQQ524291 QAM524291 QKI524291 QUE524291 REA524291 RNW524291 RXS524291 SHO524291 SRK524291 TBG524291 TLC524291 TUY524291 UEU524291 UOQ524291 UYM524291 VII524291 VSE524291 WCA524291 WLW524291 WVS524291 K589827 JG589827 TC589827 ACY589827 AMU589827 AWQ589827 BGM589827 BQI589827 CAE589827 CKA589827 CTW589827 DDS589827 DNO589827 DXK589827 EHG589827 ERC589827 FAY589827 FKU589827 FUQ589827 GEM589827 GOI589827 GYE589827 HIA589827 HRW589827 IBS589827 ILO589827 IVK589827 JFG589827 JPC589827 JYY589827 KIU589827 KSQ589827 LCM589827 LMI589827 LWE589827 MGA589827 MPW589827 MZS589827 NJO589827 NTK589827 ODG589827 ONC589827 OWY589827 PGU589827 PQQ589827 QAM589827 QKI589827 QUE589827 REA589827 RNW589827 RXS589827 SHO589827 SRK589827 TBG589827 TLC589827 TUY589827 UEU589827 UOQ589827 UYM589827 VII589827 VSE589827 WCA589827 WLW589827 WVS589827 K655363 JG655363 TC655363 ACY655363 AMU655363 AWQ655363 BGM655363 BQI655363 CAE655363 CKA655363 CTW655363 DDS655363 DNO655363 DXK655363 EHG655363 ERC655363 FAY655363 FKU655363 FUQ655363 GEM655363 GOI655363 GYE655363 HIA655363 HRW655363 IBS655363 ILO655363 IVK655363 JFG655363 JPC655363 JYY655363 KIU655363 KSQ655363 LCM655363 LMI655363 LWE655363 MGA655363 MPW655363 MZS655363 NJO655363 NTK655363 ODG655363 ONC655363 OWY655363 PGU655363 PQQ655363 QAM655363 QKI655363 QUE655363 REA655363 RNW655363 RXS655363 SHO655363 SRK655363 TBG655363 TLC655363 TUY655363 UEU655363 UOQ655363 UYM655363 VII655363 VSE655363 WCA655363 WLW655363 WVS655363 K720899 JG720899 TC720899 ACY720899 AMU720899 AWQ720899 BGM720899 BQI720899 CAE720899 CKA720899 CTW720899 DDS720899 DNO720899 DXK720899 EHG720899 ERC720899 FAY720899 FKU720899 FUQ720899 GEM720899 GOI720899 GYE720899 HIA720899 HRW720899 IBS720899 ILO720899 IVK720899 JFG720899 JPC720899 JYY720899 KIU720899 KSQ720899 LCM720899 LMI720899 LWE720899 MGA720899 MPW720899 MZS720899 NJO720899 NTK720899 ODG720899 ONC720899 OWY720899 PGU720899 PQQ720899 QAM720899 QKI720899 QUE720899 REA720899 RNW720899 RXS720899 SHO720899 SRK720899 TBG720899 TLC720899 TUY720899 UEU720899 UOQ720899 UYM720899 VII720899 VSE720899 WCA720899 WLW720899 WVS720899 K786435 JG786435 TC786435 ACY786435 AMU786435 AWQ786435 BGM786435 BQI786435 CAE786435 CKA786435 CTW786435 DDS786435 DNO786435 DXK786435 EHG786435 ERC786435 FAY786435 FKU786435 FUQ786435 GEM786435 GOI786435 GYE786435 HIA786435 HRW786435 IBS786435 ILO786435 IVK786435 JFG786435 JPC786435 JYY786435 KIU786435 KSQ786435 LCM786435 LMI786435 LWE786435 MGA786435 MPW786435 MZS786435 NJO786435 NTK786435 ODG786435 ONC786435 OWY786435 PGU786435 PQQ786435 QAM786435 QKI786435 QUE786435 REA786435 RNW786435 RXS786435 SHO786435 SRK786435 TBG786435 TLC786435 TUY786435 UEU786435 UOQ786435 UYM786435 VII786435 VSE786435 WCA786435 WLW786435 WVS786435 K851971 JG851971 TC851971 ACY851971 AMU851971 AWQ851971 BGM851971 BQI851971 CAE851971 CKA851971 CTW851971 DDS851971 DNO851971 DXK851971 EHG851971 ERC851971 FAY851971 FKU851971 FUQ851971 GEM851971 GOI851971 GYE851971 HIA851971 HRW851971 IBS851971 ILO851971 IVK851971 JFG851971 JPC851971 JYY851971 KIU851971 KSQ851971 LCM851971 LMI851971 LWE851971 MGA851971 MPW851971 MZS851971 NJO851971 NTK851971 ODG851971 ONC851971 OWY851971 PGU851971 PQQ851971 QAM851971 QKI851971 QUE851971 REA851971 RNW851971 RXS851971 SHO851971 SRK851971 TBG851971 TLC851971 TUY851971 UEU851971 UOQ851971 UYM851971 VII851971 VSE851971 WCA851971 WLW851971 WVS851971 K917507 JG917507 TC917507 ACY917507 AMU917507 AWQ917507 BGM917507 BQI917507 CAE917507 CKA917507 CTW917507 DDS917507 DNO917507 DXK917507 EHG917507 ERC917507 FAY917507 FKU917507 FUQ917507 GEM917507 GOI917507 GYE917507 HIA917507 HRW917507 IBS917507 ILO917507 IVK917507 JFG917507 JPC917507 JYY917507 KIU917507 KSQ917507 LCM917507 LMI917507 LWE917507 MGA917507 MPW917507 MZS917507 NJO917507 NTK917507 ODG917507 ONC917507 OWY917507 PGU917507 PQQ917507 QAM917507 QKI917507 QUE917507 REA917507 RNW917507 RXS917507 SHO917507 SRK917507 TBG917507 TLC917507 TUY917507 UEU917507 UOQ917507 UYM917507 VII917507 VSE917507 WCA917507 WLW917507 WVS917507 K983043 JG983043 TC983043 ACY983043 AMU983043 AWQ983043 BGM983043 BQI983043 CAE983043 CKA983043 CTW983043 DDS983043 DNO983043 DXK983043 EHG983043 ERC983043 FAY983043 FKU983043 FUQ983043 GEM983043 GOI983043 GYE983043 HIA983043 HRW983043 IBS983043 ILO983043 IVK983043 JFG983043 JPC983043 JYY983043 KIU983043 KSQ983043 LCM983043 LMI983043 LWE983043 MGA983043 MPW983043 MZS983043 NJO983043 NTK983043 ODG983043 ONC983043 OWY983043 PGU983043 PQQ983043 QAM983043 QKI983043 QUE983043 REA983043 RNW983043 RXS983043 SHO983043 SRK983043 TBG983043 TLC983043 TUY983043 UEU983043 UOQ983043 UYM983043 VII983043 VSE983043 WCA983043 WLW983043 WVS983043" xr:uid="{920B116D-1CB9-4B6B-BF31-65AD10947937}">
      <formula1>$D$144:$D$170</formula1>
    </dataValidation>
    <dataValidation type="textLength" imeMode="off" allowBlank="1" showInputMessage="1" showErrorMessage="1" errorTitle="製品コード入力ミス" error="製品コードを4桁で入力してください。_x000a_例：0000～9999"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xr:uid="{FBF90AAE-80D2-430C-AB85-2D07AD88E841}">
      <formula1>4</formula1>
      <formula2>4</formula2>
    </dataValidation>
    <dataValidation type="list" allowBlank="1" showInputMessage="1" showErrorMessage="1" sqref="D4:F4 IZ4:JB4 SV4:SX4 ACR4:ACT4 AMN4:AMP4 AWJ4:AWL4 BGF4:BGH4 BQB4:BQD4 BZX4:BZZ4 CJT4:CJV4 CTP4:CTR4 DDL4:DDN4 DNH4:DNJ4 DXD4:DXF4 EGZ4:EHB4 EQV4:EQX4 FAR4:FAT4 FKN4:FKP4 FUJ4:FUL4 GEF4:GEH4 GOB4:GOD4 GXX4:GXZ4 HHT4:HHV4 HRP4:HRR4 IBL4:IBN4 ILH4:ILJ4 IVD4:IVF4 JEZ4:JFB4 JOV4:JOX4 JYR4:JYT4 KIN4:KIP4 KSJ4:KSL4 LCF4:LCH4 LMB4:LMD4 LVX4:LVZ4 MFT4:MFV4 MPP4:MPR4 MZL4:MZN4 NJH4:NJJ4 NTD4:NTF4 OCZ4:ODB4 OMV4:OMX4 OWR4:OWT4 PGN4:PGP4 PQJ4:PQL4 QAF4:QAH4 QKB4:QKD4 QTX4:QTZ4 RDT4:RDV4 RNP4:RNR4 RXL4:RXN4 SHH4:SHJ4 SRD4:SRF4 TAZ4:TBB4 TKV4:TKX4 TUR4:TUT4 UEN4:UEP4 UOJ4:UOL4 UYF4:UYH4 VIB4:VID4 VRX4:VRZ4 WBT4:WBV4 WLP4:WLR4 WVL4:WVN4 D65540:F65540 IZ65540:JB65540 SV65540:SX65540 ACR65540:ACT65540 AMN65540:AMP65540 AWJ65540:AWL65540 BGF65540:BGH65540 BQB65540:BQD65540 BZX65540:BZZ65540 CJT65540:CJV65540 CTP65540:CTR65540 DDL65540:DDN65540 DNH65540:DNJ65540 DXD65540:DXF65540 EGZ65540:EHB65540 EQV65540:EQX65540 FAR65540:FAT65540 FKN65540:FKP65540 FUJ65540:FUL65540 GEF65540:GEH65540 GOB65540:GOD65540 GXX65540:GXZ65540 HHT65540:HHV65540 HRP65540:HRR65540 IBL65540:IBN65540 ILH65540:ILJ65540 IVD65540:IVF65540 JEZ65540:JFB65540 JOV65540:JOX65540 JYR65540:JYT65540 KIN65540:KIP65540 KSJ65540:KSL65540 LCF65540:LCH65540 LMB65540:LMD65540 LVX65540:LVZ65540 MFT65540:MFV65540 MPP65540:MPR65540 MZL65540:MZN65540 NJH65540:NJJ65540 NTD65540:NTF65540 OCZ65540:ODB65540 OMV65540:OMX65540 OWR65540:OWT65540 PGN65540:PGP65540 PQJ65540:PQL65540 QAF65540:QAH65540 QKB65540:QKD65540 QTX65540:QTZ65540 RDT65540:RDV65540 RNP65540:RNR65540 RXL65540:RXN65540 SHH65540:SHJ65540 SRD65540:SRF65540 TAZ65540:TBB65540 TKV65540:TKX65540 TUR65540:TUT65540 UEN65540:UEP65540 UOJ65540:UOL65540 UYF65540:UYH65540 VIB65540:VID65540 VRX65540:VRZ65540 WBT65540:WBV65540 WLP65540:WLR65540 WVL65540:WVN65540 D131076:F131076 IZ131076:JB131076 SV131076:SX131076 ACR131076:ACT131076 AMN131076:AMP131076 AWJ131076:AWL131076 BGF131076:BGH131076 BQB131076:BQD131076 BZX131076:BZZ131076 CJT131076:CJV131076 CTP131076:CTR131076 DDL131076:DDN131076 DNH131076:DNJ131076 DXD131076:DXF131076 EGZ131076:EHB131076 EQV131076:EQX131076 FAR131076:FAT131076 FKN131076:FKP131076 FUJ131076:FUL131076 GEF131076:GEH131076 GOB131076:GOD131076 GXX131076:GXZ131076 HHT131076:HHV131076 HRP131076:HRR131076 IBL131076:IBN131076 ILH131076:ILJ131076 IVD131076:IVF131076 JEZ131076:JFB131076 JOV131076:JOX131076 JYR131076:JYT131076 KIN131076:KIP131076 KSJ131076:KSL131076 LCF131076:LCH131076 LMB131076:LMD131076 LVX131076:LVZ131076 MFT131076:MFV131076 MPP131076:MPR131076 MZL131076:MZN131076 NJH131076:NJJ131076 NTD131076:NTF131076 OCZ131076:ODB131076 OMV131076:OMX131076 OWR131076:OWT131076 PGN131076:PGP131076 PQJ131076:PQL131076 QAF131076:QAH131076 QKB131076:QKD131076 QTX131076:QTZ131076 RDT131076:RDV131076 RNP131076:RNR131076 RXL131076:RXN131076 SHH131076:SHJ131076 SRD131076:SRF131076 TAZ131076:TBB131076 TKV131076:TKX131076 TUR131076:TUT131076 UEN131076:UEP131076 UOJ131076:UOL131076 UYF131076:UYH131076 VIB131076:VID131076 VRX131076:VRZ131076 WBT131076:WBV131076 WLP131076:WLR131076 WVL131076:WVN131076 D196612:F196612 IZ196612:JB196612 SV196612:SX196612 ACR196612:ACT196612 AMN196612:AMP196612 AWJ196612:AWL196612 BGF196612:BGH196612 BQB196612:BQD196612 BZX196612:BZZ196612 CJT196612:CJV196612 CTP196612:CTR196612 DDL196612:DDN196612 DNH196612:DNJ196612 DXD196612:DXF196612 EGZ196612:EHB196612 EQV196612:EQX196612 FAR196612:FAT196612 FKN196612:FKP196612 FUJ196612:FUL196612 GEF196612:GEH196612 GOB196612:GOD196612 GXX196612:GXZ196612 HHT196612:HHV196612 HRP196612:HRR196612 IBL196612:IBN196612 ILH196612:ILJ196612 IVD196612:IVF196612 JEZ196612:JFB196612 JOV196612:JOX196612 JYR196612:JYT196612 KIN196612:KIP196612 KSJ196612:KSL196612 LCF196612:LCH196612 LMB196612:LMD196612 LVX196612:LVZ196612 MFT196612:MFV196612 MPP196612:MPR196612 MZL196612:MZN196612 NJH196612:NJJ196612 NTD196612:NTF196612 OCZ196612:ODB196612 OMV196612:OMX196612 OWR196612:OWT196612 PGN196612:PGP196612 PQJ196612:PQL196612 QAF196612:QAH196612 QKB196612:QKD196612 QTX196612:QTZ196612 RDT196612:RDV196612 RNP196612:RNR196612 RXL196612:RXN196612 SHH196612:SHJ196612 SRD196612:SRF196612 TAZ196612:TBB196612 TKV196612:TKX196612 TUR196612:TUT196612 UEN196612:UEP196612 UOJ196612:UOL196612 UYF196612:UYH196612 VIB196612:VID196612 VRX196612:VRZ196612 WBT196612:WBV196612 WLP196612:WLR196612 WVL196612:WVN196612 D262148:F262148 IZ262148:JB262148 SV262148:SX262148 ACR262148:ACT262148 AMN262148:AMP262148 AWJ262148:AWL262148 BGF262148:BGH262148 BQB262148:BQD262148 BZX262148:BZZ262148 CJT262148:CJV262148 CTP262148:CTR262148 DDL262148:DDN262148 DNH262148:DNJ262148 DXD262148:DXF262148 EGZ262148:EHB262148 EQV262148:EQX262148 FAR262148:FAT262148 FKN262148:FKP262148 FUJ262148:FUL262148 GEF262148:GEH262148 GOB262148:GOD262148 GXX262148:GXZ262148 HHT262148:HHV262148 HRP262148:HRR262148 IBL262148:IBN262148 ILH262148:ILJ262148 IVD262148:IVF262148 JEZ262148:JFB262148 JOV262148:JOX262148 JYR262148:JYT262148 KIN262148:KIP262148 KSJ262148:KSL262148 LCF262148:LCH262148 LMB262148:LMD262148 LVX262148:LVZ262148 MFT262148:MFV262148 MPP262148:MPR262148 MZL262148:MZN262148 NJH262148:NJJ262148 NTD262148:NTF262148 OCZ262148:ODB262148 OMV262148:OMX262148 OWR262148:OWT262148 PGN262148:PGP262148 PQJ262148:PQL262148 QAF262148:QAH262148 QKB262148:QKD262148 QTX262148:QTZ262148 RDT262148:RDV262148 RNP262148:RNR262148 RXL262148:RXN262148 SHH262148:SHJ262148 SRD262148:SRF262148 TAZ262148:TBB262148 TKV262148:TKX262148 TUR262148:TUT262148 UEN262148:UEP262148 UOJ262148:UOL262148 UYF262148:UYH262148 VIB262148:VID262148 VRX262148:VRZ262148 WBT262148:WBV262148 WLP262148:WLR262148 WVL262148:WVN262148 D327684:F327684 IZ327684:JB327684 SV327684:SX327684 ACR327684:ACT327684 AMN327684:AMP327684 AWJ327684:AWL327684 BGF327684:BGH327684 BQB327684:BQD327684 BZX327684:BZZ327684 CJT327684:CJV327684 CTP327684:CTR327684 DDL327684:DDN327684 DNH327684:DNJ327684 DXD327684:DXF327684 EGZ327684:EHB327684 EQV327684:EQX327684 FAR327684:FAT327684 FKN327684:FKP327684 FUJ327684:FUL327684 GEF327684:GEH327684 GOB327684:GOD327684 GXX327684:GXZ327684 HHT327684:HHV327684 HRP327684:HRR327684 IBL327684:IBN327684 ILH327684:ILJ327684 IVD327684:IVF327684 JEZ327684:JFB327684 JOV327684:JOX327684 JYR327684:JYT327684 KIN327684:KIP327684 KSJ327684:KSL327684 LCF327684:LCH327684 LMB327684:LMD327684 LVX327684:LVZ327684 MFT327684:MFV327684 MPP327684:MPR327684 MZL327684:MZN327684 NJH327684:NJJ327684 NTD327684:NTF327684 OCZ327684:ODB327684 OMV327684:OMX327684 OWR327684:OWT327684 PGN327684:PGP327684 PQJ327684:PQL327684 QAF327684:QAH327684 QKB327684:QKD327684 QTX327684:QTZ327684 RDT327684:RDV327684 RNP327684:RNR327684 RXL327684:RXN327684 SHH327684:SHJ327684 SRD327684:SRF327684 TAZ327684:TBB327684 TKV327684:TKX327684 TUR327684:TUT327684 UEN327684:UEP327684 UOJ327684:UOL327684 UYF327684:UYH327684 VIB327684:VID327684 VRX327684:VRZ327684 WBT327684:WBV327684 WLP327684:WLR327684 WVL327684:WVN327684 D393220:F393220 IZ393220:JB393220 SV393220:SX393220 ACR393220:ACT393220 AMN393220:AMP393220 AWJ393220:AWL393220 BGF393220:BGH393220 BQB393220:BQD393220 BZX393220:BZZ393220 CJT393220:CJV393220 CTP393220:CTR393220 DDL393220:DDN393220 DNH393220:DNJ393220 DXD393220:DXF393220 EGZ393220:EHB393220 EQV393220:EQX393220 FAR393220:FAT393220 FKN393220:FKP393220 FUJ393220:FUL393220 GEF393220:GEH393220 GOB393220:GOD393220 GXX393220:GXZ393220 HHT393220:HHV393220 HRP393220:HRR393220 IBL393220:IBN393220 ILH393220:ILJ393220 IVD393220:IVF393220 JEZ393220:JFB393220 JOV393220:JOX393220 JYR393220:JYT393220 KIN393220:KIP393220 KSJ393220:KSL393220 LCF393220:LCH393220 LMB393220:LMD393220 LVX393220:LVZ393220 MFT393220:MFV393220 MPP393220:MPR393220 MZL393220:MZN393220 NJH393220:NJJ393220 NTD393220:NTF393220 OCZ393220:ODB393220 OMV393220:OMX393220 OWR393220:OWT393220 PGN393220:PGP393220 PQJ393220:PQL393220 QAF393220:QAH393220 QKB393220:QKD393220 QTX393220:QTZ393220 RDT393220:RDV393220 RNP393220:RNR393220 RXL393220:RXN393220 SHH393220:SHJ393220 SRD393220:SRF393220 TAZ393220:TBB393220 TKV393220:TKX393220 TUR393220:TUT393220 UEN393220:UEP393220 UOJ393220:UOL393220 UYF393220:UYH393220 VIB393220:VID393220 VRX393220:VRZ393220 WBT393220:WBV393220 WLP393220:WLR393220 WVL393220:WVN393220 D458756:F458756 IZ458756:JB458756 SV458756:SX458756 ACR458756:ACT458756 AMN458756:AMP458756 AWJ458756:AWL458756 BGF458756:BGH458756 BQB458756:BQD458756 BZX458756:BZZ458756 CJT458756:CJV458756 CTP458756:CTR458756 DDL458756:DDN458756 DNH458756:DNJ458756 DXD458756:DXF458756 EGZ458756:EHB458756 EQV458756:EQX458756 FAR458756:FAT458756 FKN458756:FKP458756 FUJ458756:FUL458756 GEF458756:GEH458756 GOB458756:GOD458756 GXX458756:GXZ458756 HHT458756:HHV458756 HRP458756:HRR458756 IBL458756:IBN458756 ILH458756:ILJ458756 IVD458756:IVF458756 JEZ458756:JFB458756 JOV458756:JOX458756 JYR458756:JYT458756 KIN458756:KIP458756 KSJ458756:KSL458756 LCF458756:LCH458756 LMB458756:LMD458756 LVX458756:LVZ458756 MFT458756:MFV458756 MPP458756:MPR458756 MZL458756:MZN458756 NJH458756:NJJ458756 NTD458756:NTF458756 OCZ458756:ODB458756 OMV458756:OMX458756 OWR458756:OWT458756 PGN458756:PGP458756 PQJ458756:PQL458756 QAF458756:QAH458756 QKB458756:QKD458756 QTX458756:QTZ458756 RDT458756:RDV458756 RNP458756:RNR458756 RXL458756:RXN458756 SHH458756:SHJ458756 SRD458756:SRF458756 TAZ458756:TBB458756 TKV458756:TKX458756 TUR458756:TUT458756 UEN458756:UEP458756 UOJ458756:UOL458756 UYF458756:UYH458756 VIB458756:VID458756 VRX458756:VRZ458756 WBT458756:WBV458756 WLP458756:WLR458756 WVL458756:WVN458756 D524292:F524292 IZ524292:JB524292 SV524292:SX524292 ACR524292:ACT524292 AMN524292:AMP524292 AWJ524292:AWL524292 BGF524292:BGH524292 BQB524292:BQD524292 BZX524292:BZZ524292 CJT524292:CJV524292 CTP524292:CTR524292 DDL524292:DDN524292 DNH524292:DNJ524292 DXD524292:DXF524292 EGZ524292:EHB524292 EQV524292:EQX524292 FAR524292:FAT524292 FKN524292:FKP524292 FUJ524292:FUL524292 GEF524292:GEH524292 GOB524292:GOD524292 GXX524292:GXZ524292 HHT524292:HHV524292 HRP524292:HRR524292 IBL524292:IBN524292 ILH524292:ILJ524292 IVD524292:IVF524292 JEZ524292:JFB524292 JOV524292:JOX524292 JYR524292:JYT524292 KIN524292:KIP524292 KSJ524292:KSL524292 LCF524292:LCH524292 LMB524292:LMD524292 LVX524292:LVZ524292 MFT524292:MFV524292 MPP524292:MPR524292 MZL524292:MZN524292 NJH524292:NJJ524292 NTD524292:NTF524292 OCZ524292:ODB524292 OMV524292:OMX524292 OWR524292:OWT524292 PGN524292:PGP524292 PQJ524292:PQL524292 QAF524292:QAH524292 QKB524292:QKD524292 QTX524292:QTZ524292 RDT524292:RDV524292 RNP524292:RNR524292 RXL524292:RXN524292 SHH524292:SHJ524292 SRD524292:SRF524292 TAZ524292:TBB524292 TKV524292:TKX524292 TUR524292:TUT524292 UEN524292:UEP524292 UOJ524292:UOL524292 UYF524292:UYH524292 VIB524292:VID524292 VRX524292:VRZ524292 WBT524292:WBV524292 WLP524292:WLR524292 WVL524292:WVN524292 D589828:F589828 IZ589828:JB589828 SV589828:SX589828 ACR589828:ACT589828 AMN589828:AMP589828 AWJ589828:AWL589828 BGF589828:BGH589828 BQB589828:BQD589828 BZX589828:BZZ589828 CJT589828:CJV589828 CTP589828:CTR589828 DDL589828:DDN589828 DNH589828:DNJ589828 DXD589828:DXF589828 EGZ589828:EHB589828 EQV589828:EQX589828 FAR589828:FAT589828 FKN589828:FKP589828 FUJ589828:FUL589828 GEF589828:GEH589828 GOB589828:GOD589828 GXX589828:GXZ589828 HHT589828:HHV589828 HRP589828:HRR589828 IBL589828:IBN589828 ILH589828:ILJ589828 IVD589828:IVF589828 JEZ589828:JFB589828 JOV589828:JOX589828 JYR589828:JYT589828 KIN589828:KIP589828 KSJ589828:KSL589828 LCF589828:LCH589828 LMB589828:LMD589828 LVX589828:LVZ589828 MFT589828:MFV589828 MPP589828:MPR589828 MZL589828:MZN589828 NJH589828:NJJ589828 NTD589828:NTF589828 OCZ589828:ODB589828 OMV589828:OMX589828 OWR589828:OWT589828 PGN589828:PGP589828 PQJ589828:PQL589828 QAF589828:QAH589828 QKB589828:QKD589828 QTX589828:QTZ589828 RDT589828:RDV589828 RNP589828:RNR589828 RXL589828:RXN589828 SHH589828:SHJ589828 SRD589828:SRF589828 TAZ589828:TBB589828 TKV589828:TKX589828 TUR589828:TUT589828 UEN589828:UEP589828 UOJ589828:UOL589828 UYF589828:UYH589828 VIB589828:VID589828 VRX589828:VRZ589828 WBT589828:WBV589828 WLP589828:WLR589828 WVL589828:WVN589828 D655364:F655364 IZ655364:JB655364 SV655364:SX655364 ACR655364:ACT655364 AMN655364:AMP655364 AWJ655364:AWL655364 BGF655364:BGH655364 BQB655364:BQD655364 BZX655364:BZZ655364 CJT655364:CJV655364 CTP655364:CTR655364 DDL655364:DDN655364 DNH655364:DNJ655364 DXD655364:DXF655364 EGZ655364:EHB655364 EQV655364:EQX655364 FAR655364:FAT655364 FKN655364:FKP655364 FUJ655364:FUL655364 GEF655364:GEH655364 GOB655364:GOD655364 GXX655364:GXZ655364 HHT655364:HHV655364 HRP655364:HRR655364 IBL655364:IBN655364 ILH655364:ILJ655364 IVD655364:IVF655364 JEZ655364:JFB655364 JOV655364:JOX655364 JYR655364:JYT655364 KIN655364:KIP655364 KSJ655364:KSL655364 LCF655364:LCH655364 LMB655364:LMD655364 LVX655364:LVZ655364 MFT655364:MFV655364 MPP655364:MPR655364 MZL655364:MZN655364 NJH655364:NJJ655364 NTD655364:NTF655364 OCZ655364:ODB655364 OMV655364:OMX655364 OWR655364:OWT655364 PGN655364:PGP655364 PQJ655364:PQL655364 QAF655364:QAH655364 QKB655364:QKD655364 QTX655364:QTZ655364 RDT655364:RDV655364 RNP655364:RNR655364 RXL655364:RXN655364 SHH655364:SHJ655364 SRD655364:SRF655364 TAZ655364:TBB655364 TKV655364:TKX655364 TUR655364:TUT655364 UEN655364:UEP655364 UOJ655364:UOL655364 UYF655364:UYH655364 VIB655364:VID655364 VRX655364:VRZ655364 WBT655364:WBV655364 WLP655364:WLR655364 WVL655364:WVN655364 D720900:F720900 IZ720900:JB720900 SV720900:SX720900 ACR720900:ACT720900 AMN720900:AMP720900 AWJ720900:AWL720900 BGF720900:BGH720900 BQB720900:BQD720900 BZX720900:BZZ720900 CJT720900:CJV720900 CTP720900:CTR720900 DDL720900:DDN720900 DNH720900:DNJ720900 DXD720900:DXF720900 EGZ720900:EHB720900 EQV720900:EQX720900 FAR720900:FAT720900 FKN720900:FKP720900 FUJ720900:FUL720900 GEF720900:GEH720900 GOB720900:GOD720900 GXX720900:GXZ720900 HHT720900:HHV720900 HRP720900:HRR720900 IBL720900:IBN720900 ILH720900:ILJ720900 IVD720900:IVF720900 JEZ720900:JFB720900 JOV720900:JOX720900 JYR720900:JYT720900 KIN720900:KIP720900 KSJ720900:KSL720900 LCF720900:LCH720900 LMB720900:LMD720900 LVX720900:LVZ720900 MFT720900:MFV720900 MPP720900:MPR720900 MZL720900:MZN720900 NJH720900:NJJ720900 NTD720900:NTF720900 OCZ720900:ODB720900 OMV720900:OMX720900 OWR720900:OWT720900 PGN720900:PGP720900 PQJ720900:PQL720900 QAF720900:QAH720900 QKB720900:QKD720900 QTX720900:QTZ720900 RDT720900:RDV720900 RNP720900:RNR720900 RXL720900:RXN720900 SHH720900:SHJ720900 SRD720900:SRF720900 TAZ720900:TBB720900 TKV720900:TKX720900 TUR720900:TUT720900 UEN720900:UEP720900 UOJ720900:UOL720900 UYF720900:UYH720900 VIB720900:VID720900 VRX720900:VRZ720900 WBT720900:WBV720900 WLP720900:WLR720900 WVL720900:WVN720900 D786436:F786436 IZ786436:JB786436 SV786436:SX786436 ACR786436:ACT786436 AMN786436:AMP786436 AWJ786436:AWL786436 BGF786436:BGH786436 BQB786436:BQD786436 BZX786436:BZZ786436 CJT786436:CJV786436 CTP786436:CTR786436 DDL786436:DDN786436 DNH786436:DNJ786436 DXD786436:DXF786436 EGZ786436:EHB786436 EQV786436:EQX786436 FAR786436:FAT786436 FKN786436:FKP786436 FUJ786436:FUL786436 GEF786436:GEH786436 GOB786436:GOD786436 GXX786436:GXZ786436 HHT786436:HHV786436 HRP786436:HRR786436 IBL786436:IBN786436 ILH786436:ILJ786436 IVD786436:IVF786436 JEZ786436:JFB786436 JOV786436:JOX786436 JYR786436:JYT786436 KIN786436:KIP786436 KSJ786436:KSL786436 LCF786436:LCH786436 LMB786436:LMD786436 LVX786436:LVZ786436 MFT786436:MFV786436 MPP786436:MPR786436 MZL786436:MZN786436 NJH786436:NJJ786436 NTD786436:NTF786436 OCZ786436:ODB786436 OMV786436:OMX786436 OWR786436:OWT786436 PGN786436:PGP786436 PQJ786436:PQL786436 QAF786436:QAH786436 QKB786436:QKD786436 QTX786436:QTZ786436 RDT786436:RDV786436 RNP786436:RNR786436 RXL786436:RXN786436 SHH786436:SHJ786436 SRD786436:SRF786436 TAZ786436:TBB786436 TKV786436:TKX786436 TUR786436:TUT786436 UEN786436:UEP786436 UOJ786436:UOL786436 UYF786436:UYH786436 VIB786436:VID786436 VRX786436:VRZ786436 WBT786436:WBV786436 WLP786436:WLR786436 WVL786436:WVN786436 D851972:F851972 IZ851972:JB851972 SV851972:SX851972 ACR851972:ACT851972 AMN851972:AMP851972 AWJ851972:AWL851972 BGF851972:BGH851972 BQB851972:BQD851972 BZX851972:BZZ851972 CJT851972:CJV851972 CTP851972:CTR851972 DDL851972:DDN851972 DNH851972:DNJ851972 DXD851972:DXF851972 EGZ851972:EHB851972 EQV851972:EQX851972 FAR851972:FAT851972 FKN851972:FKP851972 FUJ851972:FUL851972 GEF851972:GEH851972 GOB851972:GOD851972 GXX851972:GXZ851972 HHT851972:HHV851972 HRP851972:HRR851972 IBL851972:IBN851972 ILH851972:ILJ851972 IVD851972:IVF851972 JEZ851972:JFB851972 JOV851972:JOX851972 JYR851972:JYT851972 KIN851972:KIP851972 KSJ851972:KSL851972 LCF851972:LCH851972 LMB851972:LMD851972 LVX851972:LVZ851972 MFT851972:MFV851972 MPP851972:MPR851972 MZL851972:MZN851972 NJH851972:NJJ851972 NTD851972:NTF851972 OCZ851972:ODB851972 OMV851972:OMX851972 OWR851972:OWT851972 PGN851972:PGP851972 PQJ851972:PQL851972 QAF851972:QAH851972 QKB851972:QKD851972 QTX851972:QTZ851972 RDT851972:RDV851972 RNP851972:RNR851972 RXL851972:RXN851972 SHH851972:SHJ851972 SRD851972:SRF851972 TAZ851972:TBB851972 TKV851972:TKX851972 TUR851972:TUT851972 UEN851972:UEP851972 UOJ851972:UOL851972 UYF851972:UYH851972 VIB851972:VID851972 VRX851972:VRZ851972 WBT851972:WBV851972 WLP851972:WLR851972 WVL851972:WVN851972 D917508:F917508 IZ917508:JB917508 SV917508:SX917508 ACR917508:ACT917508 AMN917508:AMP917508 AWJ917508:AWL917508 BGF917508:BGH917508 BQB917508:BQD917508 BZX917508:BZZ917508 CJT917508:CJV917508 CTP917508:CTR917508 DDL917508:DDN917508 DNH917508:DNJ917508 DXD917508:DXF917508 EGZ917508:EHB917508 EQV917508:EQX917508 FAR917508:FAT917508 FKN917508:FKP917508 FUJ917508:FUL917508 GEF917508:GEH917508 GOB917508:GOD917508 GXX917508:GXZ917508 HHT917508:HHV917508 HRP917508:HRR917508 IBL917508:IBN917508 ILH917508:ILJ917508 IVD917508:IVF917508 JEZ917508:JFB917508 JOV917508:JOX917508 JYR917508:JYT917508 KIN917508:KIP917508 KSJ917508:KSL917508 LCF917508:LCH917508 LMB917508:LMD917508 LVX917508:LVZ917508 MFT917508:MFV917508 MPP917508:MPR917508 MZL917508:MZN917508 NJH917508:NJJ917508 NTD917508:NTF917508 OCZ917508:ODB917508 OMV917508:OMX917508 OWR917508:OWT917508 PGN917508:PGP917508 PQJ917508:PQL917508 QAF917508:QAH917508 QKB917508:QKD917508 QTX917508:QTZ917508 RDT917508:RDV917508 RNP917508:RNR917508 RXL917508:RXN917508 SHH917508:SHJ917508 SRD917508:SRF917508 TAZ917508:TBB917508 TKV917508:TKX917508 TUR917508:TUT917508 UEN917508:UEP917508 UOJ917508:UOL917508 UYF917508:UYH917508 VIB917508:VID917508 VRX917508:VRZ917508 WBT917508:WBV917508 WLP917508:WLR917508 WVL917508:WVN917508 D983044:F983044 IZ983044:JB983044 SV983044:SX983044 ACR983044:ACT983044 AMN983044:AMP983044 AWJ983044:AWL983044 BGF983044:BGH983044 BQB983044:BQD983044 BZX983044:BZZ983044 CJT983044:CJV983044 CTP983044:CTR983044 DDL983044:DDN983044 DNH983044:DNJ983044 DXD983044:DXF983044 EGZ983044:EHB983044 EQV983044:EQX983044 FAR983044:FAT983044 FKN983044:FKP983044 FUJ983044:FUL983044 GEF983044:GEH983044 GOB983044:GOD983044 GXX983044:GXZ983044 HHT983044:HHV983044 HRP983044:HRR983044 IBL983044:IBN983044 ILH983044:ILJ983044 IVD983044:IVF983044 JEZ983044:JFB983044 JOV983044:JOX983044 JYR983044:JYT983044 KIN983044:KIP983044 KSJ983044:KSL983044 LCF983044:LCH983044 LMB983044:LMD983044 LVX983044:LVZ983044 MFT983044:MFV983044 MPP983044:MPR983044 MZL983044:MZN983044 NJH983044:NJJ983044 NTD983044:NTF983044 OCZ983044:ODB983044 OMV983044:OMX983044 OWR983044:OWT983044 PGN983044:PGP983044 PQJ983044:PQL983044 QAF983044:QAH983044 QKB983044:QKD983044 QTX983044:QTZ983044 RDT983044:RDV983044 RNP983044:RNR983044 RXL983044:RXN983044 SHH983044:SHJ983044 SRD983044:SRF983044 TAZ983044:TBB983044 TKV983044:TKX983044 TUR983044:TUT983044 UEN983044:UEP983044 UOJ983044:UOL983044 UYF983044:UYH983044 VIB983044:VID983044 VRX983044:VRZ983044 WBT983044:WBV983044 WLP983044:WLR983044 WVL983044:WVN983044" xr:uid="{43C90D73-FAB3-425F-9F17-0A0F74237A7E}">
      <formula1>IF($B$4=A127,$A$128:$A$138,IF($B$4=B127,$B$128:$B$138,IF($B$4=$C$127,$C$128:$C$138,IF($B$4=$D$127,$D$128:$D$138,IF($B$4=$E$127,$E$128:$E$138,IF($B$4=$F$127,$F$128:$F$138,IF($B$4=$G$127,$G$128:$G$138,$H$128:$H$138)))))))</formula1>
    </dataValidation>
    <dataValidation type="list" allowBlank="1" showInputMessage="1" showErrorMessage="1" sqref="C54:C62 IY54:IY62 SU54:SU62 ACQ54:ACQ62 AMM54:AMM62 AWI54:AWI62 BGE54:BGE62 BQA54:BQA62 BZW54:BZW62 CJS54:CJS62 CTO54:CTO62 DDK54:DDK62 DNG54:DNG62 DXC54:DXC62 EGY54:EGY62 EQU54:EQU62 FAQ54:FAQ62 FKM54:FKM62 FUI54:FUI62 GEE54:GEE62 GOA54:GOA62 GXW54:GXW62 HHS54:HHS62 HRO54:HRO62 IBK54:IBK62 ILG54:ILG62 IVC54:IVC62 JEY54:JEY62 JOU54:JOU62 JYQ54:JYQ62 KIM54:KIM62 KSI54:KSI62 LCE54:LCE62 LMA54:LMA62 LVW54:LVW62 MFS54:MFS62 MPO54:MPO62 MZK54:MZK62 NJG54:NJG62 NTC54:NTC62 OCY54:OCY62 OMU54:OMU62 OWQ54:OWQ62 PGM54:PGM62 PQI54:PQI62 QAE54:QAE62 QKA54:QKA62 QTW54:QTW62 RDS54:RDS62 RNO54:RNO62 RXK54:RXK62 SHG54:SHG62 SRC54:SRC62 TAY54:TAY62 TKU54:TKU62 TUQ54:TUQ62 UEM54:UEM62 UOI54:UOI62 UYE54:UYE62 VIA54:VIA62 VRW54:VRW62 WBS54:WBS62 WLO54:WLO62 WVK54:WVK62 C65590:C65598 IY65590:IY65598 SU65590:SU65598 ACQ65590:ACQ65598 AMM65590:AMM65598 AWI65590:AWI65598 BGE65590:BGE65598 BQA65590:BQA65598 BZW65590:BZW65598 CJS65590:CJS65598 CTO65590:CTO65598 DDK65590:DDK65598 DNG65590:DNG65598 DXC65590:DXC65598 EGY65590:EGY65598 EQU65590:EQU65598 FAQ65590:FAQ65598 FKM65590:FKM65598 FUI65590:FUI65598 GEE65590:GEE65598 GOA65590:GOA65598 GXW65590:GXW65598 HHS65590:HHS65598 HRO65590:HRO65598 IBK65590:IBK65598 ILG65590:ILG65598 IVC65590:IVC65598 JEY65590:JEY65598 JOU65590:JOU65598 JYQ65590:JYQ65598 KIM65590:KIM65598 KSI65590:KSI65598 LCE65590:LCE65598 LMA65590:LMA65598 LVW65590:LVW65598 MFS65590:MFS65598 MPO65590:MPO65598 MZK65590:MZK65598 NJG65590:NJG65598 NTC65590:NTC65598 OCY65590:OCY65598 OMU65590:OMU65598 OWQ65590:OWQ65598 PGM65590:PGM65598 PQI65590:PQI65598 QAE65590:QAE65598 QKA65590:QKA65598 QTW65590:QTW65598 RDS65590:RDS65598 RNO65590:RNO65598 RXK65590:RXK65598 SHG65590:SHG65598 SRC65590:SRC65598 TAY65590:TAY65598 TKU65590:TKU65598 TUQ65590:TUQ65598 UEM65590:UEM65598 UOI65590:UOI65598 UYE65590:UYE65598 VIA65590:VIA65598 VRW65590:VRW65598 WBS65590:WBS65598 WLO65590:WLO65598 WVK65590:WVK65598 C131126:C131134 IY131126:IY131134 SU131126:SU131134 ACQ131126:ACQ131134 AMM131126:AMM131134 AWI131126:AWI131134 BGE131126:BGE131134 BQA131126:BQA131134 BZW131126:BZW131134 CJS131126:CJS131134 CTO131126:CTO131134 DDK131126:DDK131134 DNG131126:DNG131134 DXC131126:DXC131134 EGY131126:EGY131134 EQU131126:EQU131134 FAQ131126:FAQ131134 FKM131126:FKM131134 FUI131126:FUI131134 GEE131126:GEE131134 GOA131126:GOA131134 GXW131126:GXW131134 HHS131126:HHS131134 HRO131126:HRO131134 IBK131126:IBK131134 ILG131126:ILG131134 IVC131126:IVC131134 JEY131126:JEY131134 JOU131126:JOU131134 JYQ131126:JYQ131134 KIM131126:KIM131134 KSI131126:KSI131134 LCE131126:LCE131134 LMA131126:LMA131134 LVW131126:LVW131134 MFS131126:MFS131134 MPO131126:MPO131134 MZK131126:MZK131134 NJG131126:NJG131134 NTC131126:NTC131134 OCY131126:OCY131134 OMU131126:OMU131134 OWQ131126:OWQ131134 PGM131126:PGM131134 PQI131126:PQI131134 QAE131126:QAE131134 QKA131126:QKA131134 QTW131126:QTW131134 RDS131126:RDS131134 RNO131126:RNO131134 RXK131126:RXK131134 SHG131126:SHG131134 SRC131126:SRC131134 TAY131126:TAY131134 TKU131126:TKU131134 TUQ131126:TUQ131134 UEM131126:UEM131134 UOI131126:UOI131134 UYE131126:UYE131134 VIA131126:VIA131134 VRW131126:VRW131134 WBS131126:WBS131134 WLO131126:WLO131134 WVK131126:WVK131134 C196662:C196670 IY196662:IY196670 SU196662:SU196670 ACQ196662:ACQ196670 AMM196662:AMM196670 AWI196662:AWI196670 BGE196662:BGE196670 BQA196662:BQA196670 BZW196662:BZW196670 CJS196662:CJS196670 CTO196662:CTO196670 DDK196662:DDK196670 DNG196662:DNG196670 DXC196662:DXC196670 EGY196662:EGY196670 EQU196662:EQU196670 FAQ196662:FAQ196670 FKM196662:FKM196670 FUI196662:FUI196670 GEE196662:GEE196670 GOA196662:GOA196670 GXW196662:GXW196670 HHS196662:HHS196670 HRO196662:HRO196670 IBK196662:IBK196670 ILG196662:ILG196670 IVC196662:IVC196670 JEY196662:JEY196670 JOU196662:JOU196670 JYQ196662:JYQ196670 KIM196662:KIM196670 KSI196662:KSI196670 LCE196662:LCE196670 LMA196662:LMA196670 LVW196662:LVW196670 MFS196662:MFS196670 MPO196662:MPO196670 MZK196662:MZK196670 NJG196662:NJG196670 NTC196662:NTC196670 OCY196662:OCY196670 OMU196662:OMU196670 OWQ196662:OWQ196670 PGM196662:PGM196670 PQI196662:PQI196670 QAE196662:QAE196670 QKA196662:QKA196670 QTW196662:QTW196670 RDS196662:RDS196670 RNO196662:RNO196670 RXK196662:RXK196670 SHG196662:SHG196670 SRC196662:SRC196670 TAY196662:TAY196670 TKU196662:TKU196670 TUQ196662:TUQ196670 UEM196662:UEM196670 UOI196662:UOI196670 UYE196662:UYE196670 VIA196662:VIA196670 VRW196662:VRW196670 WBS196662:WBS196670 WLO196662:WLO196670 WVK196662:WVK196670 C262198:C262206 IY262198:IY262206 SU262198:SU262206 ACQ262198:ACQ262206 AMM262198:AMM262206 AWI262198:AWI262206 BGE262198:BGE262206 BQA262198:BQA262206 BZW262198:BZW262206 CJS262198:CJS262206 CTO262198:CTO262206 DDK262198:DDK262206 DNG262198:DNG262206 DXC262198:DXC262206 EGY262198:EGY262206 EQU262198:EQU262206 FAQ262198:FAQ262206 FKM262198:FKM262206 FUI262198:FUI262206 GEE262198:GEE262206 GOA262198:GOA262206 GXW262198:GXW262206 HHS262198:HHS262206 HRO262198:HRO262206 IBK262198:IBK262206 ILG262198:ILG262206 IVC262198:IVC262206 JEY262198:JEY262206 JOU262198:JOU262206 JYQ262198:JYQ262206 KIM262198:KIM262206 KSI262198:KSI262206 LCE262198:LCE262206 LMA262198:LMA262206 LVW262198:LVW262206 MFS262198:MFS262206 MPO262198:MPO262206 MZK262198:MZK262206 NJG262198:NJG262206 NTC262198:NTC262206 OCY262198:OCY262206 OMU262198:OMU262206 OWQ262198:OWQ262206 PGM262198:PGM262206 PQI262198:PQI262206 QAE262198:QAE262206 QKA262198:QKA262206 QTW262198:QTW262206 RDS262198:RDS262206 RNO262198:RNO262206 RXK262198:RXK262206 SHG262198:SHG262206 SRC262198:SRC262206 TAY262198:TAY262206 TKU262198:TKU262206 TUQ262198:TUQ262206 UEM262198:UEM262206 UOI262198:UOI262206 UYE262198:UYE262206 VIA262198:VIA262206 VRW262198:VRW262206 WBS262198:WBS262206 WLO262198:WLO262206 WVK262198:WVK262206 C327734:C327742 IY327734:IY327742 SU327734:SU327742 ACQ327734:ACQ327742 AMM327734:AMM327742 AWI327734:AWI327742 BGE327734:BGE327742 BQA327734:BQA327742 BZW327734:BZW327742 CJS327734:CJS327742 CTO327734:CTO327742 DDK327734:DDK327742 DNG327734:DNG327742 DXC327734:DXC327742 EGY327734:EGY327742 EQU327734:EQU327742 FAQ327734:FAQ327742 FKM327734:FKM327742 FUI327734:FUI327742 GEE327734:GEE327742 GOA327734:GOA327742 GXW327734:GXW327742 HHS327734:HHS327742 HRO327734:HRO327742 IBK327734:IBK327742 ILG327734:ILG327742 IVC327734:IVC327742 JEY327734:JEY327742 JOU327734:JOU327742 JYQ327734:JYQ327742 KIM327734:KIM327742 KSI327734:KSI327742 LCE327734:LCE327742 LMA327734:LMA327742 LVW327734:LVW327742 MFS327734:MFS327742 MPO327734:MPO327742 MZK327734:MZK327742 NJG327734:NJG327742 NTC327734:NTC327742 OCY327734:OCY327742 OMU327734:OMU327742 OWQ327734:OWQ327742 PGM327734:PGM327742 PQI327734:PQI327742 QAE327734:QAE327742 QKA327734:QKA327742 QTW327734:QTW327742 RDS327734:RDS327742 RNO327734:RNO327742 RXK327734:RXK327742 SHG327734:SHG327742 SRC327734:SRC327742 TAY327734:TAY327742 TKU327734:TKU327742 TUQ327734:TUQ327742 UEM327734:UEM327742 UOI327734:UOI327742 UYE327734:UYE327742 VIA327734:VIA327742 VRW327734:VRW327742 WBS327734:WBS327742 WLO327734:WLO327742 WVK327734:WVK327742 C393270:C393278 IY393270:IY393278 SU393270:SU393278 ACQ393270:ACQ393278 AMM393270:AMM393278 AWI393270:AWI393278 BGE393270:BGE393278 BQA393270:BQA393278 BZW393270:BZW393278 CJS393270:CJS393278 CTO393270:CTO393278 DDK393270:DDK393278 DNG393270:DNG393278 DXC393270:DXC393278 EGY393270:EGY393278 EQU393270:EQU393278 FAQ393270:FAQ393278 FKM393270:FKM393278 FUI393270:FUI393278 GEE393270:GEE393278 GOA393270:GOA393278 GXW393270:GXW393278 HHS393270:HHS393278 HRO393270:HRO393278 IBK393270:IBK393278 ILG393270:ILG393278 IVC393270:IVC393278 JEY393270:JEY393278 JOU393270:JOU393278 JYQ393270:JYQ393278 KIM393270:KIM393278 KSI393270:KSI393278 LCE393270:LCE393278 LMA393270:LMA393278 LVW393270:LVW393278 MFS393270:MFS393278 MPO393270:MPO393278 MZK393270:MZK393278 NJG393270:NJG393278 NTC393270:NTC393278 OCY393270:OCY393278 OMU393270:OMU393278 OWQ393270:OWQ393278 PGM393270:PGM393278 PQI393270:PQI393278 QAE393270:QAE393278 QKA393270:QKA393278 QTW393270:QTW393278 RDS393270:RDS393278 RNO393270:RNO393278 RXK393270:RXK393278 SHG393270:SHG393278 SRC393270:SRC393278 TAY393270:TAY393278 TKU393270:TKU393278 TUQ393270:TUQ393278 UEM393270:UEM393278 UOI393270:UOI393278 UYE393270:UYE393278 VIA393270:VIA393278 VRW393270:VRW393278 WBS393270:WBS393278 WLO393270:WLO393278 WVK393270:WVK393278 C458806:C458814 IY458806:IY458814 SU458806:SU458814 ACQ458806:ACQ458814 AMM458806:AMM458814 AWI458806:AWI458814 BGE458806:BGE458814 BQA458806:BQA458814 BZW458806:BZW458814 CJS458806:CJS458814 CTO458806:CTO458814 DDK458806:DDK458814 DNG458806:DNG458814 DXC458806:DXC458814 EGY458806:EGY458814 EQU458806:EQU458814 FAQ458806:FAQ458814 FKM458806:FKM458814 FUI458806:FUI458814 GEE458806:GEE458814 GOA458806:GOA458814 GXW458806:GXW458814 HHS458806:HHS458814 HRO458806:HRO458814 IBK458806:IBK458814 ILG458806:ILG458814 IVC458806:IVC458814 JEY458806:JEY458814 JOU458806:JOU458814 JYQ458806:JYQ458814 KIM458806:KIM458814 KSI458806:KSI458814 LCE458806:LCE458814 LMA458806:LMA458814 LVW458806:LVW458814 MFS458806:MFS458814 MPO458806:MPO458814 MZK458806:MZK458814 NJG458806:NJG458814 NTC458806:NTC458814 OCY458806:OCY458814 OMU458806:OMU458814 OWQ458806:OWQ458814 PGM458806:PGM458814 PQI458806:PQI458814 QAE458806:QAE458814 QKA458806:QKA458814 QTW458806:QTW458814 RDS458806:RDS458814 RNO458806:RNO458814 RXK458806:RXK458814 SHG458806:SHG458814 SRC458806:SRC458814 TAY458806:TAY458814 TKU458806:TKU458814 TUQ458806:TUQ458814 UEM458806:UEM458814 UOI458806:UOI458814 UYE458806:UYE458814 VIA458806:VIA458814 VRW458806:VRW458814 WBS458806:WBS458814 WLO458806:WLO458814 WVK458806:WVK458814 C524342:C524350 IY524342:IY524350 SU524342:SU524350 ACQ524342:ACQ524350 AMM524342:AMM524350 AWI524342:AWI524350 BGE524342:BGE524350 BQA524342:BQA524350 BZW524342:BZW524350 CJS524342:CJS524350 CTO524342:CTO524350 DDK524342:DDK524350 DNG524342:DNG524350 DXC524342:DXC524350 EGY524342:EGY524350 EQU524342:EQU524350 FAQ524342:FAQ524350 FKM524342:FKM524350 FUI524342:FUI524350 GEE524342:GEE524350 GOA524342:GOA524350 GXW524342:GXW524350 HHS524342:HHS524350 HRO524342:HRO524350 IBK524342:IBK524350 ILG524342:ILG524350 IVC524342:IVC524350 JEY524342:JEY524350 JOU524342:JOU524350 JYQ524342:JYQ524350 KIM524342:KIM524350 KSI524342:KSI524350 LCE524342:LCE524350 LMA524342:LMA524350 LVW524342:LVW524350 MFS524342:MFS524350 MPO524342:MPO524350 MZK524342:MZK524350 NJG524342:NJG524350 NTC524342:NTC524350 OCY524342:OCY524350 OMU524342:OMU524350 OWQ524342:OWQ524350 PGM524342:PGM524350 PQI524342:PQI524350 QAE524342:QAE524350 QKA524342:QKA524350 QTW524342:QTW524350 RDS524342:RDS524350 RNO524342:RNO524350 RXK524342:RXK524350 SHG524342:SHG524350 SRC524342:SRC524350 TAY524342:TAY524350 TKU524342:TKU524350 TUQ524342:TUQ524350 UEM524342:UEM524350 UOI524342:UOI524350 UYE524342:UYE524350 VIA524342:VIA524350 VRW524342:VRW524350 WBS524342:WBS524350 WLO524342:WLO524350 WVK524342:WVK524350 C589878:C589886 IY589878:IY589886 SU589878:SU589886 ACQ589878:ACQ589886 AMM589878:AMM589886 AWI589878:AWI589886 BGE589878:BGE589886 BQA589878:BQA589886 BZW589878:BZW589886 CJS589878:CJS589886 CTO589878:CTO589886 DDK589878:DDK589886 DNG589878:DNG589886 DXC589878:DXC589886 EGY589878:EGY589886 EQU589878:EQU589886 FAQ589878:FAQ589886 FKM589878:FKM589886 FUI589878:FUI589886 GEE589878:GEE589886 GOA589878:GOA589886 GXW589878:GXW589886 HHS589878:HHS589886 HRO589878:HRO589886 IBK589878:IBK589886 ILG589878:ILG589886 IVC589878:IVC589886 JEY589878:JEY589886 JOU589878:JOU589886 JYQ589878:JYQ589886 KIM589878:KIM589886 KSI589878:KSI589886 LCE589878:LCE589886 LMA589878:LMA589886 LVW589878:LVW589886 MFS589878:MFS589886 MPO589878:MPO589886 MZK589878:MZK589886 NJG589878:NJG589886 NTC589878:NTC589886 OCY589878:OCY589886 OMU589878:OMU589886 OWQ589878:OWQ589886 PGM589878:PGM589886 PQI589878:PQI589886 QAE589878:QAE589886 QKA589878:QKA589886 QTW589878:QTW589886 RDS589878:RDS589886 RNO589878:RNO589886 RXK589878:RXK589886 SHG589878:SHG589886 SRC589878:SRC589886 TAY589878:TAY589886 TKU589878:TKU589886 TUQ589878:TUQ589886 UEM589878:UEM589886 UOI589878:UOI589886 UYE589878:UYE589886 VIA589878:VIA589886 VRW589878:VRW589886 WBS589878:WBS589886 WLO589878:WLO589886 WVK589878:WVK589886 C655414:C655422 IY655414:IY655422 SU655414:SU655422 ACQ655414:ACQ655422 AMM655414:AMM655422 AWI655414:AWI655422 BGE655414:BGE655422 BQA655414:BQA655422 BZW655414:BZW655422 CJS655414:CJS655422 CTO655414:CTO655422 DDK655414:DDK655422 DNG655414:DNG655422 DXC655414:DXC655422 EGY655414:EGY655422 EQU655414:EQU655422 FAQ655414:FAQ655422 FKM655414:FKM655422 FUI655414:FUI655422 GEE655414:GEE655422 GOA655414:GOA655422 GXW655414:GXW655422 HHS655414:HHS655422 HRO655414:HRO655422 IBK655414:IBK655422 ILG655414:ILG655422 IVC655414:IVC655422 JEY655414:JEY655422 JOU655414:JOU655422 JYQ655414:JYQ655422 KIM655414:KIM655422 KSI655414:KSI655422 LCE655414:LCE655422 LMA655414:LMA655422 LVW655414:LVW655422 MFS655414:MFS655422 MPO655414:MPO655422 MZK655414:MZK655422 NJG655414:NJG655422 NTC655414:NTC655422 OCY655414:OCY655422 OMU655414:OMU655422 OWQ655414:OWQ655422 PGM655414:PGM655422 PQI655414:PQI655422 QAE655414:QAE655422 QKA655414:QKA655422 QTW655414:QTW655422 RDS655414:RDS655422 RNO655414:RNO655422 RXK655414:RXK655422 SHG655414:SHG655422 SRC655414:SRC655422 TAY655414:TAY655422 TKU655414:TKU655422 TUQ655414:TUQ655422 UEM655414:UEM655422 UOI655414:UOI655422 UYE655414:UYE655422 VIA655414:VIA655422 VRW655414:VRW655422 WBS655414:WBS655422 WLO655414:WLO655422 WVK655414:WVK655422 C720950:C720958 IY720950:IY720958 SU720950:SU720958 ACQ720950:ACQ720958 AMM720950:AMM720958 AWI720950:AWI720958 BGE720950:BGE720958 BQA720950:BQA720958 BZW720950:BZW720958 CJS720950:CJS720958 CTO720950:CTO720958 DDK720950:DDK720958 DNG720950:DNG720958 DXC720950:DXC720958 EGY720950:EGY720958 EQU720950:EQU720958 FAQ720950:FAQ720958 FKM720950:FKM720958 FUI720950:FUI720958 GEE720950:GEE720958 GOA720950:GOA720958 GXW720950:GXW720958 HHS720950:HHS720958 HRO720950:HRO720958 IBK720950:IBK720958 ILG720950:ILG720958 IVC720950:IVC720958 JEY720950:JEY720958 JOU720950:JOU720958 JYQ720950:JYQ720958 KIM720950:KIM720958 KSI720950:KSI720958 LCE720950:LCE720958 LMA720950:LMA720958 LVW720950:LVW720958 MFS720950:MFS720958 MPO720950:MPO720958 MZK720950:MZK720958 NJG720950:NJG720958 NTC720950:NTC720958 OCY720950:OCY720958 OMU720950:OMU720958 OWQ720950:OWQ720958 PGM720950:PGM720958 PQI720950:PQI720958 QAE720950:QAE720958 QKA720950:QKA720958 QTW720950:QTW720958 RDS720950:RDS720958 RNO720950:RNO720958 RXK720950:RXK720958 SHG720950:SHG720958 SRC720950:SRC720958 TAY720950:TAY720958 TKU720950:TKU720958 TUQ720950:TUQ720958 UEM720950:UEM720958 UOI720950:UOI720958 UYE720950:UYE720958 VIA720950:VIA720958 VRW720950:VRW720958 WBS720950:WBS720958 WLO720950:WLO720958 WVK720950:WVK720958 C786486:C786494 IY786486:IY786494 SU786486:SU786494 ACQ786486:ACQ786494 AMM786486:AMM786494 AWI786486:AWI786494 BGE786486:BGE786494 BQA786486:BQA786494 BZW786486:BZW786494 CJS786486:CJS786494 CTO786486:CTO786494 DDK786486:DDK786494 DNG786486:DNG786494 DXC786486:DXC786494 EGY786486:EGY786494 EQU786486:EQU786494 FAQ786486:FAQ786494 FKM786486:FKM786494 FUI786486:FUI786494 GEE786486:GEE786494 GOA786486:GOA786494 GXW786486:GXW786494 HHS786486:HHS786494 HRO786486:HRO786494 IBK786486:IBK786494 ILG786486:ILG786494 IVC786486:IVC786494 JEY786486:JEY786494 JOU786486:JOU786494 JYQ786486:JYQ786494 KIM786486:KIM786494 KSI786486:KSI786494 LCE786486:LCE786494 LMA786486:LMA786494 LVW786486:LVW786494 MFS786486:MFS786494 MPO786486:MPO786494 MZK786486:MZK786494 NJG786486:NJG786494 NTC786486:NTC786494 OCY786486:OCY786494 OMU786486:OMU786494 OWQ786486:OWQ786494 PGM786486:PGM786494 PQI786486:PQI786494 QAE786486:QAE786494 QKA786486:QKA786494 QTW786486:QTW786494 RDS786486:RDS786494 RNO786486:RNO786494 RXK786486:RXK786494 SHG786486:SHG786494 SRC786486:SRC786494 TAY786486:TAY786494 TKU786486:TKU786494 TUQ786486:TUQ786494 UEM786486:UEM786494 UOI786486:UOI786494 UYE786486:UYE786494 VIA786486:VIA786494 VRW786486:VRW786494 WBS786486:WBS786494 WLO786486:WLO786494 WVK786486:WVK786494 C852022:C852030 IY852022:IY852030 SU852022:SU852030 ACQ852022:ACQ852030 AMM852022:AMM852030 AWI852022:AWI852030 BGE852022:BGE852030 BQA852022:BQA852030 BZW852022:BZW852030 CJS852022:CJS852030 CTO852022:CTO852030 DDK852022:DDK852030 DNG852022:DNG852030 DXC852022:DXC852030 EGY852022:EGY852030 EQU852022:EQU852030 FAQ852022:FAQ852030 FKM852022:FKM852030 FUI852022:FUI852030 GEE852022:GEE852030 GOA852022:GOA852030 GXW852022:GXW852030 HHS852022:HHS852030 HRO852022:HRO852030 IBK852022:IBK852030 ILG852022:ILG852030 IVC852022:IVC852030 JEY852022:JEY852030 JOU852022:JOU852030 JYQ852022:JYQ852030 KIM852022:KIM852030 KSI852022:KSI852030 LCE852022:LCE852030 LMA852022:LMA852030 LVW852022:LVW852030 MFS852022:MFS852030 MPO852022:MPO852030 MZK852022:MZK852030 NJG852022:NJG852030 NTC852022:NTC852030 OCY852022:OCY852030 OMU852022:OMU852030 OWQ852022:OWQ852030 PGM852022:PGM852030 PQI852022:PQI852030 QAE852022:QAE852030 QKA852022:QKA852030 QTW852022:QTW852030 RDS852022:RDS852030 RNO852022:RNO852030 RXK852022:RXK852030 SHG852022:SHG852030 SRC852022:SRC852030 TAY852022:TAY852030 TKU852022:TKU852030 TUQ852022:TUQ852030 UEM852022:UEM852030 UOI852022:UOI852030 UYE852022:UYE852030 VIA852022:VIA852030 VRW852022:VRW852030 WBS852022:WBS852030 WLO852022:WLO852030 WVK852022:WVK852030 C917558:C917566 IY917558:IY917566 SU917558:SU917566 ACQ917558:ACQ917566 AMM917558:AMM917566 AWI917558:AWI917566 BGE917558:BGE917566 BQA917558:BQA917566 BZW917558:BZW917566 CJS917558:CJS917566 CTO917558:CTO917566 DDK917558:DDK917566 DNG917558:DNG917566 DXC917558:DXC917566 EGY917558:EGY917566 EQU917558:EQU917566 FAQ917558:FAQ917566 FKM917558:FKM917566 FUI917558:FUI917566 GEE917558:GEE917566 GOA917558:GOA917566 GXW917558:GXW917566 HHS917558:HHS917566 HRO917558:HRO917566 IBK917558:IBK917566 ILG917558:ILG917566 IVC917558:IVC917566 JEY917558:JEY917566 JOU917558:JOU917566 JYQ917558:JYQ917566 KIM917558:KIM917566 KSI917558:KSI917566 LCE917558:LCE917566 LMA917558:LMA917566 LVW917558:LVW917566 MFS917558:MFS917566 MPO917558:MPO917566 MZK917558:MZK917566 NJG917558:NJG917566 NTC917558:NTC917566 OCY917558:OCY917566 OMU917558:OMU917566 OWQ917558:OWQ917566 PGM917558:PGM917566 PQI917558:PQI917566 QAE917558:QAE917566 QKA917558:QKA917566 QTW917558:QTW917566 RDS917558:RDS917566 RNO917558:RNO917566 RXK917558:RXK917566 SHG917558:SHG917566 SRC917558:SRC917566 TAY917558:TAY917566 TKU917558:TKU917566 TUQ917558:TUQ917566 UEM917558:UEM917566 UOI917558:UOI917566 UYE917558:UYE917566 VIA917558:VIA917566 VRW917558:VRW917566 WBS917558:WBS917566 WLO917558:WLO917566 WVK917558:WVK917566 C983094:C983102 IY983094:IY983102 SU983094:SU983102 ACQ983094:ACQ983102 AMM983094:AMM983102 AWI983094:AWI983102 BGE983094:BGE983102 BQA983094:BQA983102 BZW983094:BZW983102 CJS983094:CJS983102 CTO983094:CTO983102 DDK983094:DDK983102 DNG983094:DNG983102 DXC983094:DXC983102 EGY983094:EGY983102 EQU983094:EQU983102 FAQ983094:FAQ983102 FKM983094:FKM983102 FUI983094:FUI983102 GEE983094:GEE983102 GOA983094:GOA983102 GXW983094:GXW983102 HHS983094:HHS983102 HRO983094:HRO983102 IBK983094:IBK983102 ILG983094:ILG983102 IVC983094:IVC983102 JEY983094:JEY983102 JOU983094:JOU983102 JYQ983094:JYQ983102 KIM983094:KIM983102 KSI983094:KSI983102 LCE983094:LCE983102 LMA983094:LMA983102 LVW983094:LVW983102 MFS983094:MFS983102 MPO983094:MPO983102 MZK983094:MZK983102 NJG983094:NJG983102 NTC983094:NTC983102 OCY983094:OCY983102 OMU983094:OMU983102 OWQ983094:OWQ983102 PGM983094:PGM983102 PQI983094:PQI983102 QAE983094:QAE983102 QKA983094:QKA983102 QTW983094:QTW983102 RDS983094:RDS983102 RNO983094:RNO983102 RXK983094:RXK983102 SHG983094:SHG983102 SRC983094:SRC983102 TAY983094:TAY983102 TKU983094:TKU983102 TUQ983094:TUQ983102 UEM983094:UEM983102 UOI983094:UOI983102 UYE983094:UYE983102 VIA983094:VIA983102 VRW983094:VRW983102 WBS983094:WBS983102 WLO983094:WLO983102 WVK983094:WVK983102 C20:C50 IY20:IY50 SU20:SU50 ACQ20:ACQ50 AMM20:AMM50 AWI20:AWI50 BGE20:BGE50 BQA20:BQA50 BZW20:BZW50 CJS20:CJS50 CTO20:CTO50 DDK20:DDK50 DNG20:DNG50 DXC20:DXC50 EGY20:EGY50 EQU20:EQU50 FAQ20:FAQ50 FKM20:FKM50 FUI20:FUI50 GEE20:GEE50 GOA20:GOA50 GXW20:GXW50 HHS20:HHS50 HRO20:HRO50 IBK20:IBK50 ILG20:ILG50 IVC20:IVC50 JEY20:JEY50 JOU20:JOU50 JYQ20:JYQ50 KIM20:KIM50 KSI20:KSI50 LCE20:LCE50 LMA20:LMA50 LVW20:LVW50 MFS20:MFS50 MPO20:MPO50 MZK20:MZK50 NJG20:NJG50 NTC20:NTC50 OCY20:OCY50 OMU20:OMU50 OWQ20:OWQ50 PGM20:PGM50 PQI20:PQI50 QAE20:QAE50 QKA20:QKA50 QTW20:QTW50 RDS20:RDS50 RNO20:RNO50 RXK20:RXK50 SHG20:SHG50 SRC20:SRC50 TAY20:TAY50 TKU20:TKU50 TUQ20:TUQ50 UEM20:UEM50 UOI20:UOI50 UYE20:UYE50 VIA20:VIA50 VRW20:VRW50 WBS20:WBS50 WLO20:WLO50 WVK20:WVK50 C65556:C65586 IY65556:IY65586 SU65556:SU65586 ACQ65556:ACQ65586 AMM65556:AMM65586 AWI65556:AWI65586 BGE65556:BGE65586 BQA65556:BQA65586 BZW65556:BZW65586 CJS65556:CJS65586 CTO65556:CTO65586 DDK65556:DDK65586 DNG65556:DNG65586 DXC65556:DXC65586 EGY65556:EGY65586 EQU65556:EQU65586 FAQ65556:FAQ65586 FKM65556:FKM65586 FUI65556:FUI65586 GEE65556:GEE65586 GOA65556:GOA65586 GXW65556:GXW65586 HHS65556:HHS65586 HRO65556:HRO65586 IBK65556:IBK65586 ILG65556:ILG65586 IVC65556:IVC65586 JEY65556:JEY65586 JOU65556:JOU65586 JYQ65556:JYQ65586 KIM65556:KIM65586 KSI65556:KSI65586 LCE65556:LCE65586 LMA65556:LMA65586 LVW65556:LVW65586 MFS65556:MFS65586 MPO65556:MPO65586 MZK65556:MZK65586 NJG65556:NJG65586 NTC65556:NTC65586 OCY65556:OCY65586 OMU65556:OMU65586 OWQ65556:OWQ65586 PGM65556:PGM65586 PQI65556:PQI65586 QAE65556:QAE65586 QKA65556:QKA65586 QTW65556:QTW65586 RDS65556:RDS65586 RNO65556:RNO65586 RXK65556:RXK65586 SHG65556:SHG65586 SRC65556:SRC65586 TAY65556:TAY65586 TKU65556:TKU65586 TUQ65556:TUQ65586 UEM65556:UEM65586 UOI65556:UOI65586 UYE65556:UYE65586 VIA65556:VIA65586 VRW65556:VRW65586 WBS65556:WBS65586 WLO65556:WLO65586 WVK65556:WVK65586 C131092:C131122 IY131092:IY131122 SU131092:SU131122 ACQ131092:ACQ131122 AMM131092:AMM131122 AWI131092:AWI131122 BGE131092:BGE131122 BQA131092:BQA131122 BZW131092:BZW131122 CJS131092:CJS131122 CTO131092:CTO131122 DDK131092:DDK131122 DNG131092:DNG131122 DXC131092:DXC131122 EGY131092:EGY131122 EQU131092:EQU131122 FAQ131092:FAQ131122 FKM131092:FKM131122 FUI131092:FUI131122 GEE131092:GEE131122 GOA131092:GOA131122 GXW131092:GXW131122 HHS131092:HHS131122 HRO131092:HRO131122 IBK131092:IBK131122 ILG131092:ILG131122 IVC131092:IVC131122 JEY131092:JEY131122 JOU131092:JOU131122 JYQ131092:JYQ131122 KIM131092:KIM131122 KSI131092:KSI131122 LCE131092:LCE131122 LMA131092:LMA131122 LVW131092:LVW131122 MFS131092:MFS131122 MPO131092:MPO131122 MZK131092:MZK131122 NJG131092:NJG131122 NTC131092:NTC131122 OCY131092:OCY131122 OMU131092:OMU131122 OWQ131092:OWQ131122 PGM131092:PGM131122 PQI131092:PQI131122 QAE131092:QAE131122 QKA131092:QKA131122 QTW131092:QTW131122 RDS131092:RDS131122 RNO131092:RNO131122 RXK131092:RXK131122 SHG131092:SHG131122 SRC131092:SRC131122 TAY131092:TAY131122 TKU131092:TKU131122 TUQ131092:TUQ131122 UEM131092:UEM131122 UOI131092:UOI131122 UYE131092:UYE131122 VIA131092:VIA131122 VRW131092:VRW131122 WBS131092:WBS131122 WLO131092:WLO131122 WVK131092:WVK131122 C196628:C196658 IY196628:IY196658 SU196628:SU196658 ACQ196628:ACQ196658 AMM196628:AMM196658 AWI196628:AWI196658 BGE196628:BGE196658 BQA196628:BQA196658 BZW196628:BZW196658 CJS196628:CJS196658 CTO196628:CTO196658 DDK196628:DDK196658 DNG196628:DNG196658 DXC196628:DXC196658 EGY196628:EGY196658 EQU196628:EQU196658 FAQ196628:FAQ196658 FKM196628:FKM196658 FUI196628:FUI196658 GEE196628:GEE196658 GOA196628:GOA196658 GXW196628:GXW196658 HHS196628:HHS196658 HRO196628:HRO196658 IBK196628:IBK196658 ILG196628:ILG196658 IVC196628:IVC196658 JEY196628:JEY196658 JOU196628:JOU196658 JYQ196628:JYQ196658 KIM196628:KIM196658 KSI196628:KSI196658 LCE196628:LCE196658 LMA196628:LMA196658 LVW196628:LVW196658 MFS196628:MFS196658 MPO196628:MPO196658 MZK196628:MZK196658 NJG196628:NJG196658 NTC196628:NTC196658 OCY196628:OCY196658 OMU196628:OMU196658 OWQ196628:OWQ196658 PGM196628:PGM196658 PQI196628:PQI196658 QAE196628:QAE196658 QKA196628:QKA196658 QTW196628:QTW196658 RDS196628:RDS196658 RNO196628:RNO196658 RXK196628:RXK196658 SHG196628:SHG196658 SRC196628:SRC196658 TAY196628:TAY196658 TKU196628:TKU196658 TUQ196628:TUQ196658 UEM196628:UEM196658 UOI196628:UOI196658 UYE196628:UYE196658 VIA196628:VIA196658 VRW196628:VRW196658 WBS196628:WBS196658 WLO196628:WLO196658 WVK196628:WVK196658 C262164:C262194 IY262164:IY262194 SU262164:SU262194 ACQ262164:ACQ262194 AMM262164:AMM262194 AWI262164:AWI262194 BGE262164:BGE262194 BQA262164:BQA262194 BZW262164:BZW262194 CJS262164:CJS262194 CTO262164:CTO262194 DDK262164:DDK262194 DNG262164:DNG262194 DXC262164:DXC262194 EGY262164:EGY262194 EQU262164:EQU262194 FAQ262164:FAQ262194 FKM262164:FKM262194 FUI262164:FUI262194 GEE262164:GEE262194 GOA262164:GOA262194 GXW262164:GXW262194 HHS262164:HHS262194 HRO262164:HRO262194 IBK262164:IBK262194 ILG262164:ILG262194 IVC262164:IVC262194 JEY262164:JEY262194 JOU262164:JOU262194 JYQ262164:JYQ262194 KIM262164:KIM262194 KSI262164:KSI262194 LCE262164:LCE262194 LMA262164:LMA262194 LVW262164:LVW262194 MFS262164:MFS262194 MPO262164:MPO262194 MZK262164:MZK262194 NJG262164:NJG262194 NTC262164:NTC262194 OCY262164:OCY262194 OMU262164:OMU262194 OWQ262164:OWQ262194 PGM262164:PGM262194 PQI262164:PQI262194 QAE262164:QAE262194 QKA262164:QKA262194 QTW262164:QTW262194 RDS262164:RDS262194 RNO262164:RNO262194 RXK262164:RXK262194 SHG262164:SHG262194 SRC262164:SRC262194 TAY262164:TAY262194 TKU262164:TKU262194 TUQ262164:TUQ262194 UEM262164:UEM262194 UOI262164:UOI262194 UYE262164:UYE262194 VIA262164:VIA262194 VRW262164:VRW262194 WBS262164:WBS262194 WLO262164:WLO262194 WVK262164:WVK262194 C327700:C327730 IY327700:IY327730 SU327700:SU327730 ACQ327700:ACQ327730 AMM327700:AMM327730 AWI327700:AWI327730 BGE327700:BGE327730 BQA327700:BQA327730 BZW327700:BZW327730 CJS327700:CJS327730 CTO327700:CTO327730 DDK327700:DDK327730 DNG327700:DNG327730 DXC327700:DXC327730 EGY327700:EGY327730 EQU327700:EQU327730 FAQ327700:FAQ327730 FKM327700:FKM327730 FUI327700:FUI327730 GEE327700:GEE327730 GOA327700:GOA327730 GXW327700:GXW327730 HHS327700:HHS327730 HRO327700:HRO327730 IBK327700:IBK327730 ILG327700:ILG327730 IVC327700:IVC327730 JEY327700:JEY327730 JOU327700:JOU327730 JYQ327700:JYQ327730 KIM327700:KIM327730 KSI327700:KSI327730 LCE327700:LCE327730 LMA327700:LMA327730 LVW327700:LVW327730 MFS327700:MFS327730 MPO327700:MPO327730 MZK327700:MZK327730 NJG327700:NJG327730 NTC327700:NTC327730 OCY327700:OCY327730 OMU327700:OMU327730 OWQ327700:OWQ327730 PGM327700:PGM327730 PQI327700:PQI327730 QAE327700:QAE327730 QKA327700:QKA327730 QTW327700:QTW327730 RDS327700:RDS327730 RNO327700:RNO327730 RXK327700:RXK327730 SHG327700:SHG327730 SRC327700:SRC327730 TAY327700:TAY327730 TKU327700:TKU327730 TUQ327700:TUQ327730 UEM327700:UEM327730 UOI327700:UOI327730 UYE327700:UYE327730 VIA327700:VIA327730 VRW327700:VRW327730 WBS327700:WBS327730 WLO327700:WLO327730 WVK327700:WVK327730 C393236:C393266 IY393236:IY393266 SU393236:SU393266 ACQ393236:ACQ393266 AMM393236:AMM393266 AWI393236:AWI393266 BGE393236:BGE393266 BQA393236:BQA393266 BZW393236:BZW393266 CJS393236:CJS393266 CTO393236:CTO393266 DDK393236:DDK393266 DNG393236:DNG393266 DXC393236:DXC393266 EGY393236:EGY393266 EQU393236:EQU393266 FAQ393236:FAQ393266 FKM393236:FKM393266 FUI393236:FUI393266 GEE393236:GEE393266 GOA393236:GOA393266 GXW393236:GXW393266 HHS393236:HHS393266 HRO393236:HRO393266 IBK393236:IBK393266 ILG393236:ILG393266 IVC393236:IVC393266 JEY393236:JEY393266 JOU393236:JOU393266 JYQ393236:JYQ393266 KIM393236:KIM393266 KSI393236:KSI393266 LCE393236:LCE393266 LMA393236:LMA393266 LVW393236:LVW393266 MFS393236:MFS393266 MPO393236:MPO393266 MZK393236:MZK393266 NJG393236:NJG393266 NTC393236:NTC393266 OCY393236:OCY393266 OMU393236:OMU393266 OWQ393236:OWQ393266 PGM393236:PGM393266 PQI393236:PQI393266 QAE393236:QAE393266 QKA393236:QKA393266 QTW393236:QTW393266 RDS393236:RDS393266 RNO393236:RNO393266 RXK393236:RXK393266 SHG393236:SHG393266 SRC393236:SRC393266 TAY393236:TAY393266 TKU393236:TKU393266 TUQ393236:TUQ393266 UEM393236:UEM393266 UOI393236:UOI393266 UYE393236:UYE393266 VIA393236:VIA393266 VRW393236:VRW393266 WBS393236:WBS393266 WLO393236:WLO393266 WVK393236:WVK393266 C458772:C458802 IY458772:IY458802 SU458772:SU458802 ACQ458772:ACQ458802 AMM458772:AMM458802 AWI458772:AWI458802 BGE458772:BGE458802 BQA458772:BQA458802 BZW458772:BZW458802 CJS458772:CJS458802 CTO458772:CTO458802 DDK458772:DDK458802 DNG458772:DNG458802 DXC458772:DXC458802 EGY458772:EGY458802 EQU458772:EQU458802 FAQ458772:FAQ458802 FKM458772:FKM458802 FUI458772:FUI458802 GEE458772:GEE458802 GOA458772:GOA458802 GXW458772:GXW458802 HHS458772:HHS458802 HRO458772:HRO458802 IBK458772:IBK458802 ILG458772:ILG458802 IVC458772:IVC458802 JEY458772:JEY458802 JOU458772:JOU458802 JYQ458772:JYQ458802 KIM458772:KIM458802 KSI458772:KSI458802 LCE458772:LCE458802 LMA458772:LMA458802 LVW458772:LVW458802 MFS458772:MFS458802 MPO458772:MPO458802 MZK458772:MZK458802 NJG458772:NJG458802 NTC458772:NTC458802 OCY458772:OCY458802 OMU458772:OMU458802 OWQ458772:OWQ458802 PGM458772:PGM458802 PQI458772:PQI458802 QAE458772:QAE458802 QKA458772:QKA458802 QTW458772:QTW458802 RDS458772:RDS458802 RNO458772:RNO458802 RXK458772:RXK458802 SHG458772:SHG458802 SRC458772:SRC458802 TAY458772:TAY458802 TKU458772:TKU458802 TUQ458772:TUQ458802 UEM458772:UEM458802 UOI458772:UOI458802 UYE458772:UYE458802 VIA458772:VIA458802 VRW458772:VRW458802 WBS458772:WBS458802 WLO458772:WLO458802 WVK458772:WVK458802 C524308:C524338 IY524308:IY524338 SU524308:SU524338 ACQ524308:ACQ524338 AMM524308:AMM524338 AWI524308:AWI524338 BGE524308:BGE524338 BQA524308:BQA524338 BZW524308:BZW524338 CJS524308:CJS524338 CTO524308:CTO524338 DDK524308:DDK524338 DNG524308:DNG524338 DXC524308:DXC524338 EGY524308:EGY524338 EQU524308:EQU524338 FAQ524308:FAQ524338 FKM524308:FKM524338 FUI524308:FUI524338 GEE524308:GEE524338 GOA524308:GOA524338 GXW524308:GXW524338 HHS524308:HHS524338 HRO524308:HRO524338 IBK524308:IBK524338 ILG524308:ILG524338 IVC524308:IVC524338 JEY524308:JEY524338 JOU524308:JOU524338 JYQ524308:JYQ524338 KIM524308:KIM524338 KSI524308:KSI524338 LCE524308:LCE524338 LMA524308:LMA524338 LVW524308:LVW524338 MFS524308:MFS524338 MPO524308:MPO524338 MZK524308:MZK524338 NJG524308:NJG524338 NTC524308:NTC524338 OCY524308:OCY524338 OMU524308:OMU524338 OWQ524308:OWQ524338 PGM524308:PGM524338 PQI524308:PQI524338 QAE524308:QAE524338 QKA524308:QKA524338 QTW524308:QTW524338 RDS524308:RDS524338 RNO524308:RNO524338 RXK524308:RXK524338 SHG524308:SHG524338 SRC524308:SRC524338 TAY524308:TAY524338 TKU524308:TKU524338 TUQ524308:TUQ524338 UEM524308:UEM524338 UOI524308:UOI524338 UYE524308:UYE524338 VIA524308:VIA524338 VRW524308:VRW524338 WBS524308:WBS524338 WLO524308:WLO524338 WVK524308:WVK524338 C589844:C589874 IY589844:IY589874 SU589844:SU589874 ACQ589844:ACQ589874 AMM589844:AMM589874 AWI589844:AWI589874 BGE589844:BGE589874 BQA589844:BQA589874 BZW589844:BZW589874 CJS589844:CJS589874 CTO589844:CTO589874 DDK589844:DDK589874 DNG589844:DNG589874 DXC589844:DXC589874 EGY589844:EGY589874 EQU589844:EQU589874 FAQ589844:FAQ589874 FKM589844:FKM589874 FUI589844:FUI589874 GEE589844:GEE589874 GOA589844:GOA589874 GXW589844:GXW589874 HHS589844:HHS589874 HRO589844:HRO589874 IBK589844:IBK589874 ILG589844:ILG589874 IVC589844:IVC589874 JEY589844:JEY589874 JOU589844:JOU589874 JYQ589844:JYQ589874 KIM589844:KIM589874 KSI589844:KSI589874 LCE589844:LCE589874 LMA589844:LMA589874 LVW589844:LVW589874 MFS589844:MFS589874 MPO589844:MPO589874 MZK589844:MZK589874 NJG589844:NJG589874 NTC589844:NTC589874 OCY589844:OCY589874 OMU589844:OMU589874 OWQ589844:OWQ589874 PGM589844:PGM589874 PQI589844:PQI589874 QAE589844:QAE589874 QKA589844:QKA589874 QTW589844:QTW589874 RDS589844:RDS589874 RNO589844:RNO589874 RXK589844:RXK589874 SHG589844:SHG589874 SRC589844:SRC589874 TAY589844:TAY589874 TKU589844:TKU589874 TUQ589844:TUQ589874 UEM589844:UEM589874 UOI589844:UOI589874 UYE589844:UYE589874 VIA589844:VIA589874 VRW589844:VRW589874 WBS589844:WBS589874 WLO589844:WLO589874 WVK589844:WVK589874 C655380:C655410 IY655380:IY655410 SU655380:SU655410 ACQ655380:ACQ655410 AMM655380:AMM655410 AWI655380:AWI655410 BGE655380:BGE655410 BQA655380:BQA655410 BZW655380:BZW655410 CJS655380:CJS655410 CTO655380:CTO655410 DDK655380:DDK655410 DNG655380:DNG655410 DXC655380:DXC655410 EGY655380:EGY655410 EQU655380:EQU655410 FAQ655380:FAQ655410 FKM655380:FKM655410 FUI655380:FUI655410 GEE655380:GEE655410 GOA655380:GOA655410 GXW655380:GXW655410 HHS655380:HHS655410 HRO655380:HRO655410 IBK655380:IBK655410 ILG655380:ILG655410 IVC655380:IVC655410 JEY655380:JEY655410 JOU655380:JOU655410 JYQ655380:JYQ655410 KIM655380:KIM655410 KSI655380:KSI655410 LCE655380:LCE655410 LMA655380:LMA655410 LVW655380:LVW655410 MFS655380:MFS655410 MPO655380:MPO655410 MZK655380:MZK655410 NJG655380:NJG655410 NTC655380:NTC655410 OCY655380:OCY655410 OMU655380:OMU655410 OWQ655380:OWQ655410 PGM655380:PGM655410 PQI655380:PQI655410 QAE655380:QAE655410 QKA655380:QKA655410 QTW655380:QTW655410 RDS655380:RDS655410 RNO655380:RNO655410 RXK655380:RXK655410 SHG655380:SHG655410 SRC655380:SRC655410 TAY655380:TAY655410 TKU655380:TKU655410 TUQ655380:TUQ655410 UEM655380:UEM655410 UOI655380:UOI655410 UYE655380:UYE655410 VIA655380:VIA655410 VRW655380:VRW655410 WBS655380:WBS655410 WLO655380:WLO655410 WVK655380:WVK655410 C720916:C720946 IY720916:IY720946 SU720916:SU720946 ACQ720916:ACQ720946 AMM720916:AMM720946 AWI720916:AWI720946 BGE720916:BGE720946 BQA720916:BQA720946 BZW720916:BZW720946 CJS720916:CJS720946 CTO720916:CTO720946 DDK720916:DDK720946 DNG720916:DNG720946 DXC720916:DXC720946 EGY720916:EGY720946 EQU720916:EQU720946 FAQ720916:FAQ720946 FKM720916:FKM720946 FUI720916:FUI720946 GEE720916:GEE720946 GOA720916:GOA720946 GXW720916:GXW720946 HHS720916:HHS720946 HRO720916:HRO720946 IBK720916:IBK720946 ILG720916:ILG720946 IVC720916:IVC720946 JEY720916:JEY720946 JOU720916:JOU720946 JYQ720916:JYQ720946 KIM720916:KIM720946 KSI720916:KSI720946 LCE720916:LCE720946 LMA720916:LMA720946 LVW720916:LVW720946 MFS720916:MFS720946 MPO720916:MPO720946 MZK720916:MZK720946 NJG720916:NJG720946 NTC720916:NTC720946 OCY720916:OCY720946 OMU720916:OMU720946 OWQ720916:OWQ720946 PGM720916:PGM720946 PQI720916:PQI720946 QAE720916:QAE720946 QKA720916:QKA720946 QTW720916:QTW720946 RDS720916:RDS720946 RNO720916:RNO720946 RXK720916:RXK720946 SHG720916:SHG720946 SRC720916:SRC720946 TAY720916:TAY720946 TKU720916:TKU720946 TUQ720916:TUQ720946 UEM720916:UEM720946 UOI720916:UOI720946 UYE720916:UYE720946 VIA720916:VIA720946 VRW720916:VRW720946 WBS720916:WBS720946 WLO720916:WLO720946 WVK720916:WVK720946 C786452:C786482 IY786452:IY786482 SU786452:SU786482 ACQ786452:ACQ786482 AMM786452:AMM786482 AWI786452:AWI786482 BGE786452:BGE786482 BQA786452:BQA786482 BZW786452:BZW786482 CJS786452:CJS786482 CTO786452:CTO786482 DDK786452:DDK786482 DNG786452:DNG786482 DXC786452:DXC786482 EGY786452:EGY786482 EQU786452:EQU786482 FAQ786452:FAQ786482 FKM786452:FKM786482 FUI786452:FUI786482 GEE786452:GEE786482 GOA786452:GOA786482 GXW786452:GXW786482 HHS786452:HHS786482 HRO786452:HRO786482 IBK786452:IBK786482 ILG786452:ILG786482 IVC786452:IVC786482 JEY786452:JEY786482 JOU786452:JOU786482 JYQ786452:JYQ786482 KIM786452:KIM786482 KSI786452:KSI786482 LCE786452:LCE786482 LMA786452:LMA786482 LVW786452:LVW786482 MFS786452:MFS786482 MPO786452:MPO786482 MZK786452:MZK786482 NJG786452:NJG786482 NTC786452:NTC786482 OCY786452:OCY786482 OMU786452:OMU786482 OWQ786452:OWQ786482 PGM786452:PGM786482 PQI786452:PQI786482 QAE786452:QAE786482 QKA786452:QKA786482 QTW786452:QTW786482 RDS786452:RDS786482 RNO786452:RNO786482 RXK786452:RXK786482 SHG786452:SHG786482 SRC786452:SRC786482 TAY786452:TAY786482 TKU786452:TKU786482 TUQ786452:TUQ786482 UEM786452:UEM786482 UOI786452:UOI786482 UYE786452:UYE786482 VIA786452:VIA786482 VRW786452:VRW786482 WBS786452:WBS786482 WLO786452:WLO786482 WVK786452:WVK786482 C851988:C852018 IY851988:IY852018 SU851988:SU852018 ACQ851988:ACQ852018 AMM851988:AMM852018 AWI851988:AWI852018 BGE851988:BGE852018 BQA851988:BQA852018 BZW851988:BZW852018 CJS851988:CJS852018 CTO851988:CTO852018 DDK851988:DDK852018 DNG851988:DNG852018 DXC851988:DXC852018 EGY851988:EGY852018 EQU851988:EQU852018 FAQ851988:FAQ852018 FKM851988:FKM852018 FUI851988:FUI852018 GEE851988:GEE852018 GOA851988:GOA852018 GXW851988:GXW852018 HHS851988:HHS852018 HRO851988:HRO852018 IBK851988:IBK852018 ILG851988:ILG852018 IVC851988:IVC852018 JEY851988:JEY852018 JOU851988:JOU852018 JYQ851988:JYQ852018 KIM851988:KIM852018 KSI851988:KSI852018 LCE851988:LCE852018 LMA851988:LMA852018 LVW851988:LVW852018 MFS851988:MFS852018 MPO851988:MPO852018 MZK851988:MZK852018 NJG851988:NJG852018 NTC851988:NTC852018 OCY851988:OCY852018 OMU851988:OMU852018 OWQ851988:OWQ852018 PGM851988:PGM852018 PQI851988:PQI852018 QAE851988:QAE852018 QKA851988:QKA852018 QTW851988:QTW852018 RDS851988:RDS852018 RNO851988:RNO852018 RXK851988:RXK852018 SHG851988:SHG852018 SRC851988:SRC852018 TAY851988:TAY852018 TKU851988:TKU852018 TUQ851988:TUQ852018 UEM851988:UEM852018 UOI851988:UOI852018 UYE851988:UYE852018 VIA851988:VIA852018 VRW851988:VRW852018 WBS851988:WBS852018 WLO851988:WLO852018 WVK851988:WVK852018 C917524:C917554 IY917524:IY917554 SU917524:SU917554 ACQ917524:ACQ917554 AMM917524:AMM917554 AWI917524:AWI917554 BGE917524:BGE917554 BQA917524:BQA917554 BZW917524:BZW917554 CJS917524:CJS917554 CTO917524:CTO917554 DDK917524:DDK917554 DNG917524:DNG917554 DXC917524:DXC917554 EGY917524:EGY917554 EQU917524:EQU917554 FAQ917524:FAQ917554 FKM917524:FKM917554 FUI917524:FUI917554 GEE917524:GEE917554 GOA917524:GOA917554 GXW917524:GXW917554 HHS917524:HHS917554 HRO917524:HRO917554 IBK917524:IBK917554 ILG917524:ILG917554 IVC917524:IVC917554 JEY917524:JEY917554 JOU917524:JOU917554 JYQ917524:JYQ917554 KIM917524:KIM917554 KSI917524:KSI917554 LCE917524:LCE917554 LMA917524:LMA917554 LVW917524:LVW917554 MFS917524:MFS917554 MPO917524:MPO917554 MZK917524:MZK917554 NJG917524:NJG917554 NTC917524:NTC917554 OCY917524:OCY917554 OMU917524:OMU917554 OWQ917524:OWQ917554 PGM917524:PGM917554 PQI917524:PQI917554 QAE917524:QAE917554 QKA917524:QKA917554 QTW917524:QTW917554 RDS917524:RDS917554 RNO917524:RNO917554 RXK917524:RXK917554 SHG917524:SHG917554 SRC917524:SRC917554 TAY917524:TAY917554 TKU917524:TKU917554 TUQ917524:TUQ917554 UEM917524:UEM917554 UOI917524:UOI917554 UYE917524:UYE917554 VIA917524:VIA917554 VRW917524:VRW917554 WBS917524:WBS917554 WLO917524:WLO917554 WVK917524:WVK917554 C983060:C983090 IY983060:IY983090 SU983060:SU983090 ACQ983060:ACQ983090 AMM983060:AMM983090 AWI983060:AWI983090 BGE983060:BGE983090 BQA983060:BQA983090 BZW983060:BZW983090 CJS983060:CJS983090 CTO983060:CTO983090 DDK983060:DDK983090 DNG983060:DNG983090 DXC983060:DXC983090 EGY983060:EGY983090 EQU983060:EQU983090 FAQ983060:FAQ983090 FKM983060:FKM983090 FUI983060:FUI983090 GEE983060:GEE983090 GOA983060:GOA983090 GXW983060:GXW983090 HHS983060:HHS983090 HRO983060:HRO983090 IBK983060:IBK983090 ILG983060:ILG983090 IVC983060:IVC983090 JEY983060:JEY983090 JOU983060:JOU983090 JYQ983060:JYQ983090 KIM983060:KIM983090 KSI983060:KSI983090 LCE983060:LCE983090 LMA983060:LMA983090 LVW983060:LVW983090 MFS983060:MFS983090 MPO983060:MPO983090 MZK983060:MZK983090 NJG983060:NJG983090 NTC983060:NTC983090 OCY983060:OCY983090 OMU983060:OMU983090 OWQ983060:OWQ983090 PGM983060:PGM983090 PQI983060:PQI983090 QAE983060:QAE983090 QKA983060:QKA983090 QTW983060:QTW983090 RDS983060:RDS983090 RNO983060:RNO983090 RXK983060:RXK983090 SHG983060:SHG983090 SRC983060:SRC983090 TAY983060:TAY983090 TKU983060:TKU983090 TUQ983060:TUQ983090 UEM983060:UEM983090 UOI983060:UOI983090 UYE983060:UYE983090 VIA983060:VIA983090 VRW983060:VRW983090 WBS983060:WBS983090 WLO983060:WLO983090 WVK983060:WVK983090" xr:uid="{02875F10-EB8F-4786-B6FF-A304B9D627D3}">
      <formula1>IF(A20=$A$86,$A$106:$A$118,IF(A20=$B$86,$B$106:$B$115,IF(A20=$C$86,$C$106:$C$119,IF(A20=$D$86,$D$106:$D$115,IF(A20=$E$86,$E$106:$E$120,IF(A20=$F$86,$F$106:$F$117,IF(A20=$G$86,$G$106:$G$115,IF(A20=$H$86,$H$106:$H$115,$I$106:$I$115))))))))</formula1>
    </dataValidation>
    <dataValidation type="list" allowBlank="1" showInputMessage="1" showErrorMessage="1" sqref="B54:B68 IX54:IX68 ST54:ST68 ACP54:ACP68 AML54:AML68 AWH54:AWH68 BGD54:BGD68 BPZ54:BPZ68 BZV54:BZV68 CJR54:CJR68 CTN54:CTN68 DDJ54:DDJ68 DNF54:DNF68 DXB54:DXB68 EGX54:EGX68 EQT54:EQT68 FAP54:FAP68 FKL54:FKL68 FUH54:FUH68 GED54:GED68 GNZ54:GNZ68 GXV54:GXV68 HHR54:HHR68 HRN54:HRN68 IBJ54:IBJ68 ILF54:ILF68 IVB54:IVB68 JEX54:JEX68 JOT54:JOT68 JYP54:JYP68 KIL54:KIL68 KSH54:KSH68 LCD54:LCD68 LLZ54:LLZ68 LVV54:LVV68 MFR54:MFR68 MPN54:MPN68 MZJ54:MZJ68 NJF54:NJF68 NTB54:NTB68 OCX54:OCX68 OMT54:OMT68 OWP54:OWP68 PGL54:PGL68 PQH54:PQH68 QAD54:QAD68 QJZ54:QJZ68 QTV54:QTV68 RDR54:RDR68 RNN54:RNN68 RXJ54:RXJ68 SHF54:SHF68 SRB54:SRB68 TAX54:TAX68 TKT54:TKT68 TUP54:TUP68 UEL54:UEL68 UOH54:UOH68 UYD54:UYD68 VHZ54:VHZ68 VRV54:VRV68 WBR54:WBR68 WLN54:WLN68 WVJ54:WVJ68 B65590:B65604 IX65590:IX65604 ST65590:ST65604 ACP65590:ACP65604 AML65590:AML65604 AWH65590:AWH65604 BGD65590:BGD65604 BPZ65590:BPZ65604 BZV65590:BZV65604 CJR65590:CJR65604 CTN65590:CTN65604 DDJ65590:DDJ65604 DNF65590:DNF65604 DXB65590:DXB65604 EGX65590:EGX65604 EQT65590:EQT65604 FAP65590:FAP65604 FKL65590:FKL65604 FUH65590:FUH65604 GED65590:GED65604 GNZ65590:GNZ65604 GXV65590:GXV65604 HHR65590:HHR65604 HRN65590:HRN65604 IBJ65590:IBJ65604 ILF65590:ILF65604 IVB65590:IVB65604 JEX65590:JEX65604 JOT65590:JOT65604 JYP65590:JYP65604 KIL65590:KIL65604 KSH65590:KSH65604 LCD65590:LCD65604 LLZ65590:LLZ65604 LVV65590:LVV65604 MFR65590:MFR65604 MPN65590:MPN65604 MZJ65590:MZJ65604 NJF65590:NJF65604 NTB65590:NTB65604 OCX65590:OCX65604 OMT65590:OMT65604 OWP65590:OWP65604 PGL65590:PGL65604 PQH65590:PQH65604 QAD65590:QAD65604 QJZ65590:QJZ65604 QTV65590:QTV65604 RDR65590:RDR65604 RNN65590:RNN65604 RXJ65590:RXJ65604 SHF65590:SHF65604 SRB65590:SRB65604 TAX65590:TAX65604 TKT65590:TKT65604 TUP65590:TUP65604 UEL65590:UEL65604 UOH65590:UOH65604 UYD65590:UYD65604 VHZ65590:VHZ65604 VRV65590:VRV65604 WBR65590:WBR65604 WLN65590:WLN65604 WVJ65590:WVJ65604 B131126:B131140 IX131126:IX131140 ST131126:ST131140 ACP131126:ACP131140 AML131126:AML131140 AWH131126:AWH131140 BGD131126:BGD131140 BPZ131126:BPZ131140 BZV131126:BZV131140 CJR131126:CJR131140 CTN131126:CTN131140 DDJ131126:DDJ131140 DNF131126:DNF131140 DXB131126:DXB131140 EGX131126:EGX131140 EQT131126:EQT131140 FAP131126:FAP131140 FKL131126:FKL131140 FUH131126:FUH131140 GED131126:GED131140 GNZ131126:GNZ131140 GXV131126:GXV131140 HHR131126:HHR131140 HRN131126:HRN131140 IBJ131126:IBJ131140 ILF131126:ILF131140 IVB131126:IVB131140 JEX131126:JEX131140 JOT131126:JOT131140 JYP131126:JYP131140 KIL131126:KIL131140 KSH131126:KSH131140 LCD131126:LCD131140 LLZ131126:LLZ131140 LVV131126:LVV131140 MFR131126:MFR131140 MPN131126:MPN131140 MZJ131126:MZJ131140 NJF131126:NJF131140 NTB131126:NTB131140 OCX131126:OCX131140 OMT131126:OMT131140 OWP131126:OWP131140 PGL131126:PGL131140 PQH131126:PQH131140 QAD131126:QAD131140 QJZ131126:QJZ131140 QTV131126:QTV131140 RDR131126:RDR131140 RNN131126:RNN131140 RXJ131126:RXJ131140 SHF131126:SHF131140 SRB131126:SRB131140 TAX131126:TAX131140 TKT131126:TKT131140 TUP131126:TUP131140 UEL131126:UEL131140 UOH131126:UOH131140 UYD131126:UYD131140 VHZ131126:VHZ131140 VRV131126:VRV131140 WBR131126:WBR131140 WLN131126:WLN131140 WVJ131126:WVJ131140 B196662:B196676 IX196662:IX196676 ST196662:ST196676 ACP196662:ACP196676 AML196662:AML196676 AWH196662:AWH196676 BGD196662:BGD196676 BPZ196662:BPZ196676 BZV196662:BZV196676 CJR196662:CJR196676 CTN196662:CTN196676 DDJ196662:DDJ196676 DNF196662:DNF196676 DXB196662:DXB196676 EGX196662:EGX196676 EQT196662:EQT196676 FAP196662:FAP196676 FKL196662:FKL196676 FUH196662:FUH196676 GED196662:GED196676 GNZ196662:GNZ196676 GXV196662:GXV196676 HHR196662:HHR196676 HRN196662:HRN196676 IBJ196662:IBJ196676 ILF196662:ILF196676 IVB196662:IVB196676 JEX196662:JEX196676 JOT196662:JOT196676 JYP196662:JYP196676 KIL196662:KIL196676 KSH196662:KSH196676 LCD196662:LCD196676 LLZ196662:LLZ196676 LVV196662:LVV196676 MFR196662:MFR196676 MPN196662:MPN196676 MZJ196662:MZJ196676 NJF196662:NJF196676 NTB196662:NTB196676 OCX196662:OCX196676 OMT196662:OMT196676 OWP196662:OWP196676 PGL196662:PGL196676 PQH196662:PQH196676 QAD196662:QAD196676 QJZ196662:QJZ196676 QTV196662:QTV196676 RDR196662:RDR196676 RNN196662:RNN196676 RXJ196662:RXJ196676 SHF196662:SHF196676 SRB196662:SRB196676 TAX196662:TAX196676 TKT196662:TKT196676 TUP196662:TUP196676 UEL196662:UEL196676 UOH196662:UOH196676 UYD196662:UYD196676 VHZ196662:VHZ196676 VRV196662:VRV196676 WBR196662:WBR196676 WLN196662:WLN196676 WVJ196662:WVJ196676 B262198:B262212 IX262198:IX262212 ST262198:ST262212 ACP262198:ACP262212 AML262198:AML262212 AWH262198:AWH262212 BGD262198:BGD262212 BPZ262198:BPZ262212 BZV262198:BZV262212 CJR262198:CJR262212 CTN262198:CTN262212 DDJ262198:DDJ262212 DNF262198:DNF262212 DXB262198:DXB262212 EGX262198:EGX262212 EQT262198:EQT262212 FAP262198:FAP262212 FKL262198:FKL262212 FUH262198:FUH262212 GED262198:GED262212 GNZ262198:GNZ262212 GXV262198:GXV262212 HHR262198:HHR262212 HRN262198:HRN262212 IBJ262198:IBJ262212 ILF262198:ILF262212 IVB262198:IVB262212 JEX262198:JEX262212 JOT262198:JOT262212 JYP262198:JYP262212 KIL262198:KIL262212 KSH262198:KSH262212 LCD262198:LCD262212 LLZ262198:LLZ262212 LVV262198:LVV262212 MFR262198:MFR262212 MPN262198:MPN262212 MZJ262198:MZJ262212 NJF262198:NJF262212 NTB262198:NTB262212 OCX262198:OCX262212 OMT262198:OMT262212 OWP262198:OWP262212 PGL262198:PGL262212 PQH262198:PQH262212 QAD262198:QAD262212 QJZ262198:QJZ262212 QTV262198:QTV262212 RDR262198:RDR262212 RNN262198:RNN262212 RXJ262198:RXJ262212 SHF262198:SHF262212 SRB262198:SRB262212 TAX262198:TAX262212 TKT262198:TKT262212 TUP262198:TUP262212 UEL262198:UEL262212 UOH262198:UOH262212 UYD262198:UYD262212 VHZ262198:VHZ262212 VRV262198:VRV262212 WBR262198:WBR262212 WLN262198:WLN262212 WVJ262198:WVJ262212 B327734:B327748 IX327734:IX327748 ST327734:ST327748 ACP327734:ACP327748 AML327734:AML327748 AWH327734:AWH327748 BGD327734:BGD327748 BPZ327734:BPZ327748 BZV327734:BZV327748 CJR327734:CJR327748 CTN327734:CTN327748 DDJ327734:DDJ327748 DNF327734:DNF327748 DXB327734:DXB327748 EGX327734:EGX327748 EQT327734:EQT327748 FAP327734:FAP327748 FKL327734:FKL327748 FUH327734:FUH327748 GED327734:GED327748 GNZ327734:GNZ327748 GXV327734:GXV327748 HHR327734:HHR327748 HRN327734:HRN327748 IBJ327734:IBJ327748 ILF327734:ILF327748 IVB327734:IVB327748 JEX327734:JEX327748 JOT327734:JOT327748 JYP327734:JYP327748 KIL327734:KIL327748 KSH327734:KSH327748 LCD327734:LCD327748 LLZ327734:LLZ327748 LVV327734:LVV327748 MFR327734:MFR327748 MPN327734:MPN327748 MZJ327734:MZJ327748 NJF327734:NJF327748 NTB327734:NTB327748 OCX327734:OCX327748 OMT327734:OMT327748 OWP327734:OWP327748 PGL327734:PGL327748 PQH327734:PQH327748 QAD327734:QAD327748 QJZ327734:QJZ327748 QTV327734:QTV327748 RDR327734:RDR327748 RNN327734:RNN327748 RXJ327734:RXJ327748 SHF327734:SHF327748 SRB327734:SRB327748 TAX327734:TAX327748 TKT327734:TKT327748 TUP327734:TUP327748 UEL327734:UEL327748 UOH327734:UOH327748 UYD327734:UYD327748 VHZ327734:VHZ327748 VRV327734:VRV327748 WBR327734:WBR327748 WLN327734:WLN327748 WVJ327734:WVJ327748 B393270:B393284 IX393270:IX393284 ST393270:ST393284 ACP393270:ACP393284 AML393270:AML393284 AWH393270:AWH393284 BGD393270:BGD393284 BPZ393270:BPZ393284 BZV393270:BZV393284 CJR393270:CJR393284 CTN393270:CTN393284 DDJ393270:DDJ393284 DNF393270:DNF393284 DXB393270:DXB393284 EGX393270:EGX393284 EQT393270:EQT393284 FAP393270:FAP393284 FKL393270:FKL393284 FUH393270:FUH393284 GED393270:GED393284 GNZ393270:GNZ393284 GXV393270:GXV393284 HHR393270:HHR393284 HRN393270:HRN393284 IBJ393270:IBJ393284 ILF393270:ILF393284 IVB393270:IVB393284 JEX393270:JEX393284 JOT393270:JOT393284 JYP393270:JYP393284 KIL393270:KIL393284 KSH393270:KSH393284 LCD393270:LCD393284 LLZ393270:LLZ393284 LVV393270:LVV393284 MFR393270:MFR393284 MPN393270:MPN393284 MZJ393270:MZJ393284 NJF393270:NJF393284 NTB393270:NTB393284 OCX393270:OCX393284 OMT393270:OMT393284 OWP393270:OWP393284 PGL393270:PGL393284 PQH393270:PQH393284 QAD393270:QAD393284 QJZ393270:QJZ393284 QTV393270:QTV393284 RDR393270:RDR393284 RNN393270:RNN393284 RXJ393270:RXJ393284 SHF393270:SHF393284 SRB393270:SRB393284 TAX393270:TAX393284 TKT393270:TKT393284 TUP393270:TUP393284 UEL393270:UEL393284 UOH393270:UOH393284 UYD393270:UYD393284 VHZ393270:VHZ393284 VRV393270:VRV393284 WBR393270:WBR393284 WLN393270:WLN393284 WVJ393270:WVJ393284 B458806:B458820 IX458806:IX458820 ST458806:ST458820 ACP458806:ACP458820 AML458806:AML458820 AWH458806:AWH458820 BGD458806:BGD458820 BPZ458806:BPZ458820 BZV458806:BZV458820 CJR458806:CJR458820 CTN458806:CTN458820 DDJ458806:DDJ458820 DNF458806:DNF458820 DXB458806:DXB458820 EGX458806:EGX458820 EQT458806:EQT458820 FAP458806:FAP458820 FKL458806:FKL458820 FUH458806:FUH458820 GED458806:GED458820 GNZ458806:GNZ458820 GXV458806:GXV458820 HHR458806:HHR458820 HRN458806:HRN458820 IBJ458806:IBJ458820 ILF458806:ILF458820 IVB458806:IVB458820 JEX458806:JEX458820 JOT458806:JOT458820 JYP458806:JYP458820 KIL458806:KIL458820 KSH458806:KSH458820 LCD458806:LCD458820 LLZ458806:LLZ458820 LVV458806:LVV458820 MFR458806:MFR458820 MPN458806:MPN458820 MZJ458806:MZJ458820 NJF458806:NJF458820 NTB458806:NTB458820 OCX458806:OCX458820 OMT458806:OMT458820 OWP458806:OWP458820 PGL458806:PGL458820 PQH458806:PQH458820 QAD458806:QAD458820 QJZ458806:QJZ458820 QTV458806:QTV458820 RDR458806:RDR458820 RNN458806:RNN458820 RXJ458806:RXJ458820 SHF458806:SHF458820 SRB458806:SRB458820 TAX458806:TAX458820 TKT458806:TKT458820 TUP458806:TUP458820 UEL458806:UEL458820 UOH458806:UOH458820 UYD458806:UYD458820 VHZ458806:VHZ458820 VRV458806:VRV458820 WBR458806:WBR458820 WLN458806:WLN458820 WVJ458806:WVJ458820 B524342:B524356 IX524342:IX524356 ST524342:ST524356 ACP524342:ACP524356 AML524342:AML524356 AWH524342:AWH524356 BGD524342:BGD524356 BPZ524342:BPZ524356 BZV524342:BZV524356 CJR524342:CJR524356 CTN524342:CTN524356 DDJ524342:DDJ524356 DNF524342:DNF524356 DXB524342:DXB524356 EGX524342:EGX524356 EQT524342:EQT524356 FAP524342:FAP524356 FKL524342:FKL524356 FUH524342:FUH524356 GED524342:GED524356 GNZ524342:GNZ524356 GXV524342:GXV524356 HHR524342:HHR524356 HRN524342:HRN524356 IBJ524342:IBJ524356 ILF524342:ILF524356 IVB524342:IVB524356 JEX524342:JEX524356 JOT524342:JOT524356 JYP524342:JYP524356 KIL524342:KIL524356 KSH524342:KSH524356 LCD524342:LCD524356 LLZ524342:LLZ524356 LVV524342:LVV524356 MFR524342:MFR524356 MPN524342:MPN524356 MZJ524342:MZJ524356 NJF524342:NJF524356 NTB524342:NTB524356 OCX524342:OCX524356 OMT524342:OMT524356 OWP524342:OWP524356 PGL524342:PGL524356 PQH524342:PQH524356 QAD524342:QAD524356 QJZ524342:QJZ524356 QTV524342:QTV524356 RDR524342:RDR524356 RNN524342:RNN524356 RXJ524342:RXJ524356 SHF524342:SHF524356 SRB524342:SRB524356 TAX524342:TAX524356 TKT524342:TKT524356 TUP524342:TUP524356 UEL524342:UEL524356 UOH524342:UOH524356 UYD524342:UYD524356 VHZ524342:VHZ524356 VRV524342:VRV524356 WBR524342:WBR524356 WLN524342:WLN524356 WVJ524342:WVJ524356 B589878:B589892 IX589878:IX589892 ST589878:ST589892 ACP589878:ACP589892 AML589878:AML589892 AWH589878:AWH589892 BGD589878:BGD589892 BPZ589878:BPZ589892 BZV589878:BZV589892 CJR589878:CJR589892 CTN589878:CTN589892 DDJ589878:DDJ589892 DNF589878:DNF589892 DXB589878:DXB589892 EGX589878:EGX589892 EQT589878:EQT589892 FAP589878:FAP589892 FKL589878:FKL589892 FUH589878:FUH589892 GED589878:GED589892 GNZ589878:GNZ589892 GXV589878:GXV589892 HHR589878:HHR589892 HRN589878:HRN589892 IBJ589878:IBJ589892 ILF589878:ILF589892 IVB589878:IVB589892 JEX589878:JEX589892 JOT589878:JOT589892 JYP589878:JYP589892 KIL589878:KIL589892 KSH589878:KSH589892 LCD589878:LCD589892 LLZ589878:LLZ589892 LVV589878:LVV589892 MFR589878:MFR589892 MPN589878:MPN589892 MZJ589878:MZJ589892 NJF589878:NJF589892 NTB589878:NTB589892 OCX589878:OCX589892 OMT589878:OMT589892 OWP589878:OWP589892 PGL589878:PGL589892 PQH589878:PQH589892 QAD589878:QAD589892 QJZ589878:QJZ589892 QTV589878:QTV589892 RDR589878:RDR589892 RNN589878:RNN589892 RXJ589878:RXJ589892 SHF589878:SHF589892 SRB589878:SRB589892 TAX589878:TAX589892 TKT589878:TKT589892 TUP589878:TUP589892 UEL589878:UEL589892 UOH589878:UOH589892 UYD589878:UYD589892 VHZ589878:VHZ589892 VRV589878:VRV589892 WBR589878:WBR589892 WLN589878:WLN589892 WVJ589878:WVJ589892 B655414:B655428 IX655414:IX655428 ST655414:ST655428 ACP655414:ACP655428 AML655414:AML655428 AWH655414:AWH655428 BGD655414:BGD655428 BPZ655414:BPZ655428 BZV655414:BZV655428 CJR655414:CJR655428 CTN655414:CTN655428 DDJ655414:DDJ655428 DNF655414:DNF655428 DXB655414:DXB655428 EGX655414:EGX655428 EQT655414:EQT655428 FAP655414:FAP655428 FKL655414:FKL655428 FUH655414:FUH655428 GED655414:GED655428 GNZ655414:GNZ655428 GXV655414:GXV655428 HHR655414:HHR655428 HRN655414:HRN655428 IBJ655414:IBJ655428 ILF655414:ILF655428 IVB655414:IVB655428 JEX655414:JEX655428 JOT655414:JOT655428 JYP655414:JYP655428 KIL655414:KIL655428 KSH655414:KSH655428 LCD655414:LCD655428 LLZ655414:LLZ655428 LVV655414:LVV655428 MFR655414:MFR655428 MPN655414:MPN655428 MZJ655414:MZJ655428 NJF655414:NJF655428 NTB655414:NTB655428 OCX655414:OCX655428 OMT655414:OMT655428 OWP655414:OWP655428 PGL655414:PGL655428 PQH655414:PQH655428 QAD655414:QAD655428 QJZ655414:QJZ655428 QTV655414:QTV655428 RDR655414:RDR655428 RNN655414:RNN655428 RXJ655414:RXJ655428 SHF655414:SHF655428 SRB655414:SRB655428 TAX655414:TAX655428 TKT655414:TKT655428 TUP655414:TUP655428 UEL655414:UEL655428 UOH655414:UOH655428 UYD655414:UYD655428 VHZ655414:VHZ655428 VRV655414:VRV655428 WBR655414:WBR655428 WLN655414:WLN655428 WVJ655414:WVJ655428 B720950:B720964 IX720950:IX720964 ST720950:ST720964 ACP720950:ACP720964 AML720950:AML720964 AWH720950:AWH720964 BGD720950:BGD720964 BPZ720950:BPZ720964 BZV720950:BZV720964 CJR720950:CJR720964 CTN720950:CTN720964 DDJ720950:DDJ720964 DNF720950:DNF720964 DXB720950:DXB720964 EGX720950:EGX720964 EQT720950:EQT720964 FAP720950:FAP720964 FKL720950:FKL720964 FUH720950:FUH720964 GED720950:GED720964 GNZ720950:GNZ720964 GXV720950:GXV720964 HHR720950:HHR720964 HRN720950:HRN720964 IBJ720950:IBJ720964 ILF720950:ILF720964 IVB720950:IVB720964 JEX720950:JEX720964 JOT720950:JOT720964 JYP720950:JYP720964 KIL720950:KIL720964 KSH720950:KSH720964 LCD720950:LCD720964 LLZ720950:LLZ720964 LVV720950:LVV720964 MFR720950:MFR720964 MPN720950:MPN720964 MZJ720950:MZJ720964 NJF720950:NJF720964 NTB720950:NTB720964 OCX720950:OCX720964 OMT720950:OMT720964 OWP720950:OWP720964 PGL720950:PGL720964 PQH720950:PQH720964 QAD720950:QAD720964 QJZ720950:QJZ720964 QTV720950:QTV720964 RDR720950:RDR720964 RNN720950:RNN720964 RXJ720950:RXJ720964 SHF720950:SHF720964 SRB720950:SRB720964 TAX720950:TAX720964 TKT720950:TKT720964 TUP720950:TUP720964 UEL720950:UEL720964 UOH720950:UOH720964 UYD720950:UYD720964 VHZ720950:VHZ720964 VRV720950:VRV720964 WBR720950:WBR720964 WLN720950:WLN720964 WVJ720950:WVJ720964 B786486:B786500 IX786486:IX786500 ST786486:ST786500 ACP786486:ACP786500 AML786486:AML786500 AWH786486:AWH786500 BGD786486:BGD786500 BPZ786486:BPZ786500 BZV786486:BZV786500 CJR786486:CJR786500 CTN786486:CTN786500 DDJ786486:DDJ786500 DNF786486:DNF786500 DXB786486:DXB786500 EGX786486:EGX786500 EQT786486:EQT786500 FAP786486:FAP786500 FKL786486:FKL786500 FUH786486:FUH786500 GED786486:GED786500 GNZ786486:GNZ786500 GXV786486:GXV786500 HHR786486:HHR786500 HRN786486:HRN786500 IBJ786486:IBJ786500 ILF786486:ILF786500 IVB786486:IVB786500 JEX786486:JEX786500 JOT786486:JOT786500 JYP786486:JYP786500 KIL786486:KIL786500 KSH786486:KSH786500 LCD786486:LCD786500 LLZ786486:LLZ786500 LVV786486:LVV786500 MFR786486:MFR786500 MPN786486:MPN786500 MZJ786486:MZJ786500 NJF786486:NJF786500 NTB786486:NTB786500 OCX786486:OCX786500 OMT786486:OMT786500 OWP786486:OWP786500 PGL786486:PGL786500 PQH786486:PQH786500 QAD786486:QAD786500 QJZ786486:QJZ786500 QTV786486:QTV786500 RDR786486:RDR786500 RNN786486:RNN786500 RXJ786486:RXJ786500 SHF786486:SHF786500 SRB786486:SRB786500 TAX786486:TAX786500 TKT786486:TKT786500 TUP786486:TUP786500 UEL786486:UEL786500 UOH786486:UOH786500 UYD786486:UYD786500 VHZ786486:VHZ786500 VRV786486:VRV786500 WBR786486:WBR786500 WLN786486:WLN786500 WVJ786486:WVJ786500 B852022:B852036 IX852022:IX852036 ST852022:ST852036 ACP852022:ACP852036 AML852022:AML852036 AWH852022:AWH852036 BGD852022:BGD852036 BPZ852022:BPZ852036 BZV852022:BZV852036 CJR852022:CJR852036 CTN852022:CTN852036 DDJ852022:DDJ852036 DNF852022:DNF852036 DXB852022:DXB852036 EGX852022:EGX852036 EQT852022:EQT852036 FAP852022:FAP852036 FKL852022:FKL852036 FUH852022:FUH852036 GED852022:GED852036 GNZ852022:GNZ852036 GXV852022:GXV852036 HHR852022:HHR852036 HRN852022:HRN852036 IBJ852022:IBJ852036 ILF852022:ILF852036 IVB852022:IVB852036 JEX852022:JEX852036 JOT852022:JOT852036 JYP852022:JYP852036 KIL852022:KIL852036 KSH852022:KSH852036 LCD852022:LCD852036 LLZ852022:LLZ852036 LVV852022:LVV852036 MFR852022:MFR852036 MPN852022:MPN852036 MZJ852022:MZJ852036 NJF852022:NJF852036 NTB852022:NTB852036 OCX852022:OCX852036 OMT852022:OMT852036 OWP852022:OWP852036 PGL852022:PGL852036 PQH852022:PQH852036 QAD852022:QAD852036 QJZ852022:QJZ852036 QTV852022:QTV852036 RDR852022:RDR852036 RNN852022:RNN852036 RXJ852022:RXJ852036 SHF852022:SHF852036 SRB852022:SRB852036 TAX852022:TAX852036 TKT852022:TKT852036 TUP852022:TUP852036 UEL852022:UEL852036 UOH852022:UOH852036 UYD852022:UYD852036 VHZ852022:VHZ852036 VRV852022:VRV852036 WBR852022:WBR852036 WLN852022:WLN852036 WVJ852022:WVJ852036 B917558:B917572 IX917558:IX917572 ST917558:ST917572 ACP917558:ACP917572 AML917558:AML917572 AWH917558:AWH917572 BGD917558:BGD917572 BPZ917558:BPZ917572 BZV917558:BZV917572 CJR917558:CJR917572 CTN917558:CTN917572 DDJ917558:DDJ917572 DNF917558:DNF917572 DXB917558:DXB917572 EGX917558:EGX917572 EQT917558:EQT917572 FAP917558:FAP917572 FKL917558:FKL917572 FUH917558:FUH917572 GED917558:GED917572 GNZ917558:GNZ917572 GXV917558:GXV917572 HHR917558:HHR917572 HRN917558:HRN917572 IBJ917558:IBJ917572 ILF917558:ILF917572 IVB917558:IVB917572 JEX917558:JEX917572 JOT917558:JOT917572 JYP917558:JYP917572 KIL917558:KIL917572 KSH917558:KSH917572 LCD917558:LCD917572 LLZ917558:LLZ917572 LVV917558:LVV917572 MFR917558:MFR917572 MPN917558:MPN917572 MZJ917558:MZJ917572 NJF917558:NJF917572 NTB917558:NTB917572 OCX917558:OCX917572 OMT917558:OMT917572 OWP917558:OWP917572 PGL917558:PGL917572 PQH917558:PQH917572 QAD917558:QAD917572 QJZ917558:QJZ917572 QTV917558:QTV917572 RDR917558:RDR917572 RNN917558:RNN917572 RXJ917558:RXJ917572 SHF917558:SHF917572 SRB917558:SRB917572 TAX917558:TAX917572 TKT917558:TKT917572 TUP917558:TUP917572 UEL917558:UEL917572 UOH917558:UOH917572 UYD917558:UYD917572 VHZ917558:VHZ917572 VRV917558:VRV917572 WBR917558:WBR917572 WLN917558:WLN917572 WVJ917558:WVJ917572 B983094:B983108 IX983094:IX983108 ST983094:ST983108 ACP983094:ACP983108 AML983094:AML983108 AWH983094:AWH983108 BGD983094:BGD983108 BPZ983094:BPZ983108 BZV983094:BZV983108 CJR983094:CJR983108 CTN983094:CTN983108 DDJ983094:DDJ983108 DNF983094:DNF983108 DXB983094:DXB983108 EGX983094:EGX983108 EQT983094:EQT983108 FAP983094:FAP983108 FKL983094:FKL983108 FUH983094:FUH983108 GED983094:GED983108 GNZ983094:GNZ983108 GXV983094:GXV983108 HHR983094:HHR983108 HRN983094:HRN983108 IBJ983094:IBJ983108 ILF983094:ILF983108 IVB983094:IVB983108 JEX983094:JEX983108 JOT983094:JOT983108 JYP983094:JYP983108 KIL983094:KIL983108 KSH983094:KSH983108 LCD983094:LCD983108 LLZ983094:LLZ983108 LVV983094:LVV983108 MFR983094:MFR983108 MPN983094:MPN983108 MZJ983094:MZJ983108 NJF983094:NJF983108 NTB983094:NTB983108 OCX983094:OCX983108 OMT983094:OMT983108 OWP983094:OWP983108 PGL983094:PGL983108 PQH983094:PQH983108 QAD983094:QAD983108 QJZ983094:QJZ983108 QTV983094:QTV983108 RDR983094:RDR983108 RNN983094:RNN983108 RXJ983094:RXJ983108 SHF983094:SHF983108 SRB983094:SRB983108 TAX983094:TAX983108 TKT983094:TKT983108 TUP983094:TUP983108 UEL983094:UEL983108 UOH983094:UOH983108 UYD983094:UYD983108 VHZ983094:VHZ983108 VRV983094:VRV983108 WBR983094:WBR983108 WLN983094:WLN983108 WVJ983094:WVJ983108 B20:B50 IX20:IX50 ST20:ST50 ACP20:ACP50 AML20:AML50 AWH20:AWH50 BGD20:BGD50 BPZ20:BPZ50 BZV20:BZV50 CJR20:CJR50 CTN20:CTN50 DDJ20:DDJ50 DNF20:DNF50 DXB20:DXB50 EGX20:EGX50 EQT20:EQT50 FAP20:FAP50 FKL20:FKL50 FUH20:FUH50 GED20:GED50 GNZ20:GNZ50 GXV20:GXV50 HHR20:HHR50 HRN20:HRN50 IBJ20:IBJ50 ILF20:ILF50 IVB20:IVB50 JEX20:JEX50 JOT20:JOT50 JYP20:JYP50 KIL20:KIL50 KSH20:KSH50 LCD20:LCD50 LLZ20:LLZ50 LVV20:LVV50 MFR20:MFR50 MPN20:MPN50 MZJ20:MZJ50 NJF20:NJF50 NTB20:NTB50 OCX20:OCX50 OMT20:OMT50 OWP20:OWP50 PGL20:PGL50 PQH20:PQH50 QAD20:QAD50 QJZ20:QJZ50 QTV20:QTV50 RDR20:RDR50 RNN20:RNN50 RXJ20:RXJ50 SHF20:SHF50 SRB20:SRB50 TAX20:TAX50 TKT20:TKT50 TUP20:TUP50 UEL20:UEL50 UOH20:UOH50 UYD20:UYD50 VHZ20:VHZ50 VRV20:VRV50 WBR20:WBR50 WLN20:WLN50 WVJ20:WVJ50 B65556:B65586 IX65556:IX65586 ST65556:ST65586 ACP65556:ACP65586 AML65556:AML65586 AWH65556:AWH65586 BGD65556:BGD65586 BPZ65556:BPZ65586 BZV65556:BZV65586 CJR65556:CJR65586 CTN65556:CTN65586 DDJ65556:DDJ65586 DNF65556:DNF65586 DXB65556:DXB65586 EGX65556:EGX65586 EQT65556:EQT65586 FAP65556:FAP65586 FKL65556:FKL65586 FUH65556:FUH65586 GED65556:GED65586 GNZ65556:GNZ65586 GXV65556:GXV65586 HHR65556:HHR65586 HRN65556:HRN65586 IBJ65556:IBJ65586 ILF65556:ILF65586 IVB65556:IVB65586 JEX65556:JEX65586 JOT65556:JOT65586 JYP65556:JYP65586 KIL65556:KIL65586 KSH65556:KSH65586 LCD65556:LCD65586 LLZ65556:LLZ65586 LVV65556:LVV65586 MFR65556:MFR65586 MPN65556:MPN65586 MZJ65556:MZJ65586 NJF65556:NJF65586 NTB65556:NTB65586 OCX65556:OCX65586 OMT65556:OMT65586 OWP65556:OWP65586 PGL65556:PGL65586 PQH65556:PQH65586 QAD65556:QAD65586 QJZ65556:QJZ65586 QTV65556:QTV65586 RDR65556:RDR65586 RNN65556:RNN65586 RXJ65556:RXJ65586 SHF65556:SHF65586 SRB65556:SRB65586 TAX65556:TAX65586 TKT65556:TKT65586 TUP65556:TUP65586 UEL65556:UEL65586 UOH65556:UOH65586 UYD65556:UYD65586 VHZ65556:VHZ65586 VRV65556:VRV65586 WBR65556:WBR65586 WLN65556:WLN65586 WVJ65556:WVJ65586 B131092:B131122 IX131092:IX131122 ST131092:ST131122 ACP131092:ACP131122 AML131092:AML131122 AWH131092:AWH131122 BGD131092:BGD131122 BPZ131092:BPZ131122 BZV131092:BZV131122 CJR131092:CJR131122 CTN131092:CTN131122 DDJ131092:DDJ131122 DNF131092:DNF131122 DXB131092:DXB131122 EGX131092:EGX131122 EQT131092:EQT131122 FAP131092:FAP131122 FKL131092:FKL131122 FUH131092:FUH131122 GED131092:GED131122 GNZ131092:GNZ131122 GXV131092:GXV131122 HHR131092:HHR131122 HRN131092:HRN131122 IBJ131092:IBJ131122 ILF131092:ILF131122 IVB131092:IVB131122 JEX131092:JEX131122 JOT131092:JOT131122 JYP131092:JYP131122 KIL131092:KIL131122 KSH131092:KSH131122 LCD131092:LCD131122 LLZ131092:LLZ131122 LVV131092:LVV131122 MFR131092:MFR131122 MPN131092:MPN131122 MZJ131092:MZJ131122 NJF131092:NJF131122 NTB131092:NTB131122 OCX131092:OCX131122 OMT131092:OMT131122 OWP131092:OWP131122 PGL131092:PGL131122 PQH131092:PQH131122 QAD131092:QAD131122 QJZ131092:QJZ131122 QTV131092:QTV131122 RDR131092:RDR131122 RNN131092:RNN131122 RXJ131092:RXJ131122 SHF131092:SHF131122 SRB131092:SRB131122 TAX131092:TAX131122 TKT131092:TKT131122 TUP131092:TUP131122 UEL131092:UEL131122 UOH131092:UOH131122 UYD131092:UYD131122 VHZ131092:VHZ131122 VRV131092:VRV131122 WBR131092:WBR131122 WLN131092:WLN131122 WVJ131092:WVJ131122 B196628:B196658 IX196628:IX196658 ST196628:ST196658 ACP196628:ACP196658 AML196628:AML196658 AWH196628:AWH196658 BGD196628:BGD196658 BPZ196628:BPZ196658 BZV196628:BZV196658 CJR196628:CJR196658 CTN196628:CTN196658 DDJ196628:DDJ196658 DNF196628:DNF196658 DXB196628:DXB196658 EGX196628:EGX196658 EQT196628:EQT196658 FAP196628:FAP196658 FKL196628:FKL196658 FUH196628:FUH196658 GED196628:GED196658 GNZ196628:GNZ196658 GXV196628:GXV196658 HHR196628:HHR196658 HRN196628:HRN196658 IBJ196628:IBJ196658 ILF196628:ILF196658 IVB196628:IVB196658 JEX196628:JEX196658 JOT196628:JOT196658 JYP196628:JYP196658 KIL196628:KIL196658 KSH196628:KSH196658 LCD196628:LCD196658 LLZ196628:LLZ196658 LVV196628:LVV196658 MFR196628:MFR196658 MPN196628:MPN196658 MZJ196628:MZJ196658 NJF196628:NJF196658 NTB196628:NTB196658 OCX196628:OCX196658 OMT196628:OMT196658 OWP196628:OWP196658 PGL196628:PGL196658 PQH196628:PQH196658 QAD196628:QAD196658 QJZ196628:QJZ196658 QTV196628:QTV196658 RDR196628:RDR196658 RNN196628:RNN196658 RXJ196628:RXJ196658 SHF196628:SHF196658 SRB196628:SRB196658 TAX196628:TAX196658 TKT196628:TKT196658 TUP196628:TUP196658 UEL196628:UEL196658 UOH196628:UOH196658 UYD196628:UYD196658 VHZ196628:VHZ196658 VRV196628:VRV196658 WBR196628:WBR196658 WLN196628:WLN196658 WVJ196628:WVJ196658 B262164:B262194 IX262164:IX262194 ST262164:ST262194 ACP262164:ACP262194 AML262164:AML262194 AWH262164:AWH262194 BGD262164:BGD262194 BPZ262164:BPZ262194 BZV262164:BZV262194 CJR262164:CJR262194 CTN262164:CTN262194 DDJ262164:DDJ262194 DNF262164:DNF262194 DXB262164:DXB262194 EGX262164:EGX262194 EQT262164:EQT262194 FAP262164:FAP262194 FKL262164:FKL262194 FUH262164:FUH262194 GED262164:GED262194 GNZ262164:GNZ262194 GXV262164:GXV262194 HHR262164:HHR262194 HRN262164:HRN262194 IBJ262164:IBJ262194 ILF262164:ILF262194 IVB262164:IVB262194 JEX262164:JEX262194 JOT262164:JOT262194 JYP262164:JYP262194 KIL262164:KIL262194 KSH262164:KSH262194 LCD262164:LCD262194 LLZ262164:LLZ262194 LVV262164:LVV262194 MFR262164:MFR262194 MPN262164:MPN262194 MZJ262164:MZJ262194 NJF262164:NJF262194 NTB262164:NTB262194 OCX262164:OCX262194 OMT262164:OMT262194 OWP262164:OWP262194 PGL262164:PGL262194 PQH262164:PQH262194 QAD262164:QAD262194 QJZ262164:QJZ262194 QTV262164:QTV262194 RDR262164:RDR262194 RNN262164:RNN262194 RXJ262164:RXJ262194 SHF262164:SHF262194 SRB262164:SRB262194 TAX262164:TAX262194 TKT262164:TKT262194 TUP262164:TUP262194 UEL262164:UEL262194 UOH262164:UOH262194 UYD262164:UYD262194 VHZ262164:VHZ262194 VRV262164:VRV262194 WBR262164:WBR262194 WLN262164:WLN262194 WVJ262164:WVJ262194 B327700:B327730 IX327700:IX327730 ST327700:ST327730 ACP327700:ACP327730 AML327700:AML327730 AWH327700:AWH327730 BGD327700:BGD327730 BPZ327700:BPZ327730 BZV327700:BZV327730 CJR327700:CJR327730 CTN327700:CTN327730 DDJ327700:DDJ327730 DNF327700:DNF327730 DXB327700:DXB327730 EGX327700:EGX327730 EQT327700:EQT327730 FAP327700:FAP327730 FKL327700:FKL327730 FUH327700:FUH327730 GED327700:GED327730 GNZ327700:GNZ327730 GXV327700:GXV327730 HHR327700:HHR327730 HRN327700:HRN327730 IBJ327700:IBJ327730 ILF327700:ILF327730 IVB327700:IVB327730 JEX327700:JEX327730 JOT327700:JOT327730 JYP327700:JYP327730 KIL327700:KIL327730 KSH327700:KSH327730 LCD327700:LCD327730 LLZ327700:LLZ327730 LVV327700:LVV327730 MFR327700:MFR327730 MPN327700:MPN327730 MZJ327700:MZJ327730 NJF327700:NJF327730 NTB327700:NTB327730 OCX327700:OCX327730 OMT327700:OMT327730 OWP327700:OWP327730 PGL327700:PGL327730 PQH327700:PQH327730 QAD327700:QAD327730 QJZ327700:QJZ327730 QTV327700:QTV327730 RDR327700:RDR327730 RNN327700:RNN327730 RXJ327700:RXJ327730 SHF327700:SHF327730 SRB327700:SRB327730 TAX327700:TAX327730 TKT327700:TKT327730 TUP327700:TUP327730 UEL327700:UEL327730 UOH327700:UOH327730 UYD327700:UYD327730 VHZ327700:VHZ327730 VRV327700:VRV327730 WBR327700:WBR327730 WLN327700:WLN327730 WVJ327700:WVJ327730 B393236:B393266 IX393236:IX393266 ST393236:ST393266 ACP393236:ACP393266 AML393236:AML393266 AWH393236:AWH393266 BGD393236:BGD393266 BPZ393236:BPZ393266 BZV393236:BZV393266 CJR393236:CJR393266 CTN393236:CTN393266 DDJ393236:DDJ393266 DNF393236:DNF393266 DXB393236:DXB393266 EGX393236:EGX393266 EQT393236:EQT393266 FAP393236:FAP393266 FKL393236:FKL393266 FUH393236:FUH393266 GED393236:GED393266 GNZ393236:GNZ393266 GXV393236:GXV393266 HHR393236:HHR393266 HRN393236:HRN393266 IBJ393236:IBJ393266 ILF393236:ILF393266 IVB393236:IVB393266 JEX393236:JEX393266 JOT393236:JOT393266 JYP393236:JYP393266 KIL393236:KIL393266 KSH393236:KSH393266 LCD393236:LCD393266 LLZ393236:LLZ393266 LVV393236:LVV393266 MFR393236:MFR393266 MPN393236:MPN393266 MZJ393236:MZJ393266 NJF393236:NJF393266 NTB393236:NTB393266 OCX393236:OCX393266 OMT393236:OMT393266 OWP393236:OWP393266 PGL393236:PGL393266 PQH393236:PQH393266 QAD393236:QAD393266 QJZ393236:QJZ393266 QTV393236:QTV393266 RDR393236:RDR393266 RNN393236:RNN393266 RXJ393236:RXJ393266 SHF393236:SHF393266 SRB393236:SRB393266 TAX393236:TAX393266 TKT393236:TKT393266 TUP393236:TUP393266 UEL393236:UEL393266 UOH393236:UOH393266 UYD393236:UYD393266 VHZ393236:VHZ393266 VRV393236:VRV393266 WBR393236:WBR393266 WLN393236:WLN393266 WVJ393236:WVJ393266 B458772:B458802 IX458772:IX458802 ST458772:ST458802 ACP458772:ACP458802 AML458772:AML458802 AWH458772:AWH458802 BGD458772:BGD458802 BPZ458772:BPZ458802 BZV458772:BZV458802 CJR458772:CJR458802 CTN458772:CTN458802 DDJ458772:DDJ458802 DNF458772:DNF458802 DXB458772:DXB458802 EGX458772:EGX458802 EQT458772:EQT458802 FAP458772:FAP458802 FKL458772:FKL458802 FUH458772:FUH458802 GED458772:GED458802 GNZ458772:GNZ458802 GXV458772:GXV458802 HHR458772:HHR458802 HRN458772:HRN458802 IBJ458772:IBJ458802 ILF458772:ILF458802 IVB458772:IVB458802 JEX458772:JEX458802 JOT458772:JOT458802 JYP458772:JYP458802 KIL458772:KIL458802 KSH458772:KSH458802 LCD458772:LCD458802 LLZ458772:LLZ458802 LVV458772:LVV458802 MFR458772:MFR458802 MPN458772:MPN458802 MZJ458772:MZJ458802 NJF458772:NJF458802 NTB458772:NTB458802 OCX458772:OCX458802 OMT458772:OMT458802 OWP458772:OWP458802 PGL458772:PGL458802 PQH458772:PQH458802 QAD458772:QAD458802 QJZ458772:QJZ458802 QTV458772:QTV458802 RDR458772:RDR458802 RNN458772:RNN458802 RXJ458772:RXJ458802 SHF458772:SHF458802 SRB458772:SRB458802 TAX458772:TAX458802 TKT458772:TKT458802 TUP458772:TUP458802 UEL458772:UEL458802 UOH458772:UOH458802 UYD458772:UYD458802 VHZ458772:VHZ458802 VRV458772:VRV458802 WBR458772:WBR458802 WLN458772:WLN458802 WVJ458772:WVJ458802 B524308:B524338 IX524308:IX524338 ST524308:ST524338 ACP524308:ACP524338 AML524308:AML524338 AWH524308:AWH524338 BGD524308:BGD524338 BPZ524308:BPZ524338 BZV524308:BZV524338 CJR524308:CJR524338 CTN524308:CTN524338 DDJ524308:DDJ524338 DNF524308:DNF524338 DXB524308:DXB524338 EGX524308:EGX524338 EQT524308:EQT524338 FAP524308:FAP524338 FKL524308:FKL524338 FUH524308:FUH524338 GED524308:GED524338 GNZ524308:GNZ524338 GXV524308:GXV524338 HHR524308:HHR524338 HRN524308:HRN524338 IBJ524308:IBJ524338 ILF524308:ILF524338 IVB524308:IVB524338 JEX524308:JEX524338 JOT524308:JOT524338 JYP524308:JYP524338 KIL524308:KIL524338 KSH524308:KSH524338 LCD524308:LCD524338 LLZ524308:LLZ524338 LVV524308:LVV524338 MFR524308:MFR524338 MPN524308:MPN524338 MZJ524308:MZJ524338 NJF524308:NJF524338 NTB524308:NTB524338 OCX524308:OCX524338 OMT524308:OMT524338 OWP524308:OWP524338 PGL524308:PGL524338 PQH524308:PQH524338 QAD524308:QAD524338 QJZ524308:QJZ524338 QTV524308:QTV524338 RDR524308:RDR524338 RNN524308:RNN524338 RXJ524308:RXJ524338 SHF524308:SHF524338 SRB524308:SRB524338 TAX524308:TAX524338 TKT524308:TKT524338 TUP524308:TUP524338 UEL524308:UEL524338 UOH524308:UOH524338 UYD524308:UYD524338 VHZ524308:VHZ524338 VRV524308:VRV524338 WBR524308:WBR524338 WLN524308:WLN524338 WVJ524308:WVJ524338 B589844:B589874 IX589844:IX589874 ST589844:ST589874 ACP589844:ACP589874 AML589844:AML589874 AWH589844:AWH589874 BGD589844:BGD589874 BPZ589844:BPZ589874 BZV589844:BZV589874 CJR589844:CJR589874 CTN589844:CTN589874 DDJ589844:DDJ589874 DNF589844:DNF589874 DXB589844:DXB589874 EGX589844:EGX589874 EQT589844:EQT589874 FAP589844:FAP589874 FKL589844:FKL589874 FUH589844:FUH589874 GED589844:GED589874 GNZ589844:GNZ589874 GXV589844:GXV589874 HHR589844:HHR589874 HRN589844:HRN589874 IBJ589844:IBJ589874 ILF589844:ILF589874 IVB589844:IVB589874 JEX589844:JEX589874 JOT589844:JOT589874 JYP589844:JYP589874 KIL589844:KIL589874 KSH589844:KSH589874 LCD589844:LCD589874 LLZ589844:LLZ589874 LVV589844:LVV589874 MFR589844:MFR589874 MPN589844:MPN589874 MZJ589844:MZJ589874 NJF589844:NJF589874 NTB589844:NTB589874 OCX589844:OCX589874 OMT589844:OMT589874 OWP589844:OWP589874 PGL589844:PGL589874 PQH589844:PQH589874 QAD589844:QAD589874 QJZ589844:QJZ589874 QTV589844:QTV589874 RDR589844:RDR589874 RNN589844:RNN589874 RXJ589844:RXJ589874 SHF589844:SHF589874 SRB589844:SRB589874 TAX589844:TAX589874 TKT589844:TKT589874 TUP589844:TUP589874 UEL589844:UEL589874 UOH589844:UOH589874 UYD589844:UYD589874 VHZ589844:VHZ589874 VRV589844:VRV589874 WBR589844:WBR589874 WLN589844:WLN589874 WVJ589844:WVJ589874 B655380:B655410 IX655380:IX655410 ST655380:ST655410 ACP655380:ACP655410 AML655380:AML655410 AWH655380:AWH655410 BGD655380:BGD655410 BPZ655380:BPZ655410 BZV655380:BZV655410 CJR655380:CJR655410 CTN655380:CTN655410 DDJ655380:DDJ655410 DNF655380:DNF655410 DXB655380:DXB655410 EGX655380:EGX655410 EQT655380:EQT655410 FAP655380:FAP655410 FKL655380:FKL655410 FUH655380:FUH655410 GED655380:GED655410 GNZ655380:GNZ655410 GXV655380:GXV655410 HHR655380:HHR655410 HRN655380:HRN655410 IBJ655380:IBJ655410 ILF655380:ILF655410 IVB655380:IVB655410 JEX655380:JEX655410 JOT655380:JOT655410 JYP655380:JYP655410 KIL655380:KIL655410 KSH655380:KSH655410 LCD655380:LCD655410 LLZ655380:LLZ655410 LVV655380:LVV655410 MFR655380:MFR655410 MPN655380:MPN655410 MZJ655380:MZJ655410 NJF655380:NJF655410 NTB655380:NTB655410 OCX655380:OCX655410 OMT655380:OMT655410 OWP655380:OWP655410 PGL655380:PGL655410 PQH655380:PQH655410 QAD655380:QAD655410 QJZ655380:QJZ655410 QTV655380:QTV655410 RDR655380:RDR655410 RNN655380:RNN655410 RXJ655380:RXJ655410 SHF655380:SHF655410 SRB655380:SRB655410 TAX655380:TAX655410 TKT655380:TKT655410 TUP655380:TUP655410 UEL655380:UEL655410 UOH655380:UOH655410 UYD655380:UYD655410 VHZ655380:VHZ655410 VRV655380:VRV655410 WBR655380:WBR655410 WLN655380:WLN655410 WVJ655380:WVJ655410 B720916:B720946 IX720916:IX720946 ST720916:ST720946 ACP720916:ACP720946 AML720916:AML720946 AWH720916:AWH720946 BGD720916:BGD720946 BPZ720916:BPZ720946 BZV720916:BZV720946 CJR720916:CJR720946 CTN720916:CTN720946 DDJ720916:DDJ720946 DNF720916:DNF720946 DXB720916:DXB720946 EGX720916:EGX720946 EQT720916:EQT720946 FAP720916:FAP720946 FKL720916:FKL720946 FUH720916:FUH720946 GED720916:GED720946 GNZ720916:GNZ720946 GXV720916:GXV720946 HHR720916:HHR720946 HRN720916:HRN720946 IBJ720916:IBJ720946 ILF720916:ILF720946 IVB720916:IVB720946 JEX720916:JEX720946 JOT720916:JOT720946 JYP720916:JYP720946 KIL720916:KIL720946 KSH720916:KSH720946 LCD720916:LCD720946 LLZ720916:LLZ720946 LVV720916:LVV720946 MFR720916:MFR720946 MPN720916:MPN720946 MZJ720916:MZJ720946 NJF720916:NJF720946 NTB720916:NTB720946 OCX720916:OCX720946 OMT720916:OMT720946 OWP720916:OWP720946 PGL720916:PGL720946 PQH720916:PQH720946 QAD720916:QAD720946 QJZ720916:QJZ720946 QTV720916:QTV720946 RDR720916:RDR720946 RNN720916:RNN720946 RXJ720916:RXJ720946 SHF720916:SHF720946 SRB720916:SRB720946 TAX720916:TAX720946 TKT720916:TKT720946 TUP720916:TUP720946 UEL720916:UEL720946 UOH720916:UOH720946 UYD720916:UYD720946 VHZ720916:VHZ720946 VRV720916:VRV720946 WBR720916:WBR720946 WLN720916:WLN720946 WVJ720916:WVJ720946 B786452:B786482 IX786452:IX786482 ST786452:ST786482 ACP786452:ACP786482 AML786452:AML786482 AWH786452:AWH786482 BGD786452:BGD786482 BPZ786452:BPZ786482 BZV786452:BZV786482 CJR786452:CJR786482 CTN786452:CTN786482 DDJ786452:DDJ786482 DNF786452:DNF786482 DXB786452:DXB786482 EGX786452:EGX786482 EQT786452:EQT786482 FAP786452:FAP786482 FKL786452:FKL786482 FUH786452:FUH786482 GED786452:GED786482 GNZ786452:GNZ786482 GXV786452:GXV786482 HHR786452:HHR786482 HRN786452:HRN786482 IBJ786452:IBJ786482 ILF786452:ILF786482 IVB786452:IVB786482 JEX786452:JEX786482 JOT786452:JOT786482 JYP786452:JYP786482 KIL786452:KIL786482 KSH786452:KSH786482 LCD786452:LCD786482 LLZ786452:LLZ786482 LVV786452:LVV786482 MFR786452:MFR786482 MPN786452:MPN786482 MZJ786452:MZJ786482 NJF786452:NJF786482 NTB786452:NTB786482 OCX786452:OCX786482 OMT786452:OMT786482 OWP786452:OWP786482 PGL786452:PGL786482 PQH786452:PQH786482 QAD786452:QAD786482 QJZ786452:QJZ786482 QTV786452:QTV786482 RDR786452:RDR786482 RNN786452:RNN786482 RXJ786452:RXJ786482 SHF786452:SHF786482 SRB786452:SRB786482 TAX786452:TAX786482 TKT786452:TKT786482 TUP786452:TUP786482 UEL786452:UEL786482 UOH786452:UOH786482 UYD786452:UYD786482 VHZ786452:VHZ786482 VRV786452:VRV786482 WBR786452:WBR786482 WLN786452:WLN786482 WVJ786452:WVJ786482 B851988:B852018 IX851988:IX852018 ST851988:ST852018 ACP851988:ACP852018 AML851988:AML852018 AWH851988:AWH852018 BGD851988:BGD852018 BPZ851988:BPZ852018 BZV851988:BZV852018 CJR851988:CJR852018 CTN851988:CTN852018 DDJ851988:DDJ852018 DNF851988:DNF852018 DXB851988:DXB852018 EGX851988:EGX852018 EQT851988:EQT852018 FAP851988:FAP852018 FKL851988:FKL852018 FUH851988:FUH852018 GED851988:GED852018 GNZ851988:GNZ852018 GXV851988:GXV852018 HHR851988:HHR852018 HRN851988:HRN852018 IBJ851988:IBJ852018 ILF851988:ILF852018 IVB851988:IVB852018 JEX851988:JEX852018 JOT851988:JOT852018 JYP851988:JYP852018 KIL851988:KIL852018 KSH851988:KSH852018 LCD851988:LCD852018 LLZ851988:LLZ852018 LVV851988:LVV852018 MFR851988:MFR852018 MPN851988:MPN852018 MZJ851988:MZJ852018 NJF851988:NJF852018 NTB851988:NTB852018 OCX851988:OCX852018 OMT851988:OMT852018 OWP851988:OWP852018 PGL851988:PGL852018 PQH851988:PQH852018 QAD851988:QAD852018 QJZ851988:QJZ852018 QTV851988:QTV852018 RDR851988:RDR852018 RNN851988:RNN852018 RXJ851988:RXJ852018 SHF851988:SHF852018 SRB851988:SRB852018 TAX851988:TAX852018 TKT851988:TKT852018 TUP851988:TUP852018 UEL851988:UEL852018 UOH851988:UOH852018 UYD851988:UYD852018 VHZ851988:VHZ852018 VRV851988:VRV852018 WBR851988:WBR852018 WLN851988:WLN852018 WVJ851988:WVJ852018 B917524:B917554 IX917524:IX917554 ST917524:ST917554 ACP917524:ACP917554 AML917524:AML917554 AWH917524:AWH917554 BGD917524:BGD917554 BPZ917524:BPZ917554 BZV917524:BZV917554 CJR917524:CJR917554 CTN917524:CTN917554 DDJ917524:DDJ917554 DNF917524:DNF917554 DXB917524:DXB917554 EGX917524:EGX917554 EQT917524:EQT917554 FAP917524:FAP917554 FKL917524:FKL917554 FUH917524:FUH917554 GED917524:GED917554 GNZ917524:GNZ917554 GXV917524:GXV917554 HHR917524:HHR917554 HRN917524:HRN917554 IBJ917524:IBJ917554 ILF917524:ILF917554 IVB917524:IVB917554 JEX917524:JEX917554 JOT917524:JOT917554 JYP917524:JYP917554 KIL917524:KIL917554 KSH917524:KSH917554 LCD917524:LCD917554 LLZ917524:LLZ917554 LVV917524:LVV917554 MFR917524:MFR917554 MPN917524:MPN917554 MZJ917524:MZJ917554 NJF917524:NJF917554 NTB917524:NTB917554 OCX917524:OCX917554 OMT917524:OMT917554 OWP917524:OWP917554 PGL917524:PGL917554 PQH917524:PQH917554 QAD917524:QAD917554 QJZ917524:QJZ917554 QTV917524:QTV917554 RDR917524:RDR917554 RNN917524:RNN917554 RXJ917524:RXJ917554 SHF917524:SHF917554 SRB917524:SRB917554 TAX917524:TAX917554 TKT917524:TKT917554 TUP917524:TUP917554 UEL917524:UEL917554 UOH917524:UOH917554 UYD917524:UYD917554 VHZ917524:VHZ917554 VRV917524:VRV917554 WBR917524:WBR917554 WLN917524:WLN917554 WVJ917524:WVJ917554 B983060:B983090 IX983060:IX983090 ST983060:ST983090 ACP983060:ACP983090 AML983060:AML983090 AWH983060:AWH983090 BGD983060:BGD983090 BPZ983060:BPZ983090 BZV983060:BZV983090 CJR983060:CJR983090 CTN983060:CTN983090 DDJ983060:DDJ983090 DNF983060:DNF983090 DXB983060:DXB983090 EGX983060:EGX983090 EQT983060:EQT983090 FAP983060:FAP983090 FKL983060:FKL983090 FUH983060:FUH983090 GED983060:GED983090 GNZ983060:GNZ983090 GXV983060:GXV983090 HHR983060:HHR983090 HRN983060:HRN983090 IBJ983060:IBJ983090 ILF983060:ILF983090 IVB983060:IVB983090 JEX983060:JEX983090 JOT983060:JOT983090 JYP983060:JYP983090 KIL983060:KIL983090 KSH983060:KSH983090 LCD983060:LCD983090 LLZ983060:LLZ983090 LVV983060:LVV983090 MFR983060:MFR983090 MPN983060:MPN983090 MZJ983060:MZJ983090 NJF983060:NJF983090 NTB983060:NTB983090 OCX983060:OCX983090 OMT983060:OMT983090 OWP983060:OWP983090 PGL983060:PGL983090 PQH983060:PQH983090 QAD983060:QAD983090 QJZ983060:QJZ983090 QTV983060:QTV983090 RDR983060:RDR983090 RNN983060:RNN983090 RXJ983060:RXJ983090 SHF983060:SHF983090 SRB983060:SRB983090 TAX983060:TAX983090 TKT983060:TKT983090 TUP983060:TUP983090 UEL983060:UEL983090 UOH983060:UOH983090 UYD983060:UYD983090 VHZ983060:VHZ983090 VRV983060:VRV983090 WBR983060:WBR983090 WLN983060:WLN983090 WVJ983060:WVJ983090" xr:uid="{572C90FD-7612-482D-8747-5F263800A72E}">
      <formula1>IF(A20=$A$86,$A$87:$A$101,IF(A20=$B$86,$B$87:$B$101,IF(A20=$C$86,$C$87:$C$101,IF(A20=$D$86,$D$87:$D$101,IF(A20=$E$86,$E$87:$E$101,IF(A20=$F$86,$F$87:$F$104,IF(A20=$G$86,$G$87:$G$101,IF(A20=$H$86,$H$87:$H$101,$I$87:$I$101))))))))</formula1>
    </dataValidation>
    <dataValidation type="list" allowBlank="1" showInputMessage="1" showErrorMessage="1" sqref="B8:B16 IX8:IX16 ST8:ST16 ACP8:ACP16 AML8:AML16 AWH8:AWH16 BGD8:BGD16 BPZ8:BPZ16 BZV8:BZV16 CJR8:CJR16 CTN8:CTN16 DDJ8:DDJ16 DNF8:DNF16 DXB8:DXB16 EGX8:EGX16 EQT8:EQT16 FAP8:FAP16 FKL8:FKL16 FUH8:FUH16 GED8:GED16 GNZ8:GNZ16 GXV8:GXV16 HHR8:HHR16 HRN8:HRN16 IBJ8:IBJ16 ILF8:ILF16 IVB8:IVB16 JEX8:JEX16 JOT8:JOT16 JYP8:JYP16 KIL8:KIL16 KSH8:KSH16 LCD8:LCD16 LLZ8:LLZ16 LVV8:LVV16 MFR8:MFR16 MPN8:MPN16 MZJ8:MZJ16 NJF8:NJF16 NTB8:NTB16 OCX8:OCX16 OMT8:OMT16 OWP8:OWP16 PGL8:PGL16 PQH8:PQH16 QAD8:QAD16 QJZ8:QJZ16 QTV8:QTV16 RDR8:RDR16 RNN8:RNN16 RXJ8:RXJ16 SHF8:SHF16 SRB8:SRB16 TAX8:TAX16 TKT8:TKT16 TUP8:TUP16 UEL8:UEL16 UOH8:UOH16 UYD8:UYD16 VHZ8:VHZ16 VRV8:VRV16 WBR8:WBR16 WLN8:WLN16 WVJ8:WVJ16 B65544:B65552 IX65544:IX65552 ST65544:ST65552 ACP65544:ACP65552 AML65544:AML65552 AWH65544:AWH65552 BGD65544:BGD65552 BPZ65544:BPZ65552 BZV65544:BZV65552 CJR65544:CJR65552 CTN65544:CTN65552 DDJ65544:DDJ65552 DNF65544:DNF65552 DXB65544:DXB65552 EGX65544:EGX65552 EQT65544:EQT65552 FAP65544:FAP65552 FKL65544:FKL65552 FUH65544:FUH65552 GED65544:GED65552 GNZ65544:GNZ65552 GXV65544:GXV65552 HHR65544:HHR65552 HRN65544:HRN65552 IBJ65544:IBJ65552 ILF65544:ILF65552 IVB65544:IVB65552 JEX65544:JEX65552 JOT65544:JOT65552 JYP65544:JYP65552 KIL65544:KIL65552 KSH65544:KSH65552 LCD65544:LCD65552 LLZ65544:LLZ65552 LVV65544:LVV65552 MFR65544:MFR65552 MPN65544:MPN65552 MZJ65544:MZJ65552 NJF65544:NJF65552 NTB65544:NTB65552 OCX65544:OCX65552 OMT65544:OMT65552 OWP65544:OWP65552 PGL65544:PGL65552 PQH65544:PQH65552 QAD65544:QAD65552 QJZ65544:QJZ65552 QTV65544:QTV65552 RDR65544:RDR65552 RNN65544:RNN65552 RXJ65544:RXJ65552 SHF65544:SHF65552 SRB65544:SRB65552 TAX65544:TAX65552 TKT65544:TKT65552 TUP65544:TUP65552 UEL65544:UEL65552 UOH65544:UOH65552 UYD65544:UYD65552 VHZ65544:VHZ65552 VRV65544:VRV65552 WBR65544:WBR65552 WLN65544:WLN65552 WVJ65544:WVJ65552 B131080:B131088 IX131080:IX131088 ST131080:ST131088 ACP131080:ACP131088 AML131080:AML131088 AWH131080:AWH131088 BGD131080:BGD131088 BPZ131080:BPZ131088 BZV131080:BZV131088 CJR131080:CJR131088 CTN131080:CTN131088 DDJ131080:DDJ131088 DNF131080:DNF131088 DXB131080:DXB131088 EGX131080:EGX131088 EQT131080:EQT131088 FAP131080:FAP131088 FKL131080:FKL131088 FUH131080:FUH131088 GED131080:GED131088 GNZ131080:GNZ131088 GXV131080:GXV131088 HHR131080:HHR131088 HRN131080:HRN131088 IBJ131080:IBJ131088 ILF131080:ILF131088 IVB131080:IVB131088 JEX131080:JEX131088 JOT131080:JOT131088 JYP131080:JYP131088 KIL131080:KIL131088 KSH131080:KSH131088 LCD131080:LCD131088 LLZ131080:LLZ131088 LVV131080:LVV131088 MFR131080:MFR131088 MPN131080:MPN131088 MZJ131080:MZJ131088 NJF131080:NJF131088 NTB131080:NTB131088 OCX131080:OCX131088 OMT131080:OMT131088 OWP131080:OWP131088 PGL131080:PGL131088 PQH131080:PQH131088 QAD131080:QAD131088 QJZ131080:QJZ131088 QTV131080:QTV131088 RDR131080:RDR131088 RNN131080:RNN131088 RXJ131080:RXJ131088 SHF131080:SHF131088 SRB131080:SRB131088 TAX131080:TAX131088 TKT131080:TKT131088 TUP131080:TUP131088 UEL131080:UEL131088 UOH131080:UOH131088 UYD131080:UYD131088 VHZ131080:VHZ131088 VRV131080:VRV131088 WBR131080:WBR131088 WLN131080:WLN131088 WVJ131080:WVJ131088 B196616:B196624 IX196616:IX196624 ST196616:ST196624 ACP196616:ACP196624 AML196616:AML196624 AWH196616:AWH196624 BGD196616:BGD196624 BPZ196616:BPZ196624 BZV196616:BZV196624 CJR196616:CJR196624 CTN196616:CTN196624 DDJ196616:DDJ196624 DNF196616:DNF196624 DXB196616:DXB196624 EGX196616:EGX196624 EQT196616:EQT196624 FAP196616:FAP196624 FKL196616:FKL196624 FUH196616:FUH196624 GED196616:GED196624 GNZ196616:GNZ196624 GXV196616:GXV196624 HHR196616:HHR196624 HRN196616:HRN196624 IBJ196616:IBJ196624 ILF196616:ILF196624 IVB196616:IVB196624 JEX196616:JEX196624 JOT196616:JOT196624 JYP196616:JYP196624 KIL196616:KIL196624 KSH196616:KSH196624 LCD196616:LCD196624 LLZ196616:LLZ196624 LVV196616:LVV196624 MFR196616:MFR196624 MPN196616:MPN196624 MZJ196616:MZJ196624 NJF196616:NJF196624 NTB196616:NTB196624 OCX196616:OCX196624 OMT196616:OMT196624 OWP196616:OWP196624 PGL196616:PGL196624 PQH196616:PQH196624 QAD196616:QAD196624 QJZ196616:QJZ196624 QTV196616:QTV196624 RDR196616:RDR196624 RNN196616:RNN196624 RXJ196616:RXJ196624 SHF196616:SHF196624 SRB196616:SRB196624 TAX196616:TAX196624 TKT196616:TKT196624 TUP196616:TUP196624 UEL196616:UEL196624 UOH196616:UOH196624 UYD196616:UYD196624 VHZ196616:VHZ196624 VRV196616:VRV196624 WBR196616:WBR196624 WLN196616:WLN196624 WVJ196616:WVJ196624 B262152:B262160 IX262152:IX262160 ST262152:ST262160 ACP262152:ACP262160 AML262152:AML262160 AWH262152:AWH262160 BGD262152:BGD262160 BPZ262152:BPZ262160 BZV262152:BZV262160 CJR262152:CJR262160 CTN262152:CTN262160 DDJ262152:DDJ262160 DNF262152:DNF262160 DXB262152:DXB262160 EGX262152:EGX262160 EQT262152:EQT262160 FAP262152:FAP262160 FKL262152:FKL262160 FUH262152:FUH262160 GED262152:GED262160 GNZ262152:GNZ262160 GXV262152:GXV262160 HHR262152:HHR262160 HRN262152:HRN262160 IBJ262152:IBJ262160 ILF262152:ILF262160 IVB262152:IVB262160 JEX262152:JEX262160 JOT262152:JOT262160 JYP262152:JYP262160 KIL262152:KIL262160 KSH262152:KSH262160 LCD262152:LCD262160 LLZ262152:LLZ262160 LVV262152:LVV262160 MFR262152:MFR262160 MPN262152:MPN262160 MZJ262152:MZJ262160 NJF262152:NJF262160 NTB262152:NTB262160 OCX262152:OCX262160 OMT262152:OMT262160 OWP262152:OWP262160 PGL262152:PGL262160 PQH262152:PQH262160 QAD262152:QAD262160 QJZ262152:QJZ262160 QTV262152:QTV262160 RDR262152:RDR262160 RNN262152:RNN262160 RXJ262152:RXJ262160 SHF262152:SHF262160 SRB262152:SRB262160 TAX262152:TAX262160 TKT262152:TKT262160 TUP262152:TUP262160 UEL262152:UEL262160 UOH262152:UOH262160 UYD262152:UYD262160 VHZ262152:VHZ262160 VRV262152:VRV262160 WBR262152:WBR262160 WLN262152:WLN262160 WVJ262152:WVJ262160 B327688:B327696 IX327688:IX327696 ST327688:ST327696 ACP327688:ACP327696 AML327688:AML327696 AWH327688:AWH327696 BGD327688:BGD327696 BPZ327688:BPZ327696 BZV327688:BZV327696 CJR327688:CJR327696 CTN327688:CTN327696 DDJ327688:DDJ327696 DNF327688:DNF327696 DXB327688:DXB327696 EGX327688:EGX327696 EQT327688:EQT327696 FAP327688:FAP327696 FKL327688:FKL327696 FUH327688:FUH327696 GED327688:GED327696 GNZ327688:GNZ327696 GXV327688:GXV327696 HHR327688:HHR327696 HRN327688:HRN327696 IBJ327688:IBJ327696 ILF327688:ILF327696 IVB327688:IVB327696 JEX327688:JEX327696 JOT327688:JOT327696 JYP327688:JYP327696 KIL327688:KIL327696 KSH327688:KSH327696 LCD327688:LCD327696 LLZ327688:LLZ327696 LVV327688:LVV327696 MFR327688:MFR327696 MPN327688:MPN327696 MZJ327688:MZJ327696 NJF327688:NJF327696 NTB327688:NTB327696 OCX327688:OCX327696 OMT327688:OMT327696 OWP327688:OWP327696 PGL327688:PGL327696 PQH327688:PQH327696 QAD327688:QAD327696 QJZ327688:QJZ327696 QTV327688:QTV327696 RDR327688:RDR327696 RNN327688:RNN327696 RXJ327688:RXJ327696 SHF327688:SHF327696 SRB327688:SRB327696 TAX327688:TAX327696 TKT327688:TKT327696 TUP327688:TUP327696 UEL327688:UEL327696 UOH327688:UOH327696 UYD327688:UYD327696 VHZ327688:VHZ327696 VRV327688:VRV327696 WBR327688:WBR327696 WLN327688:WLN327696 WVJ327688:WVJ327696 B393224:B393232 IX393224:IX393232 ST393224:ST393232 ACP393224:ACP393232 AML393224:AML393232 AWH393224:AWH393232 BGD393224:BGD393232 BPZ393224:BPZ393232 BZV393224:BZV393232 CJR393224:CJR393232 CTN393224:CTN393232 DDJ393224:DDJ393232 DNF393224:DNF393232 DXB393224:DXB393232 EGX393224:EGX393232 EQT393224:EQT393232 FAP393224:FAP393232 FKL393224:FKL393232 FUH393224:FUH393232 GED393224:GED393232 GNZ393224:GNZ393232 GXV393224:GXV393232 HHR393224:HHR393232 HRN393224:HRN393232 IBJ393224:IBJ393232 ILF393224:ILF393232 IVB393224:IVB393232 JEX393224:JEX393232 JOT393224:JOT393232 JYP393224:JYP393232 KIL393224:KIL393232 KSH393224:KSH393232 LCD393224:LCD393232 LLZ393224:LLZ393232 LVV393224:LVV393232 MFR393224:MFR393232 MPN393224:MPN393232 MZJ393224:MZJ393232 NJF393224:NJF393232 NTB393224:NTB393232 OCX393224:OCX393232 OMT393224:OMT393232 OWP393224:OWP393232 PGL393224:PGL393232 PQH393224:PQH393232 QAD393224:QAD393232 QJZ393224:QJZ393232 QTV393224:QTV393232 RDR393224:RDR393232 RNN393224:RNN393232 RXJ393224:RXJ393232 SHF393224:SHF393232 SRB393224:SRB393232 TAX393224:TAX393232 TKT393224:TKT393232 TUP393224:TUP393232 UEL393224:UEL393232 UOH393224:UOH393232 UYD393224:UYD393232 VHZ393224:VHZ393232 VRV393224:VRV393232 WBR393224:WBR393232 WLN393224:WLN393232 WVJ393224:WVJ393232 B458760:B458768 IX458760:IX458768 ST458760:ST458768 ACP458760:ACP458768 AML458760:AML458768 AWH458760:AWH458768 BGD458760:BGD458768 BPZ458760:BPZ458768 BZV458760:BZV458768 CJR458760:CJR458768 CTN458760:CTN458768 DDJ458760:DDJ458768 DNF458760:DNF458768 DXB458760:DXB458768 EGX458760:EGX458768 EQT458760:EQT458768 FAP458760:FAP458768 FKL458760:FKL458768 FUH458760:FUH458768 GED458760:GED458768 GNZ458760:GNZ458768 GXV458760:GXV458768 HHR458760:HHR458768 HRN458760:HRN458768 IBJ458760:IBJ458768 ILF458760:ILF458768 IVB458760:IVB458768 JEX458760:JEX458768 JOT458760:JOT458768 JYP458760:JYP458768 KIL458760:KIL458768 KSH458760:KSH458768 LCD458760:LCD458768 LLZ458760:LLZ458768 LVV458760:LVV458768 MFR458760:MFR458768 MPN458760:MPN458768 MZJ458760:MZJ458768 NJF458760:NJF458768 NTB458760:NTB458768 OCX458760:OCX458768 OMT458760:OMT458768 OWP458760:OWP458768 PGL458760:PGL458768 PQH458760:PQH458768 QAD458760:QAD458768 QJZ458760:QJZ458768 QTV458760:QTV458768 RDR458760:RDR458768 RNN458760:RNN458768 RXJ458760:RXJ458768 SHF458760:SHF458768 SRB458760:SRB458768 TAX458760:TAX458768 TKT458760:TKT458768 TUP458760:TUP458768 UEL458760:UEL458768 UOH458760:UOH458768 UYD458760:UYD458768 VHZ458760:VHZ458768 VRV458760:VRV458768 WBR458760:WBR458768 WLN458760:WLN458768 WVJ458760:WVJ458768 B524296:B524304 IX524296:IX524304 ST524296:ST524304 ACP524296:ACP524304 AML524296:AML524304 AWH524296:AWH524304 BGD524296:BGD524304 BPZ524296:BPZ524304 BZV524296:BZV524304 CJR524296:CJR524304 CTN524296:CTN524304 DDJ524296:DDJ524304 DNF524296:DNF524304 DXB524296:DXB524304 EGX524296:EGX524304 EQT524296:EQT524304 FAP524296:FAP524304 FKL524296:FKL524304 FUH524296:FUH524304 GED524296:GED524304 GNZ524296:GNZ524304 GXV524296:GXV524304 HHR524296:HHR524304 HRN524296:HRN524304 IBJ524296:IBJ524304 ILF524296:ILF524304 IVB524296:IVB524304 JEX524296:JEX524304 JOT524296:JOT524304 JYP524296:JYP524304 KIL524296:KIL524304 KSH524296:KSH524304 LCD524296:LCD524304 LLZ524296:LLZ524304 LVV524296:LVV524304 MFR524296:MFR524304 MPN524296:MPN524304 MZJ524296:MZJ524304 NJF524296:NJF524304 NTB524296:NTB524304 OCX524296:OCX524304 OMT524296:OMT524304 OWP524296:OWP524304 PGL524296:PGL524304 PQH524296:PQH524304 QAD524296:QAD524304 QJZ524296:QJZ524304 QTV524296:QTV524304 RDR524296:RDR524304 RNN524296:RNN524304 RXJ524296:RXJ524304 SHF524296:SHF524304 SRB524296:SRB524304 TAX524296:TAX524304 TKT524296:TKT524304 TUP524296:TUP524304 UEL524296:UEL524304 UOH524296:UOH524304 UYD524296:UYD524304 VHZ524296:VHZ524304 VRV524296:VRV524304 WBR524296:WBR524304 WLN524296:WLN524304 WVJ524296:WVJ524304 B589832:B589840 IX589832:IX589840 ST589832:ST589840 ACP589832:ACP589840 AML589832:AML589840 AWH589832:AWH589840 BGD589832:BGD589840 BPZ589832:BPZ589840 BZV589832:BZV589840 CJR589832:CJR589840 CTN589832:CTN589840 DDJ589832:DDJ589840 DNF589832:DNF589840 DXB589832:DXB589840 EGX589832:EGX589840 EQT589832:EQT589840 FAP589832:FAP589840 FKL589832:FKL589840 FUH589832:FUH589840 GED589832:GED589840 GNZ589832:GNZ589840 GXV589832:GXV589840 HHR589832:HHR589840 HRN589832:HRN589840 IBJ589832:IBJ589840 ILF589832:ILF589840 IVB589832:IVB589840 JEX589832:JEX589840 JOT589832:JOT589840 JYP589832:JYP589840 KIL589832:KIL589840 KSH589832:KSH589840 LCD589832:LCD589840 LLZ589832:LLZ589840 LVV589832:LVV589840 MFR589832:MFR589840 MPN589832:MPN589840 MZJ589832:MZJ589840 NJF589832:NJF589840 NTB589832:NTB589840 OCX589832:OCX589840 OMT589832:OMT589840 OWP589832:OWP589840 PGL589832:PGL589840 PQH589832:PQH589840 QAD589832:QAD589840 QJZ589832:QJZ589840 QTV589832:QTV589840 RDR589832:RDR589840 RNN589832:RNN589840 RXJ589832:RXJ589840 SHF589832:SHF589840 SRB589832:SRB589840 TAX589832:TAX589840 TKT589832:TKT589840 TUP589832:TUP589840 UEL589832:UEL589840 UOH589832:UOH589840 UYD589832:UYD589840 VHZ589832:VHZ589840 VRV589832:VRV589840 WBR589832:WBR589840 WLN589832:WLN589840 WVJ589832:WVJ589840 B655368:B655376 IX655368:IX655376 ST655368:ST655376 ACP655368:ACP655376 AML655368:AML655376 AWH655368:AWH655376 BGD655368:BGD655376 BPZ655368:BPZ655376 BZV655368:BZV655376 CJR655368:CJR655376 CTN655368:CTN655376 DDJ655368:DDJ655376 DNF655368:DNF655376 DXB655368:DXB655376 EGX655368:EGX655376 EQT655368:EQT655376 FAP655368:FAP655376 FKL655368:FKL655376 FUH655368:FUH655376 GED655368:GED655376 GNZ655368:GNZ655376 GXV655368:GXV655376 HHR655368:HHR655376 HRN655368:HRN655376 IBJ655368:IBJ655376 ILF655368:ILF655376 IVB655368:IVB655376 JEX655368:JEX655376 JOT655368:JOT655376 JYP655368:JYP655376 KIL655368:KIL655376 KSH655368:KSH655376 LCD655368:LCD655376 LLZ655368:LLZ655376 LVV655368:LVV655376 MFR655368:MFR655376 MPN655368:MPN655376 MZJ655368:MZJ655376 NJF655368:NJF655376 NTB655368:NTB655376 OCX655368:OCX655376 OMT655368:OMT655376 OWP655368:OWP655376 PGL655368:PGL655376 PQH655368:PQH655376 QAD655368:QAD655376 QJZ655368:QJZ655376 QTV655368:QTV655376 RDR655368:RDR655376 RNN655368:RNN655376 RXJ655368:RXJ655376 SHF655368:SHF655376 SRB655368:SRB655376 TAX655368:TAX655376 TKT655368:TKT655376 TUP655368:TUP655376 UEL655368:UEL655376 UOH655368:UOH655376 UYD655368:UYD655376 VHZ655368:VHZ655376 VRV655368:VRV655376 WBR655368:WBR655376 WLN655368:WLN655376 WVJ655368:WVJ655376 B720904:B720912 IX720904:IX720912 ST720904:ST720912 ACP720904:ACP720912 AML720904:AML720912 AWH720904:AWH720912 BGD720904:BGD720912 BPZ720904:BPZ720912 BZV720904:BZV720912 CJR720904:CJR720912 CTN720904:CTN720912 DDJ720904:DDJ720912 DNF720904:DNF720912 DXB720904:DXB720912 EGX720904:EGX720912 EQT720904:EQT720912 FAP720904:FAP720912 FKL720904:FKL720912 FUH720904:FUH720912 GED720904:GED720912 GNZ720904:GNZ720912 GXV720904:GXV720912 HHR720904:HHR720912 HRN720904:HRN720912 IBJ720904:IBJ720912 ILF720904:ILF720912 IVB720904:IVB720912 JEX720904:JEX720912 JOT720904:JOT720912 JYP720904:JYP720912 KIL720904:KIL720912 KSH720904:KSH720912 LCD720904:LCD720912 LLZ720904:LLZ720912 LVV720904:LVV720912 MFR720904:MFR720912 MPN720904:MPN720912 MZJ720904:MZJ720912 NJF720904:NJF720912 NTB720904:NTB720912 OCX720904:OCX720912 OMT720904:OMT720912 OWP720904:OWP720912 PGL720904:PGL720912 PQH720904:PQH720912 QAD720904:QAD720912 QJZ720904:QJZ720912 QTV720904:QTV720912 RDR720904:RDR720912 RNN720904:RNN720912 RXJ720904:RXJ720912 SHF720904:SHF720912 SRB720904:SRB720912 TAX720904:TAX720912 TKT720904:TKT720912 TUP720904:TUP720912 UEL720904:UEL720912 UOH720904:UOH720912 UYD720904:UYD720912 VHZ720904:VHZ720912 VRV720904:VRV720912 WBR720904:WBR720912 WLN720904:WLN720912 WVJ720904:WVJ720912 B786440:B786448 IX786440:IX786448 ST786440:ST786448 ACP786440:ACP786448 AML786440:AML786448 AWH786440:AWH786448 BGD786440:BGD786448 BPZ786440:BPZ786448 BZV786440:BZV786448 CJR786440:CJR786448 CTN786440:CTN786448 DDJ786440:DDJ786448 DNF786440:DNF786448 DXB786440:DXB786448 EGX786440:EGX786448 EQT786440:EQT786448 FAP786440:FAP786448 FKL786440:FKL786448 FUH786440:FUH786448 GED786440:GED786448 GNZ786440:GNZ786448 GXV786440:GXV786448 HHR786440:HHR786448 HRN786440:HRN786448 IBJ786440:IBJ786448 ILF786440:ILF786448 IVB786440:IVB786448 JEX786440:JEX786448 JOT786440:JOT786448 JYP786440:JYP786448 KIL786440:KIL786448 KSH786440:KSH786448 LCD786440:LCD786448 LLZ786440:LLZ786448 LVV786440:LVV786448 MFR786440:MFR786448 MPN786440:MPN786448 MZJ786440:MZJ786448 NJF786440:NJF786448 NTB786440:NTB786448 OCX786440:OCX786448 OMT786440:OMT786448 OWP786440:OWP786448 PGL786440:PGL786448 PQH786440:PQH786448 QAD786440:QAD786448 QJZ786440:QJZ786448 QTV786440:QTV786448 RDR786440:RDR786448 RNN786440:RNN786448 RXJ786440:RXJ786448 SHF786440:SHF786448 SRB786440:SRB786448 TAX786440:TAX786448 TKT786440:TKT786448 TUP786440:TUP786448 UEL786440:UEL786448 UOH786440:UOH786448 UYD786440:UYD786448 VHZ786440:VHZ786448 VRV786440:VRV786448 WBR786440:WBR786448 WLN786440:WLN786448 WVJ786440:WVJ786448 B851976:B851984 IX851976:IX851984 ST851976:ST851984 ACP851976:ACP851984 AML851976:AML851984 AWH851976:AWH851984 BGD851976:BGD851984 BPZ851976:BPZ851984 BZV851976:BZV851984 CJR851976:CJR851984 CTN851976:CTN851984 DDJ851976:DDJ851984 DNF851976:DNF851984 DXB851976:DXB851984 EGX851976:EGX851984 EQT851976:EQT851984 FAP851976:FAP851984 FKL851976:FKL851984 FUH851976:FUH851984 GED851976:GED851984 GNZ851976:GNZ851984 GXV851976:GXV851984 HHR851976:HHR851984 HRN851976:HRN851984 IBJ851976:IBJ851984 ILF851976:ILF851984 IVB851976:IVB851984 JEX851976:JEX851984 JOT851976:JOT851984 JYP851976:JYP851984 KIL851976:KIL851984 KSH851976:KSH851984 LCD851976:LCD851984 LLZ851976:LLZ851984 LVV851976:LVV851984 MFR851976:MFR851984 MPN851976:MPN851984 MZJ851976:MZJ851984 NJF851976:NJF851984 NTB851976:NTB851984 OCX851976:OCX851984 OMT851976:OMT851984 OWP851976:OWP851984 PGL851976:PGL851984 PQH851976:PQH851984 QAD851976:QAD851984 QJZ851976:QJZ851984 QTV851976:QTV851984 RDR851976:RDR851984 RNN851976:RNN851984 RXJ851976:RXJ851984 SHF851976:SHF851984 SRB851976:SRB851984 TAX851976:TAX851984 TKT851976:TKT851984 TUP851976:TUP851984 UEL851976:UEL851984 UOH851976:UOH851984 UYD851976:UYD851984 VHZ851976:VHZ851984 VRV851976:VRV851984 WBR851976:WBR851984 WLN851976:WLN851984 WVJ851976:WVJ851984 B917512:B917520 IX917512:IX917520 ST917512:ST917520 ACP917512:ACP917520 AML917512:AML917520 AWH917512:AWH917520 BGD917512:BGD917520 BPZ917512:BPZ917520 BZV917512:BZV917520 CJR917512:CJR917520 CTN917512:CTN917520 DDJ917512:DDJ917520 DNF917512:DNF917520 DXB917512:DXB917520 EGX917512:EGX917520 EQT917512:EQT917520 FAP917512:FAP917520 FKL917512:FKL917520 FUH917512:FUH917520 GED917512:GED917520 GNZ917512:GNZ917520 GXV917512:GXV917520 HHR917512:HHR917520 HRN917512:HRN917520 IBJ917512:IBJ917520 ILF917512:ILF917520 IVB917512:IVB917520 JEX917512:JEX917520 JOT917512:JOT917520 JYP917512:JYP917520 KIL917512:KIL917520 KSH917512:KSH917520 LCD917512:LCD917520 LLZ917512:LLZ917520 LVV917512:LVV917520 MFR917512:MFR917520 MPN917512:MPN917520 MZJ917512:MZJ917520 NJF917512:NJF917520 NTB917512:NTB917520 OCX917512:OCX917520 OMT917512:OMT917520 OWP917512:OWP917520 PGL917512:PGL917520 PQH917512:PQH917520 QAD917512:QAD917520 QJZ917512:QJZ917520 QTV917512:QTV917520 RDR917512:RDR917520 RNN917512:RNN917520 RXJ917512:RXJ917520 SHF917512:SHF917520 SRB917512:SRB917520 TAX917512:TAX917520 TKT917512:TKT917520 TUP917512:TUP917520 UEL917512:UEL917520 UOH917512:UOH917520 UYD917512:UYD917520 VHZ917512:VHZ917520 VRV917512:VRV917520 WBR917512:WBR917520 WLN917512:WLN917520 WVJ917512:WVJ917520 B983048:B983056 IX983048:IX983056 ST983048:ST983056 ACP983048:ACP983056 AML983048:AML983056 AWH983048:AWH983056 BGD983048:BGD983056 BPZ983048:BPZ983056 BZV983048:BZV983056 CJR983048:CJR983056 CTN983048:CTN983056 DDJ983048:DDJ983056 DNF983048:DNF983056 DXB983048:DXB983056 EGX983048:EGX983056 EQT983048:EQT983056 FAP983048:FAP983056 FKL983048:FKL983056 FUH983048:FUH983056 GED983048:GED983056 GNZ983048:GNZ983056 GXV983048:GXV983056 HHR983048:HHR983056 HRN983048:HRN983056 IBJ983048:IBJ983056 ILF983048:ILF983056 IVB983048:IVB983056 JEX983048:JEX983056 JOT983048:JOT983056 JYP983048:JYP983056 KIL983048:KIL983056 KSH983048:KSH983056 LCD983048:LCD983056 LLZ983048:LLZ983056 LVV983048:LVV983056 MFR983048:MFR983056 MPN983048:MPN983056 MZJ983048:MZJ983056 NJF983048:NJF983056 NTB983048:NTB983056 OCX983048:OCX983056 OMT983048:OMT983056 OWP983048:OWP983056 PGL983048:PGL983056 PQH983048:PQH983056 QAD983048:QAD983056 QJZ983048:QJZ983056 QTV983048:QTV983056 RDR983048:RDR983056 RNN983048:RNN983056 RXJ983048:RXJ983056 SHF983048:SHF983056 SRB983048:SRB983056 TAX983048:TAX983056 TKT983048:TKT983056 TUP983048:TUP983056 UEL983048:UEL983056 UOH983048:UOH983056 UYD983048:UYD983056 VHZ983048:VHZ983056 VRV983048:VRV983056 WBR983048:WBR983056 WLN983048:WLN983056 WVJ983048:WVJ983056" xr:uid="{14659F0C-6AF1-4F6D-B08A-39DA9AE015F3}">
      <formula1>IF(A8&lt;&gt;0,$J$87:$J$99,)</formula1>
    </dataValidation>
    <dataValidation type="list" allowBlank="1" showInputMessage="1" showErrorMessage="1" sqref="C8:D16 IY8:IZ16 SU8:SV16 ACQ8:ACR16 AMM8:AMN16 AWI8:AWJ16 BGE8:BGF16 BQA8:BQB16 BZW8:BZX16 CJS8:CJT16 CTO8:CTP16 DDK8:DDL16 DNG8:DNH16 DXC8:DXD16 EGY8:EGZ16 EQU8:EQV16 FAQ8:FAR16 FKM8:FKN16 FUI8:FUJ16 GEE8:GEF16 GOA8:GOB16 GXW8:GXX16 HHS8:HHT16 HRO8:HRP16 IBK8:IBL16 ILG8:ILH16 IVC8:IVD16 JEY8:JEZ16 JOU8:JOV16 JYQ8:JYR16 KIM8:KIN16 KSI8:KSJ16 LCE8:LCF16 LMA8:LMB16 LVW8:LVX16 MFS8:MFT16 MPO8:MPP16 MZK8:MZL16 NJG8:NJH16 NTC8:NTD16 OCY8:OCZ16 OMU8:OMV16 OWQ8:OWR16 PGM8:PGN16 PQI8:PQJ16 QAE8:QAF16 QKA8:QKB16 QTW8:QTX16 RDS8:RDT16 RNO8:RNP16 RXK8:RXL16 SHG8:SHH16 SRC8:SRD16 TAY8:TAZ16 TKU8:TKV16 TUQ8:TUR16 UEM8:UEN16 UOI8:UOJ16 UYE8:UYF16 VIA8:VIB16 VRW8:VRX16 WBS8:WBT16 WLO8:WLP16 WVK8:WVL16 C65544:D65552 IY65544:IZ65552 SU65544:SV65552 ACQ65544:ACR65552 AMM65544:AMN65552 AWI65544:AWJ65552 BGE65544:BGF65552 BQA65544:BQB65552 BZW65544:BZX65552 CJS65544:CJT65552 CTO65544:CTP65552 DDK65544:DDL65552 DNG65544:DNH65552 DXC65544:DXD65552 EGY65544:EGZ65552 EQU65544:EQV65552 FAQ65544:FAR65552 FKM65544:FKN65552 FUI65544:FUJ65552 GEE65544:GEF65552 GOA65544:GOB65552 GXW65544:GXX65552 HHS65544:HHT65552 HRO65544:HRP65552 IBK65544:IBL65552 ILG65544:ILH65552 IVC65544:IVD65552 JEY65544:JEZ65552 JOU65544:JOV65552 JYQ65544:JYR65552 KIM65544:KIN65552 KSI65544:KSJ65552 LCE65544:LCF65552 LMA65544:LMB65552 LVW65544:LVX65552 MFS65544:MFT65552 MPO65544:MPP65552 MZK65544:MZL65552 NJG65544:NJH65552 NTC65544:NTD65552 OCY65544:OCZ65552 OMU65544:OMV65552 OWQ65544:OWR65552 PGM65544:PGN65552 PQI65544:PQJ65552 QAE65544:QAF65552 QKA65544:QKB65552 QTW65544:QTX65552 RDS65544:RDT65552 RNO65544:RNP65552 RXK65544:RXL65552 SHG65544:SHH65552 SRC65544:SRD65552 TAY65544:TAZ65552 TKU65544:TKV65552 TUQ65544:TUR65552 UEM65544:UEN65552 UOI65544:UOJ65552 UYE65544:UYF65552 VIA65544:VIB65552 VRW65544:VRX65552 WBS65544:WBT65552 WLO65544:WLP65552 WVK65544:WVL65552 C131080:D131088 IY131080:IZ131088 SU131080:SV131088 ACQ131080:ACR131088 AMM131080:AMN131088 AWI131080:AWJ131088 BGE131080:BGF131088 BQA131080:BQB131088 BZW131080:BZX131088 CJS131080:CJT131088 CTO131080:CTP131088 DDK131080:DDL131088 DNG131080:DNH131088 DXC131080:DXD131088 EGY131080:EGZ131088 EQU131080:EQV131088 FAQ131080:FAR131088 FKM131080:FKN131088 FUI131080:FUJ131088 GEE131080:GEF131088 GOA131080:GOB131088 GXW131080:GXX131088 HHS131080:HHT131088 HRO131080:HRP131088 IBK131080:IBL131088 ILG131080:ILH131088 IVC131080:IVD131088 JEY131080:JEZ131088 JOU131080:JOV131088 JYQ131080:JYR131088 KIM131080:KIN131088 KSI131080:KSJ131088 LCE131080:LCF131088 LMA131080:LMB131088 LVW131080:LVX131088 MFS131080:MFT131088 MPO131080:MPP131088 MZK131080:MZL131088 NJG131080:NJH131088 NTC131080:NTD131088 OCY131080:OCZ131088 OMU131080:OMV131088 OWQ131080:OWR131088 PGM131080:PGN131088 PQI131080:PQJ131088 QAE131080:QAF131088 QKA131080:QKB131088 QTW131080:QTX131088 RDS131080:RDT131088 RNO131080:RNP131088 RXK131080:RXL131088 SHG131080:SHH131088 SRC131080:SRD131088 TAY131080:TAZ131088 TKU131080:TKV131088 TUQ131080:TUR131088 UEM131080:UEN131088 UOI131080:UOJ131088 UYE131080:UYF131088 VIA131080:VIB131088 VRW131080:VRX131088 WBS131080:WBT131088 WLO131080:WLP131088 WVK131080:WVL131088 C196616:D196624 IY196616:IZ196624 SU196616:SV196624 ACQ196616:ACR196624 AMM196616:AMN196624 AWI196616:AWJ196624 BGE196616:BGF196624 BQA196616:BQB196624 BZW196616:BZX196624 CJS196616:CJT196624 CTO196616:CTP196624 DDK196616:DDL196624 DNG196616:DNH196624 DXC196616:DXD196624 EGY196616:EGZ196624 EQU196616:EQV196624 FAQ196616:FAR196624 FKM196616:FKN196624 FUI196616:FUJ196624 GEE196616:GEF196624 GOA196616:GOB196624 GXW196616:GXX196624 HHS196616:HHT196624 HRO196616:HRP196624 IBK196616:IBL196624 ILG196616:ILH196624 IVC196616:IVD196624 JEY196616:JEZ196624 JOU196616:JOV196624 JYQ196616:JYR196624 KIM196616:KIN196624 KSI196616:KSJ196624 LCE196616:LCF196624 LMA196616:LMB196624 LVW196616:LVX196624 MFS196616:MFT196624 MPO196616:MPP196624 MZK196616:MZL196624 NJG196616:NJH196624 NTC196616:NTD196624 OCY196616:OCZ196624 OMU196616:OMV196624 OWQ196616:OWR196624 PGM196616:PGN196624 PQI196616:PQJ196624 QAE196616:QAF196624 QKA196616:QKB196624 QTW196616:QTX196624 RDS196616:RDT196624 RNO196616:RNP196624 RXK196616:RXL196624 SHG196616:SHH196624 SRC196616:SRD196624 TAY196616:TAZ196624 TKU196616:TKV196624 TUQ196616:TUR196624 UEM196616:UEN196624 UOI196616:UOJ196624 UYE196616:UYF196624 VIA196616:VIB196624 VRW196616:VRX196624 WBS196616:WBT196624 WLO196616:WLP196624 WVK196616:WVL196624 C262152:D262160 IY262152:IZ262160 SU262152:SV262160 ACQ262152:ACR262160 AMM262152:AMN262160 AWI262152:AWJ262160 BGE262152:BGF262160 BQA262152:BQB262160 BZW262152:BZX262160 CJS262152:CJT262160 CTO262152:CTP262160 DDK262152:DDL262160 DNG262152:DNH262160 DXC262152:DXD262160 EGY262152:EGZ262160 EQU262152:EQV262160 FAQ262152:FAR262160 FKM262152:FKN262160 FUI262152:FUJ262160 GEE262152:GEF262160 GOA262152:GOB262160 GXW262152:GXX262160 HHS262152:HHT262160 HRO262152:HRP262160 IBK262152:IBL262160 ILG262152:ILH262160 IVC262152:IVD262160 JEY262152:JEZ262160 JOU262152:JOV262160 JYQ262152:JYR262160 KIM262152:KIN262160 KSI262152:KSJ262160 LCE262152:LCF262160 LMA262152:LMB262160 LVW262152:LVX262160 MFS262152:MFT262160 MPO262152:MPP262160 MZK262152:MZL262160 NJG262152:NJH262160 NTC262152:NTD262160 OCY262152:OCZ262160 OMU262152:OMV262160 OWQ262152:OWR262160 PGM262152:PGN262160 PQI262152:PQJ262160 QAE262152:QAF262160 QKA262152:QKB262160 QTW262152:QTX262160 RDS262152:RDT262160 RNO262152:RNP262160 RXK262152:RXL262160 SHG262152:SHH262160 SRC262152:SRD262160 TAY262152:TAZ262160 TKU262152:TKV262160 TUQ262152:TUR262160 UEM262152:UEN262160 UOI262152:UOJ262160 UYE262152:UYF262160 VIA262152:VIB262160 VRW262152:VRX262160 WBS262152:WBT262160 WLO262152:WLP262160 WVK262152:WVL262160 C327688:D327696 IY327688:IZ327696 SU327688:SV327696 ACQ327688:ACR327696 AMM327688:AMN327696 AWI327688:AWJ327696 BGE327688:BGF327696 BQA327688:BQB327696 BZW327688:BZX327696 CJS327688:CJT327696 CTO327688:CTP327696 DDK327688:DDL327696 DNG327688:DNH327696 DXC327688:DXD327696 EGY327688:EGZ327696 EQU327688:EQV327696 FAQ327688:FAR327696 FKM327688:FKN327696 FUI327688:FUJ327696 GEE327688:GEF327696 GOA327688:GOB327696 GXW327688:GXX327696 HHS327688:HHT327696 HRO327688:HRP327696 IBK327688:IBL327696 ILG327688:ILH327696 IVC327688:IVD327696 JEY327688:JEZ327696 JOU327688:JOV327696 JYQ327688:JYR327696 KIM327688:KIN327696 KSI327688:KSJ327696 LCE327688:LCF327696 LMA327688:LMB327696 LVW327688:LVX327696 MFS327688:MFT327696 MPO327688:MPP327696 MZK327688:MZL327696 NJG327688:NJH327696 NTC327688:NTD327696 OCY327688:OCZ327696 OMU327688:OMV327696 OWQ327688:OWR327696 PGM327688:PGN327696 PQI327688:PQJ327696 QAE327688:QAF327696 QKA327688:QKB327696 QTW327688:QTX327696 RDS327688:RDT327696 RNO327688:RNP327696 RXK327688:RXL327696 SHG327688:SHH327696 SRC327688:SRD327696 TAY327688:TAZ327696 TKU327688:TKV327696 TUQ327688:TUR327696 UEM327688:UEN327696 UOI327688:UOJ327696 UYE327688:UYF327696 VIA327688:VIB327696 VRW327688:VRX327696 WBS327688:WBT327696 WLO327688:WLP327696 WVK327688:WVL327696 C393224:D393232 IY393224:IZ393232 SU393224:SV393232 ACQ393224:ACR393232 AMM393224:AMN393232 AWI393224:AWJ393232 BGE393224:BGF393232 BQA393224:BQB393232 BZW393224:BZX393232 CJS393224:CJT393232 CTO393224:CTP393232 DDK393224:DDL393232 DNG393224:DNH393232 DXC393224:DXD393232 EGY393224:EGZ393232 EQU393224:EQV393232 FAQ393224:FAR393232 FKM393224:FKN393232 FUI393224:FUJ393232 GEE393224:GEF393232 GOA393224:GOB393232 GXW393224:GXX393232 HHS393224:HHT393232 HRO393224:HRP393232 IBK393224:IBL393232 ILG393224:ILH393232 IVC393224:IVD393232 JEY393224:JEZ393232 JOU393224:JOV393232 JYQ393224:JYR393232 KIM393224:KIN393232 KSI393224:KSJ393232 LCE393224:LCF393232 LMA393224:LMB393232 LVW393224:LVX393232 MFS393224:MFT393232 MPO393224:MPP393232 MZK393224:MZL393232 NJG393224:NJH393232 NTC393224:NTD393232 OCY393224:OCZ393232 OMU393224:OMV393232 OWQ393224:OWR393232 PGM393224:PGN393232 PQI393224:PQJ393232 QAE393224:QAF393232 QKA393224:QKB393232 QTW393224:QTX393232 RDS393224:RDT393232 RNO393224:RNP393232 RXK393224:RXL393232 SHG393224:SHH393232 SRC393224:SRD393232 TAY393224:TAZ393232 TKU393224:TKV393232 TUQ393224:TUR393232 UEM393224:UEN393232 UOI393224:UOJ393232 UYE393224:UYF393232 VIA393224:VIB393232 VRW393224:VRX393232 WBS393224:WBT393232 WLO393224:WLP393232 WVK393224:WVL393232 C458760:D458768 IY458760:IZ458768 SU458760:SV458768 ACQ458760:ACR458768 AMM458760:AMN458768 AWI458760:AWJ458768 BGE458760:BGF458768 BQA458760:BQB458768 BZW458760:BZX458768 CJS458760:CJT458768 CTO458760:CTP458768 DDK458760:DDL458768 DNG458760:DNH458768 DXC458760:DXD458768 EGY458760:EGZ458768 EQU458760:EQV458768 FAQ458760:FAR458768 FKM458760:FKN458768 FUI458760:FUJ458768 GEE458760:GEF458768 GOA458760:GOB458768 GXW458760:GXX458768 HHS458760:HHT458768 HRO458760:HRP458768 IBK458760:IBL458768 ILG458760:ILH458768 IVC458760:IVD458768 JEY458760:JEZ458768 JOU458760:JOV458768 JYQ458760:JYR458768 KIM458760:KIN458768 KSI458760:KSJ458768 LCE458760:LCF458768 LMA458760:LMB458768 LVW458760:LVX458768 MFS458760:MFT458768 MPO458760:MPP458768 MZK458760:MZL458768 NJG458760:NJH458768 NTC458760:NTD458768 OCY458760:OCZ458768 OMU458760:OMV458768 OWQ458760:OWR458768 PGM458760:PGN458768 PQI458760:PQJ458768 QAE458760:QAF458768 QKA458760:QKB458768 QTW458760:QTX458768 RDS458760:RDT458768 RNO458760:RNP458768 RXK458760:RXL458768 SHG458760:SHH458768 SRC458760:SRD458768 TAY458760:TAZ458768 TKU458760:TKV458768 TUQ458760:TUR458768 UEM458760:UEN458768 UOI458760:UOJ458768 UYE458760:UYF458768 VIA458760:VIB458768 VRW458760:VRX458768 WBS458760:WBT458768 WLO458760:WLP458768 WVK458760:WVL458768 C524296:D524304 IY524296:IZ524304 SU524296:SV524304 ACQ524296:ACR524304 AMM524296:AMN524304 AWI524296:AWJ524304 BGE524296:BGF524304 BQA524296:BQB524304 BZW524296:BZX524304 CJS524296:CJT524304 CTO524296:CTP524304 DDK524296:DDL524304 DNG524296:DNH524304 DXC524296:DXD524304 EGY524296:EGZ524304 EQU524296:EQV524304 FAQ524296:FAR524304 FKM524296:FKN524304 FUI524296:FUJ524304 GEE524296:GEF524304 GOA524296:GOB524304 GXW524296:GXX524304 HHS524296:HHT524304 HRO524296:HRP524304 IBK524296:IBL524304 ILG524296:ILH524304 IVC524296:IVD524304 JEY524296:JEZ524304 JOU524296:JOV524304 JYQ524296:JYR524304 KIM524296:KIN524304 KSI524296:KSJ524304 LCE524296:LCF524304 LMA524296:LMB524304 LVW524296:LVX524304 MFS524296:MFT524304 MPO524296:MPP524304 MZK524296:MZL524304 NJG524296:NJH524304 NTC524296:NTD524304 OCY524296:OCZ524304 OMU524296:OMV524304 OWQ524296:OWR524304 PGM524296:PGN524304 PQI524296:PQJ524304 QAE524296:QAF524304 QKA524296:QKB524304 QTW524296:QTX524304 RDS524296:RDT524304 RNO524296:RNP524304 RXK524296:RXL524304 SHG524296:SHH524304 SRC524296:SRD524304 TAY524296:TAZ524304 TKU524296:TKV524304 TUQ524296:TUR524304 UEM524296:UEN524304 UOI524296:UOJ524304 UYE524296:UYF524304 VIA524296:VIB524304 VRW524296:VRX524304 WBS524296:WBT524304 WLO524296:WLP524304 WVK524296:WVL524304 C589832:D589840 IY589832:IZ589840 SU589832:SV589840 ACQ589832:ACR589840 AMM589832:AMN589840 AWI589832:AWJ589840 BGE589832:BGF589840 BQA589832:BQB589840 BZW589832:BZX589840 CJS589832:CJT589840 CTO589832:CTP589840 DDK589832:DDL589840 DNG589832:DNH589840 DXC589832:DXD589840 EGY589832:EGZ589840 EQU589832:EQV589840 FAQ589832:FAR589840 FKM589832:FKN589840 FUI589832:FUJ589840 GEE589832:GEF589840 GOA589832:GOB589840 GXW589832:GXX589840 HHS589832:HHT589840 HRO589832:HRP589840 IBK589832:IBL589840 ILG589832:ILH589840 IVC589832:IVD589840 JEY589832:JEZ589840 JOU589832:JOV589840 JYQ589832:JYR589840 KIM589832:KIN589840 KSI589832:KSJ589840 LCE589832:LCF589840 LMA589832:LMB589840 LVW589832:LVX589840 MFS589832:MFT589840 MPO589832:MPP589840 MZK589832:MZL589840 NJG589832:NJH589840 NTC589832:NTD589840 OCY589832:OCZ589840 OMU589832:OMV589840 OWQ589832:OWR589840 PGM589832:PGN589840 PQI589832:PQJ589840 QAE589832:QAF589840 QKA589832:QKB589840 QTW589832:QTX589840 RDS589832:RDT589840 RNO589832:RNP589840 RXK589832:RXL589840 SHG589832:SHH589840 SRC589832:SRD589840 TAY589832:TAZ589840 TKU589832:TKV589840 TUQ589832:TUR589840 UEM589832:UEN589840 UOI589832:UOJ589840 UYE589832:UYF589840 VIA589832:VIB589840 VRW589832:VRX589840 WBS589832:WBT589840 WLO589832:WLP589840 WVK589832:WVL589840 C655368:D655376 IY655368:IZ655376 SU655368:SV655376 ACQ655368:ACR655376 AMM655368:AMN655376 AWI655368:AWJ655376 BGE655368:BGF655376 BQA655368:BQB655376 BZW655368:BZX655376 CJS655368:CJT655376 CTO655368:CTP655376 DDK655368:DDL655376 DNG655368:DNH655376 DXC655368:DXD655376 EGY655368:EGZ655376 EQU655368:EQV655376 FAQ655368:FAR655376 FKM655368:FKN655376 FUI655368:FUJ655376 GEE655368:GEF655376 GOA655368:GOB655376 GXW655368:GXX655376 HHS655368:HHT655376 HRO655368:HRP655376 IBK655368:IBL655376 ILG655368:ILH655376 IVC655368:IVD655376 JEY655368:JEZ655376 JOU655368:JOV655376 JYQ655368:JYR655376 KIM655368:KIN655376 KSI655368:KSJ655376 LCE655368:LCF655376 LMA655368:LMB655376 LVW655368:LVX655376 MFS655368:MFT655376 MPO655368:MPP655376 MZK655368:MZL655376 NJG655368:NJH655376 NTC655368:NTD655376 OCY655368:OCZ655376 OMU655368:OMV655376 OWQ655368:OWR655376 PGM655368:PGN655376 PQI655368:PQJ655376 QAE655368:QAF655376 QKA655368:QKB655376 QTW655368:QTX655376 RDS655368:RDT655376 RNO655368:RNP655376 RXK655368:RXL655376 SHG655368:SHH655376 SRC655368:SRD655376 TAY655368:TAZ655376 TKU655368:TKV655376 TUQ655368:TUR655376 UEM655368:UEN655376 UOI655368:UOJ655376 UYE655368:UYF655376 VIA655368:VIB655376 VRW655368:VRX655376 WBS655368:WBT655376 WLO655368:WLP655376 WVK655368:WVL655376 C720904:D720912 IY720904:IZ720912 SU720904:SV720912 ACQ720904:ACR720912 AMM720904:AMN720912 AWI720904:AWJ720912 BGE720904:BGF720912 BQA720904:BQB720912 BZW720904:BZX720912 CJS720904:CJT720912 CTO720904:CTP720912 DDK720904:DDL720912 DNG720904:DNH720912 DXC720904:DXD720912 EGY720904:EGZ720912 EQU720904:EQV720912 FAQ720904:FAR720912 FKM720904:FKN720912 FUI720904:FUJ720912 GEE720904:GEF720912 GOA720904:GOB720912 GXW720904:GXX720912 HHS720904:HHT720912 HRO720904:HRP720912 IBK720904:IBL720912 ILG720904:ILH720912 IVC720904:IVD720912 JEY720904:JEZ720912 JOU720904:JOV720912 JYQ720904:JYR720912 KIM720904:KIN720912 KSI720904:KSJ720912 LCE720904:LCF720912 LMA720904:LMB720912 LVW720904:LVX720912 MFS720904:MFT720912 MPO720904:MPP720912 MZK720904:MZL720912 NJG720904:NJH720912 NTC720904:NTD720912 OCY720904:OCZ720912 OMU720904:OMV720912 OWQ720904:OWR720912 PGM720904:PGN720912 PQI720904:PQJ720912 QAE720904:QAF720912 QKA720904:QKB720912 QTW720904:QTX720912 RDS720904:RDT720912 RNO720904:RNP720912 RXK720904:RXL720912 SHG720904:SHH720912 SRC720904:SRD720912 TAY720904:TAZ720912 TKU720904:TKV720912 TUQ720904:TUR720912 UEM720904:UEN720912 UOI720904:UOJ720912 UYE720904:UYF720912 VIA720904:VIB720912 VRW720904:VRX720912 WBS720904:WBT720912 WLO720904:WLP720912 WVK720904:WVL720912 C786440:D786448 IY786440:IZ786448 SU786440:SV786448 ACQ786440:ACR786448 AMM786440:AMN786448 AWI786440:AWJ786448 BGE786440:BGF786448 BQA786440:BQB786448 BZW786440:BZX786448 CJS786440:CJT786448 CTO786440:CTP786448 DDK786440:DDL786448 DNG786440:DNH786448 DXC786440:DXD786448 EGY786440:EGZ786448 EQU786440:EQV786448 FAQ786440:FAR786448 FKM786440:FKN786448 FUI786440:FUJ786448 GEE786440:GEF786448 GOA786440:GOB786448 GXW786440:GXX786448 HHS786440:HHT786448 HRO786440:HRP786448 IBK786440:IBL786448 ILG786440:ILH786448 IVC786440:IVD786448 JEY786440:JEZ786448 JOU786440:JOV786448 JYQ786440:JYR786448 KIM786440:KIN786448 KSI786440:KSJ786448 LCE786440:LCF786448 LMA786440:LMB786448 LVW786440:LVX786448 MFS786440:MFT786448 MPO786440:MPP786448 MZK786440:MZL786448 NJG786440:NJH786448 NTC786440:NTD786448 OCY786440:OCZ786448 OMU786440:OMV786448 OWQ786440:OWR786448 PGM786440:PGN786448 PQI786440:PQJ786448 QAE786440:QAF786448 QKA786440:QKB786448 QTW786440:QTX786448 RDS786440:RDT786448 RNO786440:RNP786448 RXK786440:RXL786448 SHG786440:SHH786448 SRC786440:SRD786448 TAY786440:TAZ786448 TKU786440:TKV786448 TUQ786440:TUR786448 UEM786440:UEN786448 UOI786440:UOJ786448 UYE786440:UYF786448 VIA786440:VIB786448 VRW786440:VRX786448 WBS786440:WBT786448 WLO786440:WLP786448 WVK786440:WVL786448 C851976:D851984 IY851976:IZ851984 SU851976:SV851984 ACQ851976:ACR851984 AMM851976:AMN851984 AWI851976:AWJ851984 BGE851976:BGF851984 BQA851976:BQB851984 BZW851976:BZX851984 CJS851976:CJT851984 CTO851976:CTP851984 DDK851976:DDL851984 DNG851976:DNH851984 DXC851976:DXD851984 EGY851976:EGZ851984 EQU851976:EQV851984 FAQ851976:FAR851984 FKM851976:FKN851984 FUI851976:FUJ851984 GEE851976:GEF851984 GOA851976:GOB851984 GXW851976:GXX851984 HHS851976:HHT851984 HRO851976:HRP851984 IBK851976:IBL851984 ILG851976:ILH851984 IVC851976:IVD851984 JEY851976:JEZ851984 JOU851976:JOV851984 JYQ851976:JYR851984 KIM851976:KIN851984 KSI851976:KSJ851984 LCE851976:LCF851984 LMA851976:LMB851984 LVW851976:LVX851984 MFS851976:MFT851984 MPO851976:MPP851984 MZK851976:MZL851984 NJG851976:NJH851984 NTC851976:NTD851984 OCY851976:OCZ851984 OMU851976:OMV851984 OWQ851976:OWR851984 PGM851976:PGN851984 PQI851976:PQJ851984 QAE851976:QAF851984 QKA851976:QKB851984 QTW851976:QTX851984 RDS851976:RDT851984 RNO851976:RNP851984 RXK851976:RXL851984 SHG851976:SHH851984 SRC851976:SRD851984 TAY851976:TAZ851984 TKU851976:TKV851984 TUQ851976:TUR851984 UEM851976:UEN851984 UOI851976:UOJ851984 UYE851976:UYF851984 VIA851976:VIB851984 VRW851976:VRX851984 WBS851976:WBT851984 WLO851976:WLP851984 WVK851976:WVL851984 C917512:D917520 IY917512:IZ917520 SU917512:SV917520 ACQ917512:ACR917520 AMM917512:AMN917520 AWI917512:AWJ917520 BGE917512:BGF917520 BQA917512:BQB917520 BZW917512:BZX917520 CJS917512:CJT917520 CTO917512:CTP917520 DDK917512:DDL917520 DNG917512:DNH917520 DXC917512:DXD917520 EGY917512:EGZ917520 EQU917512:EQV917520 FAQ917512:FAR917520 FKM917512:FKN917520 FUI917512:FUJ917520 GEE917512:GEF917520 GOA917512:GOB917520 GXW917512:GXX917520 HHS917512:HHT917520 HRO917512:HRP917520 IBK917512:IBL917520 ILG917512:ILH917520 IVC917512:IVD917520 JEY917512:JEZ917520 JOU917512:JOV917520 JYQ917512:JYR917520 KIM917512:KIN917520 KSI917512:KSJ917520 LCE917512:LCF917520 LMA917512:LMB917520 LVW917512:LVX917520 MFS917512:MFT917520 MPO917512:MPP917520 MZK917512:MZL917520 NJG917512:NJH917520 NTC917512:NTD917520 OCY917512:OCZ917520 OMU917512:OMV917520 OWQ917512:OWR917520 PGM917512:PGN917520 PQI917512:PQJ917520 QAE917512:QAF917520 QKA917512:QKB917520 QTW917512:QTX917520 RDS917512:RDT917520 RNO917512:RNP917520 RXK917512:RXL917520 SHG917512:SHH917520 SRC917512:SRD917520 TAY917512:TAZ917520 TKU917512:TKV917520 TUQ917512:TUR917520 UEM917512:UEN917520 UOI917512:UOJ917520 UYE917512:UYF917520 VIA917512:VIB917520 VRW917512:VRX917520 WBS917512:WBT917520 WLO917512:WLP917520 WVK917512:WVL917520 C983048:D983056 IY983048:IZ983056 SU983048:SV983056 ACQ983048:ACR983056 AMM983048:AMN983056 AWI983048:AWJ983056 BGE983048:BGF983056 BQA983048:BQB983056 BZW983048:BZX983056 CJS983048:CJT983056 CTO983048:CTP983056 DDK983048:DDL983056 DNG983048:DNH983056 DXC983048:DXD983056 EGY983048:EGZ983056 EQU983048:EQV983056 FAQ983048:FAR983056 FKM983048:FKN983056 FUI983048:FUJ983056 GEE983048:GEF983056 GOA983048:GOB983056 GXW983048:GXX983056 HHS983048:HHT983056 HRO983048:HRP983056 IBK983048:IBL983056 ILG983048:ILH983056 IVC983048:IVD983056 JEY983048:JEZ983056 JOU983048:JOV983056 JYQ983048:JYR983056 KIM983048:KIN983056 KSI983048:KSJ983056 LCE983048:LCF983056 LMA983048:LMB983056 LVW983048:LVX983056 MFS983048:MFT983056 MPO983048:MPP983056 MZK983048:MZL983056 NJG983048:NJH983056 NTC983048:NTD983056 OCY983048:OCZ983056 OMU983048:OMV983056 OWQ983048:OWR983056 PGM983048:PGN983056 PQI983048:PQJ983056 QAE983048:QAF983056 QKA983048:QKB983056 QTW983048:QTX983056 RDS983048:RDT983056 RNO983048:RNP983056 RXK983048:RXL983056 SHG983048:SHH983056 SRC983048:SRD983056 TAY983048:TAZ983056 TKU983048:TKV983056 TUQ983048:TUR983056 UEM983048:UEN983056 UOI983048:UOJ983056 UYE983048:UYF983056 VIA983048:VIB983056 VRW983048:VRX983056 WBS983048:WBT983056 WLO983048:WLP983056 WVK983048:WVL983056" xr:uid="{CDC871F4-35E8-4A1B-95F1-310ECA4BCE1B}">
      <formula1>IF(B8&lt;&gt;0,$J$106:$J$118,)</formula1>
    </dataValidation>
  </dataValidations>
  <pageMargins left="0.98425196850393704" right="0.39370078740157483" top="0.39370078740157483" bottom="0.39370078740157483" header="0.39" footer="0.51181102362204722"/>
  <pageSetup paperSize="9" scale="68" orientation="portrait" horizontalDpi="400" verticalDpi="300" r:id="rId1"/>
  <headerFooter alignWithMargins="0"/>
  <rowBreaks count="1" manualBreakCount="1">
    <brk id="83" max="16383" man="1"/>
  </rowBreaks>
  <colBreaks count="1" manualBreakCount="1">
    <brk id="11" max="1048575" man="1"/>
  </colBreaks>
  <extLst>
    <ext xmlns:x14="http://schemas.microsoft.com/office/spreadsheetml/2009/9/main" uri="{CCE6A557-97BC-4b89-ADB6-D9C93CAAB3DF}">
      <x14:dataValidations xmlns:xm="http://schemas.microsoft.com/office/excel/2006/main" count="2">
        <x14:dataValidation imeMode="off" allowBlank="1" showInputMessage="1" showErrorMessage="1" xr:uid="{2BE92407-143C-4F32-8BF0-58CE92C47A69}">
          <xm:sqref>K4:K5 JG4:JG5 TC4:TC5 ACY4:ACY5 AMU4:AMU5 AWQ4:AWQ5 BGM4:BGM5 BQI4:BQI5 CAE4:CAE5 CKA4:CKA5 CTW4:CTW5 DDS4:DDS5 DNO4:DNO5 DXK4:DXK5 EHG4:EHG5 ERC4:ERC5 FAY4:FAY5 FKU4:FKU5 FUQ4:FUQ5 GEM4:GEM5 GOI4:GOI5 GYE4:GYE5 HIA4:HIA5 HRW4:HRW5 IBS4:IBS5 ILO4:ILO5 IVK4:IVK5 JFG4:JFG5 JPC4:JPC5 JYY4:JYY5 KIU4:KIU5 KSQ4:KSQ5 LCM4:LCM5 LMI4:LMI5 LWE4:LWE5 MGA4:MGA5 MPW4:MPW5 MZS4:MZS5 NJO4:NJO5 NTK4:NTK5 ODG4:ODG5 ONC4:ONC5 OWY4:OWY5 PGU4:PGU5 PQQ4:PQQ5 QAM4:QAM5 QKI4:QKI5 QUE4:QUE5 REA4:REA5 RNW4:RNW5 RXS4:RXS5 SHO4:SHO5 SRK4:SRK5 TBG4:TBG5 TLC4:TLC5 TUY4:TUY5 UEU4:UEU5 UOQ4:UOQ5 UYM4:UYM5 VII4:VII5 VSE4:VSE5 WCA4:WCA5 WLW4:WLW5 WVS4:WVS5 K65540:K65541 JG65540:JG65541 TC65540:TC65541 ACY65540:ACY65541 AMU65540:AMU65541 AWQ65540:AWQ65541 BGM65540:BGM65541 BQI65540:BQI65541 CAE65540:CAE65541 CKA65540:CKA65541 CTW65540:CTW65541 DDS65540:DDS65541 DNO65540:DNO65541 DXK65540:DXK65541 EHG65540:EHG65541 ERC65540:ERC65541 FAY65540:FAY65541 FKU65540:FKU65541 FUQ65540:FUQ65541 GEM65540:GEM65541 GOI65540:GOI65541 GYE65540:GYE65541 HIA65540:HIA65541 HRW65540:HRW65541 IBS65540:IBS65541 ILO65540:ILO65541 IVK65540:IVK65541 JFG65540:JFG65541 JPC65540:JPC65541 JYY65540:JYY65541 KIU65540:KIU65541 KSQ65540:KSQ65541 LCM65540:LCM65541 LMI65540:LMI65541 LWE65540:LWE65541 MGA65540:MGA65541 MPW65540:MPW65541 MZS65540:MZS65541 NJO65540:NJO65541 NTK65540:NTK65541 ODG65540:ODG65541 ONC65540:ONC65541 OWY65540:OWY65541 PGU65540:PGU65541 PQQ65540:PQQ65541 QAM65540:QAM65541 QKI65540:QKI65541 QUE65540:QUE65541 REA65540:REA65541 RNW65540:RNW65541 RXS65540:RXS65541 SHO65540:SHO65541 SRK65540:SRK65541 TBG65540:TBG65541 TLC65540:TLC65541 TUY65540:TUY65541 UEU65540:UEU65541 UOQ65540:UOQ65541 UYM65540:UYM65541 VII65540:VII65541 VSE65540:VSE65541 WCA65540:WCA65541 WLW65540:WLW65541 WVS65540:WVS65541 K131076:K131077 JG131076:JG131077 TC131076:TC131077 ACY131076:ACY131077 AMU131076:AMU131077 AWQ131076:AWQ131077 BGM131076:BGM131077 BQI131076:BQI131077 CAE131076:CAE131077 CKA131076:CKA131077 CTW131076:CTW131077 DDS131076:DDS131077 DNO131076:DNO131077 DXK131076:DXK131077 EHG131076:EHG131077 ERC131076:ERC131077 FAY131076:FAY131077 FKU131076:FKU131077 FUQ131076:FUQ131077 GEM131076:GEM131077 GOI131076:GOI131077 GYE131076:GYE131077 HIA131076:HIA131077 HRW131076:HRW131077 IBS131076:IBS131077 ILO131076:ILO131077 IVK131076:IVK131077 JFG131076:JFG131077 JPC131076:JPC131077 JYY131076:JYY131077 KIU131076:KIU131077 KSQ131076:KSQ131077 LCM131076:LCM131077 LMI131076:LMI131077 LWE131076:LWE131077 MGA131076:MGA131077 MPW131076:MPW131077 MZS131076:MZS131077 NJO131076:NJO131077 NTK131076:NTK131077 ODG131076:ODG131077 ONC131076:ONC131077 OWY131076:OWY131077 PGU131076:PGU131077 PQQ131076:PQQ131077 QAM131076:QAM131077 QKI131076:QKI131077 QUE131076:QUE131077 REA131076:REA131077 RNW131076:RNW131077 RXS131076:RXS131077 SHO131076:SHO131077 SRK131076:SRK131077 TBG131076:TBG131077 TLC131076:TLC131077 TUY131076:TUY131077 UEU131076:UEU131077 UOQ131076:UOQ131077 UYM131076:UYM131077 VII131076:VII131077 VSE131076:VSE131077 WCA131076:WCA131077 WLW131076:WLW131077 WVS131076:WVS131077 K196612:K196613 JG196612:JG196613 TC196612:TC196613 ACY196612:ACY196613 AMU196612:AMU196613 AWQ196612:AWQ196613 BGM196612:BGM196613 BQI196612:BQI196613 CAE196612:CAE196613 CKA196612:CKA196613 CTW196612:CTW196613 DDS196612:DDS196613 DNO196612:DNO196613 DXK196612:DXK196613 EHG196612:EHG196613 ERC196612:ERC196613 FAY196612:FAY196613 FKU196612:FKU196613 FUQ196612:FUQ196613 GEM196612:GEM196613 GOI196612:GOI196613 GYE196612:GYE196613 HIA196612:HIA196613 HRW196612:HRW196613 IBS196612:IBS196613 ILO196612:ILO196613 IVK196612:IVK196613 JFG196612:JFG196613 JPC196612:JPC196613 JYY196612:JYY196613 KIU196612:KIU196613 KSQ196612:KSQ196613 LCM196612:LCM196613 LMI196612:LMI196613 LWE196612:LWE196613 MGA196612:MGA196613 MPW196612:MPW196613 MZS196612:MZS196613 NJO196612:NJO196613 NTK196612:NTK196613 ODG196612:ODG196613 ONC196612:ONC196613 OWY196612:OWY196613 PGU196612:PGU196613 PQQ196612:PQQ196613 QAM196612:QAM196613 QKI196612:QKI196613 QUE196612:QUE196613 REA196612:REA196613 RNW196612:RNW196613 RXS196612:RXS196613 SHO196612:SHO196613 SRK196612:SRK196613 TBG196612:TBG196613 TLC196612:TLC196613 TUY196612:TUY196613 UEU196612:UEU196613 UOQ196612:UOQ196613 UYM196612:UYM196613 VII196612:VII196613 VSE196612:VSE196613 WCA196612:WCA196613 WLW196612:WLW196613 WVS196612:WVS196613 K262148:K262149 JG262148:JG262149 TC262148:TC262149 ACY262148:ACY262149 AMU262148:AMU262149 AWQ262148:AWQ262149 BGM262148:BGM262149 BQI262148:BQI262149 CAE262148:CAE262149 CKA262148:CKA262149 CTW262148:CTW262149 DDS262148:DDS262149 DNO262148:DNO262149 DXK262148:DXK262149 EHG262148:EHG262149 ERC262148:ERC262149 FAY262148:FAY262149 FKU262148:FKU262149 FUQ262148:FUQ262149 GEM262148:GEM262149 GOI262148:GOI262149 GYE262148:GYE262149 HIA262148:HIA262149 HRW262148:HRW262149 IBS262148:IBS262149 ILO262148:ILO262149 IVK262148:IVK262149 JFG262148:JFG262149 JPC262148:JPC262149 JYY262148:JYY262149 KIU262148:KIU262149 KSQ262148:KSQ262149 LCM262148:LCM262149 LMI262148:LMI262149 LWE262148:LWE262149 MGA262148:MGA262149 MPW262148:MPW262149 MZS262148:MZS262149 NJO262148:NJO262149 NTK262148:NTK262149 ODG262148:ODG262149 ONC262148:ONC262149 OWY262148:OWY262149 PGU262148:PGU262149 PQQ262148:PQQ262149 QAM262148:QAM262149 QKI262148:QKI262149 QUE262148:QUE262149 REA262148:REA262149 RNW262148:RNW262149 RXS262148:RXS262149 SHO262148:SHO262149 SRK262148:SRK262149 TBG262148:TBG262149 TLC262148:TLC262149 TUY262148:TUY262149 UEU262148:UEU262149 UOQ262148:UOQ262149 UYM262148:UYM262149 VII262148:VII262149 VSE262148:VSE262149 WCA262148:WCA262149 WLW262148:WLW262149 WVS262148:WVS262149 K327684:K327685 JG327684:JG327685 TC327684:TC327685 ACY327684:ACY327685 AMU327684:AMU327685 AWQ327684:AWQ327685 BGM327684:BGM327685 BQI327684:BQI327685 CAE327684:CAE327685 CKA327684:CKA327685 CTW327684:CTW327685 DDS327684:DDS327685 DNO327684:DNO327685 DXK327684:DXK327685 EHG327684:EHG327685 ERC327684:ERC327685 FAY327684:FAY327685 FKU327684:FKU327685 FUQ327684:FUQ327685 GEM327684:GEM327685 GOI327684:GOI327685 GYE327684:GYE327685 HIA327684:HIA327685 HRW327684:HRW327685 IBS327684:IBS327685 ILO327684:ILO327685 IVK327684:IVK327685 JFG327684:JFG327685 JPC327684:JPC327685 JYY327684:JYY327685 KIU327684:KIU327685 KSQ327684:KSQ327685 LCM327684:LCM327685 LMI327684:LMI327685 LWE327684:LWE327685 MGA327684:MGA327685 MPW327684:MPW327685 MZS327684:MZS327685 NJO327684:NJO327685 NTK327684:NTK327685 ODG327684:ODG327685 ONC327684:ONC327685 OWY327684:OWY327685 PGU327684:PGU327685 PQQ327684:PQQ327685 QAM327684:QAM327685 QKI327684:QKI327685 QUE327684:QUE327685 REA327684:REA327685 RNW327684:RNW327685 RXS327684:RXS327685 SHO327684:SHO327685 SRK327684:SRK327685 TBG327684:TBG327685 TLC327684:TLC327685 TUY327684:TUY327685 UEU327684:UEU327685 UOQ327684:UOQ327685 UYM327684:UYM327685 VII327684:VII327685 VSE327684:VSE327685 WCA327684:WCA327685 WLW327684:WLW327685 WVS327684:WVS327685 K393220:K393221 JG393220:JG393221 TC393220:TC393221 ACY393220:ACY393221 AMU393220:AMU393221 AWQ393220:AWQ393221 BGM393220:BGM393221 BQI393220:BQI393221 CAE393220:CAE393221 CKA393220:CKA393221 CTW393220:CTW393221 DDS393220:DDS393221 DNO393220:DNO393221 DXK393220:DXK393221 EHG393220:EHG393221 ERC393220:ERC393221 FAY393220:FAY393221 FKU393220:FKU393221 FUQ393220:FUQ393221 GEM393220:GEM393221 GOI393220:GOI393221 GYE393220:GYE393221 HIA393220:HIA393221 HRW393220:HRW393221 IBS393220:IBS393221 ILO393220:ILO393221 IVK393220:IVK393221 JFG393220:JFG393221 JPC393220:JPC393221 JYY393220:JYY393221 KIU393220:KIU393221 KSQ393220:KSQ393221 LCM393220:LCM393221 LMI393220:LMI393221 LWE393220:LWE393221 MGA393220:MGA393221 MPW393220:MPW393221 MZS393220:MZS393221 NJO393220:NJO393221 NTK393220:NTK393221 ODG393220:ODG393221 ONC393220:ONC393221 OWY393220:OWY393221 PGU393220:PGU393221 PQQ393220:PQQ393221 QAM393220:QAM393221 QKI393220:QKI393221 QUE393220:QUE393221 REA393220:REA393221 RNW393220:RNW393221 RXS393220:RXS393221 SHO393220:SHO393221 SRK393220:SRK393221 TBG393220:TBG393221 TLC393220:TLC393221 TUY393220:TUY393221 UEU393220:UEU393221 UOQ393220:UOQ393221 UYM393220:UYM393221 VII393220:VII393221 VSE393220:VSE393221 WCA393220:WCA393221 WLW393220:WLW393221 WVS393220:WVS393221 K458756:K458757 JG458756:JG458757 TC458756:TC458757 ACY458756:ACY458757 AMU458756:AMU458757 AWQ458756:AWQ458757 BGM458756:BGM458757 BQI458756:BQI458757 CAE458756:CAE458757 CKA458756:CKA458757 CTW458756:CTW458757 DDS458756:DDS458757 DNO458756:DNO458757 DXK458756:DXK458757 EHG458756:EHG458757 ERC458756:ERC458757 FAY458756:FAY458757 FKU458756:FKU458757 FUQ458756:FUQ458757 GEM458756:GEM458757 GOI458756:GOI458757 GYE458756:GYE458757 HIA458756:HIA458757 HRW458756:HRW458757 IBS458756:IBS458757 ILO458756:ILO458757 IVK458756:IVK458757 JFG458756:JFG458757 JPC458756:JPC458757 JYY458756:JYY458757 KIU458756:KIU458757 KSQ458756:KSQ458757 LCM458756:LCM458757 LMI458756:LMI458757 LWE458756:LWE458757 MGA458756:MGA458757 MPW458756:MPW458757 MZS458756:MZS458757 NJO458756:NJO458757 NTK458756:NTK458757 ODG458756:ODG458757 ONC458756:ONC458757 OWY458756:OWY458757 PGU458756:PGU458757 PQQ458756:PQQ458757 QAM458756:QAM458757 QKI458756:QKI458757 QUE458756:QUE458757 REA458756:REA458757 RNW458756:RNW458757 RXS458756:RXS458757 SHO458756:SHO458757 SRK458756:SRK458757 TBG458756:TBG458757 TLC458756:TLC458757 TUY458756:TUY458757 UEU458756:UEU458757 UOQ458756:UOQ458757 UYM458756:UYM458757 VII458756:VII458757 VSE458756:VSE458757 WCA458756:WCA458757 WLW458756:WLW458757 WVS458756:WVS458757 K524292:K524293 JG524292:JG524293 TC524292:TC524293 ACY524292:ACY524293 AMU524292:AMU524293 AWQ524292:AWQ524293 BGM524292:BGM524293 BQI524292:BQI524293 CAE524292:CAE524293 CKA524292:CKA524293 CTW524292:CTW524293 DDS524292:DDS524293 DNO524292:DNO524293 DXK524292:DXK524293 EHG524292:EHG524293 ERC524292:ERC524293 FAY524292:FAY524293 FKU524292:FKU524293 FUQ524292:FUQ524293 GEM524292:GEM524293 GOI524292:GOI524293 GYE524292:GYE524293 HIA524292:HIA524293 HRW524292:HRW524293 IBS524292:IBS524293 ILO524292:ILO524293 IVK524292:IVK524293 JFG524292:JFG524293 JPC524292:JPC524293 JYY524292:JYY524293 KIU524292:KIU524293 KSQ524292:KSQ524293 LCM524292:LCM524293 LMI524292:LMI524293 LWE524292:LWE524293 MGA524292:MGA524293 MPW524292:MPW524293 MZS524292:MZS524293 NJO524292:NJO524293 NTK524292:NTK524293 ODG524292:ODG524293 ONC524292:ONC524293 OWY524292:OWY524293 PGU524292:PGU524293 PQQ524292:PQQ524293 QAM524292:QAM524293 QKI524292:QKI524293 QUE524292:QUE524293 REA524292:REA524293 RNW524292:RNW524293 RXS524292:RXS524293 SHO524292:SHO524293 SRK524292:SRK524293 TBG524292:TBG524293 TLC524292:TLC524293 TUY524292:TUY524293 UEU524292:UEU524293 UOQ524292:UOQ524293 UYM524292:UYM524293 VII524292:VII524293 VSE524292:VSE524293 WCA524292:WCA524293 WLW524292:WLW524293 WVS524292:WVS524293 K589828:K589829 JG589828:JG589829 TC589828:TC589829 ACY589828:ACY589829 AMU589828:AMU589829 AWQ589828:AWQ589829 BGM589828:BGM589829 BQI589828:BQI589829 CAE589828:CAE589829 CKA589828:CKA589829 CTW589828:CTW589829 DDS589828:DDS589829 DNO589828:DNO589829 DXK589828:DXK589829 EHG589828:EHG589829 ERC589828:ERC589829 FAY589828:FAY589829 FKU589828:FKU589829 FUQ589828:FUQ589829 GEM589828:GEM589829 GOI589828:GOI589829 GYE589828:GYE589829 HIA589828:HIA589829 HRW589828:HRW589829 IBS589828:IBS589829 ILO589828:ILO589829 IVK589828:IVK589829 JFG589828:JFG589829 JPC589828:JPC589829 JYY589828:JYY589829 KIU589828:KIU589829 KSQ589828:KSQ589829 LCM589828:LCM589829 LMI589828:LMI589829 LWE589828:LWE589829 MGA589828:MGA589829 MPW589828:MPW589829 MZS589828:MZS589829 NJO589828:NJO589829 NTK589828:NTK589829 ODG589828:ODG589829 ONC589828:ONC589829 OWY589828:OWY589829 PGU589828:PGU589829 PQQ589828:PQQ589829 QAM589828:QAM589829 QKI589828:QKI589829 QUE589828:QUE589829 REA589828:REA589829 RNW589828:RNW589829 RXS589828:RXS589829 SHO589828:SHO589829 SRK589828:SRK589829 TBG589828:TBG589829 TLC589828:TLC589829 TUY589828:TUY589829 UEU589828:UEU589829 UOQ589828:UOQ589829 UYM589828:UYM589829 VII589828:VII589829 VSE589828:VSE589829 WCA589828:WCA589829 WLW589828:WLW589829 WVS589828:WVS589829 K655364:K655365 JG655364:JG655365 TC655364:TC655365 ACY655364:ACY655365 AMU655364:AMU655365 AWQ655364:AWQ655365 BGM655364:BGM655365 BQI655364:BQI655365 CAE655364:CAE655365 CKA655364:CKA655365 CTW655364:CTW655365 DDS655364:DDS655365 DNO655364:DNO655365 DXK655364:DXK655365 EHG655364:EHG655365 ERC655364:ERC655365 FAY655364:FAY655365 FKU655364:FKU655365 FUQ655364:FUQ655365 GEM655364:GEM655365 GOI655364:GOI655365 GYE655364:GYE655365 HIA655364:HIA655365 HRW655364:HRW655365 IBS655364:IBS655365 ILO655364:ILO655365 IVK655364:IVK655365 JFG655364:JFG655365 JPC655364:JPC655365 JYY655364:JYY655365 KIU655364:KIU655365 KSQ655364:KSQ655365 LCM655364:LCM655365 LMI655364:LMI655365 LWE655364:LWE655365 MGA655364:MGA655365 MPW655364:MPW655365 MZS655364:MZS655365 NJO655364:NJO655365 NTK655364:NTK655365 ODG655364:ODG655365 ONC655364:ONC655365 OWY655364:OWY655365 PGU655364:PGU655365 PQQ655364:PQQ655365 QAM655364:QAM655365 QKI655364:QKI655365 QUE655364:QUE655365 REA655364:REA655365 RNW655364:RNW655365 RXS655364:RXS655365 SHO655364:SHO655365 SRK655364:SRK655365 TBG655364:TBG655365 TLC655364:TLC655365 TUY655364:TUY655365 UEU655364:UEU655365 UOQ655364:UOQ655365 UYM655364:UYM655365 VII655364:VII655365 VSE655364:VSE655365 WCA655364:WCA655365 WLW655364:WLW655365 WVS655364:WVS655365 K720900:K720901 JG720900:JG720901 TC720900:TC720901 ACY720900:ACY720901 AMU720900:AMU720901 AWQ720900:AWQ720901 BGM720900:BGM720901 BQI720900:BQI720901 CAE720900:CAE720901 CKA720900:CKA720901 CTW720900:CTW720901 DDS720900:DDS720901 DNO720900:DNO720901 DXK720900:DXK720901 EHG720900:EHG720901 ERC720900:ERC720901 FAY720900:FAY720901 FKU720900:FKU720901 FUQ720900:FUQ720901 GEM720900:GEM720901 GOI720900:GOI720901 GYE720900:GYE720901 HIA720900:HIA720901 HRW720900:HRW720901 IBS720900:IBS720901 ILO720900:ILO720901 IVK720900:IVK720901 JFG720900:JFG720901 JPC720900:JPC720901 JYY720900:JYY720901 KIU720900:KIU720901 KSQ720900:KSQ720901 LCM720900:LCM720901 LMI720900:LMI720901 LWE720900:LWE720901 MGA720900:MGA720901 MPW720900:MPW720901 MZS720900:MZS720901 NJO720900:NJO720901 NTK720900:NTK720901 ODG720900:ODG720901 ONC720900:ONC720901 OWY720900:OWY720901 PGU720900:PGU720901 PQQ720900:PQQ720901 QAM720900:QAM720901 QKI720900:QKI720901 QUE720900:QUE720901 REA720900:REA720901 RNW720900:RNW720901 RXS720900:RXS720901 SHO720900:SHO720901 SRK720900:SRK720901 TBG720900:TBG720901 TLC720900:TLC720901 TUY720900:TUY720901 UEU720900:UEU720901 UOQ720900:UOQ720901 UYM720900:UYM720901 VII720900:VII720901 VSE720900:VSE720901 WCA720900:WCA720901 WLW720900:WLW720901 WVS720900:WVS720901 K786436:K786437 JG786436:JG786437 TC786436:TC786437 ACY786436:ACY786437 AMU786436:AMU786437 AWQ786436:AWQ786437 BGM786436:BGM786437 BQI786436:BQI786437 CAE786436:CAE786437 CKA786436:CKA786437 CTW786436:CTW786437 DDS786436:DDS786437 DNO786436:DNO786437 DXK786436:DXK786437 EHG786436:EHG786437 ERC786436:ERC786437 FAY786436:FAY786437 FKU786436:FKU786437 FUQ786436:FUQ786437 GEM786436:GEM786437 GOI786436:GOI786437 GYE786436:GYE786437 HIA786436:HIA786437 HRW786436:HRW786437 IBS786436:IBS786437 ILO786436:ILO786437 IVK786436:IVK786437 JFG786436:JFG786437 JPC786436:JPC786437 JYY786436:JYY786437 KIU786436:KIU786437 KSQ786436:KSQ786437 LCM786436:LCM786437 LMI786436:LMI786437 LWE786436:LWE786437 MGA786436:MGA786437 MPW786436:MPW786437 MZS786436:MZS786437 NJO786436:NJO786437 NTK786436:NTK786437 ODG786436:ODG786437 ONC786436:ONC786437 OWY786436:OWY786437 PGU786436:PGU786437 PQQ786436:PQQ786437 QAM786436:QAM786437 QKI786436:QKI786437 QUE786436:QUE786437 REA786436:REA786437 RNW786436:RNW786437 RXS786436:RXS786437 SHO786436:SHO786437 SRK786436:SRK786437 TBG786436:TBG786437 TLC786436:TLC786437 TUY786436:TUY786437 UEU786436:UEU786437 UOQ786436:UOQ786437 UYM786436:UYM786437 VII786436:VII786437 VSE786436:VSE786437 WCA786436:WCA786437 WLW786436:WLW786437 WVS786436:WVS786437 K851972:K851973 JG851972:JG851973 TC851972:TC851973 ACY851972:ACY851973 AMU851972:AMU851973 AWQ851972:AWQ851973 BGM851972:BGM851973 BQI851972:BQI851973 CAE851972:CAE851973 CKA851972:CKA851973 CTW851972:CTW851973 DDS851972:DDS851973 DNO851972:DNO851973 DXK851972:DXK851973 EHG851972:EHG851973 ERC851972:ERC851973 FAY851972:FAY851973 FKU851972:FKU851973 FUQ851972:FUQ851973 GEM851972:GEM851973 GOI851972:GOI851973 GYE851972:GYE851973 HIA851972:HIA851973 HRW851972:HRW851973 IBS851972:IBS851973 ILO851972:ILO851973 IVK851972:IVK851973 JFG851972:JFG851973 JPC851972:JPC851973 JYY851972:JYY851973 KIU851972:KIU851973 KSQ851972:KSQ851973 LCM851972:LCM851973 LMI851972:LMI851973 LWE851972:LWE851973 MGA851972:MGA851973 MPW851972:MPW851973 MZS851972:MZS851973 NJO851972:NJO851973 NTK851972:NTK851973 ODG851972:ODG851973 ONC851972:ONC851973 OWY851972:OWY851973 PGU851972:PGU851973 PQQ851972:PQQ851973 QAM851972:QAM851973 QKI851972:QKI851973 QUE851972:QUE851973 REA851972:REA851973 RNW851972:RNW851973 RXS851972:RXS851973 SHO851972:SHO851973 SRK851972:SRK851973 TBG851972:TBG851973 TLC851972:TLC851973 TUY851972:TUY851973 UEU851972:UEU851973 UOQ851972:UOQ851973 UYM851972:UYM851973 VII851972:VII851973 VSE851972:VSE851973 WCA851972:WCA851973 WLW851972:WLW851973 WVS851972:WVS851973 K917508:K917509 JG917508:JG917509 TC917508:TC917509 ACY917508:ACY917509 AMU917508:AMU917509 AWQ917508:AWQ917509 BGM917508:BGM917509 BQI917508:BQI917509 CAE917508:CAE917509 CKA917508:CKA917509 CTW917508:CTW917509 DDS917508:DDS917509 DNO917508:DNO917509 DXK917508:DXK917509 EHG917508:EHG917509 ERC917508:ERC917509 FAY917508:FAY917509 FKU917508:FKU917509 FUQ917508:FUQ917509 GEM917508:GEM917509 GOI917508:GOI917509 GYE917508:GYE917509 HIA917508:HIA917509 HRW917508:HRW917509 IBS917508:IBS917509 ILO917508:ILO917509 IVK917508:IVK917509 JFG917508:JFG917509 JPC917508:JPC917509 JYY917508:JYY917509 KIU917508:KIU917509 KSQ917508:KSQ917509 LCM917508:LCM917509 LMI917508:LMI917509 LWE917508:LWE917509 MGA917508:MGA917509 MPW917508:MPW917509 MZS917508:MZS917509 NJO917508:NJO917509 NTK917508:NTK917509 ODG917508:ODG917509 ONC917508:ONC917509 OWY917508:OWY917509 PGU917508:PGU917509 PQQ917508:PQQ917509 QAM917508:QAM917509 QKI917508:QKI917509 QUE917508:QUE917509 REA917508:REA917509 RNW917508:RNW917509 RXS917508:RXS917509 SHO917508:SHO917509 SRK917508:SRK917509 TBG917508:TBG917509 TLC917508:TLC917509 TUY917508:TUY917509 UEU917508:UEU917509 UOQ917508:UOQ917509 UYM917508:UYM917509 VII917508:VII917509 VSE917508:VSE917509 WCA917508:WCA917509 WLW917508:WLW917509 WVS917508:WVS917509 K983044:K983045 JG983044:JG983045 TC983044:TC983045 ACY983044:ACY983045 AMU983044:AMU983045 AWQ983044:AWQ983045 BGM983044:BGM983045 BQI983044:BQI983045 CAE983044:CAE983045 CKA983044:CKA983045 CTW983044:CTW983045 DDS983044:DDS983045 DNO983044:DNO983045 DXK983044:DXK983045 EHG983044:EHG983045 ERC983044:ERC983045 FAY983044:FAY983045 FKU983044:FKU983045 FUQ983044:FUQ983045 GEM983044:GEM983045 GOI983044:GOI983045 GYE983044:GYE983045 HIA983044:HIA983045 HRW983044:HRW983045 IBS983044:IBS983045 ILO983044:ILO983045 IVK983044:IVK983045 JFG983044:JFG983045 JPC983044:JPC983045 JYY983044:JYY983045 KIU983044:KIU983045 KSQ983044:KSQ983045 LCM983044:LCM983045 LMI983044:LMI983045 LWE983044:LWE983045 MGA983044:MGA983045 MPW983044:MPW983045 MZS983044:MZS983045 NJO983044:NJO983045 NTK983044:NTK983045 ODG983044:ODG983045 ONC983044:ONC983045 OWY983044:OWY983045 PGU983044:PGU983045 PQQ983044:PQQ983045 QAM983044:QAM983045 QKI983044:QKI983045 QUE983044:QUE983045 REA983044:REA983045 RNW983044:RNW983045 RXS983044:RXS983045 SHO983044:SHO983045 SRK983044:SRK983045 TBG983044:TBG983045 TLC983044:TLC983045 TUY983044:TUY983045 UEU983044:UEU983045 UOQ983044:UOQ983045 UYM983044:UYM983045 VII983044:VII983045 VSE983044:VSE983045 WCA983044:WCA983045 WLW983044:WLW983045 WVS983044:WVS983045 D5:F5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D65541:F65541 IZ65541:JB65541 SV65541:SX65541 ACR65541:ACT65541 AMN65541:AMP65541 AWJ65541:AWL65541 BGF65541:BGH65541 BQB65541:BQD65541 BZX65541:BZZ65541 CJT65541:CJV65541 CTP65541:CTR65541 DDL65541:DDN65541 DNH65541:DNJ65541 DXD65541:DXF65541 EGZ65541:EHB65541 EQV65541:EQX65541 FAR65541:FAT65541 FKN65541:FKP65541 FUJ65541:FUL65541 GEF65541:GEH65541 GOB65541:GOD65541 GXX65541:GXZ65541 HHT65541:HHV65541 HRP65541:HRR65541 IBL65541:IBN65541 ILH65541:ILJ65541 IVD65541:IVF65541 JEZ65541:JFB65541 JOV65541:JOX65541 JYR65541:JYT65541 KIN65541:KIP65541 KSJ65541:KSL65541 LCF65541:LCH65541 LMB65541:LMD65541 LVX65541:LVZ65541 MFT65541:MFV65541 MPP65541:MPR65541 MZL65541:MZN65541 NJH65541:NJJ65541 NTD65541:NTF65541 OCZ65541:ODB65541 OMV65541:OMX65541 OWR65541:OWT65541 PGN65541:PGP65541 PQJ65541:PQL65541 QAF65541:QAH65541 QKB65541:QKD65541 QTX65541:QTZ65541 RDT65541:RDV65541 RNP65541:RNR65541 RXL65541:RXN65541 SHH65541:SHJ65541 SRD65541:SRF65541 TAZ65541:TBB65541 TKV65541:TKX65541 TUR65541:TUT65541 UEN65541:UEP65541 UOJ65541:UOL65541 UYF65541:UYH65541 VIB65541:VID65541 VRX65541:VRZ65541 WBT65541:WBV65541 WLP65541:WLR65541 WVL65541:WVN65541 D131077:F131077 IZ131077:JB131077 SV131077:SX131077 ACR131077:ACT131077 AMN131077:AMP131077 AWJ131077:AWL131077 BGF131077:BGH131077 BQB131077:BQD131077 BZX131077:BZZ131077 CJT131077:CJV131077 CTP131077:CTR131077 DDL131077:DDN131077 DNH131077:DNJ131077 DXD131077:DXF131077 EGZ131077:EHB131077 EQV131077:EQX131077 FAR131077:FAT131077 FKN131077:FKP131077 FUJ131077:FUL131077 GEF131077:GEH131077 GOB131077:GOD131077 GXX131077:GXZ131077 HHT131077:HHV131077 HRP131077:HRR131077 IBL131077:IBN131077 ILH131077:ILJ131077 IVD131077:IVF131077 JEZ131077:JFB131077 JOV131077:JOX131077 JYR131077:JYT131077 KIN131077:KIP131077 KSJ131077:KSL131077 LCF131077:LCH131077 LMB131077:LMD131077 LVX131077:LVZ131077 MFT131077:MFV131077 MPP131077:MPR131077 MZL131077:MZN131077 NJH131077:NJJ131077 NTD131077:NTF131077 OCZ131077:ODB131077 OMV131077:OMX131077 OWR131077:OWT131077 PGN131077:PGP131077 PQJ131077:PQL131077 QAF131077:QAH131077 QKB131077:QKD131077 QTX131077:QTZ131077 RDT131077:RDV131077 RNP131077:RNR131077 RXL131077:RXN131077 SHH131077:SHJ131077 SRD131077:SRF131077 TAZ131077:TBB131077 TKV131077:TKX131077 TUR131077:TUT131077 UEN131077:UEP131077 UOJ131077:UOL131077 UYF131077:UYH131077 VIB131077:VID131077 VRX131077:VRZ131077 WBT131077:WBV131077 WLP131077:WLR131077 WVL131077:WVN131077 D196613:F196613 IZ196613:JB196613 SV196613:SX196613 ACR196613:ACT196613 AMN196613:AMP196613 AWJ196613:AWL196613 BGF196613:BGH196613 BQB196613:BQD196613 BZX196613:BZZ196613 CJT196613:CJV196613 CTP196613:CTR196613 DDL196613:DDN196613 DNH196613:DNJ196613 DXD196613:DXF196613 EGZ196613:EHB196613 EQV196613:EQX196613 FAR196613:FAT196613 FKN196613:FKP196613 FUJ196613:FUL196613 GEF196613:GEH196613 GOB196613:GOD196613 GXX196613:GXZ196613 HHT196613:HHV196613 HRP196613:HRR196613 IBL196613:IBN196613 ILH196613:ILJ196613 IVD196613:IVF196613 JEZ196613:JFB196613 JOV196613:JOX196613 JYR196613:JYT196613 KIN196613:KIP196613 KSJ196613:KSL196613 LCF196613:LCH196613 LMB196613:LMD196613 LVX196613:LVZ196613 MFT196613:MFV196613 MPP196613:MPR196613 MZL196613:MZN196613 NJH196613:NJJ196613 NTD196613:NTF196613 OCZ196613:ODB196613 OMV196613:OMX196613 OWR196613:OWT196613 PGN196613:PGP196613 PQJ196613:PQL196613 QAF196613:QAH196613 QKB196613:QKD196613 QTX196613:QTZ196613 RDT196613:RDV196613 RNP196613:RNR196613 RXL196613:RXN196613 SHH196613:SHJ196613 SRD196613:SRF196613 TAZ196613:TBB196613 TKV196613:TKX196613 TUR196613:TUT196613 UEN196613:UEP196613 UOJ196613:UOL196613 UYF196613:UYH196613 VIB196613:VID196613 VRX196613:VRZ196613 WBT196613:WBV196613 WLP196613:WLR196613 WVL196613:WVN196613 D262149:F262149 IZ262149:JB262149 SV262149:SX262149 ACR262149:ACT262149 AMN262149:AMP262149 AWJ262149:AWL262149 BGF262149:BGH262149 BQB262149:BQD262149 BZX262149:BZZ262149 CJT262149:CJV262149 CTP262149:CTR262149 DDL262149:DDN262149 DNH262149:DNJ262149 DXD262149:DXF262149 EGZ262149:EHB262149 EQV262149:EQX262149 FAR262149:FAT262149 FKN262149:FKP262149 FUJ262149:FUL262149 GEF262149:GEH262149 GOB262149:GOD262149 GXX262149:GXZ262149 HHT262149:HHV262149 HRP262149:HRR262149 IBL262149:IBN262149 ILH262149:ILJ262149 IVD262149:IVF262149 JEZ262149:JFB262149 JOV262149:JOX262149 JYR262149:JYT262149 KIN262149:KIP262149 KSJ262149:KSL262149 LCF262149:LCH262149 LMB262149:LMD262149 LVX262149:LVZ262149 MFT262149:MFV262149 MPP262149:MPR262149 MZL262149:MZN262149 NJH262149:NJJ262149 NTD262149:NTF262149 OCZ262149:ODB262149 OMV262149:OMX262149 OWR262149:OWT262149 PGN262149:PGP262149 PQJ262149:PQL262149 QAF262149:QAH262149 QKB262149:QKD262149 QTX262149:QTZ262149 RDT262149:RDV262149 RNP262149:RNR262149 RXL262149:RXN262149 SHH262149:SHJ262149 SRD262149:SRF262149 TAZ262149:TBB262149 TKV262149:TKX262149 TUR262149:TUT262149 UEN262149:UEP262149 UOJ262149:UOL262149 UYF262149:UYH262149 VIB262149:VID262149 VRX262149:VRZ262149 WBT262149:WBV262149 WLP262149:WLR262149 WVL262149:WVN262149 D327685:F327685 IZ327685:JB327685 SV327685:SX327685 ACR327685:ACT327685 AMN327685:AMP327685 AWJ327685:AWL327685 BGF327685:BGH327685 BQB327685:BQD327685 BZX327685:BZZ327685 CJT327685:CJV327685 CTP327685:CTR327685 DDL327685:DDN327685 DNH327685:DNJ327685 DXD327685:DXF327685 EGZ327685:EHB327685 EQV327685:EQX327685 FAR327685:FAT327685 FKN327685:FKP327685 FUJ327685:FUL327685 GEF327685:GEH327685 GOB327685:GOD327685 GXX327685:GXZ327685 HHT327685:HHV327685 HRP327685:HRR327685 IBL327685:IBN327685 ILH327685:ILJ327685 IVD327685:IVF327685 JEZ327685:JFB327685 JOV327685:JOX327685 JYR327685:JYT327685 KIN327685:KIP327685 KSJ327685:KSL327685 LCF327685:LCH327685 LMB327685:LMD327685 LVX327685:LVZ327685 MFT327685:MFV327685 MPP327685:MPR327685 MZL327685:MZN327685 NJH327685:NJJ327685 NTD327685:NTF327685 OCZ327685:ODB327685 OMV327685:OMX327685 OWR327685:OWT327685 PGN327685:PGP327685 PQJ327685:PQL327685 QAF327685:QAH327685 QKB327685:QKD327685 QTX327685:QTZ327685 RDT327685:RDV327685 RNP327685:RNR327685 RXL327685:RXN327685 SHH327685:SHJ327685 SRD327685:SRF327685 TAZ327685:TBB327685 TKV327685:TKX327685 TUR327685:TUT327685 UEN327685:UEP327685 UOJ327685:UOL327685 UYF327685:UYH327685 VIB327685:VID327685 VRX327685:VRZ327685 WBT327685:WBV327685 WLP327685:WLR327685 WVL327685:WVN327685 D393221:F393221 IZ393221:JB393221 SV393221:SX393221 ACR393221:ACT393221 AMN393221:AMP393221 AWJ393221:AWL393221 BGF393221:BGH393221 BQB393221:BQD393221 BZX393221:BZZ393221 CJT393221:CJV393221 CTP393221:CTR393221 DDL393221:DDN393221 DNH393221:DNJ393221 DXD393221:DXF393221 EGZ393221:EHB393221 EQV393221:EQX393221 FAR393221:FAT393221 FKN393221:FKP393221 FUJ393221:FUL393221 GEF393221:GEH393221 GOB393221:GOD393221 GXX393221:GXZ393221 HHT393221:HHV393221 HRP393221:HRR393221 IBL393221:IBN393221 ILH393221:ILJ393221 IVD393221:IVF393221 JEZ393221:JFB393221 JOV393221:JOX393221 JYR393221:JYT393221 KIN393221:KIP393221 KSJ393221:KSL393221 LCF393221:LCH393221 LMB393221:LMD393221 LVX393221:LVZ393221 MFT393221:MFV393221 MPP393221:MPR393221 MZL393221:MZN393221 NJH393221:NJJ393221 NTD393221:NTF393221 OCZ393221:ODB393221 OMV393221:OMX393221 OWR393221:OWT393221 PGN393221:PGP393221 PQJ393221:PQL393221 QAF393221:QAH393221 QKB393221:QKD393221 QTX393221:QTZ393221 RDT393221:RDV393221 RNP393221:RNR393221 RXL393221:RXN393221 SHH393221:SHJ393221 SRD393221:SRF393221 TAZ393221:TBB393221 TKV393221:TKX393221 TUR393221:TUT393221 UEN393221:UEP393221 UOJ393221:UOL393221 UYF393221:UYH393221 VIB393221:VID393221 VRX393221:VRZ393221 WBT393221:WBV393221 WLP393221:WLR393221 WVL393221:WVN393221 D458757:F458757 IZ458757:JB458757 SV458757:SX458757 ACR458757:ACT458757 AMN458757:AMP458757 AWJ458757:AWL458757 BGF458757:BGH458757 BQB458757:BQD458757 BZX458757:BZZ458757 CJT458757:CJV458757 CTP458757:CTR458757 DDL458757:DDN458757 DNH458757:DNJ458757 DXD458757:DXF458757 EGZ458757:EHB458757 EQV458757:EQX458757 FAR458757:FAT458757 FKN458757:FKP458757 FUJ458757:FUL458757 GEF458757:GEH458757 GOB458757:GOD458757 GXX458757:GXZ458757 HHT458757:HHV458757 HRP458757:HRR458757 IBL458757:IBN458757 ILH458757:ILJ458757 IVD458757:IVF458757 JEZ458757:JFB458757 JOV458757:JOX458757 JYR458757:JYT458757 KIN458757:KIP458757 KSJ458757:KSL458757 LCF458757:LCH458757 LMB458757:LMD458757 LVX458757:LVZ458757 MFT458757:MFV458757 MPP458757:MPR458757 MZL458757:MZN458757 NJH458757:NJJ458757 NTD458757:NTF458757 OCZ458757:ODB458757 OMV458757:OMX458757 OWR458757:OWT458757 PGN458757:PGP458757 PQJ458757:PQL458757 QAF458757:QAH458757 QKB458757:QKD458757 QTX458757:QTZ458757 RDT458757:RDV458757 RNP458757:RNR458757 RXL458757:RXN458757 SHH458757:SHJ458757 SRD458757:SRF458757 TAZ458757:TBB458757 TKV458757:TKX458757 TUR458757:TUT458757 UEN458757:UEP458757 UOJ458757:UOL458757 UYF458757:UYH458757 VIB458757:VID458757 VRX458757:VRZ458757 WBT458757:WBV458757 WLP458757:WLR458757 WVL458757:WVN458757 D524293:F524293 IZ524293:JB524293 SV524293:SX524293 ACR524293:ACT524293 AMN524293:AMP524293 AWJ524293:AWL524293 BGF524293:BGH524293 BQB524293:BQD524293 BZX524293:BZZ524293 CJT524293:CJV524293 CTP524293:CTR524293 DDL524293:DDN524293 DNH524293:DNJ524293 DXD524293:DXF524293 EGZ524293:EHB524293 EQV524293:EQX524293 FAR524293:FAT524293 FKN524293:FKP524293 FUJ524293:FUL524293 GEF524293:GEH524293 GOB524293:GOD524293 GXX524293:GXZ524293 HHT524293:HHV524293 HRP524293:HRR524293 IBL524293:IBN524293 ILH524293:ILJ524293 IVD524293:IVF524293 JEZ524293:JFB524293 JOV524293:JOX524293 JYR524293:JYT524293 KIN524293:KIP524293 KSJ524293:KSL524293 LCF524293:LCH524293 LMB524293:LMD524293 LVX524293:LVZ524293 MFT524293:MFV524293 MPP524293:MPR524293 MZL524293:MZN524293 NJH524293:NJJ524293 NTD524293:NTF524293 OCZ524293:ODB524293 OMV524293:OMX524293 OWR524293:OWT524293 PGN524293:PGP524293 PQJ524293:PQL524293 QAF524293:QAH524293 QKB524293:QKD524293 QTX524293:QTZ524293 RDT524293:RDV524293 RNP524293:RNR524293 RXL524293:RXN524293 SHH524293:SHJ524293 SRD524293:SRF524293 TAZ524293:TBB524293 TKV524293:TKX524293 TUR524293:TUT524293 UEN524293:UEP524293 UOJ524293:UOL524293 UYF524293:UYH524293 VIB524293:VID524293 VRX524293:VRZ524293 WBT524293:WBV524293 WLP524293:WLR524293 WVL524293:WVN524293 D589829:F589829 IZ589829:JB589829 SV589829:SX589829 ACR589829:ACT589829 AMN589829:AMP589829 AWJ589829:AWL589829 BGF589829:BGH589829 BQB589829:BQD589829 BZX589829:BZZ589829 CJT589829:CJV589829 CTP589829:CTR589829 DDL589829:DDN589829 DNH589829:DNJ589829 DXD589829:DXF589829 EGZ589829:EHB589829 EQV589829:EQX589829 FAR589829:FAT589829 FKN589829:FKP589829 FUJ589829:FUL589829 GEF589829:GEH589829 GOB589829:GOD589829 GXX589829:GXZ589829 HHT589829:HHV589829 HRP589829:HRR589829 IBL589829:IBN589829 ILH589829:ILJ589829 IVD589829:IVF589829 JEZ589829:JFB589829 JOV589829:JOX589829 JYR589829:JYT589829 KIN589829:KIP589829 KSJ589829:KSL589829 LCF589829:LCH589829 LMB589829:LMD589829 LVX589829:LVZ589829 MFT589829:MFV589829 MPP589829:MPR589829 MZL589829:MZN589829 NJH589829:NJJ589829 NTD589829:NTF589829 OCZ589829:ODB589829 OMV589829:OMX589829 OWR589829:OWT589829 PGN589829:PGP589829 PQJ589829:PQL589829 QAF589829:QAH589829 QKB589829:QKD589829 QTX589829:QTZ589829 RDT589829:RDV589829 RNP589829:RNR589829 RXL589829:RXN589829 SHH589829:SHJ589829 SRD589829:SRF589829 TAZ589829:TBB589829 TKV589829:TKX589829 TUR589829:TUT589829 UEN589829:UEP589829 UOJ589829:UOL589829 UYF589829:UYH589829 VIB589829:VID589829 VRX589829:VRZ589829 WBT589829:WBV589829 WLP589829:WLR589829 WVL589829:WVN589829 D655365:F655365 IZ655365:JB655365 SV655365:SX655365 ACR655365:ACT655365 AMN655365:AMP655365 AWJ655365:AWL655365 BGF655365:BGH655365 BQB655365:BQD655365 BZX655365:BZZ655365 CJT655365:CJV655365 CTP655365:CTR655365 DDL655365:DDN655365 DNH655365:DNJ655365 DXD655365:DXF655365 EGZ655365:EHB655365 EQV655365:EQX655365 FAR655365:FAT655365 FKN655365:FKP655365 FUJ655365:FUL655365 GEF655365:GEH655365 GOB655365:GOD655365 GXX655365:GXZ655365 HHT655365:HHV655365 HRP655365:HRR655365 IBL655365:IBN655365 ILH655365:ILJ655365 IVD655365:IVF655365 JEZ655365:JFB655365 JOV655365:JOX655365 JYR655365:JYT655365 KIN655365:KIP655365 KSJ655365:KSL655365 LCF655365:LCH655365 LMB655365:LMD655365 LVX655365:LVZ655365 MFT655365:MFV655365 MPP655365:MPR655365 MZL655365:MZN655365 NJH655365:NJJ655365 NTD655365:NTF655365 OCZ655365:ODB655365 OMV655365:OMX655365 OWR655365:OWT655365 PGN655365:PGP655365 PQJ655365:PQL655365 QAF655365:QAH655365 QKB655365:QKD655365 QTX655365:QTZ655365 RDT655365:RDV655365 RNP655365:RNR655365 RXL655365:RXN655365 SHH655365:SHJ655365 SRD655365:SRF655365 TAZ655365:TBB655365 TKV655365:TKX655365 TUR655365:TUT655365 UEN655365:UEP655365 UOJ655365:UOL655365 UYF655365:UYH655365 VIB655365:VID655365 VRX655365:VRZ655365 WBT655365:WBV655365 WLP655365:WLR655365 WVL655365:WVN655365 D720901:F720901 IZ720901:JB720901 SV720901:SX720901 ACR720901:ACT720901 AMN720901:AMP720901 AWJ720901:AWL720901 BGF720901:BGH720901 BQB720901:BQD720901 BZX720901:BZZ720901 CJT720901:CJV720901 CTP720901:CTR720901 DDL720901:DDN720901 DNH720901:DNJ720901 DXD720901:DXF720901 EGZ720901:EHB720901 EQV720901:EQX720901 FAR720901:FAT720901 FKN720901:FKP720901 FUJ720901:FUL720901 GEF720901:GEH720901 GOB720901:GOD720901 GXX720901:GXZ720901 HHT720901:HHV720901 HRP720901:HRR720901 IBL720901:IBN720901 ILH720901:ILJ720901 IVD720901:IVF720901 JEZ720901:JFB720901 JOV720901:JOX720901 JYR720901:JYT720901 KIN720901:KIP720901 KSJ720901:KSL720901 LCF720901:LCH720901 LMB720901:LMD720901 LVX720901:LVZ720901 MFT720901:MFV720901 MPP720901:MPR720901 MZL720901:MZN720901 NJH720901:NJJ720901 NTD720901:NTF720901 OCZ720901:ODB720901 OMV720901:OMX720901 OWR720901:OWT720901 PGN720901:PGP720901 PQJ720901:PQL720901 QAF720901:QAH720901 QKB720901:QKD720901 QTX720901:QTZ720901 RDT720901:RDV720901 RNP720901:RNR720901 RXL720901:RXN720901 SHH720901:SHJ720901 SRD720901:SRF720901 TAZ720901:TBB720901 TKV720901:TKX720901 TUR720901:TUT720901 UEN720901:UEP720901 UOJ720901:UOL720901 UYF720901:UYH720901 VIB720901:VID720901 VRX720901:VRZ720901 WBT720901:WBV720901 WLP720901:WLR720901 WVL720901:WVN720901 D786437:F786437 IZ786437:JB786437 SV786437:SX786437 ACR786437:ACT786437 AMN786437:AMP786437 AWJ786437:AWL786437 BGF786437:BGH786437 BQB786437:BQD786437 BZX786437:BZZ786437 CJT786437:CJV786437 CTP786437:CTR786437 DDL786437:DDN786437 DNH786437:DNJ786437 DXD786437:DXF786437 EGZ786437:EHB786437 EQV786437:EQX786437 FAR786437:FAT786437 FKN786437:FKP786437 FUJ786437:FUL786437 GEF786437:GEH786437 GOB786437:GOD786437 GXX786437:GXZ786437 HHT786437:HHV786437 HRP786437:HRR786437 IBL786437:IBN786437 ILH786437:ILJ786437 IVD786437:IVF786437 JEZ786437:JFB786437 JOV786437:JOX786437 JYR786437:JYT786437 KIN786437:KIP786437 KSJ786437:KSL786437 LCF786437:LCH786437 LMB786437:LMD786437 LVX786437:LVZ786437 MFT786437:MFV786437 MPP786437:MPR786437 MZL786437:MZN786437 NJH786437:NJJ786437 NTD786437:NTF786437 OCZ786437:ODB786437 OMV786437:OMX786437 OWR786437:OWT786437 PGN786437:PGP786437 PQJ786437:PQL786437 QAF786437:QAH786437 QKB786437:QKD786437 QTX786437:QTZ786437 RDT786437:RDV786437 RNP786437:RNR786437 RXL786437:RXN786437 SHH786437:SHJ786437 SRD786437:SRF786437 TAZ786437:TBB786437 TKV786437:TKX786437 TUR786437:TUT786437 UEN786437:UEP786437 UOJ786437:UOL786437 UYF786437:UYH786437 VIB786437:VID786437 VRX786437:VRZ786437 WBT786437:WBV786437 WLP786437:WLR786437 WVL786437:WVN786437 D851973:F851973 IZ851973:JB851973 SV851973:SX851973 ACR851973:ACT851973 AMN851973:AMP851973 AWJ851973:AWL851973 BGF851973:BGH851973 BQB851973:BQD851973 BZX851973:BZZ851973 CJT851973:CJV851973 CTP851973:CTR851973 DDL851973:DDN851973 DNH851973:DNJ851973 DXD851973:DXF851973 EGZ851973:EHB851973 EQV851973:EQX851973 FAR851973:FAT851973 FKN851973:FKP851973 FUJ851973:FUL851973 GEF851973:GEH851973 GOB851973:GOD851973 GXX851973:GXZ851973 HHT851973:HHV851973 HRP851973:HRR851973 IBL851973:IBN851973 ILH851973:ILJ851973 IVD851973:IVF851973 JEZ851973:JFB851973 JOV851973:JOX851973 JYR851973:JYT851973 KIN851973:KIP851973 KSJ851973:KSL851973 LCF851973:LCH851973 LMB851973:LMD851973 LVX851973:LVZ851973 MFT851973:MFV851973 MPP851973:MPR851973 MZL851973:MZN851973 NJH851973:NJJ851973 NTD851973:NTF851973 OCZ851973:ODB851973 OMV851973:OMX851973 OWR851973:OWT851973 PGN851973:PGP851973 PQJ851973:PQL851973 QAF851973:QAH851973 QKB851973:QKD851973 QTX851973:QTZ851973 RDT851973:RDV851973 RNP851973:RNR851973 RXL851973:RXN851973 SHH851973:SHJ851973 SRD851973:SRF851973 TAZ851973:TBB851973 TKV851973:TKX851973 TUR851973:TUT851973 UEN851973:UEP851973 UOJ851973:UOL851973 UYF851973:UYH851973 VIB851973:VID851973 VRX851973:VRZ851973 WBT851973:WBV851973 WLP851973:WLR851973 WVL851973:WVN851973 D917509:F917509 IZ917509:JB917509 SV917509:SX917509 ACR917509:ACT917509 AMN917509:AMP917509 AWJ917509:AWL917509 BGF917509:BGH917509 BQB917509:BQD917509 BZX917509:BZZ917509 CJT917509:CJV917509 CTP917509:CTR917509 DDL917509:DDN917509 DNH917509:DNJ917509 DXD917509:DXF917509 EGZ917509:EHB917509 EQV917509:EQX917509 FAR917509:FAT917509 FKN917509:FKP917509 FUJ917509:FUL917509 GEF917509:GEH917509 GOB917509:GOD917509 GXX917509:GXZ917509 HHT917509:HHV917509 HRP917509:HRR917509 IBL917509:IBN917509 ILH917509:ILJ917509 IVD917509:IVF917509 JEZ917509:JFB917509 JOV917509:JOX917509 JYR917509:JYT917509 KIN917509:KIP917509 KSJ917509:KSL917509 LCF917509:LCH917509 LMB917509:LMD917509 LVX917509:LVZ917509 MFT917509:MFV917509 MPP917509:MPR917509 MZL917509:MZN917509 NJH917509:NJJ917509 NTD917509:NTF917509 OCZ917509:ODB917509 OMV917509:OMX917509 OWR917509:OWT917509 PGN917509:PGP917509 PQJ917509:PQL917509 QAF917509:QAH917509 QKB917509:QKD917509 QTX917509:QTZ917509 RDT917509:RDV917509 RNP917509:RNR917509 RXL917509:RXN917509 SHH917509:SHJ917509 SRD917509:SRF917509 TAZ917509:TBB917509 TKV917509:TKX917509 TUR917509:TUT917509 UEN917509:UEP917509 UOJ917509:UOL917509 UYF917509:UYH917509 VIB917509:VID917509 VRX917509:VRZ917509 WBT917509:WBV917509 WLP917509:WLR917509 WVL917509:WVN917509 D983045:F983045 IZ983045:JB983045 SV983045:SX983045 ACR983045:ACT983045 AMN983045:AMP983045 AWJ983045:AWL983045 BGF983045:BGH983045 BQB983045:BQD983045 BZX983045:BZZ983045 CJT983045:CJV983045 CTP983045:CTR983045 DDL983045:DDN983045 DNH983045:DNJ983045 DXD983045:DXF983045 EGZ983045:EHB983045 EQV983045:EQX983045 FAR983045:FAT983045 FKN983045:FKP983045 FUJ983045:FUL983045 GEF983045:GEH983045 GOB983045:GOD983045 GXX983045:GXZ983045 HHT983045:HHV983045 HRP983045:HRR983045 IBL983045:IBN983045 ILH983045:ILJ983045 IVD983045:IVF983045 JEZ983045:JFB983045 JOV983045:JOX983045 JYR983045:JYT983045 KIN983045:KIP983045 KSJ983045:KSL983045 LCF983045:LCH983045 LMB983045:LMD983045 LVX983045:LVZ983045 MFT983045:MFV983045 MPP983045:MPR983045 MZL983045:MZN983045 NJH983045:NJJ983045 NTD983045:NTF983045 OCZ983045:ODB983045 OMV983045:OMX983045 OWR983045:OWT983045 PGN983045:PGP983045 PQJ983045:PQL983045 QAF983045:QAH983045 QKB983045:QKD983045 QTX983045:QTZ983045 RDT983045:RDV983045 RNP983045:RNR983045 RXL983045:RXN983045 SHH983045:SHJ983045 SRD983045:SRF983045 TAZ983045:TBB983045 TKV983045:TKX983045 TUR983045:TUT983045 UEN983045:UEP983045 UOJ983045:UOL983045 UYF983045:UYH983045 VIB983045:VID983045 VRX983045:VRZ983045 WBT983045:WBV983045 WLP983045:WLR983045 WVL983045:WVN983045 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K19 JG19 TC19 ACY19 AMU19 AWQ19 BGM19 BQI19 CAE19 CKA19 CTW19 DDS19 DNO19 DXK19 EHG19 ERC19 FAY19 FKU19 FUQ19 GEM19 GOI19 GYE19 HIA19 HRW19 IBS19 ILO19 IVK19 JFG19 JPC19 JYY19 KIU19 KSQ19 LCM19 LMI19 LWE19 MGA19 MPW19 MZS19 NJO19 NTK19 ODG19 ONC19 OWY19 PGU19 PQQ19 QAM19 QKI19 QUE19 REA19 RNW19 RXS19 SHO19 SRK19 TBG19 TLC19 TUY19 UEU19 UOQ19 UYM19 VII19 VSE19 WCA19 WLW19 WVS19 K65555 JG65555 TC65555 ACY65555 AMU65555 AWQ65555 BGM65555 BQI65555 CAE65555 CKA65555 CTW65555 DDS65555 DNO65555 DXK65555 EHG65555 ERC65555 FAY65555 FKU65555 FUQ65555 GEM65555 GOI65555 GYE65555 HIA65555 HRW65555 IBS65555 ILO65555 IVK65555 JFG65555 JPC65555 JYY65555 KIU65555 KSQ65555 LCM65555 LMI65555 LWE65555 MGA65555 MPW65555 MZS65555 NJO65555 NTK65555 ODG65555 ONC65555 OWY65555 PGU65555 PQQ65555 QAM65555 QKI65555 QUE65555 REA65555 RNW65555 RXS65555 SHO65555 SRK65555 TBG65555 TLC65555 TUY65555 UEU65555 UOQ65555 UYM65555 VII65555 VSE65555 WCA65555 WLW65555 WVS65555 K131091 JG131091 TC131091 ACY131091 AMU131091 AWQ131091 BGM131091 BQI131091 CAE131091 CKA131091 CTW131091 DDS131091 DNO131091 DXK131091 EHG131091 ERC131091 FAY131091 FKU131091 FUQ131091 GEM131091 GOI131091 GYE131091 HIA131091 HRW131091 IBS131091 ILO131091 IVK131091 JFG131091 JPC131091 JYY131091 KIU131091 KSQ131091 LCM131091 LMI131091 LWE131091 MGA131091 MPW131091 MZS131091 NJO131091 NTK131091 ODG131091 ONC131091 OWY131091 PGU131091 PQQ131091 QAM131091 QKI131091 QUE131091 REA131091 RNW131091 RXS131091 SHO131091 SRK131091 TBG131091 TLC131091 TUY131091 UEU131091 UOQ131091 UYM131091 VII131091 VSE131091 WCA131091 WLW131091 WVS131091 K196627 JG196627 TC196627 ACY196627 AMU196627 AWQ196627 BGM196627 BQI196627 CAE196627 CKA196627 CTW196627 DDS196627 DNO196627 DXK196627 EHG196627 ERC196627 FAY196627 FKU196627 FUQ196627 GEM196627 GOI196627 GYE196627 HIA196627 HRW196627 IBS196627 ILO196627 IVK196627 JFG196627 JPC196627 JYY196627 KIU196627 KSQ196627 LCM196627 LMI196627 LWE196627 MGA196627 MPW196627 MZS196627 NJO196627 NTK196627 ODG196627 ONC196627 OWY196627 PGU196627 PQQ196627 QAM196627 QKI196627 QUE196627 REA196627 RNW196627 RXS196627 SHO196627 SRK196627 TBG196627 TLC196627 TUY196627 UEU196627 UOQ196627 UYM196627 VII196627 VSE196627 WCA196627 WLW196627 WVS196627 K262163 JG262163 TC262163 ACY262163 AMU262163 AWQ262163 BGM262163 BQI262163 CAE262163 CKA262163 CTW262163 DDS262163 DNO262163 DXK262163 EHG262163 ERC262163 FAY262163 FKU262163 FUQ262163 GEM262163 GOI262163 GYE262163 HIA262163 HRW262163 IBS262163 ILO262163 IVK262163 JFG262163 JPC262163 JYY262163 KIU262163 KSQ262163 LCM262163 LMI262163 LWE262163 MGA262163 MPW262163 MZS262163 NJO262163 NTK262163 ODG262163 ONC262163 OWY262163 PGU262163 PQQ262163 QAM262163 QKI262163 QUE262163 REA262163 RNW262163 RXS262163 SHO262163 SRK262163 TBG262163 TLC262163 TUY262163 UEU262163 UOQ262163 UYM262163 VII262163 VSE262163 WCA262163 WLW262163 WVS262163 K327699 JG327699 TC327699 ACY327699 AMU327699 AWQ327699 BGM327699 BQI327699 CAE327699 CKA327699 CTW327699 DDS327699 DNO327699 DXK327699 EHG327699 ERC327699 FAY327699 FKU327699 FUQ327699 GEM327699 GOI327699 GYE327699 HIA327699 HRW327699 IBS327699 ILO327699 IVK327699 JFG327699 JPC327699 JYY327699 KIU327699 KSQ327699 LCM327699 LMI327699 LWE327699 MGA327699 MPW327699 MZS327699 NJO327699 NTK327699 ODG327699 ONC327699 OWY327699 PGU327699 PQQ327699 QAM327699 QKI327699 QUE327699 REA327699 RNW327699 RXS327699 SHO327699 SRK327699 TBG327699 TLC327699 TUY327699 UEU327699 UOQ327699 UYM327699 VII327699 VSE327699 WCA327699 WLW327699 WVS327699 K393235 JG393235 TC393235 ACY393235 AMU393235 AWQ393235 BGM393235 BQI393235 CAE393235 CKA393235 CTW393235 DDS393235 DNO393235 DXK393235 EHG393235 ERC393235 FAY393235 FKU393235 FUQ393235 GEM393235 GOI393235 GYE393235 HIA393235 HRW393235 IBS393235 ILO393235 IVK393235 JFG393235 JPC393235 JYY393235 KIU393235 KSQ393235 LCM393235 LMI393235 LWE393235 MGA393235 MPW393235 MZS393235 NJO393235 NTK393235 ODG393235 ONC393235 OWY393235 PGU393235 PQQ393235 QAM393235 QKI393235 QUE393235 REA393235 RNW393235 RXS393235 SHO393235 SRK393235 TBG393235 TLC393235 TUY393235 UEU393235 UOQ393235 UYM393235 VII393235 VSE393235 WCA393235 WLW393235 WVS393235 K458771 JG458771 TC458771 ACY458771 AMU458771 AWQ458771 BGM458771 BQI458771 CAE458771 CKA458771 CTW458771 DDS458771 DNO458771 DXK458771 EHG458771 ERC458771 FAY458771 FKU458771 FUQ458771 GEM458771 GOI458771 GYE458771 HIA458771 HRW458771 IBS458771 ILO458771 IVK458771 JFG458771 JPC458771 JYY458771 KIU458771 KSQ458771 LCM458771 LMI458771 LWE458771 MGA458771 MPW458771 MZS458771 NJO458771 NTK458771 ODG458771 ONC458771 OWY458771 PGU458771 PQQ458771 QAM458771 QKI458771 QUE458771 REA458771 RNW458771 RXS458771 SHO458771 SRK458771 TBG458771 TLC458771 TUY458771 UEU458771 UOQ458771 UYM458771 VII458771 VSE458771 WCA458771 WLW458771 WVS458771 K524307 JG524307 TC524307 ACY524307 AMU524307 AWQ524307 BGM524307 BQI524307 CAE524307 CKA524307 CTW524307 DDS524307 DNO524307 DXK524307 EHG524307 ERC524307 FAY524307 FKU524307 FUQ524307 GEM524307 GOI524307 GYE524307 HIA524307 HRW524307 IBS524307 ILO524307 IVK524307 JFG524307 JPC524307 JYY524307 KIU524307 KSQ524307 LCM524307 LMI524307 LWE524307 MGA524307 MPW524307 MZS524307 NJO524307 NTK524307 ODG524307 ONC524307 OWY524307 PGU524307 PQQ524307 QAM524307 QKI524307 QUE524307 REA524307 RNW524307 RXS524307 SHO524307 SRK524307 TBG524307 TLC524307 TUY524307 UEU524307 UOQ524307 UYM524307 VII524307 VSE524307 WCA524307 WLW524307 WVS524307 K589843 JG589843 TC589843 ACY589843 AMU589843 AWQ589843 BGM589843 BQI589843 CAE589843 CKA589843 CTW589843 DDS589843 DNO589843 DXK589843 EHG589843 ERC589843 FAY589843 FKU589843 FUQ589843 GEM589843 GOI589843 GYE589843 HIA589843 HRW589843 IBS589843 ILO589843 IVK589843 JFG589843 JPC589843 JYY589843 KIU589843 KSQ589843 LCM589843 LMI589843 LWE589843 MGA589843 MPW589843 MZS589843 NJO589843 NTK589843 ODG589843 ONC589843 OWY589843 PGU589843 PQQ589843 QAM589843 QKI589843 QUE589843 REA589843 RNW589843 RXS589843 SHO589843 SRK589843 TBG589843 TLC589843 TUY589843 UEU589843 UOQ589843 UYM589843 VII589843 VSE589843 WCA589843 WLW589843 WVS589843 K655379 JG655379 TC655379 ACY655379 AMU655379 AWQ655379 BGM655379 BQI655379 CAE655379 CKA655379 CTW655379 DDS655379 DNO655379 DXK655379 EHG655379 ERC655379 FAY655379 FKU655379 FUQ655379 GEM655379 GOI655379 GYE655379 HIA655379 HRW655379 IBS655379 ILO655379 IVK655379 JFG655379 JPC655379 JYY655379 KIU655379 KSQ655379 LCM655379 LMI655379 LWE655379 MGA655379 MPW655379 MZS655379 NJO655379 NTK655379 ODG655379 ONC655379 OWY655379 PGU655379 PQQ655379 QAM655379 QKI655379 QUE655379 REA655379 RNW655379 RXS655379 SHO655379 SRK655379 TBG655379 TLC655379 TUY655379 UEU655379 UOQ655379 UYM655379 VII655379 VSE655379 WCA655379 WLW655379 WVS655379 K720915 JG720915 TC720915 ACY720915 AMU720915 AWQ720915 BGM720915 BQI720915 CAE720915 CKA720915 CTW720915 DDS720915 DNO720915 DXK720915 EHG720915 ERC720915 FAY720915 FKU720915 FUQ720915 GEM720915 GOI720915 GYE720915 HIA720915 HRW720915 IBS720915 ILO720915 IVK720915 JFG720915 JPC720915 JYY720915 KIU720915 KSQ720915 LCM720915 LMI720915 LWE720915 MGA720915 MPW720915 MZS720915 NJO720915 NTK720915 ODG720915 ONC720915 OWY720915 PGU720915 PQQ720915 QAM720915 QKI720915 QUE720915 REA720915 RNW720915 RXS720915 SHO720915 SRK720915 TBG720915 TLC720915 TUY720915 UEU720915 UOQ720915 UYM720915 VII720915 VSE720915 WCA720915 WLW720915 WVS720915 K786451 JG786451 TC786451 ACY786451 AMU786451 AWQ786451 BGM786451 BQI786451 CAE786451 CKA786451 CTW786451 DDS786451 DNO786451 DXK786451 EHG786451 ERC786451 FAY786451 FKU786451 FUQ786451 GEM786451 GOI786451 GYE786451 HIA786451 HRW786451 IBS786451 ILO786451 IVK786451 JFG786451 JPC786451 JYY786451 KIU786451 KSQ786451 LCM786451 LMI786451 LWE786451 MGA786451 MPW786451 MZS786451 NJO786451 NTK786451 ODG786451 ONC786451 OWY786451 PGU786451 PQQ786451 QAM786451 QKI786451 QUE786451 REA786451 RNW786451 RXS786451 SHO786451 SRK786451 TBG786451 TLC786451 TUY786451 UEU786451 UOQ786451 UYM786451 VII786451 VSE786451 WCA786451 WLW786451 WVS786451 K851987 JG851987 TC851987 ACY851987 AMU851987 AWQ851987 BGM851987 BQI851987 CAE851987 CKA851987 CTW851987 DDS851987 DNO851987 DXK851987 EHG851987 ERC851987 FAY851987 FKU851987 FUQ851987 GEM851987 GOI851987 GYE851987 HIA851987 HRW851987 IBS851987 ILO851987 IVK851987 JFG851987 JPC851987 JYY851987 KIU851987 KSQ851987 LCM851987 LMI851987 LWE851987 MGA851987 MPW851987 MZS851987 NJO851987 NTK851987 ODG851987 ONC851987 OWY851987 PGU851987 PQQ851987 QAM851987 QKI851987 QUE851987 REA851987 RNW851987 RXS851987 SHO851987 SRK851987 TBG851987 TLC851987 TUY851987 UEU851987 UOQ851987 UYM851987 VII851987 VSE851987 WCA851987 WLW851987 WVS851987 K917523 JG917523 TC917523 ACY917523 AMU917523 AWQ917523 BGM917523 BQI917523 CAE917523 CKA917523 CTW917523 DDS917523 DNO917523 DXK917523 EHG917523 ERC917523 FAY917523 FKU917523 FUQ917523 GEM917523 GOI917523 GYE917523 HIA917523 HRW917523 IBS917523 ILO917523 IVK917523 JFG917523 JPC917523 JYY917523 KIU917523 KSQ917523 LCM917523 LMI917523 LWE917523 MGA917523 MPW917523 MZS917523 NJO917523 NTK917523 ODG917523 ONC917523 OWY917523 PGU917523 PQQ917523 QAM917523 QKI917523 QUE917523 REA917523 RNW917523 RXS917523 SHO917523 SRK917523 TBG917523 TLC917523 TUY917523 UEU917523 UOQ917523 UYM917523 VII917523 VSE917523 WCA917523 WLW917523 WVS917523 K983059 JG983059 TC983059 ACY983059 AMU983059 AWQ983059 BGM983059 BQI983059 CAE983059 CKA983059 CTW983059 DDS983059 DNO983059 DXK983059 EHG983059 ERC983059 FAY983059 FKU983059 FUQ983059 GEM983059 GOI983059 GYE983059 HIA983059 HRW983059 IBS983059 ILO983059 IVK983059 JFG983059 JPC983059 JYY983059 KIU983059 KSQ983059 LCM983059 LMI983059 LWE983059 MGA983059 MPW983059 MZS983059 NJO983059 NTK983059 ODG983059 ONC983059 OWY983059 PGU983059 PQQ983059 QAM983059 QKI983059 QUE983059 REA983059 RNW983059 RXS983059 SHO983059 SRK983059 TBG983059 TLC983059 TUY983059 UEU983059 UOQ983059 UYM983059 VII983059 VSE983059 WCA983059 WLW983059 WVS983059 K72 JG72 TC72 ACY72 AMU72 AWQ72 BGM72 BQI72 CAE72 CKA72 CTW72 DDS72 DNO72 DXK72 EHG72 ERC72 FAY72 FKU72 FUQ72 GEM72 GOI72 GYE72 HIA72 HRW72 IBS72 ILO72 IVK72 JFG72 JPC72 JYY72 KIU72 KSQ72 LCM72 LMI72 LWE72 MGA72 MPW72 MZS72 NJO72 NTK72 ODG72 ONC72 OWY72 PGU72 PQQ72 QAM72 QKI72 QUE72 REA72 RNW72 RXS72 SHO72 SRK72 TBG72 TLC72 TUY72 UEU72 UOQ72 UYM72 VII72 VSE72 WCA72 WLW72 WVS72 K65608 JG65608 TC65608 ACY65608 AMU65608 AWQ65608 BGM65608 BQI65608 CAE65608 CKA65608 CTW65608 DDS65608 DNO65608 DXK65608 EHG65608 ERC65608 FAY65608 FKU65608 FUQ65608 GEM65608 GOI65608 GYE65608 HIA65608 HRW65608 IBS65608 ILO65608 IVK65608 JFG65608 JPC65608 JYY65608 KIU65608 KSQ65608 LCM65608 LMI65608 LWE65608 MGA65608 MPW65608 MZS65608 NJO65608 NTK65608 ODG65608 ONC65608 OWY65608 PGU65608 PQQ65608 QAM65608 QKI65608 QUE65608 REA65608 RNW65608 RXS65608 SHO65608 SRK65608 TBG65608 TLC65608 TUY65608 UEU65608 UOQ65608 UYM65608 VII65608 VSE65608 WCA65608 WLW65608 WVS65608 K131144 JG131144 TC131144 ACY131144 AMU131144 AWQ131144 BGM131144 BQI131144 CAE131144 CKA131144 CTW131144 DDS131144 DNO131144 DXK131144 EHG131144 ERC131144 FAY131144 FKU131144 FUQ131144 GEM131144 GOI131144 GYE131144 HIA131144 HRW131144 IBS131144 ILO131144 IVK131144 JFG131144 JPC131144 JYY131144 KIU131144 KSQ131144 LCM131144 LMI131144 LWE131144 MGA131144 MPW131144 MZS131144 NJO131144 NTK131144 ODG131144 ONC131144 OWY131144 PGU131144 PQQ131144 QAM131144 QKI131144 QUE131144 REA131144 RNW131144 RXS131144 SHO131144 SRK131144 TBG131144 TLC131144 TUY131144 UEU131144 UOQ131144 UYM131144 VII131144 VSE131144 WCA131144 WLW131144 WVS131144 K196680 JG196680 TC196680 ACY196680 AMU196680 AWQ196680 BGM196680 BQI196680 CAE196680 CKA196680 CTW196680 DDS196680 DNO196680 DXK196680 EHG196680 ERC196680 FAY196680 FKU196680 FUQ196680 GEM196680 GOI196680 GYE196680 HIA196680 HRW196680 IBS196680 ILO196680 IVK196680 JFG196680 JPC196680 JYY196680 KIU196680 KSQ196680 LCM196680 LMI196680 LWE196680 MGA196680 MPW196680 MZS196680 NJO196680 NTK196680 ODG196680 ONC196680 OWY196680 PGU196680 PQQ196680 QAM196680 QKI196680 QUE196680 REA196680 RNW196680 RXS196680 SHO196680 SRK196680 TBG196680 TLC196680 TUY196680 UEU196680 UOQ196680 UYM196680 VII196680 VSE196680 WCA196680 WLW196680 WVS196680 K262216 JG262216 TC262216 ACY262216 AMU262216 AWQ262216 BGM262216 BQI262216 CAE262216 CKA262216 CTW262216 DDS262216 DNO262216 DXK262216 EHG262216 ERC262216 FAY262216 FKU262216 FUQ262216 GEM262216 GOI262216 GYE262216 HIA262216 HRW262216 IBS262216 ILO262216 IVK262216 JFG262216 JPC262216 JYY262216 KIU262216 KSQ262216 LCM262216 LMI262216 LWE262216 MGA262216 MPW262216 MZS262216 NJO262216 NTK262216 ODG262216 ONC262216 OWY262216 PGU262216 PQQ262216 QAM262216 QKI262216 QUE262216 REA262216 RNW262216 RXS262216 SHO262216 SRK262216 TBG262216 TLC262216 TUY262216 UEU262216 UOQ262216 UYM262216 VII262216 VSE262216 WCA262216 WLW262216 WVS262216 K327752 JG327752 TC327752 ACY327752 AMU327752 AWQ327752 BGM327752 BQI327752 CAE327752 CKA327752 CTW327752 DDS327752 DNO327752 DXK327752 EHG327752 ERC327752 FAY327752 FKU327752 FUQ327752 GEM327752 GOI327752 GYE327752 HIA327752 HRW327752 IBS327752 ILO327752 IVK327752 JFG327752 JPC327752 JYY327752 KIU327752 KSQ327752 LCM327752 LMI327752 LWE327752 MGA327752 MPW327752 MZS327752 NJO327752 NTK327752 ODG327752 ONC327752 OWY327752 PGU327752 PQQ327752 QAM327752 QKI327752 QUE327752 REA327752 RNW327752 RXS327752 SHO327752 SRK327752 TBG327752 TLC327752 TUY327752 UEU327752 UOQ327752 UYM327752 VII327752 VSE327752 WCA327752 WLW327752 WVS327752 K393288 JG393288 TC393288 ACY393288 AMU393288 AWQ393288 BGM393288 BQI393288 CAE393288 CKA393288 CTW393288 DDS393288 DNO393288 DXK393288 EHG393288 ERC393288 FAY393288 FKU393288 FUQ393288 GEM393288 GOI393288 GYE393288 HIA393288 HRW393288 IBS393288 ILO393288 IVK393288 JFG393288 JPC393288 JYY393288 KIU393288 KSQ393288 LCM393288 LMI393288 LWE393288 MGA393288 MPW393288 MZS393288 NJO393288 NTK393288 ODG393288 ONC393288 OWY393288 PGU393288 PQQ393288 QAM393288 QKI393288 QUE393288 REA393288 RNW393288 RXS393288 SHO393288 SRK393288 TBG393288 TLC393288 TUY393288 UEU393288 UOQ393288 UYM393288 VII393288 VSE393288 WCA393288 WLW393288 WVS393288 K458824 JG458824 TC458824 ACY458824 AMU458824 AWQ458824 BGM458824 BQI458824 CAE458824 CKA458824 CTW458824 DDS458824 DNO458824 DXK458824 EHG458824 ERC458824 FAY458824 FKU458824 FUQ458824 GEM458824 GOI458824 GYE458824 HIA458824 HRW458824 IBS458824 ILO458824 IVK458824 JFG458824 JPC458824 JYY458824 KIU458824 KSQ458824 LCM458824 LMI458824 LWE458824 MGA458824 MPW458824 MZS458824 NJO458824 NTK458824 ODG458824 ONC458824 OWY458824 PGU458824 PQQ458824 QAM458824 QKI458824 QUE458824 REA458824 RNW458824 RXS458824 SHO458824 SRK458824 TBG458824 TLC458824 TUY458824 UEU458824 UOQ458824 UYM458824 VII458824 VSE458824 WCA458824 WLW458824 WVS458824 K524360 JG524360 TC524360 ACY524360 AMU524360 AWQ524360 BGM524360 BQI524360 CAE524360 CKA524360 CTW524360 DDS524360 DNO524360 DXK524360 EHG524360 ERC524360 FAY524360 FKU524360 FUQ524360 GEM524360 GOI524360 GYE524360 HIA524360 HRW524360 IBS524360 ILO524360 IVK524360 JFG524360 JPC524360 JYY524360 KIU524360 KSQ524360 LCM524360 LMI524360 LWE524360 MGA524360 MPW524360 MZS524360 NJO524360 NTK524360 ODG524360 ONC524360 OWY524360 PGU524360 PQQ524360 QAM524360 QKI524360 QUE524360 REA524360 RNW524360 RXS524360 SHO524360 SRK524360 TBG524360 TLC524360 TUY524360 UEU524360 UOQ524360 UYM524360 VII524360 VSE524360 WCA524360 WLW524360 WVS524360 K589896 JG589896 TC589896 ACY589896 AMU589896 AWQ589896 BGM589896 BQI589896 CAE589896 CKA589896 CTW589896 DDS589896 DNO589896 DXK589896 EHG589896 ERC589896 FAY589896 FKU589896 FUQ589896 GEM589896 GOI589896 GYE589896 HIA589896 HRW589896 IBS589896 ILO589896 IVK589896 JFG589896 JPC589896 JYY589896 KIU589896 KSQ589896 LCM589896 LMI589896 LWE589896 MGA589896 MPW589896 MZS589896 NJO589896 NTK589896 ODG589896 ONC589896 OWY589896 PGU589896 PQQ589896 QAM589896 QKI589896 QUE589896 REA589896 RNW589896 RXS589896 SHO589896 SRK589896 TBG589896 TLC589896 TUY589896 UEU589896 UOQ589896 UYM589896 VII589896 VSE589896 WCA589896 WLW589896 WVS589896 K655432 JG655432 TC655432 ACY655432 AMU655432 AWQ655432 BGM655432 BQI655432 CAE655432 CKA655432 CTW655432 DDS655432 DNO655432 DXK655432 EHG655432 ERC655432 FAY655432 FKU655432 FUQ655432 GEM655432 GOI655432 GYE655432 HIA655432 HRW655432 IBS655432 ILO655432 IVK655432 JFG655432 JPC655432 JYY655432 KIU655432 KSQ655432 LCM655432 LMI655432 LWE655432 MGA655432 MPW655432 MZS655432 NJO655432 NTK655432 ODG655432 ONC655432 OWY655432 PGU655432 PQQ655432 QAM655432 QKI655432 QUE655432 REA655432 RNW655432 RXS655432 SHO655432 SRK655432 TBG655432 TLC655432 TUY655432 UEU655432 UOQ655432 UYM655432 VII655432 VSE655432 WCA655432 WLW655432 WVS655432 K720968 JG720968 TC720968 ACY720968 AMU720968 AWQ720968 BGM720968 BQI720968 CAE720968 CKA720968 CTW720968 DDS720968 DNO720968 DXK720968 EHG720968 ERC720968 FAY720968 FKU720968 FUQ720968 GEM720968 GOI720968 GYE720968 HIA720968 HRW720968 IBS720968 ILO720968 IVK720968 JFG720968 JPC720968 JYY720968 KIU720968 KSQ720968 LCM720968 LMI720968 LWE720968 MGA720968 MPW720968 MZS720968 NJO720968 NTK720968 ODG720968 ONC720968 OWY720968 PGU720968 PQQ720968 QAM720968 QKI720968 QUE720968 REA720968 RNW720968 RXS720968 SHO720968 SRK720968 TBG720968 TLC720968 TUY720968 UEU720968 UOQ720968 UYM720968 VII720968 VSE720968 WCA720968 WLW720968 WVS720968 K786504 JG786504 TC786504 ACY786504 AMU786504 AWQ786504 BGM786504 BQI786504 CAE786504 CKA786504 CTW786504 DDS786504 DNO786504 DXK786504 EHG786504 ERC786504 FAY786504 FKU786504 FUQ786504 GEM786504 GOI786504 GYE786504 HIA786504 HRW786504 IBS786504 ILO786504 IVK786504 JFG786504 JPC786504 JYY786504 KIU786504 KSQ786504 LCM786504 LMI786504 LWE786504 MGA786504 MPW786504 MZS786504 NJO786504 NTK786504 ODG786504 ONC786504 OWY786504 PGU786504 PQQ786504 QAM786504 QKI786504 QUE786504 REA786504 RNW786504 RXS786504 SHO786504 SRK786504 TBG786504 TLC786504 TUY786504 UEU786504 UOQ786504 UYM786504 VII786504 VSE786504 WCA786504 WLW786504 WVS786504 K852040 JG852040 TC852040 ACY852040 AMU852040 AWQ852040 BGM852040 BQI852040 CAE852040 CKA852040 CTW852040 DDS852040 DNO852040 DXK852040 EHG852040 ERC852040 FAY852040 FKU852040 FUQ852040 GEM852040 GOI852040 GYE852040 HIA852040 HRW852040 IBS852040 ILO852040 IVK852040 JFG852040 JPC852040 JYY852040 KIU852040 KSQ852040 LCM852040 LMI852040 LWE852040 MGA852040 MPW852040 MZS852040 NJO852040 NTK852040 ODG852040 ONC852040 OWY852040 PGU852040 PQQ852040 QAM852040 QKI852040 QUE852040 REA852040 RNW852040 RXS852040 SHO852040 SRK852040 TBG852040 TLC852040 TUY852040 UEU852040 UOQ852040 UYM852040 VII852040 VSE852040 WCA852040 WLW852040 WVS852040 K917576 JG917576 TC917576 ACY917576 AMU917576 AWQ917576 BGM917576 BQI917576 CAE917576 CKA917576 CTW917576 DDS917576 DNO917576 DXK917576 EHG917576 ERC917576 FAY917576 FKU917576 FUQ917576 GEM917576 GOI917576 GYE917576 HIA917576 HRW917576 IBS917576 ILO917576 IVK917576 JFG917576 JPC917576 JYY917576 KIU917576 KSQ917576 LCM917576 LMI917576 LWE917576 MGA917576 MPW917576 MZS917576 NJO917576 NTK917576 ODG917576 ONC917576 OWY917576 PGU917576 PQQ917576 QAM917576 QKI917576 QUE917576 REA917576 RNW917576 RXS917576 SHO917576 SRK917576 TBG917576 TLC917576 TUY917576 UEU917576 UOQ917576 UYM917576 VII917576 VSE917576 WCA917576 WLW917576 WVS917576 K983112 JG983112 TC983112 ACY983112 AMU983112 AWQ983112 BGM983112 BQI983112 CAE983112 CKA983112 CTW983112 DDS983112 DNO983112 DXK983112 EHG983112 ERC983112 FAY983112 FKU983112 FUQ983112 GEM983112 GOI983112 GYE983112 HIA983112 HRW983112 IBS983112 ILO983112 IVK983112 JFG983112 JPC983112 JYY983112 KIU983112 KSQ983112 LCM983112 LMI983112 LWE983112 MGA983112 MPW983112 MZS983112 NJO983112 NTK983112 ODG983112 ONC983112 OWY983112 PGU983112 PQQ983112 QAM983112 QKI983112 QUE983112 REA983112 RNW983112 RXS983112 SHO983112 SRK983112 TBG983112 TLC983112 TUY983112 UEU983112 UOQ983112 UYM983112 VII983112 VSE983112 WCA983112 WLW983112 WVS983112 K7 JG7 TC7 ACY7 AMU7 AWQ7 BGM7 BQI7 CAE7 CKA7 CTW7 DDS7 DNO7 DXK7 EHG7 ERC7 FAY7 FKU7 FUQ7 GEM7 GOI7 GYE7 HIA7 HRW7 IBS7 ILO7 IVK7 JFG7 JPC7 JYY7 KIU7 KSQ7 LCM7 LMI7 LWE7 MGA7 MPW7 MZS7 NJO7 NTK7 ODG7 ONC7 OWY7 PGU7 PQQ7 QAM7 QKI7 QUE7 REA7 RNW7 RXS7 SHO7 SRK7 TBG7 TLC7 TUY7 UEU7 UOQ7 UYM7 VII7 VSE7 WCA7 WLW7 WVS7 K65543 JG65543 TC65543 ACY65543 AMU65543 AWQ65543 BGM65543 BQI65543 CAE65543 CKA65543 CTW65543 DDS65543 DNO65543 DXK65543 EHG65543 ERC65543 FAY65543 FKU65543 FUQ65543 GEM65543 GOI65543 GYE65543 HIA65543 HRW65543 IBS65543 ILO65543 IVK65543 JFG65543 JPC65543 JYY65543 KIU65543 KSQ65543 LCM65543 LMI65543 LWE65543 MGA65543 MPW65543 MZS65543 NJO65543 NTK65543 ODG65543 ONC65543 OWY65543 PGU65543 PQQ65543 QAM65543 QKI65543 QUE65543 REA65543 RNW65543 RXS65543 SHO65543 SRK65543 TBG65543 TLC65543 TUY65543 UEU65543 UOQ65543 UYM65543 VII65543 VSE65543 WCA65543 WLW65543 WVS65543 K131079 JG131079 TC131079 ACY131079 AMU131079 AWQ131079 BGM131079 BQI131079 CAE131079 CKA131079 CTW131079 DDS131079 DNO131079 DXK131079 EHG131079 ERC131079 FAY131079 FKU131079 FUQ131079 GEM131079 GOI131079 GYE131079 HIA131079 HRW131079 IBS131079 ILO131079 IVK131079 JFG131079 JPC131079 JYY131079 KIU131079 KSQ131079 LCM131079 LMI131079 LWE131079 MGA131079 MPW131079 MZS131079 NJO131079 NTK131079 ODG131079 ONC131079 OWY131079 PGU131079 PQQ131079 QAM131079 QKI131079 QUE131079 REA131079 RNW131079 RXS131079 SHO131079 SRK131079 TBG131079 TLC131079 TUY131079 UEU131079 UOQ131079 UYM131079 VII131079 VSE131079 WCA131079 WLW131079 WVS131079 K196615 JG196615 TC196615 ACY196615 AMU196615 AWQ196615 BGM196615 BQI196615 CAE196615 CKA196615 CTW196615 DDS196615 DNO196615 DXK196615 EHG196615 ERC196615 FAY196615 FKU196615 FUQ196615 GEM196615 GOI196615 GYE196615 HIA196615 HRW196615 IBS196615 ILO196615 IVK196615 JFG196615 JPC196615 JYY196615 KIU196615 KSQ196615 LCM196615 LMI196615 LWE196615 MGA196615 MPW196615 MZS196615 NJO196615 NTK196615 ODG196615 ONC196615 OWY196615 PGU196615 PQQ196615 QAM196615 QKI196615 QUE196615 REA196615 RNW196615 RXS196615 SHO196615 SRK196615 TBG196615 TLC196615 TUY196615 UEU196615 UOQ196615 UYM196615 VII196615 VSE196615 WCA196615 WLW196615 WVS196615 K262151 JG262151 TC262151 ACY262151 AMU262151 AWQ262151 BGM262151 BQI262151 CAE262151 CKA262151 CTW262151 DDS262151 DNO262151 DXK262151 EHG262151 ERC262151 FAY262151 FKU262151 FUQ262151 GEM262151 GOI262151 GYE262151 HIA262151 HRW262151 IBS262151 ILO262151 IVK262151 JFG262151 JPC262151 JYY262151 KIU262151 KSQ262151 LCM262151 LMI262151 LWE262151 MGA262151 MPW262151 MZS262151 NJO262151 NTK262151 ODG262151 ONC262151 OWY262151 PGU262151 PQQ262151 QAM262151 QKI262151 QUE262151 REA262151 RNW262151 RXS262151 SHO262151 SRK262151 TBG262151 TLC262151 TUY262151 UEU262151 UOQ262151 UYM262151 VII262151 VSE262151 WCA262151 WLW262151 WVS262151 K327687 JG327687 TC327687 ACY327687 AMU327687 AWQ327687 BGM327687 BQI327687 CAE327687 CKA327687 CTW327687 DDS327687 DNO327687 DXK327687 EHG327687 ERC327687 FAY327687 FKU327687 FUQ327687 GEM327687 GOI327687 GYE327687 HIA327687 HRW327687 IBS327687 ILO327687 IVK327687 JFG327687 JPC327687 JYY327687 KIU327687 KSQ327687 LCM327687 LMI327687 LWE327687 MGA327687 MPW327687 MZS327687 NJO327687 NTK327687 ODG327687 ONC327687 OWY327687 PGU327687 PQQ327687 QAM327687 QKI327687 QUE327687 REA327687 RNW327687 RXS327687 SHO327687 SRK327687 TBG327687 TLC327687 TUY327687 UEU327687 UOQ327687 UYM327687 VII327687 VSE327687 WCA327687 WLW327687 WVS327687 K393223 JG393223 TC393223 ACY393223 AMU393223 AWQ393223 BGM393223 BQI393223 CAE393223 CKA393223 CTW393223 DDS393223 DNO393223 DXK393223 EHG393223 ERC393223 FAY393223 FKU393223 FUQ393223 GEM393223 GOI393223 GYE393223 HIA393223 HRW393223 IBS393223 ILO393223 IVK393223 JFG393223 JPC393223 JYY393223 KIU393223 KSQ393223 LCM393223 LMI393223 LWE393223 MGA393223 MPW393223 MZS393223 NJO393223 NTK393223 ODG393223 ONC393223 OWY393223 PGU393223 PQQ393223 QAM393223 QKI393223 QUE393223 REA393223 RNW393223 RXS393223 SHO393223 SRK393223 TBG393223 TLC393223 TUY393223 UEU393223 UOQ393223 UYM393223 VII393223 VSE393223 WCA393223 WLW393223 WVS393223 K458759 JG458759 TC458759 ACY458759 AMU458759 AWQ458759 BGM458759 BQI458759 CAE458759 CKA458759 CTW458759 DDS458759 DNO458759 DXK458759 EHG458759 ERC458759 FAY458759 FKU458759 FUQ458759 GEM458759 GOI458759 GYE458759 HIA458759 HRW458759 IBS458759 ILO458759 IVK458759 JFG458759 JPC458759 JYY458759 KIU458759 KSQ458759 LCM458759 LMI458759 LWE458759 MGA458759 MPW458759 MZS458759 NJO458759 NTK458759 ODG458759 ONC458759 OWY458759 PGU458759 PQQ458759 QAM458759 QKI458759 QUE458759 REA458759 RNW458759 RXS458759 SHO458759 SRK458759 TBG458759 TLC458759 TUY458759 UEU458759 UOQ458759 UYM458759 VII458759 VSE458759 WCA458759 WLW458759 WVS458759 K524295 JG524295 TC524295 ACY524295 AMU524295 AWQ524295 BGM524295 BQI524295 CAE524295 CKA524295 CTW524295 DDS524295 DNO524295 DXK524295 EHG524295 ERC524295 FAY524295 FKU524295 FUQ524295 GEM524295 GOI524295 GYE524295 HIA524295 HRW524295 IBS524295 ILO524295 IVK524295 JFG524295 JPC524295 JYY524295 KIU524295 KSQ524295 LCM524295 LMI524295 LWE524295 MGA524295 MPW524295 MZS524295 NJO524295 NTK524295 ODG524295 ONC524295 OWY524295 PGU524295 PQQ524295 QAM524295 QKI524295 QUE524295 REA524295 RNW524295 RXS524295 SHO524295 SRK524295 TBG524295 TLC524295 TUY524295 UEU524295 UOQ524295 UYM524295 VII524295 VSE524295 WCA524295 WLW524295 WVS524295 K589831 JG589831 TC589831 ACY589831 AMU589831 AWQ589831 BGM589831 BQI589831 CAE589831 CKA589831 CTW589831 DDS589831 DNO589831 DXK589831 EHG589831 ERC589831 FAY589831 FKU589831 FUQ589831 GEM589831 GOI589831 GYE589831 HIA589831 HRW589831 IBS589831 ILO589831 IVK589831 JFG589831 JPC589831 JYY589831 KIU589831 KSQ589831 LCM589831 LMI589831 LWE589831 MGA589831 MPW589831 MZS589831 NJO589831 NTK589831 ODG589831 ONC589831 OWY589831 PGU589831 PQQ589831 QAM589831 QKI589831 QUE589831 REA589831 RNW589831 RXS589831 SHO589831 SRK589831 TBG589831 TLC589831 TUY589831 UEU589831 UOQ589831 UYM589831 VII589831 VSE589831 WCA589831 WLW589831 WVS589831 K655367 JG655367 TC655367 ACY655367 AMU655367 AWQ655367 BGM655367 BQI655367 CAE655367 CKA655367 CTW655367 DDS655367 DNO655367 DXK655367 EHG655367 ERC655367 FAY655367 FKU655367 FUQ655367 GEM655367 GOI655367 GYE655367 HIA655367 HRW655367 IBS655367 ILO655367 IVK655367 JFG655367 JPC655367 JYY655367 KIU655367 KSQ655367 LCM655367 LMI655367 LWE655367 MGA655367 MPW655367 MZS655367 NJO655367 NTK655367 ODG655367 ONC655367 OWY655367 PGU655367 PQQ655367 QAM655367 QKI655367 QUE655367 REA655367 RNW655367 RXS655367 SHO655367 SRK655367 TBG655367 TLC655367 TUY655367 UEU655367 UOQ655367 UYM655367 VII655367 VSE655367 WCA655367 WLW655367 WVS655367 K720903 JG720903 TC720903 ACY720903 AMU720903 AWQ720903 BGM720903 BQI720903 CAE720903 CKA720903 CTW720903 DDS720903 DNO720903 DXK720903 EHG720903 ERC720903 FAY720903 FKU720903 FUQ720903 GEM720903 GOI720903 GYE720903 HIA720903 HRW720903 IBS720903 ILO720903 IVK720903 JFG720903 JPC720903 JYY720903 KIU720903 KSQ720903 LCM720903 LMI720903 LWE720903 MGA720903 MPW720903 MZS720903 NJO720903 NTK720903 ODG720903 ONC720903 OWY720903 PGU720903 PQQ720903 QAM720903 QKI720903 QUE720903 REA720903 RNW720903 RXS720903 SHO720903 SRK720903 TBG720903 TLC720903 TUY720903 UEU720903 UOQ720903 UYM720903 VII720903 VSE720903 WCA720903 WLW720903 WVS720903 K786439 JG786439 TC786439 ACY786439 AMU786439 AWQ786439 BGM786439 BQI786439 CAE786439 CKA786439 CTW786439 DDS786439 DNO786439 DXK786439 EHG786439 ERC786439 FAY786439 FKU786439 FUQ786439 GEM786439 GOI786439 GYE786439 HIA786439 HRW786439 IBS786439 ILO786439 IVK786439 JFG786439 JPC786439 JYY786439 KIU786439 KSQ786439 LCM786439 LMI786439 LWE786439 MGA786439 MPW786439 MZS786439 NJO786439 NTK786439 ODG786439 ONC786439 OWY786439 PGU786439 PQQ786439 QAM786439 QKI786439 QUE786439 REA786439 RNW786439 RXS786439 SHO786439 SRK786439 TBG786439 TLC786439 TUY786439 UEU786439 UOQ786439 UYM786439 VII786439 VSE786439 WCA786439 WLW786439 WVS786439 K851975 JG851975 TC851975 ACY851975 AMU851975 AWQ851975 BGM851975 BQI851975 CAE851975 CKA851975 CTW851975 DDS851975 DNO851975 DXK851975 EHG851975 ERC851975 FAY851975 FKU851975 FUQ851975 GEM851975 GOI851975 GYE851975 HIA851975 HRW851975 IBS851975 ILO851975 IVK851975 JFG851975 JPC851975 JYY851975 KIU851975 KSQ851975 LCM851975 LMI851975 LWE851975 MGA851975 MPW851975 MZS851975 NJO851975 NTK851975 ODG851975 ONC851975 OWY851975 PGU851975 PQQ851975 QAM851975 QKI851975 QUE851975 REA851975 RNW851975 RXS851975 SHO851975 SRK851975 TBG851975 TLC851975 TUY851975 UEU851975 UOQ851975 UYM851975 VII851975 VSE851975 WCA851975 WLW851975 WVS851975 K917511 JG917511 TC917511 ACY917511 AMU917511 AWQ917511 BGM917511 BQI917511 CAE917511 CKA917511 CTW917511 DDS917511 DNO917511 DXK917511 EHG917511 ERC917511 FAY917511 FKU917511 FUQ917511 GEM917511 GOI917511 GYE917511 HIA917511 HRW917511 IBS917511 ILO917511 IVK917511 JFG917511 JPC917511 JYY917511 KIU917511 KSQ917511 LCM917511 LMI917511 LWE917511 MGA917511 MPW917511 MZS917511 NJO917511 NTK917511 ODG917511 ONC917511 OWY917511 PGU917511 PQQ917511 QAM917511 QKI917511 QUE917511 REA917511 RNW917511 RXS917511 SHO917511 SRK917511 TBG917511 TLC917511 TUY917511 UEU917511 UOQ917511 UYM917511 VII917511 VSE917511 WCA917511 WLW917511 WVS917511 K983047 JG983047 TC983047 ACY983047 AMU983047 AWQ983047 BGM983047 BQI983047 CAE983047 CKA983047 CTW983047 DDS983047 DNO983047 DXK983047 EHG983047 ERC983047 FAY983047 FKU983047 FUQ983047 GEM983047 GOI983047 GYE983047 HIA983047 HRW983047 IBS983047 ILO983047 IVK983047 JFG983047 JPC983047 JYY983047 KIU983047 KSQ983047 LCM983047 LMI983047 LWE983047 MGA983047 MPW983047 MZS983047 NJO983047 NTK983047 ODG983047 ONC983047 OWY983047 PGU983047 PQQ983047 QAM983047 QKI983047 QUE983047 REA983047 RNW983047 RXS983047 SHO983047 SRK983047 TBG983047 TLC983047 TUY983047 UEU983047 UOQ983047 UYM983047 VII983047 VSE983047 WCA983047 WLW983047 WVS983047 G8:G16 JC8:JC16 SY8:SY16 ACU8:ACU16 AMQ8:AMQ16 AWM8:AWM16 BGI8:BGI16 BQE8:BQE16 CAA8:CAA16 CJW8:CJW16 CTS8:CTS16 DDO8:DDO16 DNK8:DNK16 DXG8:DXG16 EHC8:EHC16 EQY8:EQY16 FAU8:FAU16 FKQ8:FKQ16 FUM8:FUM16 GEI8:GEI16 GOE8:GOE16 GYA8:GYA16 HHW8:HHW16 HRS8:HRS16 IBO8:IBO16 ILK8:ILK16 IVG8:IVG16 JFC8:JFC16 JOY8:JOY16 JYU8:JYU16 KIQ8:KIQ16 KSM8:KSM16 LCI8:LCI16 LME8:LME16 LWA8:LWA16 MFW8:MFW16 MPS8:MPS16 MZO8:MZO16 NJK8:NJK16 NTG8:NTG16 ODC8:ODC16 OMY8:OMY16 OWU8:OWU16 PGQ8:PGQ16 PQM8:PQM16 QAI8:QAI16 QKE8:QKE16 QUA8:QUA16 RDW8:RDW16 RNS8:RNS16 RXO8:RXO16 SHK8:SHK16 SRG8:SRG16 TBC8:TBC16 TKY8:TKY16 TUU8:TUU16 UEQ8:UEQ16 UOM8:UOM16 UYI8:UYI16 VIE8:VIE16 VSA8:VSA16 WBW8:WBW16 WLS8:WLS16 WVO8:WVO16 G65544:G65552 JC65544:JC65552 SY65544:SY65552 ACU65544:ACU65552 AMQ65544:AMQ65552 AWM65544:AWM65552 BGI65544:BGI65552 BQE65544:BQE65552 CAA65544:CAA65552 CJW65544:CJW65552 CTS65544:CTS65552 DDO65544:DDO65552 DNK65544:DNK65552 DXG65544:DXG65552 EHC65544:EHC65552 EQY65544:EQY65552 FAU65544:FAU65552 FKQ65544:FKQ65552 FUM65544:FUM65552 GEI65544:GEI65552 GOE65544:GOE65552 GYA65544:GYA65552 HHW65544:HHW65552 HRS65544:HRS65552 IBO65544:IBO65552 ILK65544:ILK65552 IVG65544:IVG65552 JFC65544:JFC65552 JOY65544:JOY65552 JYU65544:JYU65552 KIQ65544:KIQ65552 KSM65544:KSM65552 LCI65544:LCI65552 LME65544:LME65552 LWA65544:LWA65552 MFW65544:MFW65552 MPS65544:MPS65552 MZO65544:MZO65552 NJK65544:NJK65552 NTG65544:NTG65552 ODC65544:ODC65552 OMY65544:OMY65552 OWU65544:OWU65552 PGQ65544:PGQ65552 PQM65544:PQM65552 QAI65544:QAI65552 QKE65544:QKE65552 QUA65544:QUA65552 RDW65544:RDW65552 RNS65544:RNS65552 RXO65544:RXO65552 SHK65544:SHK65552 SRG65544:SRG65552 TBC65544:TBC65552 TKY65544:TKY65552 TUU65544:TUU65552 UEQ65544:UEQ65552 UOM65544:UOM65552 UYI65544:UYI65552 VIE65544:VIE65552 VSA65544:VSA65552 WBW65544:WBW65552 WLS65544:WLS65552 WVO65544:WVO65552 G131080:G131088 JC131080:JC131088 SY131080:SY131088 ACU131080:ACU131088 AMQ131080:AMQ131088 AWM131080:AWM131088 BGI131080:BGI131088 BQE131080:BQE131088 CAA131080:CAA131088 CJW131080:CJW131088 CTS131080:CTS131088 DDO131080:DDO131088 DNK131080:DNK131088 DXG131080:DXG131088 EHC131080:EHC131088 EQY131080:EQY131088 FAU131080:FAU131088 FKQ131080:FKQ131088 FUM131080:FUM131088 GEI131080:GEI131088 GOE131080:GOE131088 GYA131080:GYA131088 HHW131080:HHW131088 HRS131080:HRS131088 IBO131080:IBO131088 ILK131080:ILK131088 IVG131080:IVG131088 JFC131080:JFC131088 JOY131080:JOY131088 JYU131080:JYU131088 KIQ131080:KIQ131088 KSM131080:KSM131088 LCI131080:LCI131088 LME131080:LME131088 LWA131080:LWA131088 MFW131080:MFW131088 MPS131080:MPS131088 MZO131080:MZO131088 NJK131080:NJK131088 NTG131080:NTG131088 ODC131080:ODC131088 OMY131080:OMY131088 OWU131080:OWU131088 PGQ131080:PGQ131088 PQM131080:PQM131088 QAI131080:QAI131088 QKE131080:QKE131088 QUA131080:QUA131088 RDW131080:RDW131088 RNS131080:RNS131088 RXO131080:RXO131088 SHK131080:SHK131088 SRG131080:SRG131088 TBC131080:TBC131088 TKY131080:TKY131088 TUU131080:TUU131088 UEQ131080:UEQ131088 UOM131080:UOM131088 UYI131080:UYI131088 VIE131080:VIE131088 VSA131080:VSA131088 WBW131080:WBW131088 WLS131080:WLS131088 WVO131080:WVO131088 G196616:G196624 JC196616:JC196624 SY196616:SY196624 ACU196616:ACU196624 AMQ196616:AMQ196624 AWM196616:AWM196624 BGI196616:BGI196624 BQE196616:BQE196624 CAA196616:CAA196624 CJW196616:CJW196624 CTS196616:CTS196624 DDO196616:DDO196624 DNK196616:DNK196624 DXG196616:DXG196624 EHC196616:EHC196624 EQY196616:EQY196624 FAU196616:FAU196624 FKQ196616:FKQ196624 FUM196616:FUM196624 GEI196616:GEI196624 GOE196616:GOE196624 GYA196616:GYA196624 HHW196616:HHW196624 HRS196616:HRS196624 IBO196616:IBO196624 ILK196616:ILK196624 IVG196616:IVG196624 JFC196616:JFC196624 JOY196616:JOY196624 JYU196616:JYU196624 KIQ196616:KIQ196624 KSM196616:KSM196624 LCI196616:LCI196624 LME196616:LME196624 LWA196616:LWA196624 MFW196616:MFW196624 MPS196616:MPS196624 MZO196616:MZO196624 NJK196616:NJK196624 NTG196616:NTG196624 ODC196616:ODC196624 OMY196616:OMY196624 OWU196616:OWU196624 PGQ196616:PGQ196624 PQM196616:PQM196624 QAI196616:QAI196624 QKE196616:QKE196624 QUA196616:QUA196624 RDW196616:RDW196624 RNS196616:RNS196624 RXO196616:RXO196624 SHK196616:SHK196624 SRG196616:SRG196624 TBC196616:TBC196624 TKY196616:TKY196624 TUU196616:TUU196624 UEQ196616:UEQ196624 UOM196616:UOM196624 UYI196616:UYI196624 VIE196616:VIE196624 VSA196616:VSA196624 WBW196616:WBW196624 WLS196616:WLS196624 WVO196616:WVO196624 G262152:G262160 JC262152:JC262160 SY262152:SY262160 ACU262152:ACU262160 AMQ262152:AMQ262160 AWM262152:AWM262160 BGI262152:BGI262160 BQE262152:BQE262160 CAA262152:CAA262160 CJW262152:CJW262160 CTS262152:CTS262160 DDO262152:DDO262160 DNK262152:DNK262160 DXG262152:DXG262160 EHC262152:EHC262160 EQY262152:EQY262160 FAU262152:FAU262160 FKQ262152:FKQ262160 FUM262152:FUM262160 GEI262152:GEI262160 GOE262152:GOE262160 GYA262152:GYA262160 HHW262152:HHW262160 HRS262152:HRS262160 IBO262152:IBO262160 ILK262152:ILK262160 IVG262152:IVG262160 JFC262152:JFC262160 JOY262152:JOY262160 JYU262152:JYU262160 KIQ262152:KIQ262160 KSM262152:KSM262160 LCI262152:LCI262160 LME262152:LME262160 LWA262152:LWA262160 MFW262152:MFW262160 MPS262152:MPS262160 MZO262152:MZO262160 NJK262152:NJK262160 NTG262152:NTG262160 ODC262152:ODC262160 OMY262152:OMY262160 OWU262152:OWU262160 PGQ262152:PGQ262160 PQM262152:PQM262160 QAI262152:QAI262160 QKE262152:QKE262160 QUA262152:QUA262160 RDW262152:RDW262160 RNS262152:RNS262160 RXO262152:RXO262160 SHK262152:SHK262160 SRG262152:SRG262160 TBC262152:TBC262160 TKY262152:TKY262160 TUU262152:TUU262160 UEQ262152:UEQ262160 UOM262152:UOM262160 UYI262152:UYI262160 VIE262152:VIE262160 VSA262152:VSA262160 WBW262152:WBW262160 WLS262152:WLS262160 WVO262152:WVO262160 G327688:G327696 JC327688:JC327696 SY327688:SY327696 ACU327688:ACU327696 AMQ327688:AMQ327696 AWM327688:AWM327696 BGI327688:BGI327696 BQE327688:BQE327696 CAA327688:CAA327696 CJW327688:CJW327696 CTS327688:CTS327696 DDO327688:DDO327696 DNK327688:DNK327696 DXG327688:DXG327696 EHC327688:EHC327696 EQY327688:EQY327696 FAU327688:FAU327696 FKQ327688:FKQ327696 FUM327688:FUM327696 GEI327688:GEI327696 GOE327688:GOE327696 GYA327688:GYA327696 HHW327688:HHW327696 HRS327688:HRS327696 IBO327688:IBO327696 ILK327688:ILK327696 IVG327688:IVG327696 JFC327688:JFC327696 JOY327688:JOY327696 JYU327688:JYU327696 KIQ327688:KIQ327696 KSM327688:KSM327696 LCI327688:LCI327696 LME327688:LME327696 LWA327688:LWA327696 MFW327688:MFW327696 MPS327688:MPS327696 MZO327688:MZO327696 NJK327688:NJK327696 NTG327688:NTG327696 ODC327688:ODC327696 OMY327688:OMY327696 OWU327688:OWU327696 PGQ327688:PGQ327696 PQM327688:PQM327696 QAI327688:QAI327696 QKE327688:QKE327696 QUA327688:QUA327696 RDW327688:RDW327696 RNS327688:RNS327696 RXO327688:RXO327696 SHK327688:SHK327696 SRG327688:SRG327696 TBC327688:TBC327696 TKY327688:TKY327696 TUU327688:TUU327696 UEQ327688:UEQ327696 UOM327688:UOM327696 UYI327688:UYI327696 VIE327688:VIE327696 VSA327688:VSA327696 WBW327688:WBW327696 WLS327688:WLS327696 WVO327688:WVO327696 G393224:G393232 JC393224:JC393232 SY393224:SY393232 ACU393224:ACU393232 AMQ393224:AMQ393232 AWM393224:AWM393232 BGI393224:BGI393232 BQE393224:BQE393232 CAA393224:CAA393232 CJW393224:CJW393232 CTS393224:CTS393232 DDO393224:DDO393232 DNK393224:DNK393232 DXG393224:DXG393232 EHC393224:EHC393232 EQY393224:EQY393232 FAU393224:FAU393232 FKQ393224:FKQ393232 FUM393224:FUM393232 GEI393224:GEI393232 GOE393224:GOE393232 GYA393224:GYA393232 HHW393224:HHW393232 HRS393224:HRS393232 IBO393224:IBO393232 ILK393224:ILK393232 IVG393224:IVG393232 JFC393224:JFC393232 JOY393224:JOY393232 JYU393224:JYU393232 KIQ393224:KIQ393232 KSM393224:KSM393232 LCI393224:LCI393232 LME393224:LME393232 LWA393224:LWA393232 MFW393224:MFW393232 MPS393224:MPS393232 MZO393224:MZO393232 NJK393224:NJK393232 NTG393224:NTG393232 ODC393224:ODC393232 OMY393224:OMY393232 OWU393224:OWU393232 PGQ393224:PGQ393232 PQM393224:PQM393232 QAI393224:QAI393232 QKE393224:QKE393232 QUA393224:QUA393232 RDW393224:RDW393232 RNS393224:RNS393232 RXO393224:RXO393232 SHK393224:SHK393232 SRG393224:SRG393232 TBC393224:TBC393232 TKY393224:TKY393232 TUU393224:TUU393232 UEQ393224:UEQ393232 UOM393224:UOM393232 UYI393224:UYI393232 VIE393224:VIE393232 VSA393224:VSA393232 WBW393224:WBW393232 WLS393224:WLS393232 WVO393224:WVO393232 G458760:G458768 JC458760:JC458768 SY458760:SY458768 ACU458760:ACU458768 AMQ458760:AMQ458768 AWM458760:AWM458768 BGI458760:BGI458768 BQE458760:BQE458768 CAA458760:CAA458768 CJW458760:CJW458768 CTS458760:CTS458768 DDO458760:DDO458768 DNK458760:DNK458768 DXG458760:DXG458768 EHC458760:EHC458768 EQY458760:EQY458768 FAU458760:FAU458768 FKQ458760:FKQ458768 FUM458760:FUM458768 GEI458760:GEI458768 GOE458760:GOE458768 GYA458760:GYA458768 HHW458760:HHW458768 HRS458760:HRS458768 IBO458760:IBO458768 ILK458760:ILK458768 IVG458760:IVG458768 JFC458760:JFC458768 JOY458760:JOY458768 JYU458760:JYU458768 KIQ458760:KIQ458768 KSM458760:KSM458768 LCI458760:LCI458768 LME458760:LME458768 LWA458760:LWA458768 MFW458760:MFW458768 MPS458760:MPS458768 MZO458760:MZO458768 NJK458760:NJK458768 NTG458760:NTG458768 ODC458760:ODC458768 OMY458760:OMY458768 OWU458760:OWU458768 PGQ458760:PGQ458768 PQM458760:PQM458768 QAI458760:QAI458768 QKE458760:QKE458768 QUA458760:QUA458768 RDW458760:RDW458768 RNS458760:RNS458768 RXO458760:RXO458768 SHK458760:SHK458768 SRG458760:SRG458768 TBC458760:TBC458768 TKY458760:TKY458768 TUU458760:TUU458768 UEQ458760:UEQ458768 UOM458760:UOM458768 UYI458760:UYI458768 VIE458760:VIE458768 VSA458760:VSA458768 WBW458760:WBW458768 WLS458760:WLS458768 WVO458760:WVO458768 G524296:G524304 JC524296:JC524304 SY524296:SY524304 ACU524296:ACU524304 AMQ524296:AMQ524304 AWM524296:AWM524304 BGI524296:BGI524304 BQE524296:BQE524304 CAA524296:CAA524304 CJW524296:CJW524304 CTS524296:CTS524304 DDO524296:DDO524304 DNK524296:DNK524304 DXG524296:DXG524304 EHC524296:EHC524304 EQY524296:EQY524304 FAU524296:FAU524304 FKQ524296:FKQ524304 FUM524296:FUM524304 GEI524296:GEI524304 GOE524296:GOE524304 GYA524296:GYA524304 HHW524296:HHW524304 HRS524296:HRS524304 IBO524296:IBO524304 ILK524296:ILK524304 IVG524296:IVG524304 JFC524296:JFC524304 JOY524296:JOY524304 JYU524296:JYU524304 KIQ524296:KIQ524304 KSM524296:KSM524304 LCI524296:LCI524304 LME524296:LME524304 LWA524296:LWA524304 MFW524296:MFW524304 MPS524296:MPS524304 MZO524296:MZO524304 NJK524296:NJK524304 NTG524296:NTG524304 ODC524296:ODC524304 OMY524296:OMY524304 OWU524296:OWU524304 PGQ524296:PGQ524304 PQM524296:PQM524304 QAI524296:QAI524304 QKE524296:QKE524304 QUA524296:QUA524304 RDW524296:RDW524304 RNS524296:RNS524304 RXO524296:RXO524304 SHK524296:SHK524304 SRG524296:SRG524304 TBC524296:TBC524304 TKY524296:TKY524304 TUU524296:TUU524304 UEQ524296:UEQ524304 UOM524296:UOM524304 UYI524296:UYI524304 VIE524296:VIE524304 VSA524296:VSA524304 WBW524296:WBW524304 WLS524296:WLS524304 WVO524296:WVO524304 G589832:G589840 JC589832:JC589840 SY589832:SY589840 ACU589832:ACU589840 AMQ589832:AMQ589840 AWM589832:AWM589840 BGI589832:BGI589840 BQE589832:BQE589840 CAA589832:CAA589840 CJW589832:CJW589840 CTS589832:CTS589840 DDO589832:DDO589840 DNK589832:DNK589840 DXG589832:DXG589840 EHC589832:EHC589840 EQY589832:EQY589840 FAU589832:FAU589840 FKQ589832:FKQ589840 FUM589832:FUM589840 GEI589832:GEI589840 GOE589832:GOE589840 GYA589832:GYA589840 HHW589832:HHW589840 HRS589832:HRS589840 IBO589832:IBO589840 ILK589832:ILK589840 IVG589832:IVG589840 JFC589832:JFC589840 JOY589832:JOY589840 JYU589832:JYU589840 KIQ589832:KIQ589840 KSM589832:KSM589840 LCI589832:LCI589840 LME589832:LME589840 LWA589832:LWA589840 MFW589832:MFW589840 MPS589832:MPS589840 MZO589832:MZO589840 NJK589832:NJK589840 NTG589832:NTG589840 ODC589832:ODC589840 OMY589832:OMY589840 OWU589832:OWU589840 PGQ589832:PGQ589840 PQM589832:PQM589840 QAI589832:QAI589840 QKE589832:QKE589840 QUA589832:QUA589840 RDW589832:RDW589840 RNS589832:RNS589840 RXO589832:RXO589840 SHK589832:SHK589840 SRG589832:SRG589840 TBC589832:TBC589840 TKY589832:TKY589840 TUU589832:TUU589840 UEQ589832:UEQ589840 UOM589832:UOM589840 UYI589832:UYI589840 VIE589832:VIE589840 VSA589832:VSA589840 WBW589832:WBW589840 WLS589832:WLS589840 WVO589832:WVO589840 G655368:G655376 JC655368:JC655376 SY655368:SY655376 ACU655368:ACU655376 AMQ655368:AMQ655376 AWM655368:AWM655376 BGI655368:BGI655376 BQE655368:BQE655376 CAA655368:CAA655376 CJW655368:CJW655376 CTS655368:CTS655376 DDO655368:DDO655376 DNK655368:DNK655376 DXG655368:DXG655376 EHC655368:EHC655376 EQY655368:EQY655376 FAU655368:FAU655376 FKQ655368:FKQ655376 FUM655368:FUM655376 GEI655368:GEI655376 GOE655368:GOE655376 GYA655368:GYA655376 HHW655368:HHW655376 HRS655368:HRS655376 IBO655368:IBO655376 ILK655368:ILK655376 IVG655368:IVG655376 JFC655368:JFC655376 JOY655368:JOY655376 JYU655368:JYU655376 KIQ655368:KIQ655376 KSM655368:KSM655376 LCI655368:LCI655376 LME655368:LME655376 LWA655368:LWA655376 MFW655368:MFW655376 MPS655368:MPS655376 MZO655368:MZO655376 NJK655368:NJK655376 NTG655368:NTG655376 ODC655368:ODC655376 OMY655368:OMY655376 OWU655368:OWU655376 PGQ655368:PGQ655376 PQM655368:PQM655376 QAI655368:QAI655376 QKE655368:QKE655376 QUA655368:QUA655376 RDW655368:RDW655376 RNS655368:RNS655376 RXO655368:RXO655376 SHK655368:SHK655376 SRG655368:SRG655376 TBC655368:TBC655376 TKY655368:TKY655376 TUU655368:TUU655376 UEQ655368:UEQ655376 UOM655368:UOM655376 UYI655368:UYI655376 VIE655368:VIE655376 VSA655368:VSA655376 WBW655368:WBW655376 WLS655368:WLS655376 WVO655368:WVO655376 G720904:G720912 JC720904:JC720912 SY720904:SY720912 ACU720904:ACU720912 AMQ720904:AMQ720912 AWM720904:AWM720912 BGI720904:BGI720912 BQE720904:BQE720912 CAA720904:CAA720912 CJW720904:CJW720912 CTS720904:CTS720912 DDO720904:DDO720912 DNK720904:DNK720912 DXG720904:DXG720912 EHC720904:EHC720912 EQY720904:EQY720912 FAU720904:FAU720912 FKQ720904:FKQ720912 FUM720904:FUM720912 GEI720904:GEI720912 GOE720904:GOE720912 GYA720904:GYA720912 HHW720904:HHW720912 HRS720904:HRS720912 IBO720904:IBO720912 ILK720904:ILK720912 IVG720904:IVG720912 JFC720904:JFC720912 JOY720904:JOY720912 JYU720904:JYU720912 KIQ720904:KIQ720912 KSM720904:KSM720912 LCI720904:LCI720912 LME720904:LME720912 LWA720904:LWA720912 MFW720904:MFW720912 MPS720904:MPS720912 MZO720904:MZO720912 NJK720904:NJK720912 NTG720904:NTG720912 ODC720904:ODC720912 OMY720904:OMY720912 OWU720904:OWU720912 PGQ720904:PGQ720912 PQM720904:PQM720912 QAI720904:QAI720912 QKE720904:QKE720912 QUA720904:QUA720912 RDW720904:RDW720912 RNS720904:RNS720912 RXO720904:RXO720912 SHK720904:SHK720912 SRG720904:SRG720912 TBC720904:TBC720912 TKY720904:TKY720912 TUU720904:TUU720912 UEQ720904:UEQ720912 UOM720904:UOM720912 UYI720904:UYI720912 VIE720904:VIE720912 VSA720904:VSA720912 WBW720904:WBW720912 WLS720904:WLS720912 WVO720904:WVO720912 G786440:G786448 JC786440:JC786448 SY786440:SY786448 ACU786440:ACU786448 AMQ786440:AMQ786448 AWM786440:AWM786448 BGI786440:BGI786448 BQE786440:BQE786448 CAA786440:CAA786448 CJW786440:CJW786448 CTS786440:CTS786448 DDO786440:DDO786448 DNK786440:DNK786448 DXG786440:DXG786448 EHC786440:EHC786448 EQY786440:EQY786448 FAU786440:FAU786448 FKQ786440:FKQ786448 FUM786440:FUM786448 GEI786440:GEI786448 GOE786440:GOE786448 GYA786440:GYA786448 HHW786440:HHW786448 HRS786440:HRS786448 IBO786440:IBO786448 ILK786440:ILK786448 IVG786440:IVG786448 JFC786440:JFC786448 JOY786440:JOY786448 JYU786440:JYU786448 KIQ786440:KIQ786448 KSM786440:KSM786448 LCI786440:LCI786448 LME786440:LME786448 LWA786440:LWA786448 MFW786440:MFW786448 MPS786440:MPS786448 MZO786440:MZO786448 NJK786440:NJK786448 NTG786440:NTG786448 ODC786440:ODC786448 OMY786440:OMY786448 OWU786440:OWU786448 PGQ786440:PGQ786448 PQM786440:PQM786448 QAI786440:QAI786448 QKE786440:QKE786448 QUA786440:QUA786448 RDW786440:RDW786448 RNS786440:RNS786448 RXO786440:RXO786448 SHK786440:SHK786448 SRG786440:SRG786448 TBC786440:TBC786448 TKY786440:TKY786448 TUU786440:TUU786448 UEQ786440:UEQ786448 UOM786440:UOM786448 UYI786440:UYI786448 VIE786440:VIE786448 VSA786440:VSA786448 WBW786440:WBW786448 WLS786440:WLS786448 WVO786440:WVO786448 G851976:G851984 JC851976:JC851984 SY851976:SY851984 ACU851976:ACU851984 AMQ851976:AMQ851984 AWM851976:AWM851984 BGI851976:BGI851984 BQE851976:BQE851984 CAA851976:CAA851984 CJW851976:CJW851984 CTS851976:CTS851984 DDO851976:DDO851984 DNK851976:DNK851984 DXG851976:DXG851984 EHC851976:EHC851984 EQY851976:EQY851984 FAU851976:FAU851984 FKQ851976:FKQ851984 FUM851976:FUM851984 GEI851976:GEI851984 GOE851976:GOE851984 GYA851976:GYA851984 HHW851976:HHW851984 HRS851976:HRS851984 IBO851976:IBO851984 ILK851976:ILK851984 IVG851976:IVG851984 JFC851976:JFC851984 JOY851976:JOY851984 JYU851976:JYU851984 KIQ851976:KIQ851984 KSM851976:KSM851984 LCI851976:LCI851984 LME851976:LME851984 LWA851976:LWA851984 MFW851976:MFW851984 MPS851976:MPS851984 MZO851976:MZO851984 NJK851976:NJK851984 NTG851976:NTG851984 ODC851976:ODC851984 OMY851976:OMY851984 OWU851976:OWU851984 PGQ851976:PGQ851984 PQM851976:PQM851984 QAI851976:QAI851984 QKE851976:QKE851984 QUA851976:QUA851984 RDW851976:RDW851984 RNS851976:RNS851984 RXO851976:RXO851984 SHK851976:SHK851984 SRG851976:SRG851984 TBC851976:TBC851984 TKY851976:TKY851984 TUU851976:TUU851984 UEQ851976:UEQ851984 UOM851976:UOM851984 UYI851976:UYI851984 VIE851976:VIE851984 VSA851976:VSA851984 WBW851976:WBW851984 WLS851976:WLS851984 WVO851976:WVO851984 G917512:G917520 JC917512:JC917520 SY917512:SY917520 ACU917512:ACU917520 AMQ917512:AMQ917520 AWM917512:AWM917520 BGI917512:BGI917520 BQE917512:BQE917520 CAA917512:CAA917520 CJW917512:CJW917520 CTS917512:CTS917520 DDO917512:DDO917520 DNK917512:DNK917520 DXG917512:DXG917520 EHC917512:EHC917520 EQY917512:EQY917520 FAU917512:FAU917520 FKQ917512:FKQ917520 FUM917512:FUM917520 GEI917512:GEI917520 GOE917512:GOE917520 GYA917512:GYA917520 HHW917512:HHW917520 HRS917512:HRS917520 IBO917512:IBO917520 ILK917512:ILK917520 IVG917512:IVG917520 JFC917512:JFC917520 JOY917512:JOY917520 JYU917512:JYU917520 KIQ917512:KIQ917520 KSM917512:KSM917520 LCI917512:LCI917520 LME917512:LME917520 LWA917512:LWA917520 MFW917512:MFW917520 MPS917512:MPS917520 MZO917512:MZO917520 NJK917512:NJK917520 NTG917512:NTG917520 ODC917512:ODC917520 OMY917512:OMY917520 OWU917512:OWU917520 PGQ917512:PGQ917520 PQM917512:PQM917520 QAI917512:QAI917520 QKE917512:QKE917520 QUA917512:QUA917520 RDW917512:RDW917520 RNS917512:RNS917520 RXO917512:RXO917520 SHK917512:SHK917520 SRG917512:SRG917520 TBC917512:TBC917520 TKY917512:TKY917520 TUU917512:TUU917520 UEQ917512:UEQ917520 UOM917512:UOM917520 UYI917512:UYI917520 VIE917512:VIE917520 VSA917512:VSA917520 WBW917512:WBW917520 WLS917512:WLS917520 WVO917512:WVO917520 G983048:G983056 JC983048:JC983056 SY983048:SY983056 ACU983048:ACU983056 AMQ983048:AMQ983056 AWM983048:AWM983056 BGI983048:BGI983056 BQE983048:BQE983056 CAA983048:CAA983056 CJW983048:CJW983056 CTS983048:CTS983056 DDO983048:DDO983056 DNK983048:DNK983056 DXG983048:DXG983056 EHC983048:EHC983056 EQY983048:EQY983056 FAU983048:FAU983056 FKQ983048:FKQ983056 FUM983048:FUM983056 GEI983048:GEI983056 GOE983048:GOE983056 GYA983048:GYA983056 HHW983048:HHW983056 HRS983048:HRS983056 IBO983048:IBO983056 ILK983048:ILK983056 IVG983048:IVG983056 JFC983048:JFC983056 JOY983048:JOY983056 JYU983048:JYU983056 KIQ983048:KIQ983056 KSM983048:KSM983056 LCI983048:LCI983056 LME983048:LME983056 LWA983048:LWA983056 MFW983048:MFW983056 MPS983048:MPS983056 MZO983048:MZO983056 NJK983048:NJK983056 NTG983048:NTG983056 ODC983048:ODC983056 OMY983048:OMY983056 OWU983048:OWU983056 PGQ983048:PGQ983056 PQM983048:PQM983056 QAI983048:QAI983056 QKE983048:QKE983056 QUA983048:QUA983056 RDW983048:RDW983056 RNS983048:RNS983056 RXO983048:RXO983056 SHK983048:SHK983056 SRG983048:SRG983056 TBC983048:TBC983056 TKY983048:TKY983056 TUU983048:TUU983056 UEQ983048:UEQ983056 UOM983048:UOM983056 UYI983048:UYI983056 VIE983048:VIE983056 VSA983048:VSA983056 WBW983048:WBW983056 WLS983048:WLS983056 WVO983048:WVO983056 E54:E68 JA54:JA68 SW54:SW68 ACS54:ACS68 AMO54:AMO68 AWK54:AWK68 BGG54:BGG68 BQC54:BQC68 BZY54:BZY68 CJU54:CJU68 CTQ54:CTQ68 DDM54:DDM68 DNI54:DNI68 DXE54:DXE68 EHA54:EHA68 EQW54:EQW68 FAS54:FAS68 FKO54:FKO68 FUK54:FUK68 GEG54:GEG68 GOC54:GOC68 GXY54:GXY68 HHU54:HHU68 HRQ54:HRQ68 IBM54:IBM68 ILI54:ILI68 IVE54:IVE68 JFA54:JFA68 JOW54:JOW68 JYS54:JYS68 KIO54:KIO68 KSK54:KSK68 LCG54:LCG68 LMC54:LMC68 LVY54:LVY68 MFU54:MFU68 MPQ54:MPQ68 MZM54:MZM68 NJI54:NJI68 NTE54:NTE68 ODA54:ODA68 OMW54:OMW68 OWS54:OWS68 PGO54:PGO68 PQK54:PQK68 QAG54:QAG68 QKC54:QKC68 QTY54:QTY68 RDU54:RDU68 RNQ54:RNQ68 RXM54:RXM68 SHI54:SHI68 SRE54:SRE68 TBA54:TBA68 TKW54:TKW68 TUS54:TUS68 UEO54:UEO68 UOK54:UOK68 UYG54:UYG68 VIC54:VIC68 VRY54:VRY68 WBU54:WBU68 WLQ54:WLQ68 WVM54:WVM68 E65590:E65604 JA65590:JA65604 SW65590:SW65604 ACS65590:ACS65604 AMO65590:AMO65604 AWK65590:AWK65604 BGG65590:BGG65604 BQC65590:BQC65604 BZY65590:BZY65604 CJU65590:CJU65604 CTQ65590:CTQ65604 DDM65590:DDM65604 DNI65590:DNI65604 DXE65590:DXE65604 EHA65590:EHA65604 EQW65590:EQW65604 FAS65590:FAS65604 FKO65590:FKO65604 FUK65590:FUK65604 GEG65590:GEG65604 GOC65590:GOC65604 GXY65590:GXY65604 HHU65590:HHU65604 HRQ65590:HRQ65604 IBM65590:IBM65604 ILI65590:ILI65604 IVE65590:IVE65604 JFA65590:JFA65604 JOW65590:JOW65604 JYS65590:JYS65604 KIO65590:KIO65604 KSK65590:KSK65604 LCG65590:LCG65604 LMC65590:LMC65604 LVY65590:LVY65604 MFU65590:MFU65604 MPQ65590:MPQ65604 MZM65590:MZM65604 NJI65590:NJI65604 NTE65590:NTE65604 ODA65590:ODA65604 OMW65590:OMW65604 OWS65590:OWS65604 PGO65590:PGO65604 PQK65590:PQK65604 QAG65590:QAG65604 QKC65590:QKC65604 QTY65590:QTY65604 RDU65590:RDU65604 RNQ65590:RNQ65604 RXM65590:RXM65604 SHI65590:SHI65604 SRE65590:SRE65604 TBA65590:TBA65604 TKW65590:TKW65604 TUS65590:TUS65604 UEO65590:UEO65604 UOK65590:UOK65604 UYG65590:UYG65604 VIC65590:VIC65604 VRY65590:VRY65604 WBU65590:WBU65604 WLQ65590:WLQ65604 WVM65590:WVM65604 E131126:E131140 JA131126:JA131140 SW131126:SW131140 ACS131126:ACS131140 AMO131126:AMO131140 AWK131126:AWK131140 BGG131126:BGG131140 BQC131126:BQC131140 BZY131126:BZY131140 CJU131126:CJU131140 CTQ131126:CTQ131140 DDM131126:DDM131140 DNI131126:DNI131140 DXE131126:DXE131140 EHA131126:EHA131140 EQW131126:EQW131140 FAS131126:FAS131140 FKO131126:FKO131140 FUK131126:FUK131140 GEG131126:GEG131140 GOC131126:GOC131140 GXY131126:GXY131140 HHU131126:HHU131140 HRQ131126:HRQ131140 IBM131126:IBM131140 ILI131126:ILI131140 IVE131126:IVE131140 JFA131126:JFA131140 JOW131126:JOW131140 JYS131126:JYS131140 KIO131126:KIO131140 KSK131126:KSK131140 LCG131126:LCG131140 LMC131126:LMC131140 LVY131126:LVY131140 MFU131126:MFU131140 MPQ131126:MPQ131140 MZM131126:MZM131140 NJI131126:NJI131140 NTE131126:NTE131140 ODA131126:ODA131140 OMW131126:OMW131140 OWS131126:OWS131140 PGO131126:PGO131140 PQK131126:PQK131140 QAG131126:QAG131140 QKC131126:QKC131140 QTY131126:QTY131140 RDU131126:RDU131140 RNQ131126:RNQ131140 RXM131126:RXM131140 SHI131126:SHI131140 SRE131126:SRE131140 TBA131126:TBA131140 TKW131126:TKW131140 TUS131126:TUS131140 UEO131126:UEO131140 UOK131126:UOK131140 UYG131126:UYG131140 VIC131126:VIC131140 VRY131126:VRY131140 WBU131126:WBU131140 WLQ131126:WLQ131140 WVM131126:WVM131140 E196662:E196676 JA196662:JA196676 SW196662:SW196676 ACS196662:ACS196676 AMO196662:AMO196676 AWK196662:AWK196676 BGG196662:BGG196676 BQC196662:BQC196676 BZY196662:BZY196676 CJU196662:CJU196676 CTQ196662:CTQ196676 DDM196662:DDM196676 DNI196662:DNI196676 DXE196662:DXE196676 EHA196662:EHA196676 EQW196662:EQW196676 FAS196662:FAS196676 FKO196662:FKO196676 FUK196662:FUK196676 GEG196662:GEG196676 GOC196662:GOC196676 GXY196662:GXY196676 HHU196662:HHU196676 HRQ196662:HRQ196676 IBM196662:IBM196676 ILI196662:ILI196676 IVE196662:IVE196676 JFA196662:JFA196676 JOW196662:JOW196676 JYS196662:JYS196676 KIO196662:KIO196676 KSK196662:KSK196676 LCG196662:LCG196676 LMC196662:LMC196676 LVY196662:LVY196676 MFU196662:MFU196676 MPQ196662:MPQ196676 MZM196662:MZM196676 NJI196662:NJI196676 NTE196662:NTE196676 ODA196662:ODA196676 OMW196662:OMW196676 OWS196662:OWS196676 PGO196662:PGO196676 PQK196662:PQK196676 QAG196662:QAG196676 QKC196662:QKC196676 QTY196662:QTY196676 RDU196662:RDU196676 RNQ196662:RNQ196676 RXM196662:RXM196676 SHI196662:SHI196676 SRE196662:SRE196676 TBA196662:TBA196676 TKW196662:TKW196676 TUS196662:TUS196676 UEO196662:UEO196676 UOK196662:UOK196676 UYG196662:UYG196676 VIC196662:VIC196676 VRY196662:VRY196676 WBU196662:WBU196676 WLQ196662:WLQ196676 WVM196662:WVM196676 E262198:E262212 JA262198:JA262212 SW262198:SW262212 ACS262198:ACS262212 AMO262198:AMO262212 AWK262198:AWK262212 BGG262198:BGG262212 BQC262198:BQC262212 BZY262198:BZY262212 CJU262198:CJU262212 CTQ262198:CTQ262212 DDM262198:DDM262212 DNI262198:DNI262212 DXE262198:DXE262212 EHA262198:EHA262212 EQW262198:EQW262212 FAS262198:FAS262212 FKO262198:FKO262212 FUK262198:FUK262212 GEG262198:GEG262212 GOC262198:GOC262212 GXY262198:GXY262212 HHU262198:HHU262212 HRQ262198:HRQ262212 IBM262198:IBM262212 ILI262198:ILI262212 IVE262198:IVE262212 JFA262198:JFA262212 JOW262198:JOW262212 JYS262198:JYS262212 KIO262198:KIO262212 KSK262198:KSK262212 LCG262198:LCG262212 LMC262198:LMC262212 LVY262198:LVY262212 MFU262198:MFU262212 MPQ262198:MPQ262212 MZM262198:MZM262212 NJI262198:NJI262212 NTE262198:NTE262212 ODA262198:ODA262212 OMW262198:OMW262212 OWS262198:OWS262212 PGO262198:PGO262212 PQK262198:PQK262212 QAG262198:QAG262212 QKC262198:QKC262212 QTY262198:QTY262212 RDU262198:RDU262212 RNQ262198:RNQ262212 RXM262198:RXM262212 SHI262198:SHI262212 SRE262198:SRE262212 TBA262198:TBA262212 TKW262198:TKW262212 TUS262198:TUS262212 UEO262198:UEO262212 UOK262198:UOK262212 UYG262198:UYG262212 VIC262198:VIC262212 VRY262198:VRY262212 WBU262198:WBU262212 WLQ262198:WLQ262212 WVM262198:WVM262212 E327734:E327748 JA327734:JA327748 SW327734:SW327748 ACS327734:ACS327748 AMO327734:AMO327748 AWK327734:AWK327748 BGG327734:BGG327748 BQC327734:BQC327748 BZY327734:BZY327748 CJU327734:CJU327748 CTQ327734:CTQ327748 DDM327734:DDM327748 DNI327734:DNI327748 DXE327734:DXE327748 EHA327734:EHA327748 EQW327734:EQW327748 FAS327734:FAS327748 FKO327734:FKO327748 FUK327734:FUK327748 GEG327734:GEG327748 GOC327734:GOC327748 GXY327734:GXY327748 HHU327734:HHU327748 HRQ327734:HRQ327748 IBM327734:IBM327748 ILI327734:ILI327748 IVE327734:IVE327748 JFA327734:JFA327748 JOW327734:JOW327748 JYS327734:JYS327748 KIO327734:KIO327748 KSK327734:KSK327748 LCG327734:LCG327748 LMC327734:LMC327748 LVY327734:LVY327748 MFU327734:MFU327748 MPQ327734:MPQ327748 MZM327734:MZM327748 NJI327734:NJI327748 NTE327734:NTE327748 ODA327734:ODA327748 OMW327734:OMW327748 OWS327734:OWS327748 PGO327734:PGO327748 PQK327734:PQK327748 QAG327734:QAG327748 QKC327734:QKC327748 QTY327734:QTY327748 RDU327734:RDU327748 RNQ327734:RNQ327748 RXM327734:RXM327748 SHI327734:SHI327748 SRE327734:SRE327748 TBA327734:TBA327748 TKW327734:TKW327748 TUS327734:TUS327748 UEO327734:UEO327748 UOK327734:UOK327748 UYG327734:UYG327748 VIC327734:VIC327748 VRY327734:VRY327748 WBU327734:WBU327748 WLQ327734:WLQ327748 WVM327734:WVM327748 E393270:E393284 JA393270:JA393284 SW393270:SW393284 ACS393270:ACS393284 AMO393270:AMO393284 AWK393270:AWK393284 BGG393270:BGG393284 BQC393270:BQC393284 BZY393270:BZY393284 CJU393270:CJU393284 CTQ393270:CTQ393284 DDM393270:DDM393284 DNI393270:DNI393284 DXE393270:DXE393284 EHA393270:EHA393284 EQW393270:EQW393284 FAS393270:FAS393284 FKO393270:FKO393284 FUK393270:FUK393284 GEG393270:GEG393284 GOC393270:GOC393284 GXY393270:GXY393284 HHU393270:HHU393284 HRQ393270:HRQ393284 IBM393270:IBM393284 ILI393270:ILI393284 IVE393270:IVE393284 JFA393270:JFA393284 JOW393270:JOW393284 JYS393270:JYS393284 KIO393270:KIO393284 KSK393270:KSK393284 LCG393270:LCG393284 LMC393270:LMC393284 LVY393270:LVY393284 MFU393270:MFU393284 MPQ393270:MPQ393284 MZM393270:MZM393284 NJI393270:NJI393284 NTE393270:NTE393284 ODA393270:ODA393284 OMW393270:OMW393284 OWS393270:OWS393284 PGO393270:PGO393284 PQK393270:PQK393284 QAG393270:QAG393284 QKC393270:QKC393284 QTY393270:QTY393284 RDU393270:RDU393284 RNQ393270:RNQ393284 RXM393270:RXM393284 SHI393270:SHI393284 SRE393270:SRE393284 TBA393270:TBA393284 TKW393270:TKW393284 TUS393270:TUS393284 UEO393270:UEO393284 UOK393270:UOK393284 UYG393270:UYG393284 VIC393270:VIC393284 VRY393270:VRY393284 WBU393270:WBU393284 WLQ393270:WLQ393284 WVM393270:WVM393284 E458806:E458820 JA458806:JA458820 SW458806:SW458820 ACS458806:ACS458820 AMO458806:AMO458820 AWK458806:AWK458820 BGG458806:BGG458820 BQC458806:BQC458820 BZY458806:BZY458820 CJU458806:CJU458820 CTQ458806:CTQ458820 DDM458806:DDM458820 DNI458806:DNI458820 DXE458806:DXE458820 EHA458806:EHA458820 EQW458806:EQW458820 FAS458806:FAS458820 FKO458806:FKO458820 FUK458806:FUK458820 GEG458806:GEG458820 GOC458806:GOC458820 GXY458806:GXY458820 HHU458806:HHU458820 HRQ458806:HRQ458820 IBM458806:IBM458820 ILI458806:ILI458820 IVE458806:IVE458820 JFA458806:JFA458820 JOW458806:JOW458820 JYS458806:JYS458820 KIO458806:KIO458820 KSK458806:KSK458820 LCG458806:LCG458820 LMC458806:LMC458820 LVY458806:LVY458820 MFU458806:MFU458820 MPQ458806:MPQ458820 MZM458806:MZM458820 NJI458806:NJI458820 NTE458806:NTE458820 ODA458806:ODA458820 OMW458806:OMW458820 OWS458806:OWS458820 PGO458806:PGO458820 PQK458806:PQK458820 QAG458806:QAG458820 QKC458806:QKC458820 QTY458806:QTY458820 RDU458806:RDU458820 RNQ458806:RNQ458820 RXM458806:RXM458820 SHI458806:SHI458820 SRE458806:SRE458820 TBA458806:TBA458820 TKW458806:TKW458820 TUS458806:TUS458820 UEO458806:UEO458820 UOK458806:UOK458820 UYG458806:UYG458820 VIC458806:VIC458820 VRY458806:VRY458820 WBU458806:WBU458820 WLQ458806:WLQ458820 WVM458806:WVM458820 E524342:E524356 JA524342:JA524356 SW524342:SW524356 ACS524342:ACS524356 AMO524342:AMO524356 AWK524342:AWK524356 BGG524342:BGG524356 BQC524342:BQC524356 BZY524342:BZY524356 CJU524342:CJU524356 CTQ524342:CTQ524356 DDM524342:DDM524356 DNI524342:DNI524356 DXE524342:DXE524356 EHA524342:EHA524356 EQW524342:EQW524356 FAS524342:FAS524356 FKO524342:FKO524356 FUK524342:FUK524356 GEG524342:GEG524356 GOC524342:GOC524356 GXY524342:GXY524356 HHU524342:HHU524356 HRQ524342:HRQ524356 IBM524342:IBM524356 ILI524342:ILI524356 IVE524342:IVE524356 JFA524342:JFA524356 JOW524342:JOW524356 JYS524342:JYS524356 KIO524342:KIO524356 KSK524342:KSK524356 LCG524342:LCG524356 LMC524342:LMC524356 LVY524342:LVY524356 MFU524342:MFU524356 MPQ524342:MPQ524356 MZM524342:MZM524356 NJI524342:NJI524356 NTE524342:NTE524356 ODA524342:ODA524356 OMW524342:OMW524356 OWS524342:OWS524356 PGO524342:PGO524356 PQK524342:PQK524356 QAG524342:QAG524356 QKC524342:QKC524356 QTY524342:QTY524356 RDU524342:RDU524356 RNQ524342:RNQ524356 RXM524342:RXM524356 SHI524342:SHI524356 SRE524342:SRE524356 TBA524342:TBA524356 TKW524342:TKW524356 TUS524342:TUS524356 UEO524342:UEO524356 UOK524342:UOK524356 UYG524342:UYG524356 VIC524342:VIC524356 VRY524342:VRY524356 WBU524342:WBU524356 WLQ524342:WLQ524356 WVM524342:WVM524356 E589878:E589892 JA589878:JA589892 SW589878:SW589892 ACS589878:ACS589892 AMO589878:AMO589892 AWK589878:AWK589892 BGG589878:BGG589892 BQC589878:BQC589892 BZY589878:BZY589892 CJU589878:CJU589892 CTQ589878:CTQ589892 DDM589878:DDM589892 DNI589878:DNI589892 DXE589878:DXE589892 EHA589878:EHA589892 EQW589878:EQW589892 FAS589878:FAS589892 FKO589878:FKO589892 FUK589878:FUK589892 GEG589878:GEG589892 GOC589878:GOC589892 GXY589878:GXY589892 HHU589878:HHU589892 HRQ589878:HRQ589892 IBM589878:IBM589892 ILI589878:ILI589892 IVE589878:IVE589892 JFA589878:JFA589892 JOW589878:JOW589892 JYS589878:JYS589892 KIO589878:KIO589892 KSK589878:KSK589892 LCG589878:LCG589892 LMC589878:LMC589892 LVY589878:LVY589892 MFU589878:MFU589892 MPQ589878:MPQ589892 MZM589878:MZM589892 NJI589878:NJI589892 NTE589878:NTE589892 ODA589878:ODA589892 OMW589878:OMW589892 OWS589878:OWS589892 PGO589878:PGO589892 PQK589878:PQK589892 QAG589878:QAG589892 QKC589878:QKC589892 QTY589878:QTY589892 RDU589878:RDU589892 RNQ589878:RNQ589892 RXM589878:RXM589892 SHI589878:SHI589892 SRE589878:SRE589892 TBA589878:TBA589892 TKW589878:TKW589892 TUS589878:TUS589892 UEO589878:UEO589892 UOK589878:UOK589892 UYG589878:UYG589892 VIC589878:VIC589892 VRY589878:VRY589892 WBU589878:WBU589892 WLQ589878:WLQ589892 WVM589878:WVM589892 E655414:E655428 JA655414:JA655428 SW655414:SW655428 ACS655414:ACS655428 AMO655414:AMO655428 AWK655414:AWK655428 BGG655414:BGG655428 BQC655414:BQC655428 BZY655414:BZY655428 CJU655414:CJU655428 CTQ655414:CTQ655428 DDM655414:DDM655428 DNI655414:DNI655428 DXE655414:DXE655428 EHA655414:EHA655428 EQW655414:EQW655428 FAS655414:FAS655428 FKO655414:FKO655428 FUK655414:FUK655428 GEG655414:GEG655428 GOC655414:GOC655428 GXY655414:GXY655428 HHU655414:HHU655428 HRQ655414:HRQ655428 IBM655414:IBM655428 ILI655414:ILI655428 IVE655414:IVE655428 JFA655414:JFA655428 JOW655414:JOW655428 JYS655414:JYS655428 KIO655414:KIO655428 KSK655414:KSK655428 LCG655414:LCG655428 LMC655414:LMC655428 LVY655414:LVY655428 MFU655414:MFU655428 MPQ655414:MPQ655428 MZM655414:MZM655428 NJI655414:NJI655428 NTE655414:NTE655428 ODA655414:ODA655428 OMW655414:OMW655428 OWS655414:OWS655428 PGO655414:PGO655428 PQK655414:PQK655428 QAG655414:QAG655428 QKC655414:QKC655428 QTY655414:QTY655428 RDU655414:RDU655428 RNQ655414:RNQ655428 RXM655414:RXM655428 SHI655414:SHI655428 SRE655414:SRE655428 TBA655414:TBA655428 TKW655414:TKW655428 TUS655414:TUS655428 UEO655414:UEO655428 UOK655414:UOK655428 UYG655414:UYG655428 VIC655414:VIC655428 VRY655414:VRY655428 WBU655414:WBU655428 WLQ655414:WLQ655428 WVM655414:WVM655428 E720950:E720964 JA720950:JA720964 SW720950:SW720964 ACS720950:ACS720964 AMO720950:AMO720964 AWK720950:AWK720964 BGG720950:BGG720964 BQC720950:BQC720964 BZY720950:BZY720964 CJU720950:CJU720964 CTQ720950:CTQ720964 DDM720950:DDM720964 DNI720950:DNI720964 DXE720950:DXE720964 EHA720950:EHA720964 EQW720950:EQW720964 FAS720950:FAS720964 FKO720950:FKO720964 FUK720950:FUK720964 GEG720950:GEG720964 GOC720950:GOC720964 GXY720950:GXY720964 HHU720950:HHU720964 HRQ720950:HRQ720964 IBM720950:IBM720964 ILI720950:ILI720964 IVE720950:IVE720964 JFA720950:JFA720964 JOW720950:JOW720964 JYS720950:JYS720964 KIO720950:KIO720964 KSK720950:KSK720964 LCG720950:LCG720964 LMC720950:LMC720964 LVY720950:LVY720964 MFU720950:MFU720964 MPQ720950:MPQ720964 MZM720950:MZM720964 NJI720950:NJI720964 NTE720950:NTE720964 ODA720950:ODA720964 OMW720950:OMW720964 OWS720950:OWS720964 PGO720950:PGO720964 PQK720950:PQK720964 QAG720950:QAG720964 QKC720950:QKC720964 QTY720950:QTY720964 RDU720950:RDU720964 RNQ720950:RNQ720964 RXM720950:RXM720964 SHI720950:SHI720964 SRE720950:SRE720964 TBA720950:TBA720964 TKW720950:TKW720964 TUS720950:TUS720964 UEO720950:UEO720964 UOK720950:UOK720964 UYG720950:UYG720964 VIC720950:VIC720964 VRY720950:VRY720964 WBU720950:WBU720964 WLQ720950:WLQ720964 WVM720950:WVM720964 E786486:E786500 JA786486:JA786500 SW786486:SW786500 ACS786486:ACS786500 AMO786486:AMO786500 AWK786486:AWK786500 BGG786486:BGG786500 BQC786486:BQC786500 BZY786486:BZY786500 CJU786486:CJU786500 CTQ786486:CTQ786500 DDM786486:DDM786500 DNI786486:DNI786500 DXE786486:DXE786500 EHA786486:EHA786500 EQW786486:EQW786500 FAS786486:FAS786500 FKO786486:FKO786500 FUK786486:FUK786500 GEG786486:GEG786500 GOC786486:GOC786500 GXY786486:GXY786500 HHU786486:HHU786500 HRQ786486:HRQ786500 IBM786486:IBM786500 ILI786486:ILI786500 IVE786486:IVE786500 JFA786486:JFA786500 JOW786486:JOW786500 JYS786486:JYS786500 KIO786486:KIO786500 KSK786486:KSK786500 LCG786486:LCG786500 LMC786486:LMC786500 LVY786486:LVY786500 MFU786486:MFU786500 MPQ786486:MPQ786500 MZM786486:MZM786500 NJI786486:NJI786500 NTE786486:NTE786500 ODA786486:ODA786500 OMW786486:OMW786500 OWS786486:OWS786500 PGO786486:PGO786500 PQK786486:PQK786500 QAG786486:QAG786500 QKC786486:QKC786500 QTY786486:QTY786500 RDU786486:RDU786500 RNQ786486:RNQ786500 RXM786486:RXM786500 SHI786486:SHI786500 SRE786486:SRE786500 TBA786486:TBA786500 TKW786486:TKW786500 TUS786486:TUS786500 UEO786486:UEO786500 UOK786486:UOK786500 UYG786486:UYG786500 VIC786486:VIC786500 VRY786486:VRY786500 WBU786486:WBU786500 WLQ786486:WLQ786500 WVM786486:WVM786500 E852022:E852036 JA852022:JA852036 SW852022:SW852036 ACS852022:ACS852036 AMO852022:AMO852036 AWK852022:AWK852036 BGG852022:BGG852036 BQC852022:BQC852036 BZY852022:BZY852036 CJU852022:CJU852036 CTQ852022:CTQ852036 DDM852022:DDM852036 DNI852022:DNI852036 DXE852022:DXE852036 EHA852022:EHA852036 EQW852022:EQW852036 FAS852022:FAS852036 FKO852022:FKO852036 FUK852022:FUK852036 GEG852022:GEG852036 GOC852022:GOC852036 GXY852022:GXY852036 HHU852022:HHU852036 HRQ852022:HRQ852036 IBM852022:IBM852036 ILI852022:ILI852036 IVE852022:IVE852036 JFA852022:JFA852036 JOW852022:JOW852036 JYS852022:JYS852036 KIO852022:KIO852036 KSK852022:KSK852036 LCG852022:LCG852036 LMC852022:LMC852036 LVY852022:LVY852036 MFU852022:MFU852036 MPQ852022:MPQ852036 MZM852022:MZM852036 NJI852022:NJI852036 NTE852022:NTE852036 ODA852022:ODA852036 OMW852022:OMW852036 OWS852022:OWS852036 PGO852022:PGO852036 PQK852022:PQK852036 QAG852022:QAG852036 QKC852022:QKC852036 QTY852022:QTY852036 RDU852022:RDU852036 RNQ852022:RNQ852036 RXM852022:RXM852036 SHI852022:SHI852036 SRE852022:SRE852036 TBA852022:TBA852036 TKW852022:TKW852036 TUS852022:TUS852036 UEO852022:UEO852036 UOK852022:UOK852036 UYG852022:UYG852036 VIC852022:VIC852036 VRY852022:VRY852036 WBU852022:WBU852036 WLQ852022:WLQ852036 WVM852022:WVM852036 E917558:E917572 JA917558:JA917572 SW917558:SW917572 ACS917558:ACS917572 AMO917558:AMO917572 AWK917558:AWK917572 BGG917558:BGG917572 BQC917558:BQC917572 BZY917558:BZY917572 CJU917558:CJU917572 CTQ917558:CTQ917572 DDM917558:DDM917572 DNI917558:DNI917572 DXE917558:DXE917572 EHA917558:EHA917572 EQW917558:EQW917572 FAS917558:FAS917572 FKO917558:FKO917572 FUK917558:FUK917572 GEG917558:GEG917572 GOC917558:GOC917572 GXY917558:GXY917572 HHU917558:HHU917572 HRQ917558:HRQ917572 IBM917558:IBM917572 ILI917558:ILI917572 IVE917558:IVE917572 JFA917558:JFA917572 JOW917558:JOW917572 JYS917558:JYS917572 KIO917558:KIO917572 KSK917558:KSK917572 LCG917558:LCG917572 LMC917558:LMC917572 LVY917558:LVY917572 MFU917558:MFU917572 MPQ917558:MPQ917572 MZM917558:MZM917572 NJI917558:NJI917572 NTE917558:NTE917572 ODA917558:ODA917572 OMW917558:OMW917572 OWS917558:OWS917572 PGO917558:PGO917572 PQK917558:PQK917572 QAG917558:QAG917572 QKC917558:QKC917572 QTY917558:QTY917572 RDU917558:RDU917572 RNQ917558:RNQ917572 RXM917558:RXM917572 SHI917558:SHI917572 SRE917558:SRE917572 TBA917558:TBA917572 TKW917558:TKW917572 TUS917558:TUS917572 UEO917558:UEO917572 UOK917558:UOK917572 UYG917558:UYG917572 VIC917558:VIC917572 VRY917558:VRY917572 WBU917558:WBU917572 WLQ917558:WLQ917572 WVM917558:WVM917572 E983094:E983108 JA983094:JA983108 SW983094:SW983108 ACS983094:ACS983108 AMO983094:AMO983108 AWK983094:AWK983108 BGG983094:BGG983108 BQC983094:BQC983108 BZY983094:BZY983108 CJU983094:CJU983108 CTQ983094:CTQ983108 DDM983094:DDM983108 DNI983094:DNI983108 DXE983094:DXE983108 EHA983094:EHA983108 EQW983094:EQW983108 FAS983094:FAS983108 FKO983094:FKO983108 FUK983094:FUK983108 GEG983094:GEG983108 GOC983094:GOC983108 GXY983094:GXY983108 HHU983094:HHU983108 HRQ983094:HRQ983108 IBM983094:IBM983108 ILI983094:ILI983108 IVE983094:IVE983108 JFA983094:JFA983108 JOW983094:JOW983108 JYS983094:JYS983108 KIO983094:KIO983108 KSK983094:KSK983108 LCG983094:LCG983108 LMC983094:LMC983108 LVY983094:LVY983108 MFU983094:MFU983108 MPQ983094:MPQ983108 MZM983094:MZM983108 NJI983094:NJI983108 NTE983094:NTE983108 ODA983094:ODA983108 OMW983094:OMW983108 OWS983094:OWS983108 PGO983094:PGO983108 PQK983094:PQK983108 QAG983094:QAG983108 QKC983094:QKC983108 QTY983094:QTY983108 RDU983094:RDU983108 RNQ983094:RNQ983108 RXM983094:RXM983108 SHI983094:SHI983108 SRE983094:SRE983108 TBA983094:TBA983108 TKW983094:TKW983108 TUS983094:TUS983108 UEO983094:UEO983108 UOK983094:UOK983108 UYG983094:UYG983108 VIC983094:VIC983108 VRY983094:VRY983108 WBU983094:WBU983108 WLQ983094:WLQ983108 WVM983094:WVM983108 G54:G68 JC54:JC68 SY54:SY68 ACU54:ACU68 AMQ54:AMQ68 AWM54:AWM68 BGI54:BGI68 BQE54:BQE68 CAA54:CAA68 CJW54:CJW68 CTS54:CTS68 DDO54:DDO68 DNK54:DNK68 DXG54:DXG68 EHC54:EHC68 EQY54:EQY68 FAU54:FAU68 FKQ54:FKQ68 FUM54:FUM68 GEI54:GEI68 GOE54:GOE68 GYA54:GYA68 HHW54:HHW68 HRS54:HRS68 IBO54:IBO68 ILK54:ILK68 IVG54:IVG68 JFC54:JFC68 JOY54:JOY68 JYU54:JYU68 KIQ54:KIQ68 KSM54:KSM68 LCI54:LCI68 LME54:LME68 LWA54:LWA68 MFW54:MFW68 MPS54:MPS68 MZO54:MZO68 NJK54:NJK68 NTG54:NTG68 ODC54:ODC68 OMY54:OMY68 OWU54:OWU68 PGQ54:PGQ68 PQM54:PQM68 QAI54:QAI68 QKE54:QKE68 QUA54:QUA68 RDW54:RDW68 RNS54:RNS68 RXO54:RXO68 SHK54:SHK68 SRG54:SRG68 TBC54:TBC68 TKY54:TKY68 TUU54:TUU68 UEQ54:UEQ68 UOM54:UOM68 UYI54:UYI68 VIE54:VIE68 VSA54:VSA68 WBW54:WBW68 WLS54:WLS68 WVO54:WVO68 G65590:G65604 JC65590:JC65604 SY65590:SY65604 ACU65590:ACU65604 AMQ65590:AMQ65604 AWM65590:AWM65604 BGI65590:BGI65604 BQE65590:BQE65604 CAA65590:CAA65604 CJW65590:CJW65604 CTS65590:CTS65604 DDO65590:DDO65604 DNK65590:DNK65604 DXG65590:DXG65604 EHC65590:EHC65604 EQY65590:EQY65604 FAU65590:FAU65604 FKQ65590:FKQ65604 FUM65590:FUM65604 GEI65590:GEI65604 GOE65590:GOE65604 GYA65590:GYA65604 HHW65590:HHW65604 HRS65590:HRS65604 IBO65590:IBO65604 ILK65590:ILK65604 IVG65590:IVG65604 JFC65590:JFC65604 JOY65590:JOY65604 JYU65590:JYU65604 KIQ65590:KIQ65604 KSM65590:KSM65604 LCI65590:LCI65604 LME65590:LME65604 LWA65590:LWA65604 MFW65590:MFW65604 MPS65590:MPS65604 MZO65590:MZO65604 NJK65590:NJK65604 NTG65590:NTG65604 ODC65590:ODC65604 OMY65590:OMY65604 OWU65590:OWU65604 PGQ65590:PGQ65604 PQM65590:PQM65604 QAI65590:QAI65604 QKE65590:QKE65604 QUA65590:QUA65604 RDW65590:RDW65604 RNS65590:RNS65604 RXO65590:RXO65604 SHK65590:SHK65604 SRG65590:SRG65604 TBC65590:TBC65604 TKY65590:TKY65604 TUU65590:TUU65604 UEQ65590:UEQ65604 UOM65590:UOM65604 UYI65590:UYI65604 VIE65590:VIE65604 VSA65590:VSA65604 WBW65590:WBW65604 WLS65590:WLS65604 WVO65590:WVO65604 G131126:G131140 JC131126:JC131140 SY131126:SY131140 ACU131126:ACU131140 AMQ131126:AMQ131140 AWM131126:AWM131140 BGI131126:BGI131140 BQE131126:BQE131140 CAA131126:CAA131140 CJW131126:CJW131140 CTS131126:CTS131140 DDO131126:DDO131140 DNK131126:DNK131140 DXG131126:DXG131140 EHC131126:EHC131140 EQY131126:EQY131140 FAU131126:FAU131140 FKQ131126:FKQ131140 FUM131126:FUM131140 GEI131126:GEI131140 GOE131126:GOE131140 GYA131126:GYA131140 HHW131126:HHW131140 HRS131126:HRS131140 IBO131126:IBO131140 ILK131126:ILK131140 IVG131126:IVG131140 JFC131126:JFC131140 JOY131126:JOY131140 JYU131126:JYU131140 KIQ131126:KIQ131140 KSM131126:KSM131140 LCI131126:LCI131140 LME131126:LME131140 LWA131126:LWA131140 MFW131126:MFW131140 MPS131126:MPS131140 MZO131126:MZO131140 NJK131126:NJK131140 NTG131126:NTG131140 ODC131126:ODC131140 OMY131126:OMY131140 OWU131126:OWU131140 PGQ131126:PGQ131140 PQM131126:PQM131140 QAI131126:QAI131140 QKE131126:QKE131140 QUA131126:QUA131140 RDW131126:RDW131140 RNS131126:RNS131140 RXO131126:RXO131140 SHK131126:SHK131140 SRG131126:SRG131140 TBC131126:TBC131140 TKY131126:TKY131140 TUU131126:TUU131140 UEQ131126:UEQ131140 UOM131126:UOM131140 UYI131126:UYI131140 VIE131126:VIE131140 VSA131126:VSA131140 WBW131126:WBW131140 WLS131126:WLS131140 WVO131126:WVO131140 G196662:G196676 JC196662:JC196676 SY196662:SY196676 ACU196662:ACU196676 AMQ196662:AMQ196676 AWM196662:AWM196676 BGI196662:BGI196676 BQE196662:BQE196676 CAA196662:CAA196676 CJW196662:CJW196676 CTS196662:CTS196676 DDO196662:DDO196676 DNK196662:DNK196676 DXG196662:DXG196676 EHC196662:EHC196676 EQY196662:EQY196676 FAU196662:FAU196676 FKQ196662:FKQ196676 FUM196662:FUM196676 GEI196662:GEI196676 GOE196662:GOE196676 GYA196662:GYA196676 HHW196662:HHW196676 HRS196662:HRS196676 IBO196662:IBO196676 ILK196662:ILK196676 IVG196662:IVG196676 JFC196662:JFC196676 JOY196662:JOY196676 JYU196662:JYU196676 KIQ196662:KIQ196676 KSM196662:KSM196676 LCI196662:LCI196676 LME196662:LME196676 LWA196662:LWA196676 MFW196662:MFW196676 MPS196662:MPS196676 MZO196662:MZO196676 NJK196662:NJK196676 NTG196662:NTG196676 ODC196662:ODC196676 OMY196662:OMY196676 OWU196662:OWU196676 PGQ196662:PGQ196676 PQM196662:PQM196676 QAI196662:QAI196676 QKE196662:QKE196676 QUA196662:QUA196676 RDW196662:RDW196676 RNS196662:RNS196676 RXO196662:RXO196676 SHK196662:SHK196676 SRG196662:SRG196676 TBC196662:TBC196676 TKY196662:TKY196676 TUU196662:TUU196676 UEQ196662:UEQ196676 UOM196662:UOM196676 UYI196662:UYI196676 VIE196662:VIE196676 VSA196662:VSA196676 WBW196662:WBW196676 WLS196662:WLS196676 WVO196662:WVO196676 G262198:G262212 JC262198:JC262212 SY262198:SY262212 ACU262198:ACU262212 AMQ262198:AMQ262212 AWM262198:AWM262212 BGI262198:BGI262212 BQE262198:BQE262212 CAA262198:CAA262212 CJW262198:CJW262212 CTS262198:CTS262212 DDO262198:DDO262212 DNK262198:DNK262212 DXG262198:DXG262212 EHC262198:EHC262212 EQY262198:EQY262212 FAU262198:FAU262212 FKQ262198:FKQ262212 FUM262198:FUM262212 GEI262198:GEI262212 GOE262198:GOE262212 GYA262198:GYA262212 HHW262198:HHW262212 HRS262198:HRS262212 IBO262198:IBO262212 ILK262198:ILK262212 IVG262198:IVG262212 JFC262198:JFC262212 JOY262198:JOY262212 JYU262198:JYU262212 KIQ262198:KIQ262212 KSM262198:KSM262212 LCI262198:LCI262212 LME262198:LME262212 LWA262198:LWA262212 MFW262198:MFW262212 MPS262198:MPS262212 MZO262198:MZO262212 NJK262198:NJK262212 NTG262198:NTG262212 ODC262198:ODC262212 OMY262198:OMY262212 OWU262198:OWU262212 PGQ262198:PGQ262212 PQM262198:PQM262212 QAI262198:QAI262212 QKE262198:QKE262212 QUA262198:QUA262212 RDW262198:RDW262212 RNS262198:RNS262212 RXO262198:RXO262212 SHK262198:SHK262212 SRG262198:SRG262212 TBC262198:TBC262212 TKY262198:TKY262212 TUU262198:TUU262212 UEQ262198:UEQ262212 UOM262198:UOM262212 UYI262198:UYI262212 VIE262198:VIE262212 VSA262198:VSA262212 WBW262198:WBW262212 WLS262198:WLS262212 WVO262198:WVO262212 G327734:G327748 JC327734:JC327748 SY327734:SY327748 ACU327734:ACU327748 AMQ327734:AMQ327748 AWM327734:AWM327748 BGI327734:BGI327748 BQE327734:BQE327748 CAA327734:CAA327748 CJW327734:CJW327748 CTS327734:CTS327748 DDO327734:DDO327748 DNK327734:DNK327748 DXG327734:DXG327748 EHC327734:EHC327748 EQY327734:EQY327748 FAU327734:FAU327748 FKQ327734:FKQ327748 FUM327734:FUM327748 GEI327734:GEI327748 GOE327734:GOE327748 GYA327734:GYA327748 HHW327734:HHW327748 HRS327734:HRS327748 IBO327734:IBO327748 ILK327734:ILK327748 IVG327734:IVG327748 JFC327734:JFC327748 JOY327734:JOY327748 JYU327734:JYU327748 KIQ327734:KIQ327748 KSM327734:KSM327748 LCI327734:LCI327748 LME327734:LME327748 LWA327734:LWA327748 MFW327734:MFW327748 MPS327734:MPS327748 MZO327734:MZO327748 NJK327734:NJK327748 NTG327734:NTG327748 ODC327734:ODC327748 OMY327734:OMY327748 OWU327734:OWU327748 PGQ327734:PGQ327748 PQM327734:PQM327748 QAI327734:QAI327748 QKE327734:QKE327748 QUA327734:QUA327748 RDW327734:RDW327748 RNS327734:RNS327748 RXO327734:RXO327748 SHK327734:SHK327748 SRG327734:SRG327748 TBC327734:TBC327748 TKY327734:TKY327748 TUU327734:TUU327748 UEQ327734:UEQ327748 UOM327734:UOM327748 UYI327734:UYI327748 VIE327734:VIE327748 VSA327734:VSA327748 WBW327734:WBW327748 WLS327734:WLS327748 WVO327734:WVO327748 G393270:G393284 JC393270:JC393284 SY393270:SY393284 ACU393270:ACU393284 AMQ393270:AMQ393284 AWM393270:AWM393284 BGI393270:BGI393284 BQE393270:BQE393284 CAA393270:CAA393284 CJW393270:CJW393284 CTS393270:CTS393284 DDO393270:DDO393284 DNK393270:DNK393284 DXG393270:DXG393284 EHC393270:EHC393284 EQY393270:EQY393284 FAU393270:FAU393284 FKQ393270:FKQ393284 FUM393270:FUM393284 GEI393270:GEI393284 GOE393270:GOE393284 GYA393270:GYA393284 HHW393270:HHW393284 HRS393270:HRS393284 IBO393270:IBO393284 ILK393270:ILK393284 IVG393270:IVG393284 JFC393270:JFC393284 JOY393270:JOY393284 JYU393270:JYU393284 KIQ393270:KIQ393284 KSM393270:KSM393284 LCI393270:LCI393284 LME393270:LME393284 LWA393270:LWA393284 MFW393270:MFW393284 MPS393270:MPS393284 MZO393270:MZO393284 NJK393270:NJK393284 NTG393270:NTG393284 ODC393270:ODC393284 OMY393270:OMY393284 OWU393270:OWU393284 PGQ393270:PGQ393284 PQM393270:PQM393284 QAI393270:QAI393284 QKE393270:QKE393284 QUA393270:QUA393284 RDW393270:RDW393284 RNS393270:RNS393284 RXO393270:RXO393284 SHK393270:SHK393284 SRG393270:SRG393284 TBC393270:TBC393284 TKY393270:TKY393284 TUU393270:TUU393284 UEQ393270:UEQ393284 UOM393270:UOM393284 UYI393270:UYI393284 VIE393270:VIE393284 VSA393270:VSA393284 WBW393270:WBW393284 WLS393270:WLS393284 WVO393270:WVO393284 G458806:G458820 JC458806:JC458820 SY458806:SY458820 ACU458806:ACU458820 AMQ458806:AMQ458820 AWM458806:AWM458820 BGI458806:BGI458820 BQE458806:BQE458820 CAA458806:CAA458820 CJW458806:CJW458820 CTS458806:CTS458820 DDO458806:DDO458820 DNK458806:DNK458820 DXG458806:DXG458820 EHC458806:EHC458820 EQY458806:EQY458820 FAU458806:FAU458820 FKQ458806:FKQ458820 FUM458806:FUM458820 GEI458806:GEI458820 GOE458806:GOE458820 GYA458806:GYA458820 HHW458806:HHW458820 HRS458806:HRS458820 IBO458806:IBO458820 ILK458806:ILK458820 IVG458806:IVG458820 JFC458806:JFC458820 JOY458806:JOY458820 JYU458806:JYU458820 KIQ458806:KIQ458820 KSM458806:KSM458820 LCI458806:LCI458820 LME458806:LME458820 LWA458806:LWA458820 MFW458806:MFW458820 MPS458806:MPS458820 MZO458806:MZO458820 NJK458806:NJK458820 NTG458806:NTG458820 ODC458806:ODC458820 OMY458806:OMY458820 OWU458806:OWU458820 PGQ458806:PGQ458820 PQM458806:PQM458820 QAI458806:QAI458820 QKE458806:QKE458820 QUA458806:QUA458820 RDW458806:RDW458820 RNS458806:RNS458820 RXO458806:RXO458820 SHK458806:SHK458820 SRG458806:SRG458820 TBC458806:TBC458820 TKY458806:TKY458820 TUU458806:TUU458820 UEQ458806:UEQ458820 UOM458806:UOM458820 UYI458806:UYI458820 VIE458806:VIE458820 VSA458806:VSA458820 WBW458806:WBW458820 WLS458806:WLS458820 WVO458806:WVO458820 G524342:G524356 JC524342:JC524356 SY524342:SY524356 ACU524342:ACU524356 AMQ524342:AMQ524356 AWM524342:AWM524356 BGI524342:BGI524356 BQE524342:BQE524356 CAA524342:CAA524356 CJW524342:CJW524356 CTS524342:CTS524356 DDO524342:DDO524356 DNK524342:DNK524356 DXG524342:DXG524356 EHC524342:EHC524356 EQY524342:EQY524356 FAU524342:FAU524356 FKQ524342:FKQ524356 FUM524342:FUM524356 GEI524342:GEI524356 GOE524342:GOE524356 GYA524342:GYA524356 HHW524342:HHW524356 HRS524342:HRS524356 IBO524342:IBO524356 ILK524342:ILK524356 IVG524342:IVG524356 JFC524342:JFC524356 JOY524342:JOY524356 JYU524342:JYU524356 KIQ524342:KIQ524356 KSM524342:KSM524356 LCI524342:LCI524356 LME524342:LME524356 LWA524342:LWA524356 MFW524342:MFW524356 MPS524342:MPS524356 MZO524342:MZO524356 NJK524342:NJK524356 NTG524342:NTG524356 ODC524342:ODC524356 OMY524342:OMY524356 OWU524342:OWU524356 PGQ524342:PGQ524356 PQM524342:PQM524356 QAI524342:QAI524356 QKE524342:QKE524356 QUA524342:QUA524356 RDW524342:RDW524356 RNS524342:RNS524356 RXO524342:RXO524356 SHK524342:SHK524356 SRG524342:SRG524356 TBC524342:TBC524356 TKY524342:TKY524356 TUU524342:TUU524356 UEQ524342:UEQ524356 UOM524342:UOM524356 UYI524342:UYI524356 VIE524342:VIE524356 VSA524342:VSA524356 WBW524342:WBW524356 WLS524342:WLS524356 WVO524342:WVO524356 G589878:G589892 JC589878:JC589892 SY589878:SY589892 ACU589878:ACU589892 AMQ589878:AMQ589892 AWM589878:AWM589892 BGI589878:BGI589892 BQE589878:BQE589892 CAA589878:CAA589892 CJW589878:CJW589892 CTS589878:CTS589892 DDO589878:DDO589892 DNK589878:DNK589892 DXG589878:DXG589892 EHC589878:EHC589892 EQY589878:EQY589892 FAU589878:FAU589892 FKQ589878:FKQ589892 FUM589878:FUM589892 GEI589878:GEI589892 GOE589878:GOE589892 GYA589878:GYA589892 HHW589878:HHW589892 HRS589878:HRS589892 IBO589878:IBO589892 ILK589878:ILK589892 IVG589878:IVG589892 JFC589878:JFC589892 JOY589878:JOY589892 JYU589878:JYU589892 KIQ589878:KIQ589892 KSM589878:KSM589892 LCI589878:LCI589892 LME589878:LME589892 LWA589878:LWA589892 MFW589878:MFW589892 MPS589878:MPS589892 MZO589878:MZO589892 NJK589878:NJK589892 NTG589878:NTG589892 ODC589878:ODC589892 OMY589878:OMY589892 OWU589878:OWU589892 PGQ589878:PGQ589892 PQM589878:PQM589892 QAI589878:QAI589892 QKE589878:QKE589892 QUA589878:QUA589892 RDW589878:RDW589892 RNS589878:RNS589892 RXO589878:RXO589892 SHK589878:SHK589892 SRG589878:SRG589892 TBC589878:TBC589892 TKY589878:TKY589892 TUU589878:TUU589892 UEQ589878:UEQ589892 UOM589878:UOM589892 UYI589878:UYI589892 VIE589878:VIE589892 VSA589878:VSA589892 WBW589878:WBW589892 WLS589878:WLS589892 WVO589878:WVO589892 G655414:G655428 JC655414:JC655428 SY655414:SY655428 ACU655414:ACU655428 AMQ655414:AMQ655428 AWM655414:AWM655428 BGI655414:BGI655428 BQE655414:BQE655428 CAA655414:CAA655428 CJW655414:CJW655428 CTS655414:CTS655428 DDO655414:DDO655428 DNK655414:DNK655428 DXG655414:DXG655428 EHC655414:EHC655428 EQY655414:EQY655428 FAU655414:FAU655428 FKQ655414:FKQ655428 FUM655414:FUM655428 GEI655414:GEI655428 GOE655414:GOE655428 GYA655414:GYA655428 HHW655414:HHW655428 HRS655414:HRS655428 IBO655414:IBO655428 ILK655414:ILK655428 IVG655414:IVG655428 JFC655414:JFC655428 JOY655414:JOY655428 JYU655414:JYU655428 KIQ655414:KIQ655428 KSM655414:KSM655428 LCI655414:LCI655428 LME655414:LME655428 LWA655414:LWA655428 MFW655414:MFW655428 MPS655414:MPS655428 MZO655414:MZO655428 NJK655414:NJK655428 NTG655414:NTG655428 ODC655414:ODC655428 OMY655414:OMY655428 OWU655414:OWU655428 PGQ655414:PGQ655428 PQM655414:PQM655428 QAI655414:QAI655428 QKE655414:QKE655428 QUA655414:QUA655428 RDW655414:RDW655428 RNS655414:RNS655428 RXO655414:RXO655428 SHK655414:SHK655428 SRG655414:SRG655428 TBC655414:TBC655428 TKY655414:TKY655428 TUU655414:TUU655428 UEQ655414:UEQ655428 UOM655414:UOM655428 UYI655414:UYI655428 VIE655414:VIE655428 VSA655414:VSA655428 WBW655414:WBW655428 WLS655414:WLS655428 WVO655414:WVO655428 G720950:G720964 JC720950:JC720964 SY720950:SY720964 ACU720950:ACU720964 AMQ720950:AMQ720964 AWM720950:AWM720964 BGI720950:BGI720964 BQE720950:BQE720964 CAA720950:CAA720964 CJW720950:CJW720964 CTS720950:CTS720964 DDO720950:DDO720964 DNK720950:DNK720964 DXG720950:DXG720964 EHC720950:EHC720964 EQY720950:EQY720964 FAU720950:FAU720964 FKQ720950:FKQ720964 FUM720950:FUM720964 GEI720950:GEI720964 GOE720950:GOE720964 GYA720950:GYA720964 HHW720950:HHW720964 HRS720950:HRS720964 IBO720950:IBO720964 ILK720950:ILK720964 IVG720950:IVG720964 JFC720950:JFC720964 JOY720950:JOY720964 JYU720950:JYU720964 KIQ720950:KIQ720964 KSM720950:KSM720964 LCI720950:LCI720964 LME720950:LME720964 LWA720950:LWA720964 MFW720950:MFW720964 MPS720950:MPS720964 MZO720950:MZO720964 NJK720950:NJK720964 NTG720950:NTG720964 ODC720950:ODC720964 OMY720950:OMY720964 OWU720950:OWU720964 PGQ720950:PGQ720964 PQM720950:PQM720964 QAI720950:QAI720964 QKE720950:QKE720964 QUA720950:QUA720964 RDW720950:RDW720964 RNS720950:RNS720964 RXO720950:RXO720964 SHK720950:SHK720964 SRG720950:SRG720964 TBC720950:TBC720964 TKY720950:TKY720964 TUU720950:TUU720964 UEQ720950:UEQ720964 UOM720950:UOM720964 UYI720950:UYI720964 VIE720950:VIE720964 VSA720950:VSA720964 WBW720950:WBW720964 WLS720950:WLS720964 WVO720950:WVO720964 G786486:G786500 JC786486:JC786500 SY786486:SY786500 ACU786486:ACU786500 AMQ786486:AMQ786500 AWM786486:AWM786500 BGI786486:BGI786500 BQE786486:BQE786500 CAA786486:CAA786500 CJW786486:CJW786500 CTS786486:CTS786500 DDO786486:DDO786500 DNK786486:DNK786500 DXG786486:DXG786500 EHC786486:EHC786500 EQY786486:EQY786500 FAU786486:FAU786500 FKQ786486:FKQ786500 FUM786486:FUM786500 GEI786486:GEI786500 GOE786486:GOE786500 GYA786486:GYA786500 HHW786486:HHW786500 HRS786486:HRS786500 IBO786486:IBO786500 ILK786486:ILK786500 IVG786486:IVG786500 JFC786486:JFC786500 JOY786486:JOY786500 JYU786486:JYU786500 KIQ786486:KIQ786500 KSM786486:KSM786500 LCI786486:LCI786500 LME786486:LME786500 LWA786486:LWA786500 MFW786486:MFW786500 MPS786486:MPS786500 MZO786486:MZO786500 NJK786486:NJK786500 NTG786486:NTG786500 ODC786486:ODC786500 OMY786486:OMY786500 OWU786486:OWU786500 PGQ786486:PGQ786500 PQM786486:PQM786500 QAI786486:QAI786500 QKE786486:QKE786500 QUA786486:QUA786500 RDW786486:RDW786500 RNS786486:RNS786500 RXO786486:RXO786500 SHK786486:SHK786500 SRG786486:SRG786500 TBC786486:TBC786500 TKY786486:TKY786500 TUU786486:TUU786500 UEQ786486:UEQ786500 UOM786486:UOM786500 UYI786486:UYI786500 VIE786486:VIE786500 VSA786486:VSA786500 WBW786486:WBW786500 WLS786486:WLS786500 WVO786486:WVO786500 G852022:G852036 JC852022:JC852036 SY852022:SY852036 ACU852022:ACU852036 AMQ852022:AMQ852036 AWM852022:AWM852036 BGI852022:BGI852036 BQE852022:BQE852036 CAA852022:CAA852036 CJW852022:CJW852036 CTS852022:CTS852036 DDO852022:DDO852036 DNK852022:DNK852036 DXG852022:DXG852036 EHC852022:EHC852036 EQY852022:EQY852036 FAU852022:FAU852036 FKQ852022:FKQ852036 FUM852022:FUM852036 GEI852022:GEI852036 GOE852022:GOE852036 GYA852022:GYA852036 HHW852022:HHW852036 HRS852022:HRS852036 IBO852022:IBO852036 ILK852022:ILK852036 IVG852022:IVG852036 JFC852022:JFC852036 JOY852022:JOY852036 JYU852022:JYU852036 KIQ852022:KIQ852036 KSM852022:KSM852036 LCI852022:LCI852036 LME852022:LME852036 LWA852022:LWA852036 MFW852022:MFW852036 MPS852022:MPS852036 MZO852022:MZO852036 NJK852022:NJK852036 NTG852022:NTG852036 ODC852022:ODC852036 OMY852022:OMY852036 OWU852022:OWU852036 PGQ852022:PGQ852036 PQM852022:PQM852036 QAI852022:QAI852036 QKE852022:QKE852036 QUA852022:QUA852036 RDW852022:RDW852036 RNS852022:RNS852036 RXO852022:RXO852036 SHK852022:SHK852036 SRG852022:SRG852036 TBC852022:TBC852036 TKY852022:TKY852036 TUU852022:TUU852036 UEQ852022:UEQ852036 UOM852022:UOM852036 UYI852022:UYI852036 VIE852022:VIE852036 VSA852022:VSA852036 WBW852022:WBW852036 WLS852022:WLS852036 WVO852022:WVO852036 G917558:G917572 JC917558:JC917572 SY917558:SY917572 ACU917558:ACU917572 AMQ917558:AMQ917572 AWM917558:AWM917572 BGI917558:BGI917572 BQE917558:BQE917572 CAA917558:CAA917572 CJW917558:CJW917572 CTS917558:CTS917572 DDO917558:DDO917572 DNK917558:DNK917572 DXG917558:DXG917572 EHC917558:EHC917572 EQY917558:EQY917572 FAU917558:FAU917572 FKQ917558:FKQ917572 FUM917558:FUM917572 GEI917558:GEI917572 GOE917558:GOE917572 GYA917558:GYA917572 HHW917558:HHW917572 HRS917558:HRS917572 IBO917558:IBO917572 ILK917558:ILK917572 IVG917558:IVG917572 JFC917558:JFC917572 JOY917558:JOY917572 JYU917558:JYU917572 KIQ917558:KIQ917572 KSM917558:KSM917572 LCI917558:LCI917572 LME917558:LME917572 LWA917558:LWA917572 MFW917558:MFW917572 MPS917558:MPS917572 MZO917558:MZO917572 NJK917558:NJK917572 NTG917558:NTG917572 ODC917558:ODC917572 OMY917558:OMY917572 OWU917558:OWU917572 PGQ917558:PGQ917572 PQM917558:PQM917572 QAI917558:QAI917572 QKE917558:QKE917572 QUA917558:QUA917572 RDW917558:RDW917572 RNS917558:RNS917572 RXO917558:RXO917572 SHK917558:SHK917572 SRG917558:SRG917572 TBC917558:TBC917572 TKY917558:TKY917572 TUU917558:TUU917572 UEQ917558:UEQ917572 UOM917558:UOM917572 UYI917558:UYI917572 VIE917558:VIE917572 VSA917558:VSA917572 WBW917558:WBW917572 WLS917558:WLS917572 WVO917558:WVO917572 G983094:G983108 JC983094:JC983108 SY983094:SY983108 ACU983094:ACU983108 AMQ983094:AMQ983108 AWM983094:AWM983108 BGI983094:BGI983108 BQE983094:BQE983108 CAA983094:CAA983108 CJW983094:CJW983108 CTS983094:CTS983108 DDO983094:DDO983108 DNK983094:DNK983108 DXG983094:DXG983108 EHC983094:EHC983108 EQY983094:EQY983108 FAU983094:FAU983108 FKQ983094:FKQ983108 FUM983094:FUM983108 GEI983094:GEI983108 GOE983094:GOE983108 GYA983094:GYA983108 HHW983094:HHW983108 HRS983094:HRS983108 IBO983094:IBO983108 ILK983094:ILK983108 IVG983094:IVG983108 JFC983094:JFC983108 JOY983094:JOY983108 JYU983094:JYU983108 KIQ983094:KIQ983108 KSM983094:KSM983108 LCI983094:LCI983108 LME983094:LME983108 LWA983094:LWA983108 MFW983094:MFW983108 MPS983094:MPS983108 MZO983094:MZO983108 NJK983094:NJK983108 NTG983094:NTG983108 ODC983094:ODC983108 OMY983094:OMY983108 OWU983094:OWU983108 PGQ983094:PGQ983108 PQM983094:PQM983108 QAI983094:QAI983108 QKE983094:QKE983108 QUA983094:QUA983108 RDW983094:RDW983108 RNS983094:RNS983108 RXO983094:RXO983108 SHK983094:SHK983108 SRG983094:SRG983108 TBC983094:TBC983108 TKY983094:TKY983108 TUU983094:TUU983108 UEQ983094:UEQ983108 UOM983094:UOM983108 UYI983094:UYI983108 VIE983094:VIE983108 VSA983094:VSA983108 WBW983094:WBW983108 WLS983094:WLS983108 WVO983094:WVO983108 E8:E16 JA8:JA16 SW8:SW16 ACS8:ACS16 AMO8:AMO16 AWK8:AWK16 BGG8:BGG16 BQC8:BQC16 BZY8:BZY16 CJU8:CJU16 CTQ8:CTQ16 DDM8:DDM16 DNI8:DNI16 DXE8:DXE16 EHA8:EHA16 EQW8:EQW16 FAS8:FAS16 FKO8:FKO16 FUK8:FUK16 GEG8:GEG16 GOC8:GOC16 GXY8:GXY16 HHU8:HHU16 HRQ8:HRQ16 IBM8:IBM16 ILI8:ILI16 IVE8:IVE16 JFA8:JFA16 JOW8:JOW16 JYS8:JYS16 KIO8:KIO16 KSK8:KSK16 LCG8:LCG16 LMC8:LMC16 LVY8:LVY16 MFU8:MFU16 MPQ8:MPQ16 MZM8:MZM16 NJI8:NJI16 NTE8:NTE16 ODA8:ODA16 OMW8:OMW16 OWS8:OWS16 PGO8:PGO16 PQK8:PQK16 QAG8:QAG16 QKC8:QKC16 QTY8:QTY16 RDU8:RDU16 RNQ8:RNQ16 RXM8:RXM16 SHI8:SHI16 SRE8:SRE16 TBA8:TBA16 TKW8:TKW16 TUS8:TUS16 UEO8:UEO16 UOK8:UOK16 UYG8:UYG16 VIC8:VIC16 VRY8:VRY16 WBU8:WBU16 WLQ8:WLQ16 WVM8:WVM16 E65544:E65552 JA65544:JA65552 SW65544:SW65552 ACS65544:ACS65552 AMO65544:AMO65552 AWK65544:AWK65552 BGG65544:BGG65552 BQC65544:BQC65552 BZY65544:BZY65552 CJU65544:CJU65552 CTQ65544:CTQ65552 DDM65544:DDM65552 DNI65544:DNI65552 DXE65544:DXE65552 EHA65544:EHA65552 EQW65544:EQW65552 FAS65544:FAS65552 FKO65544:FKO65552 FUK65544:FUK65552 GEG65544:GEG65552 GOC65544:GOC65552 GXY65544:GXY65552 HHU65544:HHU65552 HRQ65544:HRQ65552 IBM65544:IBM65552 ILI65544:ILI65552 IVE65544:IVE65552 JFA65544:JFA65552 JOW65544:JOW65552 JYS65544:JYS65552 KIO65544:KIO65552 KSK65544:KSK65552 LCG65544:LCG65552 LMC65544:LMC65552 LVY65544:LVY65552 MFU65544:MFU65552 MPQ65544:MPQ65552 MZM65544:MZM65552 NJI65544:NJI65552 NTE65544:NTE65552 ODA65544:ODA65552 OMW65544:OMW65552 OWS65544:OWS65552 PGO65544:PGO65552 PQK65544:PQK65552 QAG65544:QAG65552 QKC65544:QKC65552 QTY65544:QTY65552 RDU65544:RDU65552 RNQ65544:RNQ65552 RXM65544:RXM65552 SHI65544:SHI65552 SRE65544:SRE65552 TBA65544:TBA65552 TKW65544:TKW65552 TUS65544:TUS65552 UEO65544:UEO65552 UOK65544:UOK65552 UYG65544:UYG65552 VIC65544:VIC65552 VRY65544:VRY65552 WBU65544:WBU65552 WLQ65544:WLQ65552 WVM65544:WVM65552 E131080:E131088 JA131080:JA131088 SW131080:SW131088 ACS131080:ACS131088 AMO131080:AMO131088 AWK131080:AWK131088 BGG131080:BGG131088 BQC131080:BQC131088 BZY131080:BZY131088 CJU131080:CJU131088 CTQ131080:CTQ131088 DDM131080:DDM131088 DNI131080:DNI131088 DXE131080:DXE131088 EHA131080:EHA131088 EQW131080:EQW131088 FAS131080:FAS131088 FKO131080:FKO131088 FUK131080:FUK131088 GEG131080:GEG131088 GOC131080:GOC131088 GXY131080:GXY131088 HHU131080:HHU131088 HRQ131080:HRQ131088 IBM131080:IBM131088 ILI131080:ILI131088 IVE131080:IVE131088 JFA131080:JFA131088 JOW131080:JOW131088 JYS131080:JYS131088 KIO131080:KIO131088 KSK131080:KSK131088 LCG131080:LCG131088 LMC131080:LMC131088 LVY131080:LVY131088 MFU131080:MFU131088 MPQ131080:MPQ131088 MZM131080:MZM131088 NJI131080:NJI131088 NTE131080:NTE131088 ODA131080:ODA131088 OMW131080:OMW131088 OWS131080:OWS131088 PGO131080:PGO131088 PQK131080:PQK131088 QAG131080:QAG131088 QKC131080:QKC131088 QTY131080:QTY131088 RDU131080:RDU131088 RNQ131080:RNQ131088 RXM131080:RXM131088 SHI131080:SHI131088 SRE131080:SRE131088 TBA131080:TBA131088 TKW131080:TKW131088 TUS131080:TUS131088 UEO131080:UEO131088 UOK131080:UOK131088 UYG131080:UYG131088 VIC131080:VIC131088 VRY131080:VRY131088 WBU131080:WBU131088 WLQ131080:WLQ131088 WVM131080:WVM131088 E196616:E196624 JA196616:JA196624 SW196616:SW196624 ACS196616:ACS196624 AMO196616:AMO196624 AWK196616:AWK196624 BGG196616:BGG196624 BQC196616:BQC196624 BZY196616:BZY196624 CJU196616:CJU196624 CTQ196616:CTQ196624 DDM196616:DDM196624 DNI196616:DNI196624 DXE196616:DXE196624 EHA196616:EHA196624 EQW196616:EQW196624 FAS196616:FAS196624 FKO196616:FKO196624 FUK196616:FUK196624 GEG196616:GEG196624 GOC196616:GOC196624 GXY196616:GXY196624 HHU196616:HHU196624 HRQ196616:HRQ196624 IBM196616:IBM196624 ILI196616:ILI196624 IVE196616:IVE196624 JFA196616:JFA196624 JOW196616:JOW196624 JYS196616:JYS196624 KIO196616:KIO196624 KSK196616:KSK196624 LCG196616:LCG196624 LMC196616:LMC196624 LVY196616:LVY196624 MFU196616:MFU196624 MPQ196616:MPQ196624 MZM196616:MZM196624 NJI196616:NJI196624 NTE196616:NTE196624 ODA196616:ODA196624 OMW196616:OMW196624 OWS196616:OWS196624 PGO196616:PGO196624 PQK196616:PQK196624 QAG196616:QAG196624 QKC196616:QKC196624 QTY196616:QTY196624 RDU196616:RDU196624 RNQ196616:RNQ196624 RXM196616:RXM196624 SHI196616:SHI196624 SRE196616:SRE196624 TBA196616:TBA196624 TKW196616:TKW196624 TUS196616:TUS196624 UEO196616:UEO196624 UOK196616:UOK196624 UYG196616:UYG196624 VIC196616:VIC196624 VRY196616:VRY196624 WBU196616:WBU196624 WLQ196616:WLQ196624 WVM196616:WVM196624 E262152:E262160 JA262152:JA262160 SW262152:SW262160 ACS262152:ACS262160 AMO262152:AMO262160 AWK262152:AWK262160 BGG262152:BGG262160 BQC262152:BQC262160 BZY262152:BZY262160 CJU262152:CJU262160 CTQ262152:CTQ262160 DDM262152:DDM262160 DNI262152:DNI262160 DXE262152:DXE262160 EHA262152:EHA262160 EQW262152:EQW262160 FAS262152:FAS262160 FKO262152:FKO262160 FUK262152:FUK262160 GEG262152:GEG262160 GOC262152:GOC262160 GXY262152:GXY262160 HHU262152:HHU262160 HRQ262152:HRQ262160 IBM262152:IBM262160 ILI262152:ILI262160 IVE262152:IVE262160 JFA262152:JFA262160 JOW262152:JOW262160 JYS262152:JYS262160 KIO262152:KIO262160 KSK262152:KSK262160 LCG262152:LCG262160 LMC262152:LMC262160 LVY262152:LVY262160 MFU262152:MFU262160 MPQ262152:MPQ262160 MZM262152:MZM262160 NJI262152:NJI262160 NTE262152:NTE262160 ODA262152:ODA262160 OMW262152:OMW262160 OWS262152:OWS262160 PGO262152:PGO262160 PQK262152:PQK262160 QAG262152:QAG262160 QKC262152:QKC262160 QTY262152:QTY262160 RDU262152:RDU262160 RNQ262152:RNQ262160 RXM262152:RXM262160 SHI262152:SHI262160 SRE262152:SRE262160 TBA262152:TBA262160 TKW262152:TKW262160 TUS262152:TUS262160 UEO262152:UEO262160 UOK262152:UOK262160 UYG262152:UYG262160 VIC262152:VIC262160 VRY262152:VRY262160 WBU262152:WBU262160 WLQ262152:WLQ262160 WVM262152:WVM262160 E327688:E327696 JA327688:JA327696 SW327688:SW327696 ACS327688:ACS327696 AMO327688:AMO327696 AWK327688:AWK327696 BGG327688:BGG327696 BQC327688:BQC327696 BZY327688:BZY327696 CJU327688:CJU327696 CTQ327688:CTQ327696 DDM327688:DDM327696 DNI327688:DNI327696 DXE327688:DXE327696 EHA327688:EHA327696 EQW327688:EQW327696 FAS327688:FAS327696 FKO327688:FKO327696 FUK327688:FUK327696 GEG327688:GEG327696 GOC327688:GOC327696 GXY327688:GXY327696 HHU327688:HHU327696 HRQ327688:HRQ327696 IBM327688:IBM327696 ILI327688:ILI327696 IVE327688:IVE327696 JFA327688:JFA327696 JOW327688:JOW327696 JYS327688:JYS327696 KIO327688:KIO327696 KSK327688:KSK327696 LCG327688:LCG327696 LMC327688:LMC327696 LVY327688:LVY327696 MFU327688:MFU327696 MPQ327688:MPQ327696 MZM327688:MZM327696 NJI327688:NJI327696 NTE327688:NTE327696 ODA327688:ODA327696 OMW327688:OMW327696 OWS327688:OWS327696 PGO327688:PGO327696 PQK327688:PQK327696 QAG327688:QAG327696 QKC327688:QKC327696 QTY327688:QTY327696 RDU327688:RDU327696 RNQ327688:RNQ327696 RXM327688:RXM327696 SHI327688:SHI327696 SRE327688:SRE327696 TBA327688:TBA327696 TKW327688:TKW327696 TUS327688:TUS327696 UEO327688:UEO327696 UOK327688:UOK327696 UYG327688:UYG327696 VIC327688:VIC327696 VRY327688:VRY327696 WBU327688:WBU327696 WLQ327688:WLQ327696 WVM327688:WVM327696 E393224:E393232 JA393224:JA393232 SW393224:SW393232 ACS393224:ACS393232 AMO393224:AMO393232 AWK393224:AWK393232 BGG393224:BGG393232 BQC393224:BQC393232 BZY393224:BZY393232 CJU393224:CJU393232 CTQ393224:CTQ393232 DDM393224:DDM393232 DNI393224:DNI393232 DXE393224:DXE393232 EHA393224:EHA393232 EQW393224:EQW393232 FAS393224:FAS393232 FKO393224:FKO393232 FUK393224:FUK393232 GEG393224:GEG393232 GOC393224:GOC393232 GXY393224:GXY393232 HHU393224:HHU393232 HRQ393224:HRQ393232 IBM393224:IBM393232 ILI393224:ILI393232 IVE393224:IVE393232 JFA393224:JFA393232 JOW393224:JOW393232 JYS393224:JYS393232 KIO393224:KIO393232 KSK393224:KSK393232 LCG393224:LCG393232 LMC393224:LMC393232 LVY393224:LVY393232 MFU393224:MFU393232 MPQ393224:MPQ393232 MZM393224:MZM393232 NJI393224:NJI393232 NTE393224:NTE393232 ODA393224:ODA393232 OMW393224:OMW393232 OWS393224:OWS393232 PGO393224:PGO393232 PQK393224:PQK393232 QAG393224:QAG393232 QKC393224:QKC393232 QTY393224:QTY393232 RDU393224:RDU393232 RNQ393224:RNQ393232 RXM393224:RXM393232 SHI393224:SHI393232 SRE393224:SRE393232 TBA393224:TBA393232 TKW393224:TKW393232 TUS393224:TUS393232 UEO393224:UEO393232 UOK393224:UOK393232 UYG393224:UYG393232 VIC393224:VIC393232 VRY393224:VRY393232 WBU393224:WBU393232 WLQ393224:WLQ393232 WVM393224:WVM393232 E458760:E458768 JA458760:JA458768 SW458760:SW458768 ACS458760:ACS458768 AMO458760:AMO458768 AWK458760:AWK458768 BGG458760:BGG458768 BQC458760:BQC458768 BZY458760:BZY458768 CJU458760:CJU458768 CTQ458760:CTQ458768 DDM458760:DDM458768 DNI458760:DNI458768 DXE458760:DXE458768 EHA458760:EHA458768 EQW458760:EQW458768 FAS458760:FAS458768 FKO458760:FKO458768 FUK458760:FUK458768 GEG458760:GEG458768 GOC458760:GOC458768 GXY458760:GXY458768 HHU458760:HHU458768 HRQ458760:HRQ458768 IBM458760:IBM458768 ILI458760:ILI458768 IVE458760:IVE458768 JFA458760:JFA458768 JOW458760:JOW458768 JYS458760:JYS458768 KIO458760:KIO458768 KSK458760:KSK458768 LCG458760:LCG458768 LMC458760:LMC458768 LVY458760:LVY458768 MFU458760:MFU458768 MPQ458760:MPQ458768 MZM458760:MZM458768 NJI458760:NJI458768 NTE458760:NTE458768 ODA458760:ODA458768 OMW458760:OMW458768 OWS458760:OWS458768 PGO458760:PGO458768 PQK458760:PQK458768 QAG458760:QAG458768 QKC458760:QKC458768 QTY458760:QTY458768 RDU458760:RDU458768 RNQ458760:RNQ458768 RXM458760:RXM458768 SHI458760:SHI458768 SRE458760:SRE458768 TBA458760:TBA458768 TKW458760:TKW458768 TUS458760:TUS458768 UEO458760:UEO458768 UOK458760:UOK458768 UYG458760:UYG458768 VIC458760:VIC458768 VRY458760:VRY458768 WBU458760:WBU458768 WLQ458760:WLQ458768 WVM458760:WVM458768 E524296:E524304 JA524296:JA524304 SW524296:SW524304 ACS524296:ACS524304 AMO524296:AMO524304 AWK524296:AWK524304 BGG524296:BGG524304 BQC524296:BQC524304 BZY524296:BZY524304 CJU524296:CJU524304 CTQ524296:CTQ524304 DDM524296:DDM524304 DNI524296:DNI524304 DXE524296:DXE524304 EHA524296:EHA524304 EQW524296:EQW524304 FAS524296:FAS524304 FKO524296:FKO524304 FUK524296:FUK524304 GEG524296:GEG524304 GOC524296:GOC524304 GXY524296:GXY524304 HHU524296:HHU524304 HRQ524296:HRQ524304 IBM524296:IBM524304 ILI524296:ILI524304 IVE524296:IVE524304 JFA524296:JFA524304 JOW524296:JOW524304 JYS524296:JYS524304 KIO524296:KIO524304 KSK524296:KSK524304 LCG524296:LCG524304 LMC524296:LMC524304 LVY524296:LVY524304 MFU524296:MFU524304 MPQ524296:MPQ524304 MZM524296:MZM524304 NJI524296:NJI524304 NTE524296:NTE524304 ODA524296:ODA524304 OMW524296:OMW524304 OWS524296:OWS524304 PGO524296:PGO524304 PQK524296:PQK524304 QAG524296:QAG524304 QKC524296:QKC524304 QTY524296:QTY524304 RDU524296:RDU524304 RNQ524296:RNQ524304 RXM524296:RXM524304 SHI524296:SHI524304 SRE524296:SRE524304 TBA524296:TBA524304 TKW524296:TKW524304 TUS524296:TUS524304 UEO524296:UEO524304 UOK524296:UOK524304 UYG524296:UYG524304 VIC524296:VIC524304 VRY524296:VRY524304 WBU524296:WBU524304 WLQ524296:WLQ524304 WVM524296:WVM524304 E589832:E589840 JA589832:JA589840 SW589832:SW589840 ACS589832:ACS589840 AMO589832:AMO589840 AWK589832:AWK589840 BGG589832:BGG589840 BQC589832:BQC589840 BZY589832:BZY589840 CJU589832:CJU589840 CTQ589832:CTQ589840 DDM589832:DDM589840 DNI589832:DNI589840 DXE589832:DXE589840 EHA589832:EHA589840 EQW589832:EQW589840 FAS589832:FAS589840 FKO589832:FKO589840 FUK589832:FUK589840 GEG589832:GEG589840 GOC589832:GOC589840 GXY589832:GXY589840 HHU589832:HHU589840 HRQ589832:HRQ589840 IBM589832:IBM589840 ILI589832:ILI589840 IVE589832:IVE589840 JFA589832:JFA589840 JOW589832:JOW589840 JYS589832:JYS589840 KIO589832:KIO589840 KSK589832:KSK589840 LCG589832:LCG589840 LMC589832:LMC589840 LVY589832:LVY589840 MFU589832:MFU589840 MPQ589832:MPQ589840 MZM589832:MZM589840 NJI589832:NJI589840 NTE589832:NTE589840 ODA589832:ODA589840 OMW589832:OMW589840 OWS589832:OWS589840 PGO589832:PGO589840 PQK589832:PQK589840 QAG589832:QAG589840 QKC589832:QKC589840 QTY589832:QTY589840 RDU589832:RDU589840 RNQ589832:RNQ589840 RXM589832:RXM589840 SHI589832:SHI589840 SRE589832:SRE589840 TBA589832:TBA589840 TKW589832:TKW589840 TUS589832:TUS589840 UEO589832:UEO589840 UOK589832:UOK589840 UYG589832:UYG589840 VIC589832:VIC589840 VRY589832:VRY589840 WBU589832:WBU589840 WLQ589832:WLQ589840 WVM589832:WVM589840 E655368:E655376 JA655368:JA655376 SW655368:SW655376 ACS655368:ACS655376 AMO655368:AMO655376 AWK655368:AWK655376 BGG655368:BGG655376 BQC655368:BQC655376 BZY655368:BZY655376 CJU655368:CJU655376 CTQ655368:CTQ655376 DDM655368:DDM655376 DNI655368:DNI655376 DXE655368:DXE655376 EHA655368:EHA655376 EQW655368:EQW655376 FAS655368:FAS655376 FKO655368:FKO655376 FUK655368:FUK655376 GEG655368:GEG655376 GOC655368:GOC655376 GXY655368:GXY655376 HHU655368:HHU655376 HRQ655368:HRQ655376 IBM655368:IBM655376 ILI655368:ILI655376 IVE655368:IVE655376 JFA655368:JFA655376 JOW655368:JOW655376 JYS655368:JYS655376 KIO655368:KIO655376 KSK655368:KSK655376 LCG655368:LCG655376 LMC655368:LMC655376 LVY655368:LVY655376 MFU655368:MFU655376 MPQ655368:MPQ655376 MZM655368:MZM655376 NJI655368:NJI655376 NTE655368:NTE655376 ODA655368:ODA655376 OMW655368:OMW655376 OWS655368:OWS655376 PGO655368:PGO655376 PQK655368:PQK655376 QAG655368:QAG655376 QKC655368:QKC655376 QTY655368:QTY655376 RDU655368:RDU655376 RNQ655368:RNQ655376 RXM655368:RXM655376 SHI655368:SHI655376 SRE655368:SRE655376 TBA655368:TBA655376 TKW655368:TKW655376 TUS655368:TUS655376 UEO655368:UEO655376 UOK655368:UOK655376 UYG655368:UYG655376 VIC655368:VIC655376 VRY655368:VRY655376 WBU655368:WBU655376 WLQ655368:WLQ655376 WVM655368:WVM655376 E720904:E720912 JA720904:JA720912 SW720904:SW720912 ACS720904:ACS720912 AMO720904:AMO720912 AWK720904:AWK720912 BGG720904:BGG720912 BQC720904:BQC720912 BZY720904:BZY720912 CJU720904:CJU720912 CTQ720904:CTQ720912 DDM720904:DDM720912 DNI720904:DNI720912 DXE720904:DXE720912 EHA720904:EHA720912 EQW720904:EQW720912 FAS720904:FAS720912 FKO720904:FKO720912 FUK720904:FUK720912 GEG720904:GEG720912 GOC720904:GOC720912 GXY720904:GXY720912 HHU720904:HHU720912 HRQ720904:HRQ720912 IBM720904:IBM720912 ILI720904:ILI720912 IVE720904:IVE720912 JFA720904:JFA720912 JOW720904:JOW720912 JYS720904:JYS720912 KIO720904:KIO720912 KSK720904:KSK720912 LCG720904:LCG720912 LMC720904:LMC720912 LVY720904:LVY720912 MFU720904:MFU720912 MPQ720904:MPQ720912 MZM720904:MZM720912 NJI720904:NJI720912 NTE720904:NTE720912 ODA720904:ODA720912 OMW720904:OMW720912 OWS720904:OWS720912 PGO720904:PGO720912 PQK720904:PQK720912 QAG720904:QAG720912 QKC720904:QKC720912 QTY720904:QTY720912 RDU720904:RDU720912 RNQ720904:RNQ720912 RXM720904:RXM720912 SHI720904:SHI720912 SRE720904:SRE720912 TBA720904:TBA720912 TKW720904:TKW720912 TUS720904:TUS720912 UEO720904:UEO720912 UOK720904:UOK720912 UYG720904:UYG720912 VIC720904:VIC720912 VRY720904:VRY720912 WBU720904:WBU720912 WLQ720904:WLQ720912 WVM720904:WVM720912 E786440:E786448 JA786440:JA786448 SW786440:SW786448 ACS786440:ACS786448 AMO786440:AMO786448 AWK786440:AWK786448 BGG786440:BGG786448 BQC786440:BQC786448 BZY786440:BZY786448 CJU786440:CJU786448 CTQ786440:CTQ786448 DDM786440:DDM786448 DNI786440:DNI786448 DXE786440:DXE786448 EHA786440:EHA786448 EQW786440:EQW786448 FAS786440:FAS786448 FKO786440:FKO786448 FUK786440:FUK786448 GEG786440:GEG786448 GOC786440:GOC786448 GXY786440:GXY786448 HHU786440:HHU786448 HRQ786440:HRQ786448 IBM786440:IBM786448 ILI786440:ILI786448 IVE786440:IVE786448 JFA786440:JFA786448 JOW786440:JOW786448 JYS786440:JYS786448 KIO786440:KIO786448 KSK786440:KSK786448 LCG786440:LCG786448 LMC786440:LMC786448 LVY786440:LVY786448 MFU786440:MFU786448 MPQ786440:MPQ786448 MZM786440:MZM786448 NJI786440:NJI786448 NTE786440:NTE786448 ODA786440:ODA786448 OMW786440:OMW786448 OWS786440:OWS786448 PGO786440:PGO786448 PQK786440:PQK786448 QAG786440:QAG786448 QKC786440:QKC786448 QTY786440:QTY786448 RDU786440:RDU786448 RNQ786440:RNQ786448 RXM786440:RXM786448 SHI786440:SHI786448 SRE786440:SRE786448 TBA786440:TBA786448 TKW786440:TKW786448 TUS786440:TUS786448 UEO786440:UEO786448 UOK786440:UOK786448 UYG786440:UYG786448 VIC786440:VIC786448 VRY786440:VRY786448 WBU786440:WBU786448 WLQ786440:WLQ786448 WVM786440:WVM786448 E851976:E851984 JA851976:JA851984 SW851976:SW851984 ACS851976:ACS851984 AMO851976:AMO851984 AWK851976:AWK851984 BGG851976:BGG851984 BQC851976:BQC851984 BZY851976:BZY851984 CJU851976:CJU851984 CTQ851976:CTQ851984 DDM851976:DDM851984 DNI851976:DNI851984 DXE851976:DXE851984 EHA851976:EHA851984 EQW851976:EQW851984 FAS851976:FAS851984 FKO851976:FKO851984 FUK851976:FUK851984 GEG851976:GEG851984 GOC851976:GOC851984 GXY851976:GXY851984 HHU851976:HHU851984 HRQ851976:HRQ851984 IBM851976:IBM851984 ILI851976:ILI851984 IVE851976:IVE851984 JFA851976:JFA851984 JOW851976:JOW851984 JYS851976:JYS851984 KIO851976:KIO851984 KSK851976:KSK851984 LCG851976:LCG851984 LMC851976:LMC851984 LVY851976:LVY851984 MFU851976:MFU851984 MPQ851976:MPQ851984 MZM851976:MZM851984 NJI851976:NJI851984 NTE851976:NTE851984 ODA851976:ODA851984 OMW851976:OMW851984 OWS851976:OWS851984 PGO851976:PGO851984 PQK851976:PQK851984 QAG851976:QAG851984 QKC851976:QKC851984 QTY851976:QTY851984 RDU851976:RDU851984 RNQ851976:RNQ851984 RXM851976:RXM851984 SHI851976:SHI851984 SRE851976:SRE851984 TBA851976:TBA851984 TKW851976:TKW851984 TUS851976:TUS851984 UEO851976:UEO851984 UOK851976:UOK851984 UYG851976:UYG851984 VIC851976:VIC851984 VRY851976:VRY851984 WBU851976:WBU851984 WLQ851976:WLQ851984 WVM851976:WVM851984 E917512:E917520 JA917512:JA917520 SW917512:SW917520 ACS917512:ACS917520 AMO917512:AMO917520 AWK917512:AWK917520 BGG917512:BGG917520 BQC917512:BQC917520 BZY917512:BZY917520 CJU917512:CJU917520 CTQ917512:CTQ917520 DDM917512:DDM917520 DNI917512:DNI917520 DXE917512:DXE917520 EHA917512:EHA917520 EQW917512:EQW917520 FAS917512:FAS917520 FKO917512:FKO917520 FUK917512:FUK917520 GEG917512:GEG917520 GOC917512:GOC917520 GXY917512:GXY917520 HHU917512:HHU917520 HRQ917512:HRQ917520 IBM917512:IBM917520 ILI917512:ILI917520 IVE917512:IVE917520 JFA917512:JFA917520 JOW917512:JOW917520 JYS917512:JYS917520 KIO917512:KIO917520 KSK917512:KSK917520 LCG917512:LCG917520 LMC917512:LMC917520 LVY917512:LVY917520 MFU917512:MFU917520 MPQ917512:MPQ917520 MZM917512:MZM917520 NJI917512:NJI917520 NTE917512:NTE917520 ODA917512:ODA917520 OMW917512:OMW917520 OWS917512:OWS917520 PGO917512:PGO917520 PQK917512:PQK917520 QAG917512:QAG917520 QKC917512:QKC917520 QTY917512:QTY917520 RDU917512:RDU917520 RNQ917512:RNQ917520 RXM917512:RXM917520 SHI917512:SHI917520 SRE917512:SRE917520 TBA917512:TBA917520 TKW917512:TKW917520 TUS917512:TUS917520 UEO917512:UEO917520 UOK917512:UOK917520 UYG917512:UYG917520 VIC917512:VIC917520 VRY917512:VRY917520 WBU917512:WBU917520 WLQ917512:WLQ917520 WVM917512:WVM917520 E983048:E983056 JA983048:JA983056 SW983048:SW983056 ACS983048:ACS983056 AMO983048:AMO983056 AWK983048:AWK983056 BGG983048:BGG983056 BQC983048:BQC983056 BZY983048:BZY983056 CJU983048:CJU983056 CTQ983048:CTQ983056 DDM983048:DDM983056 DNI983048:DNI983056 DXE983048:DXE983056 EHA983048:EHA983056 EQW983048:EQW983056 FAS983048:FAS983056 FKO983048:FKO983056 FUK983048:FUK983056 GEG983048:GEG983056 GOC983048:GOC983056 GXY983048:GXY983056 HHU983048:HHU983056 HRQ983048:HRQ983056 IBM983048:IBM983056 ILI983048:ILI983056 IVE983048:IVE983056 JFA983048:JFA983056 JOW983048:JOW983056 JYS983048:JYS983056 KIO983048:KIO983056 KSK983048:KSK983056 LCG983048:LCG983056 LMC983048:LMC983056 LVY983048:LVY983056 MFU983048:MFU983056 MPQ983048:MPQ983056 MZM983048:MZM983056 NJI983048:NJI983056 NTE983048:NTE983056 ODA983048:ODA983056 OMW983048:OMW983056 OWS983048:OWS983056 PGO983048:PGO983056 PQK983048:PQK983056 QAG983048:QAG983056 QKC983048:QKC983056 QTY983048:QTY983056 RDU983048:RDU983056 RNQ983048:RNQ983056 RXM983048:RXM983056 SHI983048:SHI983056 SRE983048:SRE983056 TBA983048:TBA983056 TKW983048:TKW983056 TUS983048:TUS983056 UEO983048:UEO983056 UOK983048:UOK983056 UYG983048:UYG983056 VIC983048:VIC983056 VRY983048:VRY983056 WBU983048:WBU983056 WLQ983048:WLQ983056 WVM983048:WVM983056 E20:E50 JA20:JA50 SW20:SW50 ACS20:ACS50 AMO20:AMO50 AWK20:AWK50 BGG20:BGG50 BQC20:BQC50 BZY20:BZY50 CJU20:CJU50 CTQ20:CTQ50 DDM20:DDM50 DNI20:DNI50 DXE20:DXE50 EHA20:EHA50 EQW20:EQW50 FAS20:FAS50 FKO20:FKO50 FUK20:FUK50 GEG20:GEG50 GOC20:GOC50 GXY20:GXY50 HHU20:HHU50 HRQ20:HRQ50 IBM20:IBM50 ILI20:ILI50 IVE20:IVE50 JFA20:JFA50 JOW20:JOW50 JYS20:JYS50 KIO20:KIO50 KSK20:KSK50 LCG20:LCG50 LMC20:LMC50 LVY20:LVY50 MFU20:MFU50 MPQ20:MPQ50 MZM20:MZM50 NJI20:NJI50 NTE20:NTE50 ODA20:ODA50 OMW20:OMW50 OWS20:OWS50 PGO20:PGO50 PQK20:PQK50 QAG20:QAG50 QKC20:QKC50 QTY20:QTY50 RDU20:RDU50 RNQ20:RNQ50 RXM20:RXM50 SHI20:SHI50 SRE20:SRE50 TBA20:TBA50 TKW20:TKW50 TUS20:TUS50 UEO20:UEO50 UOK20:UOK50 UYG20:UYG50 VIC20:VIC50 VRY20:VRY50 WBU20:WBU50 WLQ20:WLQ50 WVM20:WVM50 E65556:E65586 JA65556:JA65586 SW65556:SW65586 ACS65556:ACS65586 AMO65556:AMO65586 AWK65556:AWK65586 BGG65556:BGG65586 BQC65556:BQC65586 BZY65556:BZY65586 CJU65556:CJU65586 CTQ65556:CTQ65586 DDM65556:DDM65586 DNI65556:DNI65586 DXE65556:DXE65586 EHA65556:EHA65586 EQW65556:EQW65586 FAS65556:FAS65586 FKO65556:FKO65586 FUK65556:FUK65586 GEG65556:GEG65586 GOC65556:GOC65586 GXY65556:GXY65586 HHU65556:HHU65586 HRQ65556:HRQ65586 IBM65556:IBM65586 ILI65556:ILI65586 IVE65556:IVE65586 JFA65556:JFA65586 JOW65556:JOW65586 JYS65556:JYS65586 KIO65556:KIO65586 KSK65556:KSK65586 LCG65556:LCG65586 LMC65556:LMC65586 LVY65556:LVY65586 MFU65556:MFU65586 MPQ65556:MPQ65586 MZM65556:MZM65586 NJI65556:NJI65586 NTE65556:NTE65586 ODA65556:ODA65586 OMW65556:OMW65586 OWS65556:OWS65586 PGO65556:PGO65586 PQK65556:PQK65586 QAG65556:QAG65586 QKC65556:QKC65586 QTY65556:QTY65586 RDU65556:RDU65586 RNQ65556:RNQ65586 RXM65556:RXM65586 SHI65556:SHI65586 SRE65556:SRE65586 TBA65556:TBA65586 TKW65556:TKW65586 TUS65556:TUS65586 UEO65556:UEO65586 UOK65556:UOK65586 UYG65556:UYG65586 VIC65556:VIC65586 VRY65556:VRY65586 WBU65556:WBU65586 WLQ65556:WLQ65586 WVM65556:WVM65586 E131092:E131122 JA131092:JA131122 SW131092:SW131122 ACS131092:ACS131122 AMO131092:AMO131122 AWK131092:AWK131122 BGG131092:BGG131122 BQC131092:BQC131122 BZY131092:BZY131122 CJU131092:CJU131122 CTQ131092:CTQ131122 DDM131092:DDM131122 DNI131092:DNI131122 DXE131092:DXE131122 EHA131092:EHA131122 EQW131092:EQW131122 FAS131092:FAS131122 FKO131092:FKO131122 FUK131092:FUK131122 GEG131092:GEG131122 GOC131092:GOC131122 GXY131092:GXY131122 HHU131092:HHU131122 HRQ131092:HRQ131122 IBM131092:IBM131122 ILI131092:ILI131122 IVE131092:IVE131122 JFA131092:JFA131122 JOW131092:JOW131122 JYS131092:JYS131122 KIO131092:KIO131122 KSK131092:KSK131122 LCG131092:LCG131122 LMC131092:LMC131122 LVY131092:LVY131122 MFU131092:MFU131122 MPQ131092:MPQ131122 MZM131092:MZM131122 NJI131092:NJI131122 NTE131092:NTE131122 ODA131092:ODA131122 OMW131092:OMW131122 OWS131092:OWS131122 PGO131092:PGO131122 PQK131092:PQK131122 QAG131092:QAG131122 QKC131092:QKC131122 QTY131092:QTY131122 RDU131092:RDU131122 RNQ131092:RNQ131122 RXM131092:RXM131122 SHI131092:SHI131122 SRE131092:SRE131122 TBA131092:TBA131122 TKW131092:TKW131122 TUS131092:TUS131122 UEO131092:UEO131122 UOK131092:UOK131122 UYG131092:UYG131122 VIC131092:VIC131122 VRY131092:VRY131122 WBU131092:WBU131122 WLQ131092:WLQ131122 WVM131092:WVM131122 E196628:E196658 JA196628:JA196658 SW196628:SW196658 ACS196628:ACS196658 AMO196628:AMO196658 AWK196628:AWK196658 BGG196628:BGG196658 BQC196628:BQC196658 BZY196628:BZY196658 CJU196628:CJU196658 CTQ196628:CTQ196658 DDM196628:DDM196658 DNI196628:DNI196658 DXE196628:DXE196658 EHA196628:EHA196658 EQW196628:EQW196658 FAS196628:FAS196658 FKO196628:FKO196658 FUK196628:FUK196658 GEG196628:GEG196658 GOC196628:GOC196658 GXY196628:GXY196658 HHU196628:HHU196658 HRQ196628:HRQ196658 IBM196628:IBM196658 ILI196628:ILI196658 IVE196628:IVE196658 JFA196628:JFA196658 JOW196628:JOW196658 JYS196628:JYS196658 KIO196628:KIO196658 KSK196628:KSK196658 LCG196628:LCG196658 LMC196628:LMC196658 LVY196628:LVY196658 MFU196628:MFU196658 MPQ196628:MPQ196658 MZM196628:MZM196658 NJI196628:NJI196658 NTE196628:NTE196658 ODA196628:ODA196658 OMW196628:OMW196658 OWS196628:OWS196658 PGO196628:PGO196658 PQK196628:PQK196658 QAG196628:QAG196658 QKC196628:QKC196658 QTY196628:QTY196658 RDU196628:RDU196658 RNQ196628:RNQ196658 RXM196628:RXM196658 SHI196628:SHI196658 SRE196628:SRE196658 TBA196628:TBA196658 TKW196628:TKW196658 TUS196628:TUS196658 UEO196628:UEO196658 UOK196628:UOK196658 UYG196628:UYG196658 VIC196628:VIC196658 VRY196628:VRY196658 WBU196628:WBU196658 WLQ196628:WLQ196658 WVM196628:WVM196658 E262164:E262194 JA262164:JA262194 SW262164:SW262194 ACS262164:ACS262194 AMO262164:AMO262194 AWK262164:AWK262194 BGG262164:BGG262194 BQC262164:BQC262194 BZY262164:BZY262194 CJU262164:CJU262194 CTQ262164:CTQ262194 DDM262164:DDM262194 DNI262164:DNI262194 DXE262164:DXE262194 EHA262164:EHA262194 EQW262164:EQW262194 FAS262164:FAS262194 FKO262164:FKO262194 FUK262164:FUK262194 GEG262164:GEG262194 GOC262164:GOC262194 GXY262164:GXY262194 HHU262164:HHU262194 HRQ262164:HRQ262194 IBM262164:IBM262194 ILI262164:ILI262194 IVE262164:IVE262194 JFA262164:JFA262194 JOW262164:JOW262194 JYS262164:JYS262194 KIO262164:KIO262194 KSK262164:KSK262194 LCG262164:LCG262194 LMC262164:LMC262194 LVY262164:LVY262194 MFU262164:MFU262194 MPQ262164:MPQ262194 MZM262164:MZM262194 NJI262164:NJI262194 NTE262164:NTE262194 ODA262164:ODA262194 OMW262164:OMW262194 OWS262164:OWS262194 PGO262164:PGO262194 PQK262164:PQK262194 QAG262164:QAG262194 QKC262164:QKC262194 QTY262164:QTY262194 RDU262164:RDU262194 RNQ262164:RNQ262194 RXM262164:RXM262194 SHI262164:SHI262194 SRE262164:SRE262194 TBA262164:TBA262194 TKW262164:TKW262194 TUS262164:TUS262194 UEO262164:UEO262194 UOK262164:UOK262194 UYG262164:UYG262194 VIC262164:VIC262194 VRY262164:VRY262194 WBU262164:WBU262194 WLQ262164:WLQ262194 WVM262164:WVM262194 E327700:E327730 JA327700:JA327730 SW327700:SW327730 ACS327700:ACS327730 AMO327700:AMO327730 AWK327700:AWK327730 BGG327700:BGG327730 BQC327700:BQC327730 BZY327700:BZY327730 CJU327700:CJU327730 CTQ327700:CTQ327730 DDM327700:DDM327730 DNI327700:DNI327730 DXE327700:DXE327730 EHA327700:EHA327730 EQW327700:EQW327730 FAS327700:FAS327730 FKO327700:FKO327730 FUK327700:FUK327730 GEG327700:GEG327730 GOC327700:GOC327730 GXY327700:GXY327730 HHU327700:HHU327730 HRQ327700:HRQ327730 IBM327700:IBM327730 ILI327700:ILI327730 IVE327700:IVE327730 JFA327700:JFA327730 JOW327700:JOW327730 JYS327700:JYS327730 KIO327700:KIO327730 KSK327700:KSK327730 LCG327700:LCG327730 LMC327700:LMC327730 LVY327700:LVY327730 MFU327700:MFU327730 MPQ327700:MPQ327730 MZM327700:MZM327730 NJI327700:NJI327730 NTE327700:NTE327730 ODA327700:ODA327730 OMW327700:OMW327730 OWS327700:OWS327730 PGO327700:PGO327730 PQK327700:PQK327730 QAG327700:QAG327730 QKC327700:QKC327730 QTY327700:QTY327730 RDU327700:RDU327730 RNQ327700:RNQ327730 RXM327700:RXM327730 SHI327700:SHI327730 SRE327700:SRE327730 TBA327700:TBA327730 TKW327700:TKW327730 TUS327700:TUS327730 UEO327700:UEO327730 UOK327700:UOK327730 UYG327700:UYG327730 VIC327700:VIC327730 VRY327700:VRY327730 WBU327700:WBU327730 WLQ327700:WLQ327730 WVM327700:WVM327730 E393236:E393266 JA393236:JA393266 SW393236:SW393266 ACS393236:ACS393266 AMO393236:AMO393266 AWK393236:AWK393266 BGG393236:BGG393266 BQC393236:BQC393266 BZY393236:BZY393266 CJU393236:CJU393266 CTQ393236:CTQ393266 DDM393236:DDM393266 DNI393236:DNI393266 DXE393236:DXE393266 EHA393236:EHA393266 EQW393236:EQW393266 FAS393236:FAS393266 FKO393236:FKO393266 FUK393236:FUK393266 GEG393236:GEG393266 GOC393236:GOC393266 GXY393236:GXY393266 HHU393236:HHU393266 HRQ393236:HRQ393266 IBM393236:IBM393266 ILI393236:ILI393266 IVE393236:IVE393266 JFA393236:JFA393266 JOW393236:JOW393266 JYS393236:JYS393266 KIO393236:KIO393266 KSK393236:KSK393266 LCG393236:LCG393266 LMC393236:LMC393266 LVY393236:LVY393266 MFU393236:MFU393266 MPQ393236:MPQ393266 MZM393236:MZM393266 NJI393236:NJI393266 NTE393236:NTE393266 ODA393236:ODA393266 OMW393236:OMW393266 OWS393236:OWS393266 PGO393236:PGO393266 PQK393236:PQK393266 QAG393236:QAG393266 QKC393236:QKC393266 QTY393236:QTY393266 RDU393236:RDU393266 RNQ393236:RNQ393266 RXM393236:RXM393266 SHI393236:SHI393266 SRE393236:SRE393266 TBA393236:TBA393266 TKW393236:TKW393266 TUS393236:TUS393266 UEO393236:UEO393266 UOK393236:UOK393266 UYG393236:UYG393266 VIC393236:VIC393266 VRY393236:VRY393266 WBU393236:WBU393266 WLQ393236:WLQ393266 WVM393236:WVM393266 E458772:E458802 JA458772:JA458802 SW458772:SW458802 ACS458772:ACS458802 AMO458772:AMO458802 AWK458772:AWK458802 BGG458772:BGG458802 BQC458772:BQC458802 BZY458772:BZY458802 CJU458772:CJU458802 CTQ458772:CTQ458802 DDM458772:DDM458802 DNI458772:DNI458802 DXE458772:DXE458802 EHA458772:EHA458802 EQW458772:EQW458802 FAS458772:FAS458802 FKO458772:FKO458802 FUK458772:FUK458802 GEG458772:GEG458802 GOC458772:GOC458802 GXY458772:GXY458802 HHU458772:HHU458802 HRQ458772:HRQ458802 IBM458772:IBM458802 ILI458772:ILI458802 IVE458772:IVE458802 JFA458772:JFA458802 JOW458772:JOW458802 JYS458772:JYS458802 KIO458772:KIO458802 KSK458772:KSK458802 LCG458772:LCG458802 LMC458772:LMC458802 LVY458772:LVY458802 MFU458772:MFU458802 MPQ458772:MPQ458802 MZM458772:MZM458802 NJI458772:NJI458802 NTE458772:NTE458802 ODA458772:ODA458802 OMW458772:OMW458802 OWS458772:OWS458802 PGO458772:PGO458802 PQK458772:PQK458802 QAG458772:QAG458802 QKC458772:QKC458802 QTY458772:QTY458802 RDU458772:RDU458802 RNQ458772:RNQ458802 RXM458772:RXM458802 SHI458772:SHI458802 SRE458772:SRE458802 TBA458772:TBA458802 TKW458772:TKW458802 TUS458772:TUS458802 UEO458772:UEO458802 UOK458772:UOK458802 UYG458772:UYG458802 VIC458772:VIC458802 VRY458772:VRY458802 WBU458772:WBU458802 WLQ458772:WLQ458802 WVM458772:WVM458802 E524308:E524338 JA524308:JA524338 SW524308:SW524338 ACS524308:ACS524338 AMO524308:AMO524338 AWK524308:AWK524338 BGG524308:BGG524338 BQC524308:BQC524338 BZY524308:BZY524338 CJU524308:CJU524338 CTQ524308:CTQ524338 DDM524308:DDM524338 DNI524308:DNI524338 DXE524308:DXE524338 EHA524308:EHA524338 EQW524308:EQW524338 FAS524308:FAS524338 FKO524308:FKO524338 FUK524308:FUK524338 GEG524308:GEG524338 GOC524308:GOC524338 GXY524308:GXY524338 HHU524308:HHU524338 HRQ524308:HRQ524338 IBM524308:IBM524338 ILI524308:ILI524338 IVE524308:IVE524338 JFA524308:JFA524338 JOW524308:JOW524338 JYS524308:JYS524338 KIO524308:KIO524338 KSK524308:KSK524338 LCG524308:LCG524338 LMC524308:LMC524338 LVY524308:LVY524338 MFU524308:MFU524338 MPQ524308:MPQ524338 MZM524308:MZM524338 NJI524308:NJI524338 NTE524308:NTE524338 ODA524308:ODA524338 OMW524308:OMW524338 OWS524308:OWS524338 PGO524308:PGO524338 PQK524308:PQK524338 QAG524308:QAG524338 QKC524308:QKC524338 QTY524308:QTY524338 RDU524308:RDU524338 RNQ524308:RNQ524338 RXM524308:RXM524338 SHI524308:SHI524338 SRE524308:SRE524338 TBA524308:TBA524338 TKW524308:TKW524338 TUS524308:TUS524338 UEO524308:UEO524338 UOK524308:UOK524338 UYG524308:UYG524338 VIC524308:VIC524338 VRY524308:VRY524338 WBU524308:WBU524338 WLQ524308:WLQ524338 WVM524308:WVM524338 E589844:E589874 JA589844:JA589874 SW589844:SW589874 ACS589844:ACS589874 AMO589844:AMO589874 AWK589844:AWK589874 BGG589844:BGG589874 BQC589844:BQC589874 BZY589844:BZY589874 CJU589844:CJU589874 CTQ589844:CTQ589874 DDM589844:DDM589874 DNI589844:DNI589874 DXE589844:DXE589874 EHA589844:EHA589874 EQW589844:EQW589874 FAS589844:FAS589874 FKO589844:FKO589874 FUK589844:FUK589874 GEG589844:GEG589874 GOC589844:GOC589874 GXY589844:GXY589874 HHU589844:HHU589874 HRQ589844:HRQ589874 IBM589844:IBM589874 ILI589844:ILI589874 IVE589844:IVE589874 JFA589844:JFA589874 JOW589844:JOW589874 JYS589844:JYS589874 KIO589844:KIO589874 KSK589844:KSK589874 LCG589844:LCG589874 LMC589844:LMC589874 LVY589844:LVY589874 MFU589844:MFU589874 MPQ589844:MPQ589874 MZM589844:MZM589874 NJI589844:NJI589874 NTE589844:NTE589874 ODA589844:ODA589874 OMW589844:OMW589874 OWS589844:OWS589874 PGO589844:PGO589874 PQK589844:PQK589874 QAG589844:QAG589874 QKC589844:QKC589874 QTY589844:QTY589874 RDU589844:RDU589874 RNQ589844:RNQ589874 RXM589844:RXM589874 SHI589844:SHI589874 SRE589844:SRE589874 TBA589844:TBA589874 TKW589844:TKW589874 TUS589844:TUS589874 UEO589844:UEO589874 UOK589844:UOK589874 UYG589844:UYG589874 VIC589844:VIC589874 VRY589844:VRY589874 WBU589844:WBU589874 WLQ589844:WLQ589874 WVM589844:WVM589874 E655380:E655410 JA655380:JA655410 SW655380:SW655410 ACS655380:ACS655410 AMO655380:AMO655410 AWK655380:AWK655410 BGG655380:BGG655410 BQC655380:BQC655410 BZY655380:BZY655410 CJU655380:CJU655410 CTQ655380:CTQ655410 DDM655380:DDM655410 DNI655380:DNI655410 DXE655380:DXE655410 EHA655380:EHA655410 EQW655380:EQW655410 FAS655380:FAS655410 FKO655380:FKO655410 FUK655380:FUK655410 GEG655380:GEG655410 GOC655380:GOC655410 GXY655380:GXY655410 HHU655380:HHU655410 HRQ655380:HRQ655410 IBM655380:IBM655410 ILI655380:ILI655410 IVE655380:IVE655410 JFA655380:JFA655410 JOW655380:JOW655410 JYS655380:JYS655410 KIO655380:KIO655410 KSK655380:KSK655410 LCG655380:LCG655410 LMC655380:LMC655410 LVY655380:LVY655410 MFU655380:MFU655410 MPQ655380:MPQ655410 MZM655380:MZM655410 NJI655380:NJI655410 NTE655380:NTE655410 ODA655380:ODA655410 OMW655380:OMW655410 OWS655380:OWS655410 PGO655380:PGO655410 PQK655380:PQK655410 QAG655380:QAG655410 QKC655380:QKC655410 QTY655380:QTY655410 RDU655380:RDU655410 RNQ655380:RNQ655410 RXM655380:RXM655410 SHI655380:SHI655410 SRE655380:SRE655410 TBA655380:TBA655410 TKW655380:TKW655410 TUS655380:TUS655410 UEO655380:UEO655410 UOK655380:UOK655410 UYG655380:UYG655410 VIC655380:VIC655410 VRY655380:VRY655410 WBU655380:WBU655410 WLQ655380:WLQ655410 WVM655380:WVM655410 E720916:E720946 JA720916:JA720946 SW720916:SW720946 ACS720916:ACS720946 AMO720916:AMO720946 AWK720916:AWK720946 BGG720916:BGG720946 BQC720916:BQC720946 BZY720916:BZY720946 CJU720916:CJU720946 CTQ720916:CTQ720946 DDM720916:DDM720946 DNI720916:DNI720946 DXE720916:DXE720946 EHA720916:EHA720946 EQW720916:EQW720946 FAS720916:FAS720946 FKO720916:FKO720946 FUK720916:FUK720946 GEG720916:GEG720946 GOC720916:GOC720946 GXY720916:GXY720946 HHU720916:HHU720946 HRQ720916:HRQ720946 IBM720916:IBM720946 ILI720916:ILI720946 IVE720916:IVE720946 JFA720916:JFA720946 JOW720916:JOW720946 JYS720916:JYS720946 KIO720916:KIO720946 KSK720916:KSK720946 LCG720916:LCG720946 LMC720916:LMC720946 LVY720916:LVY720946 MFU720916:MFU720946 MPQ720916:MPQ720946 MZM720916:MZM720946 NJI720916:NJI720946 NTE720916:NTE720946 ODA720916:ODA720946 OMW720916:OMW720946 OWS720916:OWS720946 PGO720916:PGO720946 PQK720916:PQK720946 QAG720916:QAG720946 QKC720916:QKC720946 QTY720916:QTY720946 RDU720916:RDU720946 RNQ720916:RNQ720946 RXM720916:RXM720946 SHI720916:SHI720946 SRE720916:SRE720946 TBA720916:TBA720946 TKW720916:TKW720946 TUS720916:TUS720946 UEO720916:UEO720946 UOK720916:UOK720946 UYG720916:UYG720946 VIC720916:VIC720946 VRY720916:VRY720946 WBU720916:WBU720946 WLQ720916:WLQ720946 WVM720916:WVM720946 E786452:E786482 JA786452:JA786482 SW786452:SW786482 ACS786452:ACS786482 AMO786452:AMO786482 AWK786452:AWK786482 BGG786452:BGG786482 BQC786452:BQC786482 BZY786452:BZY786482 CJU786452:CJU786482 CTQ786452:CTQ786482 DDM786452:DDM786482 DNI786452:DNI786482 DXE786452:DXE786482 EHA786452:EHA786482 EQW786452:EQW786482 FAS786452:FAS786482 FKO786452:FKO786482 FUK786452:FUK786482 GEG786452:GEG786482 GOC786452:GOC786482 GXY786452:GXY786482 HHU786452:HHU786482 HRQ786452:HRQ786482 IBM786452:IBM786482 ILI786452:ILI786482 IVE786452:IVE786482 JFA786452:JFA786482 JOW786452:JOW786482 JYS786452:JYS786482 KIO786452:KIO786482 KSK786452:KSK786482 LCG786452:LCG786482 LMC786452:LMC786482 LVY786452:LVY786482 MFU786452:MFU786482 MPQ786452:MPQ786482 MZM786452:MZM786482 NJI786452:NJI786482 NTE786452:NTE786482 ODA786452:ODA786482 OMW786452:OMW786482 OWS786452:OWS786482 PGO786452:PGO786482 PQK786452:PQK786482 QAG786452:QAG786482 QKC786452:QKC786482 QTY786452:QTY786482 RDU786452:RDU786482 RNQ786452:RNQ786482 RXM786452:RXM786482 SHI786452:SHI786482 SRE786452:SRE786482 TBA786452:TBA786482 TKW786452:TKW786482 TUS786452:TUS786482 UEO786452:UEO786482 UOK786452:UOK786482 UYG786452:UYG786482 VIC786452:VIC786482 VRY786452:VRY786482 WBU786452:WBU786482 WLQ786452:WLQ786482 WVM786452:WVM786482 E851988:E852018 JA851988:JA852018 SW851988:SW852018 ACS851988:ACS852018 AMO851988:AMO852018 AWK851988:AWK852018 BGG851988:BGG852018 BQC851988:BQC852018 BZY851988:BZY852018 CJU851988:CJU852018 CTQ851988:CTQ852018 DDM851988:DDM852018 DNI851988:DNI852018 DXE851988:DXE852018 EHA851988:EHA852018 EQW851988:EQW852018 FAS851988:FAS852018 FKO851988:FKO852018 FUK851988:FUK852018 GEG851988:GEG852018 GOC851988:GOC852018 GXY851988:GXY852018 HHU851988:HHU852018 HRQ851988:HRQ852018 IBM851988:IBM852018 ILI851988:ILI852018 IVE851988:IVE852018 JFA851988:JFA852018 JOW851988:JOW852018 JYS851988:JYS852018 KIO851988:KIO852018 KSK851988:KSK852018 LCG851988:LCG852018 LMC851988:LMC852018 LVY851988:LVY852018 MFU851988:MFU852018 MPQ851988:MPQ852018 MZM851988:MZM852018 NJI851988:NJI852018 NTE851988:NTE852018 ODA851988:ODA852018 OMW851988:OMW852018 OWS851988:OWS852018 PGO851988:PGO852018 PQK851988:PQK852018 QAG851988:QAG852018 QKC851988:QKC852018 QTY851988:QTY852018 RDU851988:RDU852018 RNQ851988:RNQ852018 RXM851988:RXM852018 SHI851988:SHI852018 SRE851988:SRE852018 TBA851988:TBA852018 TKW851988:TKW852018 TUS851988:TUS852018 UEO851988:UEO852018 UOK851988:UOK852018 UYG851988:UYG852018 VIC851988:VIC852018 VRY851988:VRY852018 WBU851988:WBU852018 WLQ851988:WLQ852018 WVM851988:WVM852018 E917524:E917554 JA917524:JA917554 SW917524:SW917554 ACS917524:ACS917554 AMO917524:AMO917554 AWK917524:AWK917554 BGG917524:BGG917554 BQC917524:BQC917554 BZY917524:BZY917554 CJU917524:CJU917554 CTQ917524:CTQ917554 DDM917524:DDM917554 DNI917524:DNI917554 DXE917524:DXE917554 EHA917524:EHA917554 EQW917524:EQW917554 FAS917524:FAS917554 FKO917524:FKO917554 FUK917524:FUK917554 GEG917524:GEG917554 GOC917524:GOC917554 GXY917524:GXY917554 HHU917524:HHU917554 HRQ917524:HRQ917554 IBM917524:IBM917554 ILI917524:ILI917554 IVE917524:IVE917554 JFA917524:JFA917554 JOW917524:JOW917554 JYS917524:JYS917554 KIO917524:KIO917554 KSK917524:KSK917554 LCG917524:LCG917554 LMC917524:LMC917554 LVY917524:LVY917554 MFU917524:MFU917554 MPQ917524:MPQ917554 MZM917524:MZM917554 NJI917524:NJI917554 NTE917524:NTE917554 ODA917524:ODA917554 OMW917524:OMW917554 OWS917524:OWS917554 PGO917524:PGO917554 PQK917524:PQK917554 QAG917524:QAG917554 QKC917524:QKC917554 QTY917524:QTY917554 RDU917524:RDU917554 RNQ917524:RNQ917554 RXM917524:RXM917554 SHI917524:SHI917554 SRE917524:SRE917554 TBA917524:TBA917554 TKW917524:TKW917554 TUS917524:TUS917554 UEO917524:UEO917554 UOK917524:UOK917554 UYG917524:UYG917554 VIC917524:VIC917554 VRY917524:VRY917554 WBU917524:WBU917554 WLQ917524:WLQ917554 WVM917524:WVM917554 E983060:E983090 JA983060:JA983090 SW983060:SW983090 ACS983060:ACS983090 AMO983060:AMO983090 AWK983060:AWK983090 BGG983060:BGG983090 BQC983060:BQC983090 BZY983060:BZY983090 CJU983060:CJU983090 CTQ983060:CTQ983090 DDM983060:DDM983090 DNI983060:DNI983090 DXE983060:DXE983090 EHA983060:EHA983090 EQW983060:EQW983090 FAS983060:FAS983090 FKO983060:FKO983090 FUK983060:FUK983090 GEG983060:GEG983090 GOC983060:GOC983090 GXY983060:GXY983090 HHU983060:HHU983090 HRQ983060:HRQ983090 IBM983060:IBM983090 ILI983060:ILI983090 IVE983060:IVE983090 JFA983060:JFA983090 JOW983060:JOW983090 JYS983060:JYS983090 KIO983060:KIO983090 KSK983060:KSK983090 LCG983060:LCG983090 LMC983060:LMC983090 LVY983060:LVY983090 MFU983060:MFU983090 MPQ983060:MPQ983090 MZM983060:MZM983090 NJI983060:NJI983090 NTE983060:NTE983090 ODA983060:ODA983090 OMW983060:OMW983090 OWS983060:OWS983090 PGO983060:PGO983090 PQK983060:PQK983090 QAG983060:QAG983090 QKC983060:QKC983090 QTY983060:QTY983090 RDU983060:RDU983090 RNQ983060:RNQ983090 RXM983060:RXM983090 SHI983060:SHI983090 SRE983060:SRE983090 TBA983060:TBA983090 TKW983060:TKW983090 TUS983060:TUS983090 UEO983060:UEO983090 UOK983060:UOK983090 UYG983060:UYG983090 VIC983060:VIC983090 VRY983060:VRY983090 WBU983060:WBU983090 WLQ983060:WLQ983090 WVM983060:WVM983090 G20:G50 JC20:JC50 SY20:SY50 ACU20:ACU50 AMQ20:AMQ50 AWM20:AWM50 BGI20:BGI50 BQE20:BQE50 CAA20:CAA50 CJW20:CJW50 CTS20:CTS50 DDO20:DDO50 DNK20:DNK50 DXG20:DXG50 EHC20:EHC50 EQY20:EQY50 FAU20:FAU50 FKQ20:FKQ50 FUM20:FUM50 GEI20:GEI50 GOE20:GOE50 GYA20:GYA50 HHW20:HHW50 HRS20:HRS50 IBO20:IBO50 ILK20:ILK50 IVG20:IVG50 JFC20:JFC50 JOY20:JOY50 JYU20:JYU50 KIQ20:KIQ50 KSM20:KSM50 LCI20:LCI50 LME20:LME50 LWA20:LWA50 MFW20:MFW50 MPS20:MPS50 MZO20:MZO50 NJK20:NJK50 NTG20:NTG50 ODC20:ODC50 OMY20:OMY50 OWU20:OWU50 PGQ20:PGQ50 PQM20:PQM50 QAI20:QAI50 QKE20:QKE50 QUA20:QUA50 RDW20:RDW50 RNS20:RNS50 RXO20:RXO50 SHK20:SHK50 SRG20:SRG50 TBC20:TBC50 TKY20:TKY50 TUU20:TUU50 UEQ20:UEQ50 UOM20:UOM50 UYI20:UYI50 VIE20:VIE50 VSA20:VSA50 WBW20:WBW50 WLS20:WLS50 WVO20:WVO50 G65556:G65586 JC65556:JC65586 SY65556:SY65586 ACU65556:ACU65586 AMQ65556:AMQ65586 AWM65556:AWM65586 BGI65556:BGI65586 BQE65556:BQE65586 CAA65556:CAA65586 CJW65556:CJW65586 CTS65556:CTS65586 DDO65556:DDO65586 DNK65556:DNK65586 DXG65556:DXG65586 EHC65556:EHC65586 EQY65556:EQY65586 FAU65556:FAU65586 FKQ65556:FKQ65586 FUM65556:FUM65586 GEI65556:GEI65586 GOE65556:GOE65586 GYA65556:GYA65586 HHW65556:HHW65586 HRS65556:HRS65586 IBO65556:IBO65586 ILK65556:ILK65586 IVG65556:IVG65586 JFC65556:JFC65586 JOY65556:JOY65586 JYU65556:JYU65586 KIQ65556:KIQ65586 KSM65556:KSM65586 LCI65556:LCI65586 LME65556:LME65586 LWA65556:LWA65586 MFW65556:MFW65586 MPS65556:MPS65586 MZO65556:MZO65586 NJK65556:NJK65586 NTG65556:NTG65586 ODC65556:ODC65586 OMY65556:OMY65586 OWU65556:OWU65586 PGQ65556:PGQ65586 PQM65556:PQM65586 QAI65556:QAI65586 QKE65556:QKE65586 QUA65556:QUA65586 RDW65556:RDW65586 RNS65556:RNS65586 RXO65556:RXO65586 SHK65556:SHK65586 SRG65556:SRG65586 TBC65556:TBC65586 TKY65556:TKY65586 TUU65556:TUU65586 UEQ65556:UEQ65586 UOM65556:UOM65586 UYI65556:UYI65586 VIE65556:VIE65586 VSA65556:VSA65586 WBW65556:WBW65586 WLS65556:WLS65586 WVO65556:WVO65586 G131092:G131122 JC131092:JC131122 SY131092:SY131122 ACU131092:ACU131122 AMQ131092:AMQ131122 AWM131092:AWM131122 BGI131092:BGI131122 BQE131092:BQE131122 CAA131092:CAA131122 CJW131092:CJW131122 CTS131092:CTS131122 DDO131092:DDO131122 DNK131092:DNK131122 DXG131092:DXG131122 EHC131092:EHC131122 EQY131092:EQY131122 FAU131092:FAU131122 FKQ131092:FKQ131122 FUM131092:FUM131122 GEI131092:GEI131122 GOE131092:GOE131122 GYA131092:GYA131122 HHW131092:HHW131122 HRS131092:HRS131122 IBO131092:IBO131122 ILK131092:ILK131122 IVG131092:IVG131122 JFC131092:JFC131122 JOY131092:JOY131122 JYU131092:JYU131122 KIQ131092:KIQ131122 KSM131092:KSM131122 LCI131092:LCI131122 LME131092:LME131122 LWA131092:LWA131122 MFW131092:MFW131122 MPS131092:MPS131122 MZO131092:MZO131122 NJK131092:NJK131122 NTG131092:NTG131122 ODC131092:ODC131122 OMY131092:OMY131122 OWU131092:OWU131122 PGQ131092:PGQ131122 PQM131092:PQM131122 QAI131092:QAI131122 QKE131092:QKE131122 QUA131092:QUA131122 RDW131092:RDW131122 RNS131092:RNS131122 RXO131092:RXO131122 SHK131092:SHK131122 SRG131092:SRG131122 TBC131092:TBC131122 TKY131092:TKY131122 TUU131092:TUU131122 UEQ131092:UEQ131122 UOM131092:UOM131122 UYI131092:UYI131122 VIE131092:VIE131122 VSA131092:VSA131122 WBW131092:WBW131122 WLS131092:WLS131122 WVO131092:WVO131122 G196628:G196658 JC196628:JC196658 SY196628:SY196658 ACU196628:ACU196658 AMQ196628:AMQ196658 AWM196628:AWM196658 BGI196628:BGI196658 BQE196628:BQE196658 CAA196628:CAA196658 CJW196628:CJW196658 CTS196628:CTS196658 DDO196628:DDO196658 DNK196628:DNK196658 DXG196628:DXG196658 EHC196628:EHC196658 EQY196628:EQY196658 FAU196628:FAU196658 FKQ196628:FKQ196658 FUM196628:FUM196658 GEI196628:GEI196658 GOE196628:GOE196658 GYA196628:GYA196658 HHW196628:HHW196658 HRS196628:HRS196658 IBO196628:IBO196658 ILK196628:ILK196658 IVG196628:IVG196658 JFC196628:JFC196658 JOY196628:JOY196658 JYU196628:JYU196658 KIQ196628:KIQ196658 KSM196628:KSM196658 LCI196628:LCI196658 LME196628:LME196658 LWA196628:LWA196658 MFW196628:MFW196658 MPS196628:MPS196658 MZO196628:MZO196658 NJK196628:NJK196658 NTG196628:NTG196658 ODC196628:ODC196658 OMY196628:OMY196658 OWU196628:OWU196658 PGQ196628:PGQ196658 PQM196628:PQM196658 QAI196628:QAI196658 QKE196628:QKE196658 QUA196628:QUA196658 RDW196628:RDW196658 RNS196628:RNS196658 RXO196628:RXO196658 SHK196628:SHK196658 SRG196628:SRG196658 TBC196628:TBC196658 TKY196628:TKY196658 TUU196628:TUU196658 UEQ196628:UEQ196658 UOM196628:UOM196658 UYI196628:UYI196658 VIE196628:VIE196658 VSA196628:VSA196658 WBW196628:WBW196658 WLS196628:WLS196658 WVO196628:WVO196658 G262164:G262194 JC262164:JC262194 SY262164:SY262194 ACU262164:ACU262194 AMQ262164:AMQ262194 AWM262164:AWM262194 BGI262164:BGI262194 BQE262164:BQE262194 CAA262164:CAA262194 CJW262164:CJW262194 CTS262164:CTS262194 DDO262164:DDO262194 DNK262164:DNK262194 DXG262164:DXG262194 EHC262164:EHC262194 EQY262164:EQY262194 FAU262164:FAU262194 FKQ262164:FKQ262194 FUM262164:FUM262194 GEI262164:GEI262194 GOE262164:GOE262194 GYA262164:GYA262194 HHW262164:HHW262194 HRS262164:HRS262194 IBO262164:IBO262194 ILK262164:ILK262194 IVG262164:IVG262194 JFC262164:JFC262194 JOY262164:JOY262194 JYU262164:JYU262194 KIQ262164:KIQ262194 KSM262164:KSM262194 LCI262164:LCI262194 LME262164:LME262194 LWA262164:LWA262194 MFW262164:MFW262194 MPS262164:MPS262194 MZO262164:MZO262194 NJK262164:NJK262194 NTG262164:NTG262194 ODC262164:ODC262194 OMY262164:OMY262194 OWU262164:OWU262194 PGQ262164:PGQ262194 PQM262164:PQM262194 QAI262164:QAI262194 QKE262164:QKE262194 QUA262164:QUA262194 RDW262164:RDW262194 RNS262164:RNS262194 RXO262164:RXO262194 SHK262164:SHK262194 SRG262164:SRG262194 TBC262164:TBC262194 TKY262164:TKY262194 TUU262164:TUU262194 UEQ262164:UEQ262194 UOM262164:UOM262194 UYI262164:UYI262194 VIE262164:VIE262194 VSA262164:VSA262194 WBW262164:WBW262194 WLS262164:WLS262194 WVO262164:WVO262194 G327700:G327730 JC327700:JC327730 SY327700:SY327730 ACU327700:ACU327730 AMQ327700:AMQ327730 AWM327700:AWM327730 BGI327700:BGI327730 BQE327700:BQE327730 CAA327700:CAA327730 CJW327700:CJW327730 CTS327700:CTS327730 DDO327700:DDO327730 DNK327700:DNK327730 DXG327700:DXG327730 EHC327700:EHC327730 EQY327700:EQY327730 FAU327700:FAU327730 FKQ327700:FKQ327730 FUM327700:FUM327730 GEI327700:GEI327730 GOE327700:GOE327730 GYA327700:GYA327730 HHW327700:HHW327730 HRS327700:HRS327730 IBO327700:IBO327730 ILK327700:ILK327730 IVG327700:IVG327730 JFC327700:JFC327730 JOY327700:JOY327730 JYU327700:JYU327730 KIQ327700:KIQ327730 KSM327700:KSM327730 LCI327700:LCI327730 LME327700:LME327730 LWA327700:LWA327730 MFW327700:MFW327730 MPS327700:MPS327730 MZO327700:MZO327730 NJK327700:NJK327730 NTG327700:NTG327730 ODC327700:ODC327730 OMY327700:OMY327730 OWU327700:OWU327730 PGQ327700:PGQ327730 PQM327700:PQM327730 QAI327700:QAI327730 QKE327700:QKE327730 QUA327700:QUA327730 RDW327700:RDW327730 RNS327700:RNS327730 RXO327700:RXO327730 SHK327700:SHK327730 SRG327700:SRG327730 TBC327700:TBC327730 TKY327700:TKY327730 TUU327700:TUU327730 UEQ327700:UEQ327730 UOM327700:UOM327730 UYI327700:UYI327730 VIE327700:VIE327730 VSA327700:VSA327730 WBW327700:WBW327730 WLS327700:WLS327730 WVO327700:WVO327730 G393236:G393266 JC393236:JC393266 SY393236:SY393266 ACU393236:ACU393266 AMQ393236:AMQ393266 AWM393236:AWM393266 BGI393236:BGI393266 BQE393236:BQE393266 CAA393236:CAA393266 CJW393236:CJW393266 CTS393236:CTS393266 DDO393236:DDO393266 DNK393236:DNK393266 DXG393236:DXG393266 EHC393236:EHC393266 EQY393236:EQY393266 FAU393236:FAU393266 FKQ393236:FKQ393266 FUM393236:FUM393266 GEI393236:GEI393266 GOE393236:GOE393266 GYA393236:GYA393266 HHW393236:HHW393266 HRS393236:HRS393266 IBO393236:IBO393266 ILK393236:ILK393266 IVG393236:IVG393266 JFC393236:JFC393266 JOY393236:JOY393266 JYU393236:JYU393266 KIQ393236:KIQ393266 KSM393236:KSM393266 LCI393236:LCI393266 LME393236:LME393266 LWA393236:LWA393266 MFW393236:MFW393266 MPS393236:MPS393266 MZO393236:MZO393266 NJK393236:NJK393266 NTG393236:NTG393266 ODC393236:ODC393266 OMY393236:OMY393266 OWU393236:OWU393266 PGQ393236:PGQ393266 PQM393236:PQM393266 QAI393236:QAI393266 QKE393236:QKE393266 QUA393236:QUA393266 RDW393236:RDW393266 RNS393236:RNS393266 RXO393236:RXO393266 SHK393236:SHK393266 SRG393236:SRG393266 TBC393236:TBC393266 TKY393236:TKY393266 TUU393236:TUU393266 UEQ393236:UEQ393266 UOM393236:UOM393266 UYI393236:UYI393266 VIE393236:VIE393266 VSA393236:VSA393266 WBW393236:WBW393266 WLS393236:WLS393266 WVO393236:WVO393266 G458772:G458802 JC458772:JC458802 SY458772:SY458802 ACU458772:ACU458802 AMQ458772:AMQ458802 AWM458772:AWM458802 BGI458772:BGI458802 BQE458772:BQE458802 CAA458772:CAA458802 CJW458772:CJW458802 CTS458772:CTS458802 DDO458772:DDO458802 DNK458772:DNK458802 DXG458772:DXG458802 EHC458772:EHC458802 EQY458772:EQY458802 FAU458772:FAU458802 FKQ458772:FKQ458802 FUM458772:FUM458802 GEI458772:GEI458802 GOE458772:GOE458802 GYA458772:GYA458802 HHW458772:HHW458802 HRS458772:HRS458802 IBO458772:IBO458802 ILK458772:ILK458802 IVG458772:IVG458802 JFC458772:JFC458802 JOY458772:JOY458802 JYU458772:JYU458802 KIQ458772:KIQ458802 KSM458772:KSM458802 LCI458772:LCI458802 LME458772:LME458802 LWA458772:LWA458802 MFW458772:MFW458802 MPS458772:MPS458802 MZO458772:MZO458802 NJK458772:NJK458802 NTG458772:NTG458802 ODC458772:ODC458802 OMY458772:OMY458802 OWU458772:OWU458802 PGQ458772:PGQ458802 PQM458772:PQM458802 QAI458772:QAI458802 QKE458772:QKE458802 QUA458772:QUA458802 RDW458772:RDW458802 RNS458772:RNS458802 RXO458772:RXO458802 SHK458772:SHK458802 SRG458772:SRG458802 TBC458772:TBC458802 TKY458772:TKY458802 TUU458772:TUU458802 UEQ458772:UEQ458802 UOM458772:UOM458802 UYI458772:UYI458802 VIE458772:VIE458802 VSA458772:VSA458802 WBW458772:WBW458802 WLS458772:WLS458802 WVO458772:WVO458802 G524308:G524338 JC524308:JC524338 SY524308:SY524338 ACU524308:ACU524338 AMQ524308:AMQ524338 AWM524308:AWM524338 BGI524308:BGI524338 BQE524308:BQE524338 CAA524308:CAA524338 CJW524308:CJW524338 CTS524308:CTS524338 DDO524308:DDO524338 DNK524308:DNK524338 DXG524308:DXG524338 EHC524308:EHC524338 EQY524308:EQY524338 FAU524308:FAU524338 FKQ524308:FKQ524338 FUM524308:FUM524338 GEI524308:GEI524338 GOE524308:GOE524338 GYA524308:GYA524338 HHW524308:HHW524338 HRS524308:HRS524338 IBO524308:IBO524338 ILK524308:ILK524338 IVG524308:IVG524338 JFC524308:JFC524338 JOY524308:JOY524338 JYU524308:JYU524338 KIQ524308:KIQ524338 KSM524308:KSM524338 LCI524308:LCI524338 LME524308:LME524338 LWA524308:LWA524338 MFW524308:MFW524338 MPS524308:MPS524338 MZO524308:MZO524338 NJK524308:NJK524338 NTG524308:NTG524338 ODC524308:ODC524338 OMY524308:OMY524338 OWU524308:OWU524338 PGQ524308:PGQ524338 PQM524308:PQM524338 QAI524308:QAI524338 QKE524308:QKE524338 QUA524308:QUA524338 RDW524308:RDW524338 RNS524308:RNS524338 RXO524308:RXO524338 SHK524308:SHK524338 SRG524308:SRG524338 TBC524308:TBC524338 TKY524308:TKY524338 TUU524308:TUU524338 UEQ524308:UEQ524338 UOM524308:UOM524338 UYI524308:UYI524338 VIE524308:VIE524338 VSA524308:VSA524338 WBW524308:WBW524338 WLS524308:WLS524338 WVO524308:WVO524338 G589844:G589874 JC589844:JC589874 SY589844:SY589874 ACU589844:ACU589874 AMQ589844:AMQ589874 AWM589844:AWM589874 BGI589844:BGI589874 BQE589844:BQE589874 CAA589844:CAA589874 CJW589844:CJW589874 CTS589844:CTS589874 DDO589844:DDO589874 DNK589844:DNK589874 DXG589844:DXG589874 EHC589844:EHC589874 EQY589844:EQY589874 FAU589844:FAU589874 FKQ589844:FKQ589874 FUM589844:FUM589874 GEI589844:GEI589874 GOE589844:GOE589874 GYA589844:GYA589874 HHW589844:HHW589874 HRS589844:HRS589874 IBO589844:IBO589874 ILK589844:ILK589874 IVG589844:IVG589874 JFC589844:JFC589874 JOY589844:JOY589874 JYU589844:JYU589874 KIQ589844:KIQ589874 KSM589844:KSM589874 LCI589844:LCI589874 LME589844:LME589874 LWA589844:LWA589874 MFW589844:MFW589874 MPS589844:MPS589874 MZO589844:MZO589874 NJK589844:NJK589874 NTG589844:NTG589874 ODC589844:ODC589874 OMY589844:OMY589874 OWU589844:OWU589874 PGQ589844:PGQ589874 PQM589844:PQM589874 QAI589844:QAI589874 QKE589844:QKE589874 QUA589844:QUA589874 RDW589844:RDW589874 RNS589844:RNS589874 RXO589844:RXO589874 SHK589844:SHK589874 SRG589844:SRG589874 TBC589844:TBC589874 TKY589844:TKY589874 TUU589844:TUU589874 UEQ589844:UEQ589874 UOM589844:UOM589874 UYI589844:UYI589874 VIE589844:VIE589874 VSA589844:VSA589874 WBW589844:WBW589874 WLS589844:WLS589874 WVO589844:WVO589874 G655380:G655410 JC655380:JC655410 SY655380:SY655410 ACU655380:ACU655410 AMQ655380:AMQ655410 AWM655380:AWM655410 BGI655380:BGI655410 BQE655380:BQE655410 CAA655380:CAA655410 CJW655380:CJW655410 CTS655380:CTS655410 DDO655380:DDO655410 DNK655380:DNK655410 DXG655380:DXG655410 EHC655380:EHC655410 EQY655380:EQY655410 FAU655380:FAU655410 FKQ655380:FKQ655410 FUM655380:FUM655410 GEI655380:GEI655410 GOE655380:GOE655410 GYA655380:GYA655410 HHW655380:HHW655410 HRS655380:HRS655410 IBO655380:IBO655410 ILK655380:ILK655410 IVG655380:IVG655410 JFC655380:JFC655410 JOY655380:JOY655410 JYU655380:JYU655410 KIQ655380:KIQ655410 KSM655380:KSM655410 LCI655380:LCI655410 LME655380:LME655410 LWA655380:LWA655410 MFW655380:MFW655410 MPS655380:MPS655410 MZO655380:MZO655410 NJK655380:NJK655410 NTG655380:NTG655410 ODC655380:ODC655410 OMY655380:OMY655410 OWU655380:OWU655410 PGQ655380:PGQ655410 PQM655380:PQM655410 QAI655380:QAI655410 QKE655380:QKE655410 QUA655380:QUA655410 RDW655380:RDW655410 RNS655380:RNS655410 RXO655380:RXO655410 SHK655380:SHK655410 SRG655380:SRG655410 TBC655380:TBC655410 TKY655380:TKY655410 TUU655380:TUU655410 UEQ655380:UEQ655410 UOM655380:UOM655410 UYI655380:UYI655410 VIE655380:VIE655410 VSA655380:VSA655410 WBW655380:WBW655410 WLS655380:WLS655410 WVO655380:WVO655410 G720916:G720946 JC720916:JC720946 SY720916:SY720946 ACU720916:ACU720946 AMQ720916:AMQ720946 AWM720916:AWM720946 BGI720916:BGI720946 BQE720916:BQE720946 CAA720916:CAA720946 CJW720916:CJW720946 CTS720916:CTS720946 DDO720916:DDO720946 DNK720916:DNK720946 DXG720916:DXG720946 EHC720916:EHC720946 EQY720916:EQY720946 FAU720916:FAU720946 FKQ720916:FKQ720946 FUM720916:FUM720946 GEI720916:GEI720946 GOE720916:GOE720946 GYA720916:GYA720946 HHW720916:HHW720946 HRS720916:HRS720946 IBO720916:IBO720946 ILK720916:ILK720946 IVG720916:IVG720946 JFC720916:JFC720946 JOY720916:JOY720946 JYU720916:JYU720946 KIQ720916:KIQ720946 KSM720916:KSM720946 LCI720916:LCI720946 LME720916:LME720946 LWA720916:LWA720946 MFW720916:MFW720946 MPS720916:MPS720946 MZO720916:MZO720946 NJK720916:NJK720946 NTG720916:NTG720946 ODC720916:ODC720946 OMY720916:OMY720946 OWU720916:OWU720946 PGQ720916:PGQ720946 PQM720916:PQM720946 QAI720916:QAI720946 QKE720916:QKE720946 QUA720916:QUA720946 RDW720916:RDW720946 RNS720916:RNS720946 RXO720916:RXO720946 SHK720916:SHK720946 SRG720916:SRG720946 TBC720916:TBC720946 TKY720916:TKY720946 TUU720916:TUU720946 UEQ720916:UEQ720946 UOM720916:UOM720946 UYI720916:UYI720946 VIE720916:VIE720946 VSA720916:VSA720946 WBW720916:WBW720946 WLS720916:WLS720946 WVO720916:WVO720946 G786452:G786482 JC786452:JC786482 SY786452:SY786482 ACU786452:ACU786482 AMQ786452:AMQ786482 AWM786452:AWM786482 BGI786452:BGI786482 BQE786452:BQE786482 CAA786452:CAA786482 CJW786452:CJW786482 CTS786452:CTS786482 DDO786452:DDO786482 DNK786452:DNK786482 DXG786452:DXG786482 EHC786452:EHC786482 EQY786452:EQY786482 FAU786452:FAU786482 FKQ786452:FKQ786482 FUM786452:FUM786482 GEI786452:GEI786482 GOE786452:GOE786482 GYA786452:GYA786482 HHW786452:HHW786482 HRS786452:HRS786482 IBO786452:IBO786482 ILK786452:ILK786482 IVG786452:IVG786482 JFC786452:JFC786482 JOY786452:JOY786482 JYU786452:JYU786482 KIQ786452:KIQ786482 KSM786452:KSM786482 LCI786452:LCI786482 LME786452:LME786482 LWA786452:LWA786482 MFW786452:MFW786482 MPS786452:MPS786482 MZO786452:MZO786482 NJK786452:NJK786482 NTG786452:NTG786482 ODC786452:ODC786482 OMY786452:OMY786482 OWU786452:OWU786482 PGQ786452:PGQ786482 PQM786452:PQM786482 QAI786452:QAI786482 QKE786452:QKE786482 QUA786452:QUA786482 RDW786452:RDW786482 RNS786452:RNS786482 RXO786452:RXO786482 SHK786452:SHK786482 SRG786452:SRG786482 TBC786452:TBC786482 TKY786452:TKY786482 TUU786452:TUU786482 UEQ786452:UEQ786482 UOM786452:UOM786482 UYI786452:UYI786482 VIE786452:VIE786482 VSA786452:VSA786482 WBW786452:WBW786482 WLS786452:WLS786482 WVO786452:WVO786482 G851988:G852018 JC851988:JC852018 SY851988:SY852018 ACU851988:ACU852018 AMQ851988:AMQ852018 AWM851988:AWM852018 BGI851988:BGI852018 BQE851988:BQE852018 CAA851988:CAA852018 CJW851988:CJW852018 CTS851988:CTS852018 DDO851988:DDO852018 DNK851988:DNK852018 DXG851988:DXG852018 EHC851988:EHC852018 EQY851988:EQY852018 FAU851988:FAU852018 FKQ851988:FKQ852018 FUM851988:FUM852018 GEI851988:GEI852018 GOE851988:GOE852018 GYA851988:GYA852018 HHW851988:HHW852018 HRS851988:HRS852018 IBO851988:IBO852018 ILK851988:ILK852018 IVG851988:IVG852018 JFC851988:JFC852018 JOY851988:JOY852018 JYU851988:JYU852018 KIQ851988:KIQ852018 KSM851988:KSM852018 LCI851988:LCI852018 LME851988:LME852018 LWA851988:LWA852018 MFW851988:MFW852018 MPS851988:MPS852018 MZO851988:MZO852018 NJK851988:NJK852018 NTG851988:NTG852018 ODC851988:ODC852018 OMY851988:OMY852018 OWU851988:OWU852018 PGQ851988:PGQ852018 PQM851988:PQM852018 QAI851988:QAI852018 QKE851988:QKE852018 QUA851988:QUA852018 RDW851988:RDW852018 RNS851988:RNS852018 RXO851988:RXO852018 SHK851988:SHK852018 SRG851988:SRG852018 TBC851988:TBC852018 TKY851988:TKY852018 TUU851988:TUU852018 UEQ851988:UEQ852018 UOM851988:UOM852018 UYI851988:UYI852018 VIE851988:VIE852018 VSA851988:VSA852018 WBW851988:WBW852018 WLS851988:WLS852018 WVO851988:WVO852018 G917524:G917554 JC917524:JC917554 SY917524:SY917554 ACU917524:ACU917554 AMQ917524:AMQ917554 AWM917524:AWM917554 BGI917524:BGI917554 BQE917524:BQE917554 CAA917524:CAA917554 CJW917524:CJW917554 CTS917524:CTS917554 DDO917524:DDO917554 DNK917524:DNK917554 DXG917524:DXG917554 EHC917524:EHC917554 EQY917524:EQY917554 FAU917524:FAU917554 FKQ917524:FKQ917554 FUM917524:FUM917554 GEI917524:GEI917554 GOE917524:GOE917554 GYA917524:GYA917554 HHW917524:HHW917554 HRS917524:HRS917554 IBO917524:IBO917554 ILK917524:ILK917554 IVG917524:IVG917554 JFC917524:JFC917554 JOY917524:JOY917554 JYU917524:JYU917554 KIQ917524:KIQ917554 KSM917524:KSM917554 LCI917524:LCI917554 LME917524:LME917554 LWA917524:LWA917554 MFW917524:MFW917554 MPS917524:MPS917554 MZO917524:MZO917554 NJK917524:NJK917554 NTG917524:NTG917554 ODC917524:ODC917554 OMY917524:OMY917554 OWU917524:OWU917554 PGQ917524:PGQ917554 PQM917524:PQM917554 QAI917524:QAI917554 QKE917524:QKE917554 QUA917524:QUA917554 RDW917524:RDW917554 RNS917524:RNS917554 RXO917524:RXO917554 SHK917524:SHK917554 SRG917524:SRG917554 TBC917524:TBC917554 TKY917524:TKY917554 TUU917524:TUU917554 UEQ917524:UEQ917554 UOM917524:UOM917554 UYI917524:UYI917554 VIE917524:VIE917554 VSA917524:VSA917554 WBW917524:WBW917554 WLS917524:WLS917554 WVO917524:WVO917554 G983060:G983090 JC983060:JC983090 SY983060:SY983090 ACU983060:ACU983090 AMQ983060:AMQ983090 AWM983060:AWM983090 BGI983060:BGI983090 BQE983060:BQE983090 CAA983060:CAA983090 CJW983060:CJW983090 CTS983060:CTS983090 DDO983060:DDO983090 DNK983060:DNK983090 DXG983060:DXG983090 EHC983060:EHC983090 EQY983060:EQY983090 FAU983060:FAU983090 FKQ983060:FKQ983090 FUM983060:FUM983090 GEI983060:GEI983090 GOE983060:GOE983090 GYA983060:GYA983090 HHW983060:HHW983090 HRS983060:HRS983090 IBO983060:IBO983090 ILK983060:ILK983090 IVG983060:IVG983090 JFC983060:JFC983090 JOY983060:JOY983090 JYU983060:JYU983090 KIQ983060:KIQ983090 KSM983060:KSM983090 LCI983060:LCI983090 LME983060:LME983090 LWA983060:LWA983090 MFW983060:MFW983090 MPS983060:MPS983090 MZO983060:MZO983090 NJK983060:NJK983090 NTG983060:NTG983090 ODC983060:ODC983090 OMY983060:OMY983090 OWU983060:OWU983090 PGQ983060:PGQ983090 PQM983060:PQM983090 QAI983060:QAI983090 QKE983060:QKE983090 QUA983060:QUA983090 RDW983060:RDW983090 RNS983060:RNS983090 RXO983060:RXO983090 SHK983060:SHK983090 SRG983060:SRG983090 TBC983060:TBC983090 TKY983060:TKY983090 TUU983060:TUU983090 UEQ983060:UEQ983090 UOM983060:UOM983090 UYI983060:UYI983090 VIE983060:VIE983090 VSA983060:VSA983090 WBW983060:WBW983090 WLS983060:WLS983090 WVO983060:WVO983090</xm:sqref>
        </x14:dataValidation>
        <x14:dataValidation imeMode="hiragana" allowBlank="1" showInputMessage="1" showErrorMessage="1" xr:uid="{CB55EC6F-8F55-4ADE-9CDA-6A9F908378D3}">
          <xm:sqref>J22:K26 JF22:JG26 TB22:TC26 ACX22:ACY26 AMT22:AMU26 AWP22:AWQ26 BGL22:BGM26 BQH22:BQI26 CAD22:CAE26 CJZ22:CKA26 CTV22:CTW26 DDR22:DDS26 DNN22:DNO26 DXJ22:DXK26 EHF22:EHG26 ERB22:ERC26 FAX22:FAY26 FKT22:FKU26 FUP22:FUQ26 GEL22:GEM26 GOH22:GOI26 GYD22:GYE26 HHZ22:HIA26 HRV22:HRW26 IBR22:IBS26 ILN22:ILO26 IVJ22:IVK26 JFF22:JFG26 JPB22:JPC26 JYX22:JYY26 KIT22:KIU26 KSP22:KSQ26 LCL22:LCM26 LMH22:LMI26 LWD22:LWE26 MFZ22:MGA26 MPV22:MPW26 MZR22:MZS26 NJN22:NJO26 NTJ22:NTK26 ODF22:ODG26 ONB22:ONC26 OWX22:OWY26 PGT22:PGU26 PQP22:PQQ26 QAL22:QAM26 QKH22:QKI26 QUD22:QUE26 RDZ22:REA26 RNV22:RNW26 RXR22:RXS26 SHN22:SHO26 SRJ22:SRK26 TBF22:TBG26 TLB22:TLC26 TUX22:TUY26 UET22:UEU26 UOP22:UOQ26 UYL22:UYM26 VIH22:VII26 VSD22:VSE26 WBZ22:WCA26 WLV22:WLW26 WVR22:WVS26 J65558:K65562 JF65558:JG65562 TB65558:TC65562 ACX65558:ACY65562 AMT65558:AMU65562 AWP65558:AWQ65562 BGL65558:BGM65562 BQH65558:BQI65562 CAD65558:CAE65562 CJZ65558:CKA65562 CTV65558:CTW65562 DDR65558:DDS65562 DNN65558:DNO65562 DXJ65558:DXK65562 EHF65558:EHG65562 ERB65558:ERC65562 FAX65558:FAY65562 FKT65558:FKU65562 FUP65558:FUQ65562 GEL65558:GEM65562 GOH65558:GOI65562 GYD65558:GYE65562 HHZ65558:HIA65562 HRV65558:HRW65562 IBR65558:IBS65562 ILN65558:ILO65562 IVJ65558:IVK65562 JFF65558:JFG65562 JPB65558:JPC65562 JYX65558:JYY65562 KIT65558:KIU65562 KSP65558:KSQ65562 LCL65558:LCM65562 LMH65558:LMI65562 LWD65558:LWE65562 MFZ65558:MGA65562 MPV65558:MPW65562 MZR65558:MZS65562 NJN65558:NJO65562 NTJ65558:NTK65562 ODF65558:ODG65562 ONB65558:ONC65562 OWX65558:OWY65562 PGT65558:PGU65562 PQP65558:PQQ65562 QAL65558:QAM65562 QKH65558:QKI65562 QUD65558:QUE65562 RDZ65558:REA65562 RNV65558:RNW65562 RXR65558:RXS65562 SHN65558:SHO65562 SRJ65558:SRK65562 TBF65558:TBG65562 TLB65558:TLC65562 TUX65558:TUY65562 UET65558:UEU65562 UOP65558:UOQ65562 UYL65558:UYM65562 VIH65558:VII65562 VSD65558:VSE65562 WBZ65558:WCA65562 WLV65558:WLW65562 WVR65558:WVS65562 J131094:K131098 JF131094:JG131098 TB131094:TC131098 ACX131094:ACY131098 AMT131094:AMU131098 AWP131094:AWQ131098 BGL131094:BGM131098 BQH131094:BQI131098 CAD131094:CAE131098 CJZ131094:CKA131098 CTV131094:CTW131098 DDR131094:DDS131098 DNN131094:DNO131098 DXJ131094:DXK131098 EHF131094:EHG131098 ERB131094:ERC131098 FAX131094:FAY131098 FKT131094:FKU131098 FUP131094:FUQ131098 GEL131094:GEM131098 GOH131094:GOI131098 GYD131094:GYE131098 HHZ131094:HIA131098 HRV131094:HRW131098 IBR131094:IBS131098 ILN131094:ILO131098 IVJ131094:IVK131098 JFF131094:JFG131098 JPB131094:JPC131098 JYX131094:JYY131098 KIT131094:KIU131098 KSP131094:KSQ131098 LCL131094:LCM131098 LMH131094:LMI131098 LWD131094:LWE131098 MFZ131094:MGA131098 MPV131094:MPW131098 MZR131094:MZS131098 NJN131094:NJO131098 NTJ131094:NTK131098 ODF131094:ODG131098 ONB131094:ONC131098 OWX131094:OWY131098 PGT131094:PGU131098 PQP131094:PQQ131098 QAL131094:QAM131098 QKH131094:QKI131098 QUD131094:QUE131098 RDZ131094:REA131098 RNV131094:RNW131098 RXR131094:RXS131098 SHN131094:SHO131098 SRJ131094:SRK131098 TBF131094:TBG131098 TLB131094:TLC131098 TUX131094:TUY131098 UET131094:UEU131098 UOP131094:UOQ131098 UYL131094:UYM131098 VIH131094:VII131098 VSD131094:VSE131098 WBZ131094:WCA131098 WLV131094:WLW131098 WVR131094:WVS131098 J196630:K196634 JF196630:JG196634 TB196630:TC196634 ACX196630:ACY196634 AMT196630:AMU196634 AWP196630:AWQ196634 BGL196630:BGM196634 BQH196630:BQI196634 CAD196630:CAE196634 CJZ196630:CKA196634 CTV196630:CTW196634 DDR196630:DDS196634 DNN196630:DNO196634 DXJ196630:DXK196634 EHF196630:EHG196634 ERB196630:ERC196634 FAX196630:FAY196634 FKT196630:FKU196634 FUP196630:FUQ196634 GEL196630:GEM196634 GOH196630:GOI196634 GYD196630:GYE196634 HHZ196630:HIA196634 HRV196630:HRW196634 IBR196630:IBS196634 ILN196630:ILO196634 IVJ196630:IVK196634 JFF196630:JFG196634 JPB196630:JPC196634 JYX196630:JYY196634 KIT196630:KIU196634 KSP196630:KSQ196634 LCL196630:LCM196634 LMH196630:LMI196634 LWD196630:LWE196634 MFZ196630:MGA196634 MPV196630:MPW196634 MZR196630:MZS196634 NJN196630:NJO196634 NTJ196630:NTK196634 ODF196630:ODG196634 ONB196630:ONC196634 OWX196630:OWY196634 PGT196630:PGU196634 PQP196630:PQQ196634 QAL196630:QAM196634 QKH196630:QKI196634 QUD196630:QUE196634 RDZ196630:REA196634 RNV196630:RNW196634 RXR196630:RXS196634 SHN196630:SHO196634 SRJ196630:SRK196634 TBF196630:TBG196634 TLB196630:TLC196634 TUX196630:TUY196634 UET196630:UEU196634 UOP196630:UOQ196634 UYL196630:UYM196634 VIH196630:VII196634 VSD196630:VSE196634 WBZ196630:WCA196634 WLV196630:WLW196634 WVR196630:WVS196634 J262166:K262170 JF262166:JG262170 TB262166:TC262170 ACX262166:ACY262170 AMT262166:AMU262170 AWP262166:AWQ262170 BGL262166:BGM262170 BQH262166:BQI262170 CAD262166:CAE262170 CJZ262166:CKA262170 CTV262166:CTW262170 DDR262166:DDS262170 DNN262166:DNO262170 DXJ262166:DXK262170 EHF262166:EHG262170 ERB262166:ERC262170 FAX262166:FAY262170 FKT262166:FKU262170 FUP262166:FUQ262170 GEL262166:GEM262170 GOH262166:GOI262170 GYD262166:GYE262170 HHZ262166:HIA262170 HRV262166:HRW262170 IBR262166:IBS262170 ILN262166:ILO262170 IVJ262166:IVK262170 JFF262166:JFG262170 JPB262166:JPC262170 JYX262166:JYY262170 KIT262166:KIU262170 KSP262166:KSQ262170 LCL262166:LCM262170 LMH262166:LMI262170 LWD262166:LWE262170 MFZ262166:MGA262170 MPV262166:MPW262170 MZR262166:MZS262170 NJN262166:NJO262170 NTJ262166:NTK262170 ODF262166:ODG262170 ONB262166:ONC262170 OWX262166:OWY262170 PGT262166:PGU262170 PQP262166:PQQ262170 QAL262166:QAM262170 QKH262166:QKI262170 QUD262166:QUE262170 RDZ262166:REA262170 RNV262166:RNW262170 RXR262166:RXS262170 SHN262166:SHO262170 SRJ262166:SRK262170 TBF262166:TBG262170 TLB262166:TLC262170 TUX262166:TUY262170 UET262166:UEU262170 UOP262166:UOQ262170 UYL262166:UYM262170 VIH262166:VII262170 VSD262166:VSE262170 WBZ262166:WCA262170 WLV262166:WLW262170 WVR262166:WVS262170 J327702:K327706 JF327702:JG327706 TB327702:TC327706 ACX327702:ACY327706 AMT327702:AMU327706 AWP327702:AWQ327706 BGL327702:BGM327706 BQH327702:BQI327706 CAD327702:CAE327706 CJZ327702:CKA327706 CTV327702:CTW327706 DDR327702:DDS327706 DNN327702:DNO327706 DXJ327702:DXK327706 EHF327702:EHG327706 ERB327702:ERC327706 FAX327702:FAY327706 FKT327702:FKU327706 FUP327702:FUQ327706 GEL327702:GEM327706 GOH327702:GOI327706 GYD327702:GYE327706 HHZ327702:HIA327706 HRV327702:HRW327706 IBR327702:IBS327706 ILN327702:ILO327706 IVJ327702:IVK327706 JFF327702:JFG327706 JPB327702:JPC327706 JYX327702:JYY327706 KIT327702:KIU327706 KSP327702:KSQ327706 LCL327702:LCM327706 LMH327702:LMI327706 LWD327702:LWE327706 MFZ327702:MGA327706 MPV327702:MPW327706 MZR327702:MZS327706 NJN327702:NJO327706 NTJ327702:NTK327706 ODF327702:ODG327706 ONB327702:ONC327706 OWX327702:OWY327706 PGT327702:PGU327706 PQP327702:PQQ327706 QAL327702:QAM327706 QKH327702:QKI327706 QUD327702:QUE327706 RDZ327702:REA327706 RNV327702:RNW327706 RXR327702:RXS327706 SHN327702:SHO327706 SRJ327702:SRK327706 TBF327702:TBG327706 TLB327702:TLC327706 TUX327702:TUY327706 UET327702:UEU327706 UOP327702:UOQ327706 UYL327702:UYM327706 VIH327702:VII327706 VSD327702:VSE327706 WBZ327702:WCA327706 WLV327702:WLW327706 WVR327702:WVS327706 J393238:K393242 JF393238:JG393242 TB393238:TC393242 ACX393238:ACY393242 AMT393238:AMU393242 AWP393238:AWQ393242 BGL393238:BGM393242 BQH393238:BQI393242 CAD393238:CAE393242 CJZ393238:CKA393242 CTV393238:CTW393242 DDR393238:DDS393242 DNN393238:DNO393242 DXJ393238:DXK393242 EHF393238:EHG393242 ERB393238:ERC393242 FAX393238:FAY393242 FKT393238:FKU393242 FUP393238:FUQ393242 GEL393238:GEM393242 GOH393238:GOI393242 GYD393238:GYE393242 HHZ393238:HIA393242 HRV393238:HRW393242 IBR393238:IBS393242 ILN393238:ILO393242 IVJ393238:IVK393242 JFF393238:JFG393242 JPB393238:JPC393242 JYX393238:JYY393242 KIT393238:KIU393242 KSP393238:KSQ393242 LCL393238:LCM393242 LMH393238:LMI393242 LWD393238:LWE393242 MFZ393238:MGA393242 MPV393238:MPW393242 MZR393238:MZS393242 NJN393238:NJO393242 NTJ393238:NTK393242 ODF393238:ODG393242 ONB393238:ONC393242 OWX393238:OWY393242 PGT393238:PGU393242 PQP393238:PQQ393242 QAL393238:QAM393242 QKH393238:QKI393242 QUD393238:QUE393242 RDZ393238:REA393242 RNV393238:RNW393242 RXR393238:RXS393242 SHN393238:SHO393242 SRJ393238:SRK393242 TBF393238:TBG393242 TLB393238:TLC393242 TUX393238:TUY393242 UET393238:UEU393242 UOP393238:UOQ393242 UYL393238:UYM393242 VIH393238:VII393242 VSD393238:VSE393242 WBZ393238:WCA393242 WLV393238:WLW393242 WVR393238:WVS393242 J458774:K458778 JF458774:JG458778 TB458774:TC458778 ACX458774:ACY458778 AMT458774:AMU458778 AWP458774:AWQ458778 BGL458774:BGM458778 BQH458774:BQI458778 CAD458774:CAE458778 CJZ458774:CKA458778 CTV458774:CTW458778 DDR458774:DDS458778 DNN458774:DNO458778 DXJ458774:DXK458778 EHF458774:EHG458778 ERB458774:ERC458778 FAX458774:FAY458778 FKT458774:FKU458778 FUP458774:FUQ458778 GEL458774:GEM458778 GOH458774:GOI458778 GYD458774:GYE458778 HHZ458774:HIA458778 HRV458774:HRW458778 IBR458774:IBS458778 ILN458774:ILO458778 IVJ458774:IVK458778 JFF458774:JFG458778 JPB458774:JPC458778 JYX458774:JYY458778 KIT458774:KIU458778 KSP458774:KSQ458778 LCL458774:LCM458778 LMH458774:LMI458778 LWD458774:LWE458778 MFZ458774:MGA458778 MPV458774:MPW458778 MZR458774:MZS458778 NJN458774:NJO458778 NTJ458774:NTK458778 ODF458774:ODG458778 ONB458774:ONC458778 OWX458774:OWY458778 PGT458774:PGU458778 PQP458774:PQQ458778 QAL458774:QAM458778 QKH458774:QKI458778 QUD458774:QUE458778 RDZ458774:REA458778 RNV458774:RNW458778 RXR458774:RXS458778 SHN458774:SHO458778 SRJ458774:SRK458778 TBF458774:TBG458778 TLB458774:TLC458778 TUX458774:TUY458778 UET458774:UEU458778 UOP458774:UOQ458778 UYL458774:UYM458778 VIH458774:VII458778 VSD458774:VSE458778 WBZ458774:WCA458778 WLV458774:WLW458778 WVR458774:WVS458778 J524310:K524314 JF524310:JG524314 TB524310:TC524314 ACX524310:ACY524314 AMT524310:AMU524314 AWP524310:AWQ524314 BGL524310:BGM524314 BQH524310:BQI524314 CAD524310:CAE524314 CJZ524310:CKA524314 CTV524310:CTW524314 DDR524310:DDS524314 DNN524310:DNO524314 DXJ524310:DXK524314 EHF524310:EHG524314 ERB524310:ERC524314 FAX524310:FAY524314 FKT524310:FKU524314 FUP524310:FUQ524314 GEL524310:GEM524314 GOH524310:GOI524314 GYD524310:GYE524314 HHZ524310:HIA524314 HRV524310:HRW524314 IBR524310:IBS524314 ILN524310:ILO524314 IVJ524310:IVK524314 JFF524310:JFG524314 JPB524310:JPC524314 JYX524310:JYY524314 KIT524310:KIU524314 KSP524310:KSQ524314 LCL524310:LCM524314 LMH524310:LMI524314 LWD524310:LWE524314 MFZ524310:MGA524314 MPV524310:MPW524314 MZR524310:MZS524314 NJN524310:NJO524314 NTJ524310:NTK524314 ODF524310:ODG524314 ONB524310:ONC524314 OWX524310:OWY524314 PGT524310:PGU524314 PQP524310:PQQ524314 QAL524310:QAM524314 QKH524310:QKI524314 QUD524310:QUE524314 RDZ524310:REA524314 RNV524310:RNW524314 RXR524310:RXS524314 SHN524310:SHO524314 SRJ524310:SRK524314 TBF524310:TBG524314 TLB524310:TLC524314 TUX524310:TUY524314 UET524310:UEU524314 UOP524310:UOQ524314 UYL524310:UYM524314 VIH524310:VII524314 VSD524310:VSE524314 WBZ524310:WCA524314 WLV524310:WLW524314 WVR524310:WVS524314 J589846:K589850 JF589846:JG589850 TB589846:TC589850 ACX589846:ACY589850 AMT589846:AMU589850 AWP589846:AWQ589850 BGL589846:BGM589850 BQH589846:BQI589850 CAD589846:CAE589850 CJZ589846:CKA589850 CTV589846:CTW589850 DDR589846:DDS589850 DNN589846:DNO589850 DXJ589846:DXK589850 EHF589846:EHG589850 ERB589846:ERC589850 FAX589846:FAY589850 FKT589846:FKU589850 FUP589846:FUQ589850 GEL589846:GEM589850 GOH589846:GOI589850 GYD589846:GYE589850 HHZ589846:HIA589850 HRV589846:HRW589850 IBR589846:IBS589850 ILN589846:ILO589850 IVJ589846:IVK589850 JFF589846:JFG589850 JPB589846:JPC589850 JYX589846:JYY589850 KIT589846:KIU589850 KSP589846:KSQ589850 LCL589846:LCM589850 LMH589846:LMI589850 LWD589846:LWE589850 MFZ589846:MGA589850 MPV589846:MPW589850 MZR589846:MZS589850 NJN589846:NJO589850 NTJ589846:NTK589850 ODF589846:ODG589850 ONB589846:ONC589850 OWX589846:OWY589850 PGT589846:PGU589850 PQP589846:PQQ589850 QAL589846:QAM589850 QKH589846:QKI589850 QUD589846:QUE589850 RDZ589846:REA589850 RNV589846:RNW589850 RXR589846:RXS589850 SHN589846:SHO589850 SRJ589846:SRK589850 TBF589846:TBG589850 TLB589846:TLC589850 TUX589846:TUY589850 UET589846:UEU589850 UOP589846:UOQ589850 UYL589846:UYM589850 VIH589846:VII589850 VSD589846:VSE589850 WBZ589846:WCA589850 WLV589846:WLW589850 WVR589846:WVS589850 J655382:K655386 JF655382:JG655386 TB655382:TC655386 ACX655382:ACY655386 AMT655382:AMU655386 AWP655382:AWQ655386 BGL655382:BGM655386 BQH655382:BQI655386 CAD655382:CAE655386 CJZ655382:CKA655386 CTV655382:CTW655386 DDR655382:DDS655386 DNN655382:DNO655386 DXJ655382:DXK655386 EHF655382:EHG655386 ERB655382:ERC655386 FAX655382:FAY655386 FKT655382:FKU655386 FUP655382:FUQ655386 GEL655382:GEM655386 GOH655382:GOI655386 GYD655382:GYE655386 HHZ655382:HIA655386 HRV655382:HRW655386 IBR655382:IBS655386 ILN655382:ILO655386 IVJ655382:IVK655386 JFF655382:JFG655386 JPB655382:JPC655386 JYX655382:JYY655386 KIT655382:KIU655386 KSP655382:KSQ655386 LCL655382:LCM655386 LMH655382:LMI655386 LWD655382:LWE655386 MFZ655382:MGA655386 MPV655382:MPW655386 MZR655382:MZS655386 NJN655382:NJO655386 NTJ655382:NTK655386 ODF655382:ODG655386 ONB655382:ONC655386 OWX655382:OWY655386 PGT655382:PGU655386 PQP655382:PQQ655386 QAL655382:QAM655386 QKH655382:QKI655386 QUD655382:QUE655386 RDZ655382:REA655386 RNV655382:RNW655386 RXR655382:RXS655386 SHN655382:SHO655386 SRJ655382:SRK655386 TBF655382:TBG655386 TLB655382:TLC655386 TUX655382:TUY655386 UET655382:UEU655386 UOP655382:UOQ655386 UYL655382:UYM655386 VIH655382:VII655386 VSD655382:VSE655386 WBZ655382:WCA655386 WLV655382:WLW655386 WVR655382:WVS655386 J720918:K720922 JF720918:JG720922 TB720918:TC720922 ACX720918:ACY720922 AMT720918:AMU720922 AWP720918:AWQ720922 BGL720918:BGM720922 BQH720918:BQI720922 CAD720918:CAE720922 CJZ720918:CKA720922 CTV720918:CTW720922 DDR720918:DDS720922 DNN720918:DNO720922 DXJ720918:DXK720922 EHF720918:EHG720922 ERB720918:ERC720922 FAX720918:FAY720922 FKT720918:FKU720922 FUP720918:FUQ720922 GEL720918:GEM720922 GOH720918:GOI720922 GYD720918:GYE720922 HHZ720918:HIA720922 HRV720918:HRW720922 IBR720918:IBS720922 ILN720918:ILO720922 IVJ720918:IVK720922 JFF720918:JFG720922 JPB720918:JPC720922 JYX720918:JYY720922 KIT720918:KIU720922 KSP720918:KSQ720922 LCL720918:LCM720922 LMH720918:LMI720922 LWD720918:LWE720922 MFZ720918:MGA720922 MPV720918:MPW720922 MZR720918:MZS720922 NJN720918:NJO720922 NTJ720918:NTK720922 ODF720918:ODG720922 ONB720918:ONC720922 OWX720918:OWY720922 PGT720918:PGU720922 PQP720918:PQQ720922 QAL720918:QAM720922 QKH720918:QKI720922 QUD720918:QUE720922 RDZ720918:REA720922 RNV720918:RNW720922 RXR720918:RXS720922 SHN720918:SHO720922 SRJ720918:SRK720922 TBF720918:TBG720922 TLB720918:TLC720922 TUX720918:TUY720922 UET720918:UEU720922 UOP720918:UOQ720922 UYL720918:UYM720922 VIH720918:VII720922 VSD720918:VSE720922 WBZ720918:WCA720922 WLV720918:WLW720922 WVR720918:WVS720922 J786454:K786458 JF786454:JG786458 TB786454:TC786458 ACX786454:ACY786458 AMT786454:AMU786458 AWP786454:AWQ786458 BGL786454:BGM786458 BQH786454:BQI786458 CAD786454:CAE786458 CJZ786454:CKA786458 CTV786454:CTW786458 DDR786454:DDS786458 DNN786454:DNO786458 DXJ786454:DXK786458 EHF786454:EHG786458 ERB786454:ERC786458 FAX786454:FAY786458 FKT786454:FKU786458 FUP786454:FUQ786458 GEL786454:GEM786458 GOH786454:GOI786458 GYD786454:GYE786458 HHZ786454:HIA786458 HRV786454:HRW786458 IBR786454:IBS786458 ILN786454:ILO786458 IVJ786454:IVK786458 JFF786454:JFG786458 JPB786454:JPC786458 JYX786454:JYY786458 KIT786454:KIU786458 KSP786454:KSQ786458 LCL786454:LCM786458 LMH786454:LMI786458 LWD786454:LWE786458 MFZ786454:MGA786458 MPV786454:MPW786458 MZR786454:MZS786458 NJN786454:NJO786458 NTJ786454:NTK786458 ODF786454:ODG786458 ONB786454:ONC786458 OWX786454:OWY786458 PGT786454:PGU786458 PQP786454:PQQ786458 QAL786454:QAM786458 QKH786454:QKI786458 QUD786454:QUE786458 RDZ786454:REA786458 RNV786454:RNW786458 RXR786454:RXS786458 SHN786454:SHO786458 SRJ786454:SRK786458 TBF786454:TBG786458 TLB786454:TLC786458 TUX786454:TUY786458 UET786454:UEU786458 UOP786454:UOQ786458 UYL786454:UYM786458 VIH786454:VII786458 VSD786454:VSE786458 WBZ786454:WCA786458 WLV786454:WLW786458 WVR786454:WVS786458 J851990:K851994 JF851990:JG851994 TB851990:TC851994 ACX851990:ACY851994 AMT851990:AMU851994 AWP851990:AWQ851994 BGL851990:BGM851994 BQH851990:BQI851994 CAD851990:CAE851994 CJZ851990:CKA851994 CTV851990:CTW851994 DDR851990:DDS851994 DNN851990:DNO851994 DXJ851990:DXK851994 EHF851990:EHG851994 ERB851990:ERC851994 FAX851990:FAY851994 FKT851990:FKU851994 FUP851990:FUQ851994 GEL851990:GEM851994 GOH851990:GOI851994 GYD851990:GYE851994 HHZ851990:HIA851994 HRV851990:HRW851994 IBR851990:IBS851994 ILN851990:ILO851994 IVJ851990:IVK851994 JFF851990:JFG851994 JPB851990:JPC851994 JYX851990:JYY851994 KIT851990:KIU851994 KSP851990:KSQ851994 LCL851990:LCM851994 LMH851990:LMI851994 LWD851990:LWE851994 MFZ851990:MGA851994 MPV851990:MPW851994 MZR851990:MZS851994 NJN851990:NJO851994 NTJ851990:NTK851994 ODF851990:ODG851994 ONB851990:ONC851994 OWX851990:OWY851994 PGT851990:PGU851994 PQP851990:PQQ851994 QAL851990:QAM851994 QKH851990:QKI851994 QUD851990:QUE851994 RDZ851990:REA851994 RNV851990:RNW851994 RXR851990:RXS851994 SHN851990:SHO851994 SRJ851990:SRK851994 TBF851990:TBG851994 TLB851990:TLC851994 TUX851990:TUY851994 UET851990:UEU851994 UOP851990:UOQ851994 UYL851990:UYM851994 VIH851990:VII851994 VSD851990:VSE851994 WBZ851990:WCA851994 WLV851990:WLW851994 WVR851990:WVS851994 J917526:K917530 JF917526:JG917530 TB917526:TC917530 ACX917526:ACY917530 AMT917526:AMU917530 AWP917526:AWQ917530 BGL917526:BGM917530 BQH917526:BQI917530 CAD917526:CAE917530 CJZ917526:CKA917530 CTV917526:CTW917530 DDR917526:DDS917530 DNN917526:DNO917530 DXJ917526:DXK917530 EHF917526:EHG917530 ERB917526:ERC917530 FAX917526:FAY917530 FKT917526:FKU917530 FUP917526:FUQ917530 GEL917526:GEM917530 GOH917526:GOI917530 GYD917526:GYE917530 HHZ917526:HIA917530 HRV917526:HRW917530 IBR917526:IBS917530 ILN917526:ILO917530 IVJ917526:IVK917530 JFF917526:JFG917530 JPB917526:JPC917530 JYX917526:JYY917530 KIT917526:KIU917530 KSP917526:KSQ917530 LCL917526:LCM917530 LMH917526:LMI917530 LWD917526:LWE917530 MFZ917526:MGA917530 MPV917526:MPW917530 MZR917526:MZS917530 NJN917526:NJO917530 NTJ917526:NTK917530 ODF917526:ODG917530 ONB917526:ONC917530 OWX917526:OWY917530 PGT917526:PGU917530 PQP917526:PQQ917530 QAL917526:QAM917530 QKH917526:QKI917530 QUD917526:QUE917530 RDZ917526:REA917530 RNV917526:RNW917530 RXR917526:RXS917530 SHN917526:SHO917530 SRJ917526:SRK917530 TBF917526:TBG917530 TLB917526:TLC917530 TUX917526:TUY917530 UET917526:UEU917530 UOP917526:UOQ917530 UYL917526:UYM917530 VIH917526:VII917530 VSD917526:VSE917530 WBZ917526:WCA917530 WLV917526:WLW917530 WVR917526:WVS917530 J983062:K983066 JF983062:JG983066 TB983062:TC983066 ACX983062:ACY983066 AMT983062:AMU983066 AWP983062:AWQ983066 BGL983062:BGM983066 BQH983062:BQI983066 CAD983062:CAE983066 CJZ983062:CKA983066 CTV983062:CTW983066 DDR983062:DDS983066 DNN983062:DNO983066 DXJ983062:DXK983066 EHF983062:EHG983066 ERB983062:ERC983066 FAX983062:FAY983066 FKT983062:FKU983066 FUP983062:FUQ983066 GEL983062:GEM983066 GOH983062:GOI983066 GYD983062:GYE983066 HHZ983062:HIA983066 HRV983062:HRW983066 IBR983062:IBS983066 ILN983062:ILO983066 IVJ983062:IVK983066 JFF983062:JFG983066 JPB983062:JPC983066 JYX983062:JYY983066 KIT983062:KIU983066 KSP983062:KSQ983066 LCL983062:LCM983066 LMH983062:LMI983066 LWD983062:LWE983066 MFZ983062:MGA983066 MPV983062:MPW983066 MZR983062:MZS983066 NJN983062:NJO983066 NTJ983062:NTK983066 ODF983062:ODG983066 ONB983062:ONC983066 OWX983062:OWY983066 PGT983062:PGU983066 PQP983062:PQQ983066 QAL983062:QAM983066 QKH983062:QKI983066 QUD983062:QUE983066 RDZ983062:REA983066 RNV983062:RNW983066 RXR983062:RXS983066 SHN983062:SHO983066 SRJ983062:SRK983066 TBF983062:TBG983066 TLB983062:TLC983066 TUX983062:TUY983066 UET983062:UEU983066 UOP983062:UOQ983066 UYL983062:UYM983066 VIH983062:VII983066 VSD983062:VSE983066 WBZ983062:WCA983066 WLV983062:WLW983066 WVR983062:WVS983066 J20:K20 JF20:JG20 TB20:TC20 ACX20:ACY20 AMT20:AMU20 AWP20:AWQ20 BGL20:BGM20 BQH20:BQI20 CAD20:CAE20 CJZ20:CKA20 CTV20:CTW20 DDR20:DDS20 DNN20:DNO20 DXJ20:DXK20 EHF20:EHG20 ERB20:ERC20 FAX20:FAY20 FKT20:FKU20 FUP20:FUQ20 GEL20:GEM20 GOH20:GOI20 GYD20:GYE20 HHZ20:HIA20 HRV20:HRW20 IBR20:IBS20 ILN20:ILO20 IVJ20:IVK20 JFF20:JFG20 JPB20:JPC20 JYX20:JYY20 KIT20:KIU20 KSP20:KSQ20 LCL20:LCM20 LMH20:LMI20 LWD20:LWE20 MFZ20:MGA20 MPV20:MPW20 MZR20:MZS20 NJN20:NJO20 NTJ20:NTK20 ODF20:ODG20 ONB20:ONC20 OWX20:OWY20 PGT20:PGU20 PQP20:PQQ20 QAL20:QAM20 QKH20:QKI20 QUD20:QUE20 RDZ20:REA20 RNV20:RNW20 RXR20:RXS20 SHN20:SHO20 SRJ20:SRK20 TBF20:TBG20 TLB20:TLC20 TUX20:TUY20 UET20:UEU20 UOP20:UOQ20 UYL20:UYM20 VIH20:VII20 VSD20:VSE20 WBZ20:WCA20 WLV20:WLW20 WVR20:WVS20 J65556:K65556 JF65556:JG65556 TB65556:TC65556 ACX65556:ACY65556 AMT65556:AMU65556 AWP65556:AWQ65556 BGL65556:BGM65556 BQH65556:BQI65556 CAD65556:CAE65556 CJZ65556:CKA65556 CTV65556:CTW65556 DDR65556:DDS65556 DNN65556:DNO65556 DXJ65556:DXK65556 EHF65556:EHG65556 ERB65556:ERC65556 FAX65556:FAY65556 FKT65556:FKU65556 FUP65556:FUQ65556 GEL65556:GEM65556 GOH65556:GOI65556 GYD65556:GYE65556 HHZ65556:HIA65556 HRV65556:HRW65556 IBR65556:IBS65556 ILN65556:ILO65556 IVJ65556:IVK65556 JFF65556:JFG65556 JPB65556:JPC65556 JYX65556:JYY65556 KIT65556:KIU65556 KSP65556:KSQ65556 LCL65556:LCM65556 LMH65556:LMI65556 LWD65556:LWE65556 MFZ65556:MGA65556 MPV65556:MPW65556 MZR65556:MZS65556 NJN65556:NJO65556 NTJ65556:NTK65556 ODF65556:ODG65556 ONB65556:ONC65556 OWX65556:OWY65556 PGT65556:PGU65556 PQP65556:PQQ65556 QAL65556:QAM65556 QKH65556:QKI65556 QUD65556:QUE65556 RDZ65556:REA65556 RNV65556:RNW65556 RXR65556:RXS65556 SHN65556:SHO65556 SRJ65556:SRK65556 TBF65556:TBG65556 TLB65556:TLC65556 TUX65556:TUY65556 UET65556:UEU65556 UOP65556:UOQ65556 UYL65556:UYM65556 VIH65556:VII65556 VSD65556:VSE65556 WBZ65556:WCA65556 WLV65556:WLW65556 WVR65556:WVS65556 J131092:K131092 JF131092:JG131092 TB131092:TC131092 ACX131092:ACY131092 AMT131092:AMU131092 AWP131092:AWQ131092 BGL131092:BGM131092 BQH131092:BQI131092 CAD131092:CAE131092 CJZ131092:CKA131092 CTV131092:CTW131092 DDR131092:DDS131092 DNN131092:DNO131092 DXJ131092:DXK131092 EHF131092:EHG131092 ERB131092:ERC131092 FAX131092:FAY131092 FKT131092:FKU131092 FUP131092:FUQ131092 GEL131092:GEM131092 GOH131092:GOI131092 GYD131092:GYE131092 HHZ131092:HIA131092 HRV131092:HRW131092 IBR131092:IBS131092 ILN131092:ILO131092 IVJ131092:IVK131092 JFF131092:JFG131092 JPB131092:JPC131092 JYX131092:JYY131092 KIT131092:KIU131092 KSP131092:KSQ131092 LCL131092:LCM131092 LMH131092:LMI131092 LWD131092:LWE131092 MFZ131092:MGA131092 MPV131092:MPW131092 MZR131092:MZS131092 NJN131092:NJO131092 NTJ131092:NTK131092 ODF131092:ODG131092 ONB131092:ONC131092 OWX131092:OWY131092 PGT131092:PGU131092 PQP131092:PQQ131092 QAL131092:QAM131092 QKH131092:QKI131092 QUD131092:QUE131092 RDZ131092:REA131092 RNV131092:RNW131092 RXR131092:RXS131092 SHN131092:SHO131092 SRJ131092:SRK131092 TBF131092:TBG131092 TLB131092:TLC131092 TUX131092:TUY131092 UET131092:UEU131092 UOP131092:UOQ131092 UYL131092:UYM131092 VIH131092:VII131092 VSD131092:VSE131092 WBZ131092:WCA131092 WLV131092:WLW131092 WVR131092:WVS131092 J196628:K196628 JF196628:JG196628 TB196628:TC196628 ACX196628:ACY196628 AMT196628:AMU196628 AWP196628:AWQ196628 BGL196628:BGM196628 BQH196628:BQI196628 CAD196628:CAE196628 CJZ196628:CKA196628 CTV196628:CTW196628 DDR196628:DDS196628 DNN196628:DNO196628 DXJ196628:DXK196628 EHF196628:EHG196628 ERB196628:ERC196628 FAX196628:FAY196628 FKT196628:FKU196628 FUP196628:FUQ196628 GEL196628:GEM196628 GOH196628:GOI196628 GYD196628:GYE196628 HHZ196628:HIA196628 HRV196628:HRW196628 IBR196628:IBS196628 ILN196628:ILO196628 IVJ196628:IVK196628 JFF196628:JFG196628 JPB196628:JPC196628 JYX196628:JYY196628 KIT196628:KIU196628 KSP196628:KSQ196628 LCL196628:LCM196628 LMH196628:LMI196628 LWD196628:LWE196628 MFZ196628:MGA196628 MPV196628:MPW196628 MZR196628:MZS196628 NJN196628:NJO196628 NTJ196628:NTK196628 ODF196628:ODG196628 ONB196628:ONC196628 OWX196628:OWY196628 PGT196628:PGU196628 PQP196628:PQQ196628 QAL196628:QAM196628 QKH196628:QKI196628 QUD196628:QUE196628 RDZ196628:REA196628 RNV196628:RNW196628 RXR196628:RXS196628 SHN196628:SHO196628 SRJ196628:SRK196628 TBF196628:TBG196628 TLB196628:TLC196628 TUX196628:TUY196628 UET196628:UEU196628 UOP196628:UOQ196628 UYL196628:UYM196628 VIH196628:VII196628 VSD196628:VSE196628 WBZ196628:WCA196628 WLV196628:WLW196628 WVR196628:WVS196628 J262164:K262164 JF262164:JG262164 TB262164:TC262164 ACX262164:ACY262164 AMT262164:AMU262164 AWP262164:AWQ262164 BGL262164:BGM262164 BQH262164:BQI262164 CAD262164:CAE262164 CJZ262164:CKA262164 CTV262164:CTW262164 DDR262164:DDS262164 DNN262164:DNO262164 DXJ262164:DXK262164 EHF262164:EHG262164 ERB262164:ERC262164 FAX262164:FAY262164 FKT262164:FKU262164 FUP262164:FUQ262164 GEL262164:GEM262164 GOH262164:GOI262164 GYD262164:GYE262164 HHZ262164:HIA262164 HRV262164:HRW262164 IBR262164:IBS262164 ILN262164:ILO262164 IVJ262164:IVK262164 JFF262164:JFG262164 JPB262164:JPC262164 JYX262164:JYY262164 KIT262164:KIU262164 KSP262164:KSQ262164 LCL262164:LCM262164 LMH262164:LMI262164 LWD262164:LWE262164 MFZ262164:MGA262164 MPV262164:MPW262164 MZR262164:MZS262164 NJN262164:NJO262164 NTJ262164:NTK262164 ODF262164:ODG262164 ONB262164:ONC262164 OWX262164:OWY262164 PGT262164:PGU262164 PQP262164:PQQ262164 QAL262164:QAM262164 QKH262164:QKI262164 QUD262164:QUE262164 RDZ262164:REA262164 RNV262164:RNW262164 RXR262164:RXS262164 SHN262164:SHO262164 SRJ262164:SRK262164 TBF262164:TBG262164 TLB262164:TLC262164 TUX262164:TUY262164 UET262164:UEU262164 UOP262164:UOQ262164 UYL262164:UYM262164 VIH262164:VII262164 VSD262164:VSE262164 WBZ262164:WCA262164 WLV262164:WLW262164 WVR262164:WVS262164 J327700:K327700 JF327700:JG327700 TB327700:TC327700 ACX327700:ACY327700 AMT327700:AMU327700 AWP327700:AWQ327700 BGL327700:BGM327700 BQH327700:BQI327700 CAD327700:CAE327700 CJZ327700:CKA327700 CTV327700:CTW327700 DDR327700:DDS327700 DNN327700:DNO327700 DXJ327700:DXK327700 EHF327700:EHG327700 ERB327700:ERC327700 FAX327700:FAY327700 FKT327700:FKU327700 FUP327700:FUQ327700 GEL327700:GEM327700 GOH327700:GOI327700 GYD327700:GYE327700 HHZ327700:HIA327700 HRV327700:HRW327700 IBR327700:IBS327700 ILN327700:ILO327700 IVJ327700:IVK327700 JFF327700:JFG327700 JPB327700:JPC327700 JYX327700:JYY327700 KIT327700:KIU327700 KSP327700:KSQ327700 LCL327700:LCM327700 LMH327700:LMI327700 LWD327700:LWE327700 MFZ327700:MGA327700 MPV327700:MPW327700 MZR327700:MZS327700 NJN327700:NJO327700 NTJ327700:NTK327700 ODF327700:ODG327700 ONB327700:ONC327700 OWX327700:OWY327700 PGT327700:PGU327700 PQP327700:PQQ327700 QAL327700:QAM327700 QKH327700:QKI327700 QUD327700:QUE327700 RDZ327700:REA327700 RNV327700:RNW327700 RXR327700:RXS327700 SHN327700:SHO327700 SRJ327700:SRK327700 TBF327700:TBG327700 TLB327700:TLC327700 TUX327700:TUY327700 UET327700:UEU327700 UOP327700:UOQ327700 UYL327700:UYM327700 VIH327700:VII327700 VSD327700:VSE327700 WBZ327700:WCA327700 WLV327700:WLW327700 WVR327700:WVS327700 J393236:K393236 JF393236:JG393236 TB393236:TC393236 ACX393236:ACY393236 AMT393236:AMU393236 AWP393236:AWQ393236 BGL393236:BGM393236 BQH393236:BQI393236 CAD393236:CAE393236 CJZ393236:CKA393236 CTV393236:CTW393236 DDR393236:DDS393236 DNN393236:DNO393236 DXJ393236:DXK393236 EHF393236:EHG393236 ERB393236:ERC393236 FAX393236:FAY393236 FKT393236:FKU393236 FUP393236:FUQ393236 GEL393236:GEM393236 GOH393236:GOI393236 GYD393236:GYE393236 HHZ393236:HIA393236 HRV393236:HRW393236 IBR393236:IBS393236 ILN393236:ILO393236 IVJ393236:IVK393236 JFF393236:JFG393236 JPB393236:JPC393236 JYX393236:JYY393236 KIT393236:KIU393236 KSP393236:KSQ393236 LCL393236:LCM393236 LMH393236:LMI393236 LWD393236:LWE393236 MFZ393236:MGA393236 MPV393236:MPW393236 MZR393236:MZS393236 NJN393236:NJO393236 NTJ393236:NTK393236 ODF393236:ODG393236 ONB393236:ONC393236 OWX393236:OWY393236 PGT393236:PGU393236 PQP393236:PQQ393236 QAL393236:QAM393236 QKH393236:QKI393236 QUD393236:QUE393236 RDZ393236:REA393236 RNV393236:RNW393236 RXR393236:RXS393236 SHN393236:SHO393236 SRJ393236:SRK393236 TBF393236:TBG393236 TLB393236:TLC393236 TUX393236:TUY393236 UET393236:UEU393236 UOP393236:UOQ393236 UYL393236:UYM393236 VIH393236:VII393236 VSD393236:VSE393236 WBZ393236:WCA393236 WLV393236:WLW393236 WVR393236:WVS393236 J458772:K458772 JF458772:JG458772 TB458772:TC458772 ACX458772:ACY458772 AMT458772:AMU458772 AWP458772:AWQ458772 BGL458772:BGM458772 BQH458772:BQI458772 CAD458772:CAE458772 CJZ458772:CKA458772 CTV458772:CTW458772 DDR458772:DDS458772 DNN458772:DNO458772 DXJ458772:DXK458772 EHF458772:EHG458772 ERB458772:ERC458772 FAX458772:FAY458772 FKT458772:FKU458772 FUP458772:FUQ458772 GEL458772:GEM458772 GOH458772:GOI458772 GYD458772:GYE458772 HHZ458772:HIA458772 HRV458772:HRW458772 IBR458772:IBS458772 ILN458772:ILO458772 IVJ458772:IVK458772 JFF458772:JFG458772 JPB458772:JPC458772 JYX458772:JYY458772 KIT458772:KIU458772 KSP458772:KSQ458772 LCL458772:LCM458772 LMH458772:LMI458772 LWD458772:LWE458772 MFZ458772:MGA458772 MPV458772:MPW458772 MZR458772:MZS458772 NJN458772:NJO458772 NTJ458772:NTK458772 ODF458772:ODG458772 ONB458772:ONC458772 OWX458772:OWY458772 PGT458772:PGU458772 PQP458772:PQQ458772 QAL458772:QAM458772 QKH458772:QKI458772 QUD458772:QUE458772 RDZ458772:REA458772 RNV458772:RNW458772 RXR458772:RXS458772 SHN458772:SHO458772 SRJ458772:SRK458772 TBF458772:TBG458772 TLB458772:TLC458772 TUX458772:TUY458772 UET458772:UEU458772 UOP458772:UOQ458772 UYL458772:UYM458772 VIH458772:VII458772 VSD458772:VSE458772 WBZ458772:WCA458772 WLV458772:WLW458772 WVR458772:WVS458772 J524308:K524308 JF524308:JG524308 TB524308:TC524308 ACX524308:ACY524308 AMT524308:AMU524308 AWP524308:AWQ524308 BGL524308:BGM524308 BQH524308:BQI524308 CAD524308:CAE524308 CJZ524308:CKA524308 CTV524308:CTW524308 DDR524308:DDS524308 DNN524308:DNO524308 DXJ524308:DXK524308 EHF524308:EHG524308 ERB524308:ERC524308 FAX524308:FAY524308 FKT524308:FKU524308 FUP524308:FUQ524308 GEL524308:GEM524308 GOH524308:GOI524308 GYD524308:GYE524308 HHZ524308:HIA524308 HRV524308:HRW524308 IBR524308:IBS524308 ILN524308:ILO524308 IVJ524308:IVK524308 JFF524308:JFG524308 JPB524308:JPC524308 JYX524308:JYY524308 KIT524308:KIU524308 KSP524308:KSQ524308 LCL524308:LCM524308 LMH524308:LMI524308 LWD524308:LWE524308 MFZ524308:MGA524308 MPV524308:MPW524308 MZR524308:MZS524308 NJN524308:NJO524308 NTJ524308:NTK524308 ODF524308:ODG524308 ONB524308:ONC524308 OWX524308:OWY524308 PGT524308:PGU524308 PQP524308:PQQ524308 QAL524308:QAM524308 QKH524308:QKI524308 QUD524308:QUE524308 RDZ524308:REA524308 RNV524308:RNW524308 RXR524308:RXS524308 SHN524308:SHO524308 SRJ524308:SRK524308 TBF524308:TBG524308 TLB524308:TLC524308 TUX524308:TUY524308 UET524308:UEU524308 UOP524308:UOQ524308 UYL524308:UYM524308 VIH524308:VII524308 VSD524308:VSE524308 WBZ524308:WCA524308 WLV524308:WLW524308 WVR524308:WVS524308 J589844:K589844 JF589844:JG589844 TB589844:TC589844 ACX589844:ACY589844 AMT589844:AMU589844 AWP589844:AWQ589844 BGL589844:BGM589844 BQH589844:BQI589844 CAD589844:CAE589844 CJZ589844:CKA589844 CTV589844:CTW589844 DDR589844:DDS589844 DNN589844:DNO589844 DXJ589844:DXK589844 EHF589844:EHG589844 ERB589844:ERC589844 FAX589844:FAY589844 FKT589844:FKU589844 FUP589844:FUQ589844 GEL589844:GEM589844 GOH589844:GOI589844 GYD589844:GYE589844 HHZ589844:HIA589844 HRV589844:HRW589844 IBR589844:IBS589844 ILN589844:ILO589844 IVJ589844:IVK589844 JFF589844:JFG589844 JPB589844:JPC589844 JYX589844:JYY589844 KIT589844:KIU589844 KSP589844:KSQ589844 LCL589844:LCM589844 LMH589844:LMI589844 LWD589844:LWE589844 MFZ589844:MGA589844 MPV589844:MPW589844 MZR589844:MZS589844 NJN589844:NJO589844 NTJ589844:NTK589844 ODF589844:ODG589844 ONB589844:ONC589844 OWX589844:OWY589844 PGT589844:PGU589844 PQP589844:PQQ589844 QAL589844:QAM589844 QKH589844:QKI589844 QUD589844:QUE589844 RDZ589844:REA589844 RNV589844:RNW589844 RXR589844:RXS589844 SHN589844:SHO589844 SRJ589844:SRK589844 TBF589844:TBG589844 TLB589844:TLC589844 TUX589844:TUY589844 UET589844:UEU589844 UOP589844:UOQ589844 UYL589844:UYM589844 VIH589844:VII589844 VSD589844:VSE589844 WBZ589844:WCA589844 WLV589844:WLW589844 WVR589844:WVS589844 J655380:K655380 JF655380:JG655380 TB655380:TC655380 ACX655380:ACY655380 AMT655380:AMU655380 AWP655380:AWQ655380 BGL655380:BGM655380 BQH655380:BQI655380 CAD655380:CAE655380 CJZ655380:CKA655380 CTV655380:CTW655380 DDR655380:DDS655380 DNN655380:DNO655380 DXJ655380:DXK655380 EHF655380:EHG655380 ERB655380:ERC655380 FAX655380:FAY655380 FKT655380:FKU655380 FUP655380:FUQ655380 GEL655380:GEM655380 GOH655380:GOI655380 GYD655380:GYE655380 HHZ655380:HIA655380 HRV655380:HRW655380 IBR655380:IBS655380 ILN655380:ILO655380 IVJ655380:IVK655380 JFF655380:JFG655380 JPB655380:JPC655380 JYX655380:JYY655380 KIT655380:KIU655380 KSP655380:KSQ655380 LCL655380:LCM655380 LMH655380:LMI655380 LWD655380:LWE655380 MFZ655380:MGA655380 MPV655380:MPW655380 MZR655380:MZS655380 NJN655380:NJO655380 NTJ655380:NTK655380 ODF655380:ODG655380 ONB655380:ONC655380 OWX655380:OWY655380 PGT655380:PGU655380 PQP655380:PQQ655380 QAL655380:QAM655380 QKH655380:QKI655380 QUD655380:QUE655380 RDZ655380:REA655380 RNV655380:RNW655380 RXR655380:RXS655380 SHN655380:SHO655380 SRJ655380:SRK655380 TBF655380:TBG655380 TLB655380:TLC655380 TUX655380:TUY655380 UET655380:UEU655380 UOP655380:UOQ655380 UYL655380:UYM655380 VIH655380:VII655380 VSD655380:VSE655380 WBZ655380:WCA655380 WLV655380:WLW655380 WVR655380:WVS655380 J720916:K720916 JF720916:JG720916 TB720916:TC720916 ACX720916:ACY720916 AMT720916:AMU720916 AWP720916:AWQ720916 BGL720916:BGM720916 BQH720916:BQI720916 CAD720916:CAE720916 CJZ720916:CKA720916 CTV720916:CTW720916 DDR720916:DDS720916 DNN720916:DNO720916 DXJ720916:DXK720916 EHF720916:EHG720916 ERB720916:ERC720916 FAX720916:FAY720916 FKT720916:FKU720916 FUP720916:FUQ720916 GEL720916:GEM720916 GOH720916:GOI720916 GYD720916:GYE720916 HHZ720916:HIA720916 HRV720916:HRW720916 IBR720916:IBS720916 ILN720916:ILO720916 IVJ720916:IVK720916 JFF720916:JFG720916 JPB720916:JPC720916 JYX720916:JYY720916 KIT720916:KIU720916 KSP720916:KSQ720916 LCL720916:LCM720916 LMH720916:LMI720916 LWD720916:LWE720916 MFZ720916:MGA720916 MPV720916:MPW720916 MZR720916:MZS720916 NJN720916:NJO720916 NTJ720916:NTK720916 ODF720916:ODG720916 ONB720916:ONC720916 OWX720916:OWY720916 PGT720916:PGU720916 PQP720916:PQQ720916 QAL720916:QAM720916 QKH720916:QKI720916 QUD720916:QUE720916 RDZ720916:REA720916 RNV720916:RNW720916 RXR720916:RXS720916 SHN720916:SHO720916 SRJ720916:SRK720916 TBF720916:TBG720916 TLB720916:TLC720916 TUX720916:TUY720916 UET720916:UEU720916 UOP720916:UOQ720916 UYL720916:UYM720916 VIH720916:VII720916 VSD720916:VSE720916 WBZ720916:WCA720916 WLV720916:WLW720916 WVR720916:WVS720916 J786452:K786452 JF786452:JG786452 TB786452:TC786452 ACX786452:ACY786452 AMT786452:AMU786452 AWP786452:AWQ786452 BGL786452:BGM786452 BQH786452:BQI786452 CAD786452:CAE786452 CJZ786452:CKA786452 CTV786452:CTW786452 DDR786452:DDS786452 DNN786452:DNO786452 DXJ786452:DXK786452 EHF786452:EHG786452 ERB786452:ERC786452 FAX786452:FAY786452 FKT786452:FKU786452 FUP786452:FUQ786452 GEL786452:GEM786452 GOH786452:GOI786452 GYD786452:GYE786452 HHZ786452:HIA786452 HRV786452:HRW786452 IBR786452:IBS786452 ILN786452:ILO786452 IVJ786452:IVK786452 JFF786452:JFG786452 JPB786452:JPC786452 JYX786452:JYY786452 KIT786452:KIU786452 KSP786452:KSQ786452 LCL786452:LCM786452 LMH786452:LMI786452 LWD786452:LWE786452 MFZ786452:MGA786452 MPV786452:MPW786452 MZR786452:MZS786452 NJN786452:NJO786452 NTJ786452:NTK786452 ODF786452:ODG786452 ONB786452:ONC786452 OWX786452:OWY786452 PGT786452:PGU786452 PQP786452:PQQ786452 QAL786452:QAM786452 QKH786452:QKI786452 QUD786452:QUE786452 RDZ786452:REA786452 RNV786452:RNW786452 RXR786452:RXS786452 SHN786452:SHO786452 SRJ786452:SRK786452 TBF786452:TBG786452 TLB786452:TLC786452 TUX786452:TUY786452 UET786452:UEU786452 UOP786452:UOQ786452 UYL786452:UYM786452 VIH786452:VII786452 VSD786452:VSE786452 WBZ786452:WCA786452 WLV786452:WLW786452 WVR786452:WVS786452 J851988:K851988 JF851988:JG851988 TB851988:TC851988 ACX851988:ACY851988 AMT851988:AMU851988 AWP851988:AWQ851988 BGL851988:BGM851988 BQH851988:BQI851988 CAD851988:CAE851988 CJZ851988:CKA851988 CTV851988:CTW851988 DDR851988:DDS851988 DNN851988:DNO851988 DXJ851988:DXK851988 EHF851988:EHG851988 ERB851988:ERC851988 FAX851988:FAY851988 FKT851988:FKU851988 FUP851988:FUQ851988 GEL851988:GEM851988 GOH851988:GOI851988 GYD851988:GYE851988 HHZ851988:HIA851988 HRV851988:HRW851988 IBR851988:IBS851988 ILN851988:ILO851988 IVJ851988:IVK851988 JFF851988:JFG851988 JPB851988:JPC851988 JYX851988:JYY851988 KIT851988:KIU851988 KSP851988:KSQ851988 LCL851988:LCM851988 LMH851988:LMI851988 LWD851988:LWE851988 MFZ851988:MGA851988 MPV851988:MPW851988 MZR851988:MZS851988 NJN851988:NJO851988 NTJ851988:NTK851988 ODF851988:ODG851988 ONB851988:ONC851988 OWX851988:OWY851988 PGT851988:PGU851988 PQP851988:PQQ851988 QAL851988:QAM851988 QKH851988:QKI851988 QUD851988:QUE851988 RDZ851988:REA851988 RNV851988:RNW851988 RXR851988:RXS851988 SHN851988:SHO851988 SRJ851988:SRK851988 TBF851988:TBG851988 TLB851988:TLC851988 TUX851988:TUY851988 UET851988:UEU851988 UOP851988:UOQ851988 UYL851988:UYM851988 VIH851988:VII851988 VSD851988:VSE851988 WBZ851988:WCA851988 WLV851988:WLW851988 WVR851988:WVS851988 J917524:K917524 JF917524:JG917524 TB917524:TC917524 ACX917524:ACY917524 AMT917524:AMU917524 AWP917524:AWQ917524 BGL917524:BGM917524 BQH917524:BQI917524 CAD917524:CAE917524 CJZ917524:CKA917524 CTV917524:CTW917524 DDR917524:DDS917524 DNN917524:DNO917524 DXJ917524:DXK917524 EHF917524:EHG917524 ERB917524:ERC917524 FAX917524:FAY917524 FKT917524:FKU917524 FUP917524:FUQ917524 GEL917524:GEM917524 GOH917524:GOI917524 GYD917524:GYE917524 HHZ917524:HIA917524 HRV917524:HRW917524 IBR917524:IBS917524 ILN917524:ILO917524 IVJ917524:IVK917524 JFF917524:JFG917524 JPB917524:JPC917524 JYX917524:JYY917524 KIT917524:KIU917524 KSP917524:KSQ917524 LCL917524:LCM917524 LMH917524:LMI917524 LWD917524:LWE917524 MFZ917524:MGA917524 MPV917524:MPW917524 MZR917524:MZS917524 NJN917524:NJO917524 NTJ917524:NTK917524 ODF917524:ODG917524 ONB917524:ONC917524 OWX917524:OWY917524 PGT917524:PGU917524 PQP917524:PQQ917524 QAL917524:QAM917524 QKH917524:QKI917524 QUD917524:QUE917524 RDZ917524:REA917524 RNV917524:RNW917524 RXR917524:RXS917524 SHN917524:SHO917524 SRJ917524:SRK917524 TBF917524:TBG917524 TLB917524:TLC917524 TUX917524:TUY917524 UET917524:UEU917524 UOP917524:UOQ917524 UYL917524:UYM917524 VIH917524:VII917524 VSD917524:VSE917524 WBZ917524:WCA917524 WLV917524:WLW917524 WVR917524:WVS917524 J983060:K983060 JF983060:JG983060 TB983060:TC983060 ACX983060:ACY983060 AMT983060:AMU983060 AWP983060:AWQ983060 BGL983060:BGM983060 BQH983060:BQI983060 CAD983060:CAE983060 CJZ983060:CKA983060 CTV983060:CTW983060 DDR983060:DDS983060 DNN983060:DNO983060 DXJ983060:DXK983060 EHF983060:EHG983060 ERB983060:ERC983060 FAX983060:FAY983060 FKT983060:FKU983060 FUP983060:FUQ983060 GEL983060:GEM983060 GOH983060:GOI983060 GYD983060:GYE983060 HHZ983060:HIA983060 HRV983060:HRW983060 IBR983060:IBS983060 ILN983060:ILO983060 IVJ983060:IVK983060 JFF983060:JFG983060 JPB983060:JPC983060 JYX983060:JYY983060 KIT983060:KIU983060 KSP983060:KSQ983060 LCL983060:LCM983060 LMH983060:LMI983060 LWD983060:LWE983060 MFZ983060:MGA983060 MPV983060:MPW983060 MZR983060:MZS983060 NJN983060:NJO983060 NTJ983060:NTK983060 ODF983060:ODG983060 ONB983060:ONC983060 OWX983060:OWY983060 PGT983060:PGU983060 PQP983060:PQQ983060 QAL983060:QAM983060 QKH983060:QKI983060 QUD983060:QUE983060 RDZ983060:REA983060 RNV983060:RNW983060 RXR983060:RXS983060 SHN983060:SHO983060 SRJ983060:SRK983060 TBF983060:TBG983060 TLB983060:TLC983060 TUX983060:TUY983060 UET983060:UEU983060 UOP983060:UOQ983060 UYL983060:UYM983060 VIH983060:VII983060 VSD983060:VSE983060 WBZ983060:WCA983060 WLV983060:WLW983060 WVR983060:WVS983060 J67:J68 JF67:JF68 TB67:TB68 ACX67:ACX68 AMT67:AMT68 AWP67:AWP68 BGL67:BGL68 BQH67:BQH68 CAD67:CAD68 CJZ67:CJZ68 CTV67:CTV68 DDR67:DDR68 DNN67:DNN68 DXJ67:DXJ68 EHF67:EHF68 ERB67:ERB68 FAX67:FAX68 FKT67:FKT68 FUP67:FUP68 GEL67:GEL68 GOH67:GOH68 GYD67:GYD68 HHZ67:HHZ68 HRV67:HRV68 IBR67:IBR68 ILN67:ILN68 IVJ67:IVJ68 JFF67:JFF68 JPB67:JPB68 JYX67:JYX68 KIT67:KIT68 KSP67:KSP68 LCL67:LCL68 LMH67:LMH68 LWD67:LWD68 MFZ67:MFZ68 MPV67:MPV68 MZR67:MZR68 NJN67:NJN68 NTJ67:NTJ68 ODF67:ODF68 ONB67:ONB68 OWX67:OWX68 PGT67:PGT68 PQP67:PQP68 QAL67:QAL68 QKH67:QKH68 QUD67:QUD68 RDZ67:RDZ68 RNV67:RNV68 RXR67:RXR68 SHN67:SHN68 SRJ67:SRJ68 TBF67:TBF68 TLB67:TLB68 TUX67:TUX68 UET67:UET68 UOP67:UOP68 UYL67:UYL68 VIH67:VIH68 VSD67:VSD68 WBZ67:WBZ68 WLV67:WLV68 WVR67:WVR68 J65603:J65604 JF65603:JF65604 TB65603:TB65604 ACX65603:ACX65604 AMT65603:AMT65604 AWP65603:AWP65604 BGL65603:BGL65604 BQH65603:BQH65604 CAD65603:CAD65604 CJZ65603:CJZ65604 CTV65603:CTV65604 DDR65603:DDR65604 DNN65603:DNN65604 DXJ65603:DXJ65604 EHF65603:EHF65604 ERB65603:ERB65604 FAX65603:FAX65604 FKT65603:FKT65604 FUP65603:FUP65604 GEL65603:GEL65604 GOH65603:GOH65604 GYD65603:GYD65604 HHZ65603:HHZ65604 HRV65603:HRV65604 IBR65603:IBR65604 ILN65603:ILN65604 IVJ65603:IVJ65604 JFF65603:JFF65604 JPB65603:JPB65604 JYX65603:JYX65604 KIT65603:KIT65604 KSP65603:KSP65604 LCL65603:LCL65604 LMH65603:LMH65604 LWD65603:LWD65604 MFZ65603:MFZ65604 MPV65603:MPV65604 MZR65603:MZR65604 NJN65603:NJN65604 NTJ65603:NTJ65604 ODF65603:ODF65604 ONB65603:ONB65604 OWX65603:OWX65604 PGT65603:PGT65604 PQP65603:PQP65604 QAL65603:QAL65604 QKH65603:QKH65604 QUD65603:QUD65604 RDZ65603:RDZ65604 RNV65603:RNV65604 RXR65603:RXR65604 SHN65603:SHN65604 SRJ65603:SRJ65604 TBF65603:TBF65604 TLB65603:TLB65604 TUX65603:TUX65604 UET65603:UET65604 UOP65603:UOP65604 UYL65603:UYL65604 VIH65603:VIH65604 VSD65603:VSD65604 WBZ65603:WBZ65604 WLV65603:WLV65604 WVR65603:WVR65604 J131139:J131140 JF131139:JF131140 TB131139:TB131140 ACX131139:ACX131140 AMT131139:AMT131140 AWP131139:AWP131140 BGL131139:BGL131140 BQH131139:BQH131140 CAD131139:CAD131140 CJZ131139:CJZ131140 CTV131139:CTV131140 DDR131139:DDR131140 DNN131139:DNN131140 DXJ131139:DXJ131140 EHF131139:EHF131140 ERB131139:ERB131140 FAX131139:FAX131140 FKT131139:FKT131140 FUP131139:FUP131140 GEL131139:GEL131140 GOH131139:GOH131140 GYD131139:GYD131140 HHZ131139:HHZ131140 HRV131139:HRV131140 IBR131139:IBR131140 ILN131139:ILN131140 IVJ131139:IVJ131140 JFF131139:JFF131140 JPB131139:JPB131140 JYX131139:JYX131140 KIT131139:KIT131140 KSP131139:KSP131140 LCL131139:LCL131140 LMH131139:LMH131140 LWD131139:LWD131140 MFZ131139:MFZ131140 MPV131139:MPV131140 MZR131139:MZR131140 NJN131139:NJN131140 NTJ131139:NTJ131140 ODF131139:ODF131140 ONB131139:ONB131140 OWX131139:OWX131140 PGT131139:PGT131140 PQP131139:PQP131140 QAL131139:QAL131140 QKH131139:QKH131140 QUD131139:QUD131140 RDZ131139:RDZ131140 RNV131139:RNV131140 RXR131139:RXR131140 SHN131139:SHN131140 SRJ131139:SRJ131140 TBF131139:TBF131140 TLB131139:TLB131140 TUX131139:TUX131140 UET131139:UET131140 UOP131139:UOP131140 UYL131139:UYL131140 VIH131139:VIH131140 VSD131139:VSD131140 WBZ131139:WBZ131140 WLV131139:WLV131140 WVR131139:WVR131140 J196675:J196676 JF196675:JF196676 TB196675:TB196676 ACX196675:ACX196676 AMT196675:AMT196676 AWP196675:AWP196676 BGL196675:BGL196676 BQH196675:BQH196676 CAD196675:CAD196676 CJZ196675:CJZ196676 CTV196675:CTV196676 DDR196675:DDR196676 DNN196675:DNN196676 DXJ196675:DXJ196676 EHF196675:EHF196676 ERB196675:ERB196676 FAX196675:FAX196676 FKT196675:FKT196676 FUP196675:FUP196676 GEL196675:GEL196676 GOH196675:GOH196676 GYD196675:GYD196676 HHZ196675:HHZ196676 HRV196675:HRV196676 IBR196675:IBR196676 ILN196675:ILN196676 IVJ196675:IVJ196676 JFF196675:JFF196676 JPB196675:JPB196676 JYX196675:JYX196676 KIT196675:KIT196676 KSP196675:KSP196676 LCL196675:LCL196676 LMH196675:LMH196676 LWD196675:LWD196676 MFZ196675:MFZ196676 MPV196675:MPV196676 MZR196675:MZR196676 NJN196675:NJN196676 NTJ196675:NTJ196676 ODF196675:ODF196676 ONB196675:ONB196676 OWX196675:OWX196676 PGT196675:PGT196676 PQP196675:PQP196676 QAL196675:QAL196676 QKH196675:QKH196676 QUD196675:QUD196676 RDZ196675:RDZ196676 RNV196675:RNV196676 RXR196675:RXR196676 SHN196675:SHN196676 SRJ196675:SRJ196676 TBF196675:TBF196676 TLB196675:TLB196676 TUX196675:TUX196676 UET196675:UET196676 UOP196675:UOP196676 UYL196675:UYL196676 VIH196675:VIH196676 VSD196675:VSD196676 WBZ196675:WBZ196676 WLV196675:WLV196676 WVR196675:WVR196676 J262211:J262212 JF262211:JF262212 TB262211:TB262212 ACX262211:ACX262212 AMT262211:AMT262212 AWP262211:AWP262212 BGL262211:BGL262212 BQH262211:BQH262212 CAD262211:CAD262212 CJZ262211:CJZ262212 CTV262211:CTV262212 DDR262211:DDR262212 DNN262211:DNN262212 DXJ262211:DXJ262212 EHF262211:EHF262212 ERB262211:ERB262212 FAX262211:FAX262212 FKT262211:FKT262212 FUP262211:FUP262212 GEL262211:GEL262212 GOH262211:GOH262212 GYD262211:GYD262212 HHZ262211:HHZ262212 HRV262211:HRV262212 IBR262211:IBR262212 ILN262211:ILN262212 IVJ262211:IVJ262212 JFF262211:JFF262212 JPB262211:JPB262212 JYX262211:JYX262212 KIT262211:KIT262212 KSP262211:KSP262212 LCL262211:LCL262212 LMH262211:LMH262212 LWD262211:LWD262212 MFZ262211:MFZ262212 MPV262211:MPV262212 MZR262211:MZR262212 NJN262211:NJN262212 NTJ262211:NTJ262212 ODF262211:ODF262212 ONB262211:ONB262212 OWX262211:OWX262212 PGT262211:PGT262212 PQP262211:PQP262212 QAL262211:QAL262212 QKH262211:QKH262212 QUD262211:QUD262212 RDZ262211:RDZ262212 RNV262211:RNV262212 RXR262211:RXR262212 SHN262211:SHN262212 SRJ262211:SRJ262212 TBF262211:TBF262212 TLB262211:TLB262212 TUX262211:TUX262212 UET262211:UET262212 UOP262211:UOP262212 UYL262211:UYL262212 VIH262211:VIH262212 VSD262211:VSD262212 WBZ262211:WBZ262212 WLV262211:WLV262212 WVR262211:WVR262212 J327747:J327748 JF327747:JF327748 TB327747:TB327748 ACX327747:ACX327748 AMT327747:AMT327748 AWP327747:AWP327748 BGL327747:BGL327748 BQH327747:BQH327748 CAD327747:CAD327748 CJZ327747:CJZ327748 CTV327747:CTV327748 DDR327747:DDR327748 DNN327747:DNN327748 DXJ327747:DXJ327748 EHF327747:EHF327748 ERB327747:ERB327748 FAX327747:FAX327748 FKT327747:FKT327748 FUP327747:FUP327748 GEL327747:GEL327748 GOH327747:GOH327748 GYD327747:GYD327748 HHZ327747:HHZ327748 HRV327747:HRV327748 IBR327747:IBR327748 ILN327747:ILN327748 IVJ327747:IVJ327748 JFF327747:JFF327748 JPB327747:JPB327748 JYX327747:JYX327748 KIT327747:KIT327748 KSP327747:KSP327748 LCL327747:LCL327748 LMH327747:LMH327748 LWD327747:LWD327748 MFZ327747:MFZ327748 MPV327747:MPV327748 MZR327747:MZR327748 NJN327747:NJN327748 NTJ327747:NTJ327748 ODF327747:ODF327748 ONB327747:ONB327748 OWX327747:OWX327748 PGT327747:PGT327748 PQP327747:PQP327748 QAL327747:QAL327748 QKH327747:QKH327748 QUD327747:QUD327748 RDZ327747:RDZ327748 RNV327747:RNV327748 RXR327747:RXR327748 SHN327747:SHN327748 SRJ327747:SRJ327748 TBF327747:TBF327748 TLB327747:TLB327748 TUX327747:TUX327748 UET327747:UET327748 UOP327747:UOP327748 UYL327747:UYL327748 VIH327747:VIH327748 VSD327747:VSD327748 WBZ327747:WBZ327748 WLV327747:WLV327748 WVR327747:WVR327748 J393283:J393284 JF393283:JF393284 TB393283:TB393284 ACX393283:ACX393284 AMT393283:AMT393284 AWP393283:AWP393284 BGL393283:BGL393284 BQH393283:BQH393284 CAD393283:CAD393284 CJZ393283:CJZ393284 CTV393283:CTV393284 DDR393283:DDR393284 DNN393283:DNN393284 DXJ393283:DXJ393284 EHF393283:EHF393284 ERB393283:ERB393284 FAX393283:FAX393284 FKT393283:FKT393284 FUP393283:FUP393284 GEL393283:GEL393284 GOH393283:GOH393284 GYD393283:GYD393284 HHZ393283:HHZ393284 HRV393283:HRV393284 IBR393283:IBR393284 ILN393283:ILN393284 IVJ393283:IVJ393284 JFF393283:JFF393284 JPB393283:JPB393284 JYX393283:JYX393284 KIT393283:KIT393284 KSP393283:KSP393284 LCL393283:LCL393284 LMH393283:LMH393284 LWD393283:LWD393284 MFZ393283:MFZ393284 MPV393283:MPV393284 MZR393283:MZR393284 NJN393283:NJN393284 NTJ393283:NTJ393284 ODF393283:ODF393284 ONB393283:ONB393284 OWX393283:OWX393284 PGT393283:PGT393284 PQP393283:PQP393284 QAL393283:QAL393284 QKH393283:QKH393284 QUD393283:QUD393284 RDZ393283:RDZ393284 RNV393283:RNV393284 RXR393283:RXR393284 SHN393283:SHN393284 SRJ393283:SRJ393284 TBF393283:TBF393284 TLB393283:TLB393284 TUX393283:TUX393284 UET393283:UET393284 UOP393283:UOP393284 UYL393283:UYL393284 VIH393283:VIH393284 VSD393283:VSD393284 WBZ393283:WBZ393284 WLV393283:WLV393284 WVR393283:WVR393284 J458819:J458820 JF458819:JF458820 TB458819:TB458820 ACX458819:ACX458820 AMT458819:AMT458820 AWP458819:AWP458820 BGL458819:BGL458820 BQH458819:BQH458820 CAD458819:CAD458820 CJZ458819:CJZ458820 CTV458819:CTV458820 DDR458819:DDR458820 DNN458819:DNN458820 DXJ458819:DXJ458820 EHF458819:EHF458820 ERB458819:ERB458820 FAX458819:FAX458820 FKT458819:FKT458820 FUP458819:FUP458820 GEL458819:GEL458820 GOH458819:GOH458820 GYD458819:GYD458820 HHZ458819:HHZ458820 HRV458819:HRV458820 IBR458819:IBR458820 ILN458819:ILN458820 IVJ458819:IVJ458820 JFF458819:JFF458820 JPB458819:JPB458820 JYX458819:JYX458820 KIT458819:KIT458820 KSP458819:KSP458820 LCL458819:LCL458820 LMH458819:LMH458820 LWD458819:LWD458820 MFZ458819:MFZ458820 MPV458819:MPV458820 MZR458819:MZR458820 NJN458819:NJN458820 NTJ458819:NTJ458820 ODF458819:ODF458820 ONB458819:ONB458820 OWX458819:OWX458820 PGT458819:PGT458820 PQP458819:PQP458820 QAL458819:QAL458820 QKH458819:QKH458820 QUD458819:QUD458820 RDZ458819:RDZ458820 RNV458819:RNV458820 RXR458819:RXR458820 SHN458819:SHN458820 SRJ458819:SRJ458820 TBF458819:TBF458820 TLB458819:TLB458820 TUX458819:TUX458820 UET458819:UET458820 UOP458819:UOP458820 UYL458819:UYL458820 VIH458819:VIH458820 VSD458819:VSD458820 WBZ458819:WBZ458820 WLV458819:WLV458820 WVR458819:WVR458820 J524355:J524356 JF524355:JF524356 TB524355:TB524356 ACX524355:ACX524356 AMT524355:AMT524356 AWP524355:AWP524356 BGL524355:BGL524356 BQH524355:BQH524356 CAD524355:CAD524356 CJZ524355:CJZ524356 CTV524355:CTV524356 DDR524355:DDR524356 DNN524355:DNN524356 DXJ524355:DXJ524356 EHF524355:EHF524356 ERB524355:ERB524356 FAX524355:FAX524356 FKT524355:FKT524356 FUP524355:FUP524356 GEL524355:GEL524356 GOH524355:GOH524356 GYD524355:GYD524356 HHZ524355:HHZ524356 HRV524355:HRV524356 IBR524355:IBR524356 ILN524355:ILN524356 IVJ524355:IVJ524356 JFF524355:JFF524356 JPB524355:JPB524356 JYX524355:JYX524356 KIT524355:KIT524356 KSP524355:KSP524356 LCL524355:LCL524356 LMH524355:LMH524356 LWD524355:LWD524356 MFZ524355:MFZ524356 MPV524355:MPV524356 MZR524355:MZR524356 NJN524355:NJN524356 NTJ524355:NTJ524356 ODF524355:ODF524356 ONB524355:ONB524356 OWX524355:OWX524356 PGT524355:PGT524356 PQP524355:PQP524356 QAL524355:QAL524356 QKH524355:QKH524356 QUD524355:QUD524356 RDZ524355:RDZ524356 RNV524355:RNV524356 RXR524355:RXR524356 SHN524355:SHN524356 SRJ524355:SRJ524356 TBF524355:TBF524356 TLB524355:TLB524356 TUX524355:TUX524356 UET524355:UET524356 UOP524355:UOP524356 UYL524355:UYL524356 VIH524355:VIH524356 VSD524355:VSD524356 WBZ524355:WBZ524356 WLV524355:WLV524356 WVR524355:WVR524356 J589891:J589892 JF589891:JF589892 TB589891:TB589892 ACX589891:ACX589892 AMT589891:AMT589892 AWP589891:AWP589892 BGL589891:BGL589892 BQH589891:BQH589892 CAD589891:CAD589892 CJZ589891:CJZ589892 CTV589891:CTV589892 DDR589891:DDR589892 DNN589891:DNN589892 DXJ589891:DXJ589892 EHF589891:EHF589892 ERB589891:ERB589892 FAX589891:FAX589892 FKT589891:FKT589892 FUP589891:FUP589892 GEL589891:GEL589892 GOH589891:GOH589892 GYD589891:GYD589892 HHZ589891:HHZ589892 HRV589891:HRV589892 IBR589891:IBR589892 ILN589891:ILN589892 IVJ589891:IVJ589892 JFF589891:JFF589892 JPB589891:JPB589892 JYX589891:JYX589892 KIT589891:KIT589892 KSP589891:KSP589892 LCL589891:LCL589892 LMH589891:LMH589892 LWD589891:LWD589892 MFZ589891:MFZ589892 MPV589891:MPV589892 MZR589891:MZR589892 NJN589891:NJN589892 NTJ589891:NTJ589892 ODF589891:ODF589892 ONB589891:ONB589892 OWX589891:OWX589892 PGT589891:PGT589892 PQP589891:PQP589892 QAL589891:QAL589892 QKH589891:QKH589892 QUD589891:QUD589892 RDZ589891:RDZ589892 RNV589891:RNV589892 RXR589891:RXR589892 SHN589891:SHN589892 SRJ589891:SRJ589892 TBF589891:TBF589892 TLB589891:TLB589892 TUX589891:TUX589892 UET589891:UET589892 UOP589891:UOP589892 UYL589891:UYL589892 VIH589891:VIH589892 VSD589891:VSD589892 WBZ589891:WBZ589892 WLV589891:WLV589892 WVR589891:WVR589892 J655427:J655428 JF655427:JF655428 TB655427:TB655428 ACX655427:ACX655428 AMT655427:AMT655428 AWP655427:AWP655428 BGL655427:BGL655428 BQH655427:BQH655428 CAD655427:CAD655428 CJZ655427:CJZ655428 CTV655427:CTV655428 DDR655427:DDR655428 DNN655427:DNN655428 DXJ655427:DXJ655428 EHF655427:EHF655428 ERB655427:ERB655428 FAX655427:FAX655428 FKT655427:FKT655428 FUP655427:FUP655428 GEL655427:GEL655428 GOH655427:GOH655428 GYD655427:GYD655428 HHZ655427:HHZ655428 HRV655427:HRV655428 IBR655427:IBR655428 ILN655427:ILN655428 IVJ655427:IVJ655428 JFF655427:JFF655428 JPB655427:JPB655428 JYX655427:JYX655428 KIT655427:KIT655428 KSP655427:KSP655428 LCL655427:LCL655428 LMH655427:LMH655428 LWD655427:LWD655428 MFZ655427:MFZ655428 MPV655427:MPV655428 MZR655427:MZR655428 NJN655427:NJN655428 NTJ655427:NTJ655428 ODF655427:ODF655428 ONB655427:ONB655428 OWX655427:OWX655428 PGT655427:PGT655428 PQP655427:PQP655428 QAL655427:QAL655428 QKH655427:QKH655428 QUD655427:QUD655428 RDZ655427:RDZ655428 RNV655427:RNV655428 RXR655427:RXR655428 SHN655427:SHN655428 SRJ655427:SRJ655428 TBF655427:TBF655428 TLB655427:TLB655428 TUX655427:TUX655428 UET655427:UET655428 UOP655427:UOP655428 UYL655427:UYL655428 VIH655427:VIH655428 VSD655427:VSD655428 WBZ655427:WBZ655428 WLV655427:WLV655428 WVR655427:WVR655428 J720963:J720964 JF720963:JF720964 TB720963:TB720964 ACX720963:ACX720964 AMT720963:AMT720964 AWP720963:AWP720964 BGL720963:BGL720964 BQH720963:BQH720964 CAD720963:CAD720964 CJZ720963:CJZ720964 CTV720963:CTV720964 DDR720963:DDR720964 DNN720963:DNN720964 DXJ720963:DXJ720964 EHF720963:EHF720964 ERB720963:ERB720964 FAX720963:FAX720964 FKT720963:FKT720964 FUP720963:FUP720964 GEL720963:GEL720964 GOH720963:GOH720964 GYD720963:GYD720964 HHZ720963:HHZ720964 HRV720963:HRV720964 IBR720963:IBR720964 ILN720963:ILN720964 IVJ720963:IVJ720964 JFF720963:JFF720964 JPB720963:JPB720964 JYX720963:JYX720964 KIT720963:KIT720964 KSP720963:KSP720964 LCL720963:LCL720964 LMH720963:LMH720964 LWD720963:LWD720964 MFZ720963:MFZ720964 MPV720963:MPV720964 MZR720963:MZR720964 NJN720963:NJN720964 NTJ720963:NTJ720964 ODF720963:ODF720964 ONB720963:ONB720964 OWX720963:OWX720964 PGT720963:PGT720964 PQP720963:PQP720964 QAL720963:QAL720964 QKH720963:QKH720964 QUD720963:QUD720964 RDZ720963:RDZ720964 RNV720963:RNV720964 RXR720963:RXR720964 SHN720963:SHN720964 SRJ720963:SRJ720964 TBF720963:TBF720964 TLB720963:TLB720964 TUX720963:TUX720964 UET720963:UET720964 UOP720963:UOP720964 UYL720963:UYL720964 VIH720963:VIH720964 VSD720963:VSD720964 WBZ720963:WBZ720964 WLV720963:WLV720964 WVR720963:WVR720964 J786499:J786500 JF786499:JF786500 TB786499:TB786500 ACX786499:ACX786500 AMT786499:AMT786500 AWP786499:AWP786500 BGL786499:BGL786500 BQH786499:BQH786500 CAD786499:CAD786500 CJZ786499:CJZ786500 CTV786499:CTV786500 DDR786499:DDR786500 DNN786499:DNN786500 DXJ786499:DXJ786500 EHF786499:EHF786500 ERB786499:ERB786500 FAX786499:FAX786500 FKT786499:FKT786500 FUP786499:FUP786500 GEL786499:GEL786500 GOH786499:GOH786500 GYD786499:GYD786500 HHZ786499:HHZ786500 HRV786499:HRV786500 IBR786499:IBR786500 ILN786499:ILN786500 IVJ786499:IVJ786500 JFF786499:JFF786500 JPB786499:JPB786500 JYX786499:JYX786500 KIT786499:KIT786500 KSP786499:KSP786500 LCL786499:LCL786500 LMH786499:LMH786500 LWD786499:LWD786500 MFZ786499:MFZ786500 MPV786499:MPV786500 MZR786499:MZR786500 NJN786499:NJN786500 NTJ786499:NTJ786500 ODF786499:ODF786500 ONB786499:ONB786500 OWX786499:OWX786500 PGT786499:PGT786500 PQP786499:PQP786500 QAL786499:QAL786500 QKH786499:QKH786500 QUD786499:QUD786500 RDZ786499:RDZ786500 RNV786499:RNV786500 RXR786499:RXR786500 SHN786499:SHN786500 SRJ786499:SRJ786500 TBF786499:TBF786500 TLB786499:TLB786500 TUX786499:TUX786500 UET786499:UET786500 UOP786499:UOP786500 UYL786499:UYL786500 VIH786499:VIH786500 VSD786499:VSD786500 WBZ786499:WBZ786500 WLV786499:WLV786500 WVR786499:WVR786500 J852035:J852036 JF852035:JF852036 TB852035:TB852036 ACX852035:ACX852036 AMT852035:AMT852036 AWP852035:AWP852036 BGL852035:BGL852036 BQH852035:BQH852036 CAD852035:CAD852036 CJZ852035:CJZ852036 CTV852035:CTV852036 DDR852035:DDR852036 DNN852035:DNN852036 DXJ852035:DXJ852036 EHF852035:EHF852036 ERB852035:ERB852036 FAX852035:FAX852036 FKT852035:FKT852036 FUP852035:FUP852036 GEL852035:GEL852036 GOH852035:GOH852036 GYD852035:GYD852036 HHZ852035:HHZ852036 HRV852035:HRV852036 IBR852035:IBR852036 ILN852035:ILN852036 IVJ852035:IVJ852036 JFF852035:JFF852036 JPB852035:JPB852036 JYX852035:JYX852036 KIT852035:KIT852036 KSP852035:KSP852036 LCL852035:LCL852036 LMH852035:LMH852036 LWD852035:LWD852036 MFZ852035:MFZ852036 MPV852035:MPV852036 MZR852035:MZR852036 NJN852035:NJN852036 NTJ852035:NTJ852036 ODF852035:ODF852036 ONB852035:ONB852036 OWX852035:OWX852036 PGT852035:PGT852036 PQP852035:PQP852036 QAL852035:QAL852036 QKH852035:QKH852036 QUD852035:QUD852036 RDZ852035:RDZ852036 RNV852035:RNV852036 RXR852035:RXR852036 SHN852035:SHN852036 SRJ852035:SRJ852036 TBF852035:TBF852036 TLB852035:TLB852036 TUX852035:TUX852036 UET852035:UET852036 UOP852035:UOP852036 UYL852035:UYL852036 VIH852035:VIH852036 VSD852035:VSD852036 WBZ852035:WBZ852036 WLV852035:WLV852036 WVR852035:WVR852036 J917571:J917572 JF917571:JF917572 TB917571:TB917572 ACX917571:ACX917572 AMT917571:AMT917572 AWP917571:AWP917572 BGL917571:BGL917572 BQH917571:BQH917572 CAD917571:CAD917572 CJZ917571:CJZ917572 CTV917571:CTV917572 DDR917571:DDR917572 DNN917571:DNN917572 DXJ917571:DXJ917572 EHF917571:EHF917572 ERB917571:ERB917572 FAX917571:FAX917572 FKT917571:FKT917572 FUP917571:FUP917572 GEL917571:GEL917572 GOH917571:GOH917572 GYD917571:GYD917572 HHZ917571:HHZ917572 HRV917571:HRV917572 IBR917571:IBR917572 ILN917571:ILN917572 IVJ917571:IVJ917572 JFF917571:JFF917572 JPB917571:JPB917572 JYX917571:JYX917572 KIT917571:KIT917572 KSP917571:KSP917572 LCL917571:LCL917572 LMH917571:LMH917572 LWD917571:LWD917572 MFZ917571:MFZ917572 MPV917571:MPV917572 MZR917571:MZR917572 NJN917571:NJN917572 NTJ917571:NTJ917572 ODF917571:ODF917572 ONB917571:ONB917572 OWX917571:OWX917572 PGT917571:PGT917572 PQP917571:PQP917572 QAL917571:QAL917572 QKH917571:QKH917572 QUD917571:QUD917572 RDZ917571:RDZ917572 RNV917571:RNV917572 RXR917571:RXR917572 SHN917571:SHN917572 SRJ917571:SRJ917572 TBF917571:TBF917572 TLB917571:TLB917572 TUX917571:TUX917572 UET917571:UET917572 UOP917571:UOP917572 UYL917571:UYL917572 VIH917571:VIH917572 VSD917571:VSD917572 WBZ917571:WBZ917572 WLV917571:WLV917572 WVR917571:WVR917572 J983107:J983108 JF983107:JF983108 TB983107:TB983108 ACX983107:ACX983108 AMT983107:AMT983108 AWP983107:AWP983108 BGL983107:BGL983108 BQH983107:BQH983108 CAD983107:CAD983108 CJZ983107:CJZ983108 CTV983107:CTV983108 DDR983107:DDR983108 DNN983107:DNN983108 DXJ983107:DXJ983108 EHF983107:EHF983108 ERB983107:ERB983108 FAX983107:FAX983108 FKT983107:FKT983108 FUP983107:FUP983108 GEL983107:GEL983108 GOH983107:GOH983108 GYD983107:GYD983108 HHZ983107:HHZ983108 HRV983107:HRV983108 IBR983107:IBR983108 ILN983107:ILN983108 IVJ983107:IVJ983108 JFF983107:JFF983108 JPB983107:JPB983108 JYX983107:JYX983108 KIT983107:KIT983108 KSP983107:KSP983108 LCL983107:LCL983108 LMH983107:LMH983108 LWD983107:LWD983108 MFZ983107:MFZ983108 MPV983107:MPV983108 MZR983107:MZR983108 NJN983107:NJN983108 NTJ983107:NTJ983108 ODF983107:ODF983108 ONB983107:ONB983108 OWX983107:OWX983108 PGT983107:PGT983108 PQP983107:PQP983108 QAL983107:QAL983108 QKH983107:QKH983108 QUD983107:QUD983108 RDZ983107:RDZ983108 RNV983107:RNV983108 RXR983107:RXR983108 SHN983107:SHN983108 SRJ983107:SRJ983108 TBF983107:TBF983108 TLB983107:TLB983108 TUX983107:TUX983108 UET983107:UET983108 UOP983107:UOP983108 UYL983107:UYL983108 VIH983107:VIH983108 VSD983107:VSD983108 WBZ983107:WBZ983108 WLV983107:WLV983108 WVR983107:WVR983108 J48:K49 JF48:JG49 TB48:TC49 ACX48:ACY49 AMT48:AMU49 AWP48:AWQ49 BGL48:BGM49 BQH48:BQI49 CAD48:CAE49 CJZ48:CKA49 CTV48:CTW49 DDR48:DDS49 DNN48:DNO49 DXJ48:DXK49 EHF48:EHG49 ERB48:ERC49 FAX48:FAY49 FKT48:FKU49 FUP48:FUQ49 GEL48:GEM49 GOH48:GOI49 GYD48:GYE49 HHZ48:HIA49 HRV48:HRW49 IBR48:IBS49 ILN48:ILO49 IVJ48:IVK49 JFF48:JFG49 JPB48:JPC49 JYX48:JYY49 KIT48:KIU49 KSP48:KSQ49 LCL48:LCM49 LMH48:LMI49 LWD48:LWE49 MFZ48:MGA49 MPV48:MPW49 MZR48:MZS49 NJN48:NJO49 NTJ48:NTK49 ODF48:ODG49 ONB48:ONC49 OWX48:OWY49 PGT48:PGU49 PQP48:PQQ49 QAL48:QAM49 QKH48:QKI49 QUD48:QUE49 RDZ48:REA49 RNV48:RNW49 RXR48:RXS49 SHN48:SHO49 SRJ48:SRK49 TBF48:TBG49 TLB48:TLC49 TUX48:TUY49 UET48:UEU49 UOP48:UOQ49 UYL48:UYM49 VIH48:VII49 VSD48:VSE49 WBZ48:WCA49 WLV48:WLW49 WVR48:WVS49 J65584:K65585 JF65584:JG65585 TB65584:TC65585 ACX65584:ACY65585 AMT65584:AMU65585 AWP65584:AWQ65585 BGL65584:BGM65585 BQH65584:BQI65585 CAD65584:CAE65585 CJZ65584:CKA65585 CTV65584:CTW65585 DDR65584:DDS65585 DNN65584:DNO65585 DXJ65584:DXK65585 EHF65584:EHG65585 ERB65584:ERC65585 FAX65584:FAY65585 FKT65584:FKU65585 FUP65584:FUQ65585 GEL65584:GEM65585 GOH65584:GOI65585 GYD65584:GYE65585 HHZ65584:HIA65585 HRV65584:HRW65585 IBR65584:IBS65585 ILN65584:ILO65585 IVJ65584:IVK65585 JFF65584:JFG65585 JPB65584:JPC65585 JYX65584:JYY65585 KIT65584:KIU65585 KSP65584:KSQ65585 LCL65584:LCM65585 LMH65584:LMI65585 LWD65584:LWE65585 MFZ65584:MGA65585 MPV65584:MPW65585 MZR65584:MZS65585 NJN65584:NJO65585 NTJ65584:NTK65585 ODF65584:ODG65585 ONB65584:ONC65585 OWX65584:OWY65585 PGT65584:PGU65585 PQP65584:PQQ65585 QAL65584:QAM65585 QKH65584:QKI65585 QUD65584:QUE65585 RDZ65584:REA65585 RNV65584:RNW65585 RXR65584:RXS65585 SHN65584:SHO65585 SRJ65584:SRK65585 TBF65584:TBG65585 TLB65584:TLC65585 TUX65584:TUY65585 UET65584:UEU65585 UOP65584:UOQ65585 UYL65584:UYM65585 VIH65584:VII65585 VSD65584:VSE65585 WBZ65584:WCA65585 WLV65584:WLW65585 WVR65584:WVS65585 J131120:K131121 JF131120:JG131121 TB131120:TC131121 ACX131120:ACY131121 AMT131120:AMU131121 AWP131120:AWQ131121 BGL131120:BGM131121 BQH131120:BQI131121 CAD131120:CAE131121 CJZ131120:CKA131121 CTV131120:CTW131121 DDR131120:DDS131121 DNN131120:DNO131121 DXJ131120:DXK131121 EHF131120:EHG131121 ERB131120:ERC131121 FAX131120:FAY131121 FKT131120:FKU131121 FUP131120:FUQ131121 GEL131120:GEM131121 GOH131120:GOI131121 GYD131120:GYE131121 HHZ131120:HIA131121 HRV131120:HRW131121 IBR131120:IBS131121 ILN131120:ILO131121 IVJ131120:IVK131121 JFF131120:JFG131121 JPB131120:JPC131121 JYX131120:JYY131121 KIT131120:KIU131121 KSP131120:KSQ131121 LCL131120:LCM131121 LMH131120:LMI131121 LWD131120:LWE131121 MFZ131120:MGA131121 MPV131120:MPW131121 MZR131120:MZS131121 NJN131120:NJO131121 NTJ131120:NTK131121 ODF131120:ODG131121 ONB131120:ONC131121 OWX131120:OWY131121 PGT131120:PGU131121 PQP131120:PQQ131121 QAL131120:QAM131121 QKH131120:QKI131121 QUD131120:QUE131121 RDZ131120:REA131121 RNV131120:RNW131121 RXR131120:RXS131121 SHN131120:SHO131121 SRJ131120:SRK131121 TBF131120:TBG131121 TLB131120:TLC131121 TUX131120:TUY131121 UET131120:UEU131121 UOP131120:UOQ131121 UYL131120:UYM131121 VIH131120:VII131121 VSD131120:VSE131121 WBZ131120:WCA131121 WLV131120:WLW131121 WVR131120:WVS131121 J196656:K196657 JF196656:JG196657 TB196656:TC196657 ACX196656:ACY196657 AMT196656:AMU196657 AWP196656:AWQ196657 BGL196656:BGM196657 BQH196656:BQI196657 CAD196656:CAE196657 CJZ196656:CKA196657 CTV196656:CTW196657 DDR196656:DDS196657 DNN196656:DNO196657 DXJ196656:DXK196657 EHF196656:EHG196657 ERB196656:ERC196657 FAX196656:FAY196657 FKT196656:FKU196657 FUP196656:FUQ196657 GEL196656:GEM196657 GOH196656:GOI196657 GYD196656:GYE196657 HHZ196656:HIA196657 HRV196656:HRW196657 IBR196656:IBS196657 ILN196656:ILO196657 IVJ196656:IVK196657 JFF196656:JFG196657 JPB196656:JPC196657 JYX196656:JYY196657 KIT196656:KIU196657 KSP196656:KSQ196657 LCL196656:LCM196657 LMH196656:LMI196657 LWD196656:LWE196657 MFZ196656:MGA196657 MPV196656:MPW196657 MZR196656:MZS196657 NJN196656:NJO196657 NTJ196656:NTK196657 ODF196656:ODG196657 ONB196656:ONC196657 OWX196656:OWY196657 PGT196656:PGU196657 PQP196656:PQQ196657 QAL196656:QAM196657 QKH196656:QKI196657 QUD196656:QUE196657 RDZ196656:REA196657 RNV196656:RNW196657 RXR196656:RXS196657 SHN196656:SHO196657 SRJ196656:SRK196657 TBF196656:TBG196657 TLB196656:TLC196657 TUX196656:TUY196657 UET196656:UEU196657 UOP196656:UOQ196657 UYL196656:UYM196657 VIH196656:VII196657 VSD196656:VSE196657 WBZ196656:WCA196657 WLV196656:WLW196657 WVR196656:WVS196657 J262192:K262193 JF262192:JG262193 TB262192:TC262193 ACX262192:ACY262193 AMT262192:AMU262193 AWP262192:AWQ262193 BGL262192:BGM262193 BQH262192:BQI262193 CAD262192:CAE262193 CJZ262192:CKA262193 CTV262192:CTW262193 DDR262192:DDS262193 DNN262192:DNO262193 DXJ262192:DXK262193 EHF262192:EHG262193 ERB262192:ERC262193 FAX262192:FAY262193 FKT262192:FKU262193 FUP262192:FUQ262193 GEL262192:GEM262193 GOH262192:GOI262193 GYD262192:GYE262193 HHZ262192:HIA262193 HRV262192:HRW262193 IBR262192:IBS262193 ILN262192:ILO262193 IVJ262192:IVK262193 JFF262192:JFG262193 JPB262192:JPC262193 JYX262192:JYY262193 KIT262192:KIU262193 KSP262192:KSQ262193 LCL262192:LCM262193 LMH262192:LMI262193 LWD262192:LWE262193 MFZ262192:MGA262193 MPV262192:MPW262193 MZR262192:MZS262193 NJN262192:NJO262193 NTJ262192:NTK262193 ODF262192:ODG262193 ONB262192:ONC262193 OWX262192:OWY262193 PGT262192:PGU262193 PQP262192:PQQ262193 QAL262192:QAM262193 QKH262192:QKI262193 QUD262192:QUE262193 RDZ262192:REA262193 RNV262192:RNW262193 RXR262192:RXS262193 SHN262192:SHO262193 SRJ262192:SRK262193 TBF262192:TBG262193 TLB262192:TLC262193 TUX262192:TUY262193 UET262192:UEU262193 UOP262192:UOQ262193 UYL262192:UYM262193 VIH262192:VII262193 VSD262192:VSE262193 WBZ262192:WCA262193 WLV262192:WLW262193 WVR262192:WVS262193 J327728:K327729 JF327728:JG327729 TB327728:TC327729 ACX327728:ACY327729 AMT327728:AMU327729 AWP327728:AWQ327729 BGL327728:BGM327729 BQH327728:BQI327729 CAD327728:CAE327729 CJZ327728:CKA327729 CTV327728:CTW327729 DDR327728:DDS327729 DNN327728:DNO327729 DXJ327728:DXK327729 EHF327728:EHG327729 ERB327728:ERC327729 FAX327728:FAY327729 FKT327728:FKU327729 FUP327728:FUQ327729 GEL327728:GEM327729 GOH327728:GOI327729 GYD327728:GYE327729 HHZ327728:HIA327729 HRV327728:HRW327729 IBR327728:IBS327729 ILN327728:ILO327729 IVJ327728:IVK327729 JFF327728:JFG327729 JPB327728:JPC327729 JYX327728:JYY327729 KIT327728:KIU327729 KSP327728:KSQ327729 LCL327728:LCM327729 LMH327728:LMI327729 LWD327728:LWE327729 MFZ327728:MGA327729 MPV327728:MPW327729 MZR327728:MZS327729 NJN327728:NJO327729 NTJ327728:NTK327729 ODF327728:ODG327729 ONB327728:ONC327729 OWX327728:OWY327729 PGT327728:PGU327729 PQP327728:PQQ327729 QAL327728:QAM327729 QKH327728:QKI327729 QUD327728:QUE327729 RDZ327728:REA327729 RNV327728:RNW327729 RXR327728:RXS327729 SHN327728:SHO327729 SRJ327728:SRK327729 TBF327728:TBG327729 TLB327728:TLC327729 TUX327728:TUY327729 UET327728:UEU327729 UOP327728:UOQ327729 UYL327728:UYM327729 VIH327728:VII327729 VSD327728:VSE327729 WBZ327728:WCA327729 WLV327728:WLW327729 WVR327728:WVS327729 J393264:K393265 JF393264:JG393265 TB393264:TC393265 ACX393264:ACY393265 AMT393264:AMU393265 AWP393264:AWQ393265 BGL393264:BGM393265 BQH393264:BQI393265 CAD393264:CAE393265 CJZ393264:CKA393265 CTV393264:CTW393265 DDR393264:DDS393265 DNN393264:DNO393265 DXJ393264:DXK393265 EHF393264:EHG393265 ERB393264:ERC393265 FAX393264:FAY393265 FKT393264:FKU393265 FUP393264:FUQ393265 GEL393264:GEM393265 GOH393264:GOI393265 GYD393264:GYE393265 HHZ393264:HIA393265 HRV393264:HRW393265 IBR393264:IBS393265 ILN393264:ILO393265 IVJ393264:IVK393265 JFF393264:JFG393265 JPB393264:JPC393265 JYX393264:JYY393265 KIT393264:KIU393265 KSP393264:KSQ393265 LCL393264:LCM393265 LMH393264:LMI393265 LWD393264:LWE393265 MFZ393264:MGA393265 MPV393264:MPW393265 MZR393264:MZS393265 NJN393264:NJO393265 NTJ393264:NTK393265 ODF393264:ODG393265 ONB393264:ONC393265 OWX393264:OWY393265 PGT393264:PGU393265 PQP393264:PQQ393265 QAL393264:QAM393265 QKH393264:QKI393265 QUD393264:QUE393265 RDZ393264:REA393265 RNV393264:RNW393265 RXR393264:RXS393265 SHN393264:SHO393265 SRJ393264:SRK393265 TBF393264:TBG393265 TLB393264:TLC393265 TUX393264:TUY393265 UET393264:UEU393265 UOP393264:UOQ393265 UYL393264:UYM393265 VIH393264:VII393265 VSD393264:VSE393265 WBZ393264:WCA393265 WLV393264:WLW393265 WVR393264:WVS393265 J458800:K458801 JF458800:JG458801 TB458800:TC458801 ACX458800:ACY458801 AMT458800:AMU458801 AWP458800:AWQ458801 BGL458800:BGM458801 BQH458800:BQI458801 CAD458800:CAE458801 CJZ458800:CKA458801 CTV458800:CTW458801 DDR458800:DDS458801 DNN458800:DNO458801 DXJ458800:DXK458801 EHF458800:EHG458801 ERB458800:ERC458801 FAX458800:FAY458801 FKT458800:FKU458801 FUP458800:FUQ458801 GEL458800:GEM458801 GOH458800:GOI458801 GYD458800:GYE458801 HHZ458800:HIA458801 HRV458800:HRW458801 IBR458800:IBS458801 ILN458800:ILO458801 IVJ458800:IVK458801 JFF458800:JFG458801 JPB458800:JPC458801 JYX458800:JYY458801 KIT458800:KIU458801 KSP458800:KSQ458801 LCL458800:LCM458801 LMH458800:LMI458801 LWD458800:LWE458801 MFZ458800:MGA458801 MPV458800:MPW458801 MZR458800:MZS458801 NJN458800:NJO458801 NTJ458800:NTK458801 ODF458800:ODG458801 ONB458800:ONC458801 OWX458800:OWY458801 PGT458800:PGU458801 PQP458800:PQQ458801 QAL458800:QAM458801 QKH458800:QKI458801 QUD458800:QUE458801 RDZ458800:REA458801 RNV458800:RNW458801 RXR458800:RXS458801 SHN458800:SHO458801 SRJ458800:SRK458801 TBF458800:TBG458801 TLB458800:TLC458801 TUX458800:TUY458801 UET458800:UEU458801 UOP458800:UOQ458801 UYL458800:UYM458801 VIH458800:VII458801 VSD458800:VSE458801 WBZ458800:WCA458801 WLV458800:WLW458801 WVR458800:WVS458801 J524336:K524337 JF524336:JG524337 TB524336:TC524337 ACX524336:ACY524337 AMT524336:AMU524337 AWP524336:AWQ524337 BGL524336:BGM524337 BQH524336:BQI524337 CAD524336:CAE524337 CJZ524336:CKA524337 CTV524336:CTW524337 DDR524336:DDS524337 DNN524336:DNO524337 DXJ524336:DXK524337 EHF524336:EHG524337 ERB524336:ERC524337 FAX524336:FAY524337 FKT524336:FKU524337 FUP524336:FUQ524337 GEL524336:GEM524337 GOH524336:GOI524337 GYD524336:GYE524337 HHZ524336:HIA524337 HRV524336:HRW524337 IBR524336:IBS524337 ILN524336:ILO524337 IVJ524336:IVK524337 JFF524336:JFG524337 JPB524336:JPC524337 JYX524336:JYY524337 KIT524336:KIU524337 KSP524336:KSQ524337 LCL524336:LCM524337 LMH524336:LMI524337 LWD524336:LWE524337 MFZ524336:MGA524337 MPV524336:MPW524337 MZR524336:MZS524337 NJN524336:NJO524337 NTJ524336:NTK524337 ODF524336:ODG524337 ONB524336:ONC524337 OWX524336:OWY524337 PGT524336:PGU524337 PQP524336:PQQ524337 QAL524336:QAM524337 QKH524336:QKI524337 QUD524336:QUE524337 RDZ524336:REA524337 RNV524336:RNW524337 RXR524336:RXS524337 SHN524336:SHO524337 SRJ524336:SRK524337 TBF524336:TBG524337 TLB524336:TLC524337 TUX524336:TUY524337 UET524336:UEU524337 UOP524336:UOQ524337 UYL524336:UYM524337 VIH524336:VII524337 VSD524336:VSE524337 WBZ524336:WCA524337 WLV524336:WLW524337 WVR524336:WVS524337 J589872:K589873 JF589872:JG589873 TB589872:TC589873 ACX589872:ACY589873 AMT589872:AMU589873 AWP589872:AWQ589873 BGL589872:BGM589873 BQH589872:BQI589873 CAD589872:CAE589873 CJZ589872:CKA589873 CTV589872:CTW589873 DDR589872:DDS589873 DNN589872:DNO589873 DXJ589872:DXK589873 EHF589872:EHG589873 ERB589872:ERC589873 FAX589872:FAY589873 FKT589872:FKU589873 FUP589872:FUQ589873 GEL589872:GEM589873 GOH589872:GOI589873 GYD589872:GYE589873 HHZ589872:HIA589873 HRV589872:HRW589873 IBR589872:IBS589873 ILN589872:ILO589873 IVJ589872:IVK589873 JFF589872:JFG589873 JPB589872:JPC589873 JYX589872:JYY589873 KIT589872:KIU589873 KSP589872:KSQ589873 LCL589872:LCM589873 LMH589872:LMI589873 LWD589872:LWE589873 MFZ589872:MGA589873 MPV589872:MPW589873 MZR589872:MZS589873 NJN589872:NJO589873 NTJ589872:NTK589873 ODF589872:ODG589873 ONB589872:ONC589873 OWX589872:OWY589873 PGT589872:PGU589873 PQP589872:PQQ589873 QAL589872:QAM589873 QKH589872:QKI589873 QUD589872:QUE589873 RDZ589872:REA589873 RNV589872:RNW589873 RXR589872:RXS589873 SHN589872:SHO589873 SRJ589872:SRK589873 TBF589872:TBG589873 TLB589872:TLC589873 TUX589872:TUY589873 UET589872:UEU589873 UOP589872:UOQ589873 UYL589872:UYM589873 VIH589872:VII589873 VSD589872:VSE589873 WBZ589872:WCA589873 WLV589872:WLW589873 WVR589872:WVS589873 J655408:K655409 JF655408:JG655409 TB655408:TC655409 ACX655408:ACY655409 AMT655408:AMU655409 AWP655408:AWQ655409 BGL655408:BGM655409 BQH655408:BQI655409 CAD655408:CAE655409 CJZ655408:CKA655409 CTV655408:CTW655409 DDR655408:DDS655409 DNN655408:DNO655409 DXJ655408:DXK655409 EHF655408:EHG655409 ERB655408:ERC655409 FAX655408:FAY655409 FKT655408:FKU655409 FUP655408:FUQ655409 GEL655408:GEM655409 GOH655408:GOI655409 GYD655408:GYE655409 HHZ655408:HIA655409 HRV655408:HRW655409 IBR655408:IBS655409 ILN655408:ILO655409 IVJ655408:IVK655409 JFF655408:JFG655409 JPB655408:JPC655409 JYX655408:JYY655409 KIT655408:KIU655409 KSP655408:KSQ655409 LCL655408:LCM655409 LMH655408:LMI655409 LWD655408:LWE655409 MFZ655408:MGA655409 MPV655408:MPW655409 MZR655408:MZS655409 NJN655408:NJO655409 NTJ655408:NTK655409 ODF655408:ODG655409 ONB655408:ONC655409 OWX655408:OWY655409 PGT655408:PGU655409 PQP655408:PQQ655409 QAL655408:QAM655409 QKH655408:QKI655409 QUD655408:QUE655409 RDZ655408:REA655409 RNV655408:RNW655409 RXR655408:RXS655409 SHN655408:SHO655409 SRJ655408:SRK655409 TBF655408:TBG655409 TLB655408:TLC655409 TUX655408:TUY655409 UET655408:UEU655409 UOP655408:UOQ655409 UYL655408:UYM655409 VIH655408:VII655409 VSD655408:VSE655409 WBZ655408:WCA655409 WLV655408:WLW655409 WVR655408:WVS655409 J720944:K720945 JF720944:JG720945 TB720944:TC720945 ACX720944:ACY720945 AMT720944:AMU720945 AWP720944:AWQ720945 BGL720944:BGM720945 BQH720944:BQI720945 CAD720944:CAE720945 CJZ720944:CKA720945 CTV720944:CTW720945 DDR720944:DDS720945 DNN720944:DNO720945 DXJ720944:DXK720945 EHF720944:EHG720945 ERB720944:ERC720945 FAX720944:FAY720945 FKT720944:FKU720945 FUP720944:FUQ720945 GEL720944:GEM720945 GOH720944:GOI720945 GYD720944:GYE720945 HHZ720944:HIA720945 HRV720944:HRW720945 IBR720944:IBS720945 ILN720944:ILO720945 IVJ720944:IVK720945 JFF720944:JFG720945 JPB720944:JPC720945 JYX720944:JYY720945 KIT720944:KIU720945 KSP720944:KSQ720945 LCL720944:LCM720945 LMH720944:LMI720945 LWD720944:LWE720945 MFZ720944:MGA720945 MPV720944:MPW720945 MZR720944:MZS720945 NJN720944:NJO720945 NTJ720944:NTK720945 ODF720944:ODG720945 ONB720944:ONC720945 OWX720944:OWY720945 PGT720944:PGU720945 PQP720944:PQQ720945 QAL720944:QAM720945 QKH720944:QKI720945 QUD720944:QUE720945 RDZ720944:REA720945 RNV720944:RNW720945 RXR720944:RXS720945 SHN720944:SHO720945 SRJ720944:SRK720945 TBF720944:TBG720945 TLB720944:TLC720945 TUX720944:TUY720945 UET720944:UEU720945 UOP720944:UOQ720945 UYL720944:UYM720945 VIH720944:VII720945 VSD720944:VSE720945 WBZ720944:WCA720945 WLV720944:WLW720945 WVR720944:WVS720945 J786480:K786481 JF786480:JG786481 TB786480:TC786481 ACX786480:ACY786481 AMT786480:AMU786481 AWP786480:AWQ786481 BGL786480:BGM786481 BQH786480:BQI786481 CAD786480:CAE786481 CJZ786480:CKA786481 CTV786480:CTW786481 DDR786480:DDS786481 DNN786480:DNO786481 DXJ786480:DXK786481 EHF786480:EHG786481 ERB786480:ERC786481 FAX786480:FAY786481 FKT786480:FKU786481 FUP786480:FUQ786481 GEL786480:GEM786481 GOH786480:GOI786481 GYD786480:GYE786481 HHZ786480:HIA786481 HRV786480:HRW786481 IBR786480:IBS786481 ILN786480:ILO786481 IVJ786480:IVK786481 JFF786480:JFG786481 JPB786480:JPC786481 JYX786480:JYY786481 KIT786480:KIU786481 KSP786480:KSQ786481 LCL786480:LCM786481 LMH786480:LMI786481 LWD786480:LWE786481 MFZ786480:MGA786481 MPV786480:MPW786481 MZR786480:MZS786481 NJN786480:NJO786481 NTJ786480:NTK786481 ODF786480:ODG786481 ONB786480:ONC786481 OWX786480:OWY786481 PGT786480:PGU786481 PQP786480:PQQ786481 QAL786480:QAM786481 QKH786480:QKI786481 QUD786480:QUE786481 RDZ786480:REA786481 RNV786480:RNW786481 RXR786480:RXS786481 SHN786480:SHO786481 SRJ786480:SRK786481 TBF786480:TBG786481 TLB786480:TLC786481 TUX786480:TUY786481 UET786480:UEU786481 UOP786480:UOQ786481 UYL786480:UYM786481 VIH786480:VII786481 VSD786480:VSE786481 WBZ786480:WCA786481 WLV786480:WLW786481 WVR786480:WVS786481 J852016:K852017 JF852016:JG852017 TB852016:TC852017 ACX852016:ACY852017 AMT852016:AMU852017 AWP852016:AWQ852017 BGL852016:BGM852017 BQH852016:BQI852017 CAD852016:CAE852017 CJZ852016:CKA852017 CTV852016:CTW852017 DDR852016:DDS852017 DNN852016:DNO852017 DXJ852016:DXK852017 EHF852016:EHG852017 ERB852016:ERC852017 FAX852016:FAY852017 FKT852016:FKU852017 FUP852016:FUQ852017 GEL852016:GEM852017 GOH852016:GOI852017 GYD852016:GYE852017 HHZ852016:HIA852017 HRV852016:HRW852017 IBR852016:IBS852017 ILN852016:ILO852017 IVJ852016:IVK852017 JFF852016:JFG852017 JPB852016:JPC852017 JYX852016:JYY852017 KIT852016:KIU852017 KSP852016:KSQ852017 LCL852016:LCM852017 LMH852016:LMI852017 LWD852016:LWE852017 MFZ852016:MGA852017 MPV852016:MPW852017 MZR852016:MZS852017 NJN852016:NJO852017 NTJ852016:NTK852017 ODF852016:ODG852017 ONB852016:ONC852017 OWX852016:OWY852017 PGT852016:PGU852017 PQP852016:PQQ852017 QAL852016:QAM852017 QKH852016:QKI852017 QUD852016:QUE852017 RDZ852016:REA852017 RNV852016:RNW852017 RXR852016:RXS852017 SHN852016:SHO852017 SRJ852016:SRK852017 TBF852016:TBG852017 TLB852016:TLC852017 TUX852016:TUY852017 UET852016:UEU852017 UOP852016:UOQ852017 UYL852016:UYM852017 VIH852016:VII852017 VSD852016:VSE852017 WBZ852016:WCA852017 WLV852016:WLW852017 WVR852016:WVS852017 J917552:K917553 JF917552:JG917553 TB917552:TC917553 ACX917552:ACY917553 AMT917552:AMU917553 AWP917552:AWQ917553 BGL917552:BGM917553 BQH917552:BQI917553 CAD917552:CAE917553 CJZ917552:CKA917553 CTV917552:CTW917553 DDR917552:DDS917553 DNN917552:DNO917553 DXJ917552:DXK917553 EHF917552:EHG917553 ERB917552:ERC917553 FAX917552:FAY917553 FKT917552:FKU917553 FUP917552:FUQ917553 GEL917552:GEM917553 GOH917552:GOI917553 GYD917552:GYE917553 HHZ917552:HIA917553 HRV917552:HRW917553 IBR917552:IBS917553 ILN917552:ILO917553 IVJ917552:IVK917553 JFF917552:JFG917553 JPB917552:JPC917553 JYX917552:JYY917553 KIT917552:KIU917553 KSP917552:KSQ917553 LCL917552:LCM917553 LMH917552:LMI917553 LWD917552:LWE917553 MFZ917552:MGA917553 MPV917552:MPW917553 MZR917552:MZS917553 NJN917552:NJO917553 NTJ917552:NTK917553 ODF917552:ODG917553 ONB917552:ONC917553 OWX917552:OWY917553 PGT917552:PGU917553 PQP917552:PQQ917553 QAL917552:QAM917553 QKH917552:QKI917553 QUD917552:QUE917553 RDZ917552:REA917553 RNV917552:RNW917553 RXR917552:RXS917553 SHN917552:SHO917553 SRJ917552:SRK917553 TBF917552:TBG917553 TLB917552:TLC917553 TUX917552:TUY917553 UET917552:UEU917553 UOP917552:UOQ917553 UYL917552:UYM917553 VIH917552:VII917553 VSD917552:VSE917553 WBZ917552:WCA917553 WLV917552:WLW917553 WVR917552:WVS917553 J983088:K983089 JF983088:JG983089 TB983088:TC983089 ACX983088:ACY983089 AMT983088:AMU983089 AWP983088:AWQ983089 BGL983088:BGM983089 BQH983088:BQI983089 CAD983088:CAE983089 CJZ983088:CKA983089 CTV983088:CTW983089 DDR983088:DDS983089 DNN983088:DNO983089 DXJ983088:DXK983089 EHF983088:EHG983089 ERB983088:ERC983089 FAX983088:FAY983089 FKT983088:FKU983089 FUP983088:FUQ983089 GEL983088:GEM983089 GOH983088:GOI983089 GYD983088:GYE983089 HHZ983088:HIA983089 HRV983088:HRW983089 IBR983088:IBS983089 ILN983088:ILO983089 IVJ983088:IVK983089 JFF983088:JFG983089 JPB983088:JPC983089 JYX983088:JYY983089 KIT983088:KIU983089 KSP983088:KSQ983089 LCL983088:LCM983089 LMH983088:LMI983089 LWD983088:LWE983089 MFZ983088:MGA983089 MPV983088:MPW983089 MZR983088:MZS983089 NJN983088:NJO983089 NTJ983088:NTK983089 ODF983088:ODG983089 ONB983088:ONC983089 OWX983088:OWY983089 PGT983088:PGU983089 PQP983088:PQQ983089 QAL983088:QAM983089 QKH983088:QKI983089 QUD983088:QUE983089 RDZ983088:REA983089 RNV983088:RNW983089 RXR983088:RXS983089 SHN983088:SHO983089 SRJ983088:SRK983089 TBF983088:TBG983089 TLB983088:TLC983089 TUX983088:TUY983089 UET983088:UEU983089 UOP983088:UOQ983089 UYL983088:UYM983089 VIH983088:VII983089 VSD983088:VSE983089 WBZ983088:WCA983089 WLV983088:WLW983089 WVR983088:WVS983089 I64:I68 JE64:JE68 TA64:TA68 ACW64:ACW68 AMS64:AMS68 AWO64:AWO68 BGK64:BGK68 BQG64:BQG68 CAC64:CAC68 CJY64:CJY68 CTU64:CTU68 DDQ64:DDQ68 DNM64:DNM68 DXI64:DXI68 EHE64:EHE68 ERA64:ERA68 FAW64:FAW68 FKS64:FKS68 FUO64:FUO68 GEK64:GEK68 GOG64:GOG68 GYC64:GYC68 HHY64:HHY68 HRU64:HRU68 IBQ64:IBQ68 ILM64:ILM68 IVI64:IVI68 JFE64:JFE68 JPA64:JPA68 JYW64:JYW68 KIS64:KIS68 KSO64:KSO68 LCK64:LCK68 LMG64:LMG68 LWC64:LWC68 MFY64:MFY68 MPU64:MPU68 MZQ64:MZQ68 NJM64:NJM68 NTI64:NTI68 ODE64:ODE68 ONA64:ONA68 OWW64:OWW68 PGS64:PGS68 PQO64:PQO68 QAK64:QAK68 QKG64:QKG68 QUC64:QUC68 RDY64:RDY68 RNU64:RNU68 RXQ64:RXQ68 SHM64:SHM68 SRI64:SRI68 TBE64:TBE68 TLA64:TLA68 TUW64:TUW68 UES64:UES68 UOO64:UOO68 UYK64:UYK68 VIG64:VIG68 VSC64:VSC68 WBY64:WBY68 WLU64:WLU68 WVQ64:WVQ68 I65600:I65604 JE65600:JE65604 TA65600:TA65604 ACW65600:ACW65604 AMS65600:AMS65604 AWO65600:AWO65604 BGK65600:BGK65604 BQG65600:BQG65604 CAC65600:CAC65604 CJY65600:CJY65604 CTU65600:CTU65604 DDQ65600:DDQ65604 DNM65600:DNM65604 DXI65600:DXI65604 EHE65600:EHE65604 ERA65600:ERA65604 FAW65600:FAW65604 FKS65600:FKS65604 FUO65600:FUO65604 GEK65600:GEK65604 GOG65600:GOG65604 GYC65600:GYC65604 HHY65600:HHY65604 HRU65600:HRU65604 IBQ65600:IBQ65604 ILM65600:ILM65604 IVI65600:IVI65604 JFE65600:JFE65604 JPA65600:JPA65604 JYW65600:JYW65604 KIS65600:KIS65604 KSO65600:KSO65604 LCK65600:LCK65604 LMG65600:LMG65604 LWC65600:LWC65604 MFY65600:MFY65604 MPU65600:MPU65604 MZQ65600:MZQ65604 NJM65600:NJM65604 NTI65600:NTI65604 ODE65600:ODE65604 ONA65600:ONA65604 OWW65600:OWW65604 PGS65600:PGS65604 PQO65600:PQO65604 QAK65600:QAK65604 QKG65600:QKG65604 QUC65600:QUC65604 RDY65600:RDY65604 RNU65600:RNU65604 RXQ65600:RXQ65604 SHM65600:SHM65604 SRI65600:SRI65604 TBE65600:TBE65604 TLA65600:TLA65604 TUW65600:TUW65604 UES65600:UES65604 UOO65600:UOO65604 UYK65600:UYK65604 VIG65600:VIG65604 VSC65600:VSC65604 WBY65600:WBY65604 WLU65600:WLU65604 WVQ65600:WVQ65604 I131136:I131140 JE131136:JE131140 TA131136:TA131140 ACW131136:ACW131140 AMS131136:AMS131140 AWO131136:AWO131140 BGK131136:BGK131140 BQG131136:BQG131140 CAC131136:CAC131140 CJY131136:CJY131140 CTU131136:CTU131140 DDQ131136:DDQ131140 DNM131136:DNM131140 DXI131136:DXI131140 EHE131136:EHE131140 ERA131136:ERA131140 FAW131136:FAW131140 FKS131136:FKS131140 FUO131136:FUO131140 GEK131136:GEK131140 GOG131136:GOG131140 GYC131136:GYC131140 HHY131136:HHY131140 HRU131136:HRU131140 IBQ131136:IBQ131140 ILM131136:ILM131140 IVI131136:IVI131140 JFE131136:JFE131140 JPA131136:JPA131140 JYW131136:JYW131140 KIS131136:KIS131140 KSO131136:KSO131140 LCK131136:LCK131140 LMG131136:LMG131140 LWC131136:LWC131140 MFY131136:MFY131140 MPU131136:MPU131140 MZQ131136:MZQ131140 NJM131136:NJM131140 NTI131136:NTI131140 ODE131136:ODE131140 ONA131136:ONA131140 OWW131136:OWW131140 PGS131136:PGS131140 PQO131136:PQO131140 QAK131136:QAK131140 QKG131136:QKG131140 QUC131136:QUC131140 RDY131136:RDY131140 RNU131136:RNU131140 RXQ131136:RXQ131140 SHM131136:SHM131140 SRI131136:SRI131140 TBE131136:TBE131140 TLA131136:TLA131140 TUW131136:TUW131140 UES131136:UES131140 UOO131136:UOO131140 UYK131136:UYK131140 VIG131136:VIG131140 VSC131136:VSC131140 WBY131136:WBY131140 WLU131136:WLU131140 WVQ131136:WVQ131140 I196672:I196676 JE196672:JE196676 TA196672:TA196676 ACW196672:ACW196676 AMS196672:AMS196676 AWO196672:AWO196676 BGK196672:BGK196676 BQG196672:BQG196676 CAC196672:CAC196676 CJY196672:CJY196676 CTU196672:CTU196676 DDQ196672:DDQ196676 DNM196672:DNM196676 DXI196672:DXI196676 EHE196672:EHE196676 ERA196672:ERA196676 FAW196672:FAW196676 FKS196672:FKS196676 FUO196672:FUO196676 GEK196672:GEK196676 GOG196672:GOG196676 GYC196672:GYC196676 HHY196672:HHY196676 HRU196672:HRU196676 IBQ196672:IBQ196676 ILM196672:ILM196676 IVI196672:IVI196676 JFE196672:JFE196676 JPA196672:JPA196676 JYW196672:JYW196676 KIS196672:KIS196676 KSO196672:KSO196676 LCK196672:LCK196676 LMG196672:LMG196676 LWC196672:LWC196676 MFY196672:MFY196676 MPU196672:MPU196676 MZQ196672:MZQ196676 NJM196672:NJM196676 NTI196672:NTI196676 ODE196672:ODE196676 ONA196672:ONA196676 OWW196672:OWW196676 PGS196672:PGS196676 PQO196672:PQO196676 QAK196672:QAK196676 QKG196672:QKG196676 QUC196672:QUC196676 RDY196672:RDY196676 RNU196672:RNU196676 RXQ196672:RXQ196676 SHM196672:SHM196676 SRI196672:SRI196676 TBE196672:TBE196676 TLA196672:TLA196676 TUW196672:TUW196676 UES196672:UES196676 UOO196672:UOO196676 UYK196672:UYK196676 VIG196672:VIG196676 VSC196672:VSC196676 WBY196672:WBY196676 WLU196672:WLU196676 WVQ196672:WVQ196676 I262208:I262212 JE262208:JE262212 TA262208:TA262212 ACW262208:ACW262212 AMS262208:AMS262212 AWO262208:AWO262212 BGK262208:BGK262212 BQG262208:BQG262212 CAC262208:CAC262212 CJY262208:CJY262212 CTU262208:CTU262212 DDQ262208:DDQ262212 DNM262208:DNM262212 DXI262208:DXI262212 EHE262208:EHE262212 ERA262208:ERA262212 FAW262208:FAW262212 FKS262208:FKS262212 FUO262208:FUO262212 GEK262208:GEK262212 GOG262208:GOG262212 GYC262208:GYC262212 HHY262208:HHY262212 HRU262208:HRU262212 IBQ262208:IBQ262212 ILM262208:ILM262212 IVI262208:IVI262212 JFE262208:JFE262212 JPA262208:JPA262212 JYW262208:JYW262212 KIS262208:KIS262212 KSO262208:KSO262212 LCK262208:LCK262212 LMG262208:LMG262212 LWC262208:LWC262212 MFY262208:MFY262212 MPU262208:MPU262212 MZQ262208:MZQ262212 NJM262208:NJM262212 NTI262208:NTI262212 ODE262208:ODE262212 ONA262208:ONA262212 OWW262208:OWW262212 PGS262208:PGS262212 PQO262208:PQO262212 QAK262208:QAK262212 QKG262208:QKG262212 QUC262208:QUC262212 RDY262208:RDY262212 RNU262208:RNU262212 RXQ262208:RXQ262212 SHM262208:SHM262212 SRI262208:SRI262212 TBE262208:TBE262212 TLA262208:TLA262212 TUW262208:TUW262212 UES262208:UES262212 UOO262208:UOO262212 UYK262208:UYK262212 VIG262208:VIG262212 VSC262208:VSC262212 WBY262208:WBY262212 WLU262208:WLU262212 WVQ262208:WVQ262212 I327744:I327748 JE327744:JE327748 TA327744:TA327748 ACW327744:ACW327748 AMS327744:AMS327748 AWO327744:AWO327748 BGK327744:BGK327748 BQG327744:BQG327748 CAC327744:CAC327748 CJY327744:CJY327748 CTU327744:CTU327748 DDQ327744:DDQ327748 DNM327744:DNM327748 DXI327744:DXI327748 EHE327744:EHE327748 ERA327744:ERA327748 FAW327744:FAW327748 FKS327744:FKS327748 FUO327744:FUO327748 GEK327744:GEK327748 GOG327744:GOG327748 GYC327744:GYC327748 HHY327744:HHY327748 HRU327744:HRU327748 IBQ327744:IBQ327748 ILM327744:ILM327748 IVI327744:IVI327748 JFE327744:JFE327748 JPA327744:JPA327748 JYW327744:JYW327748 KIS327744:KIS327748 KSO327744:KSO327748 LCK327744:LCK327748 LMG327744:LMG327748 LWC327744:LWC327748 MFY327744:MFY327748 MPU327744:MPU327748 MZQ327744:MZQ327748 NJM327744:NJM327748 NTI327744:NTI327748 ODE327744:ODE327748 ONA327744:ONA327748 OWW327744:OWW327748 PGS327744:PGS327748 PQO327744:PQO327748 QAK327744:QAK327748 QKG327744:QKG327748 QUC327744:QUC327748 RDY327744:RDY327748 RNU327744:RNU327748 RXQ327744:RXQ327748 SHM327744:SHM327748 SRI327744:SRI327748 TBE327744:TBE327748 TLA327744:TLA327748 TUW327744:TUW327748 UES327744:UES327748 UOO327744:UOO327748 UYK327744:UYK327748 VIG327744:VIG327748 VSC327744:VSC327748 WBY327744:WBY327748 WLU327744:WLU327748 WVQ327744:WVQ327748 I393280:I393284 JE393280:JE393284 TA393280:TA393284 ACW393280:ACW393284 AMS393280:AMS393284 AWO393280:AWO393284 BGK393280:BGK393284 BQG393280:BQG393284 CAC393280:CAC393284 CJY393280:CJY393284 CTU393280:CTU393284 DDQ393280:DDQ393284 DNM393280:DNM393284 DXI393280:DXI393284 EHE393280:EHE393284 ERA393280:ERA393284 FAW393280:FAW393284 FKS393280:FKS393284 FUO393280:FUO393284 GEK393280:GEK393284 GOG393280:GOG393284 GYC393280:GYC393284 HHY393280:HHY393284 HRU393280:HRU393284 IBQ393280:IBQ393284 ILM393280:ILM393284 IVI393280:IVI393284 JFE393280:JFE393284 JPA393280:JPA393284 JYW393280:JYW393284 KIS393280:KIS393284 KSO393280:KSO393284 LCK393280:LCK393284 LMG393280:LMG393284 LWC393280:LWC393284 MFY393280:MFY393284 MPU393280:MPU393284 MZQ393280:MZQ393284 NJM393280:NJM393284 NTI393280:NTI393284 ODE393280:ODE393284 ONA393280:ONA393284 OWW393280:OWW393284 PGS393280:PGS393284 PQO393280:PQO393284 QAK393280:QAK393284 QKG393280:QKG393284 QUC393280:QUC393284 RDY393280:RDY393284 RNU393280:RNU393284 RXQ393280:RXQ393284 SHM393280:SHM393284 SRI393280:SRI393284 TBE393280:TBE393284 TLA393280:TLA393284 TUW393280:TUW393284 UES393280:UES393284 UOO393280:UOO393284 UYK393280:UYK393284 VIG393280:VIG393284 VSC393280:VSC393284 WBY393280:WBY393284 WLU393280:WLU393284 WVQ393280:WVQ393284 I458816:I458820 JE458816:JE458820 TA458816:TA458820 ACW458816:ACW458820 AMS458816:AMS458820 AWO458816:AWO458820 BGK458816:BGK458820 BQG458816:BQG458820 CAC458816:CAC458820 CJY458816:CJY458820 CTU458816:CTU458820 DDQ458816:DDQ458820 DNM458816:DNM458820 DXI458816:DXI458820 EHE458816:EHE458820 ERA458816:ERA458820 FAW458816:FAW458820 FKS458816:FKS458820 FUO458816:FUO458820 GEK458816:GEK458820 GOG458816:GOG458820 GYC458816:GYC458820 HHY458816:HHY458820 HRU458816:HRU458820 IBQ458816:IBQ458820 ILM458816:ILM458820 IVI458816:IVI458820 JFE458816:JFE458820 JPA458816:JPA458820 JYW458816:JYW458820 KIS458816:KIS458820 KSO458816:KSO458820 LCK458816:LCK458820 LMG458816:LMG458820 LWC458816:LWC458820 MFY458816:MFY458820 MPU458816:MPU458820 MZQ458816:MZQ458820 NJM458816:NJM458820 NTI458816:NTI458820 ODE458816:ODE458820 ONA458816:ONA458820 OWW458816:OWW458820 PGS458816:PGS458820 PQO458816:PQO458820 QAK458816:QAK458820 QKG458816:QKG458820 QUC458816:QUC458820 RDY458816:RDY458820 RNU458816:RNU458820 RXQ458816:RXQ458820 SHM458816:SHM458820 SRI458816:SRI458820 TBE458816:TBE458820 TLA458816:TLA458820 TUW458816:TUW458820 UES458816:UES458820 UOO458816:UOO458820 UYK458816:UYK458820 VIG458816:VIG458820 VSC458816:VSC458820 WBY458816:WBY458820 WLU458816:WLU458820 WVQ458816:WVQ458820 I524352:I524356 JE524352:JE524356 TA524352:TA524356 ACW524352:ACW524356 AMS524352:AMS524356 AWO524352:AWO524356 BGK524352:BGK524356 BQG524352:BQG524356 CAC524352:CAC524356 CJY524352:CJY524356 CTU524352:CTU524356 DDQ524352:DDQ524356 DNM524352:DNM524356 DXI524352:DXI524356 EHE524352:EHE524356 ERA524352:ERA524356 FAW524352:FAW524356 FKS524352:FKS524356 FUO524352:FUO524356 GEK524352:GEK524356 GOG524352:GOG524356 GYC524352:GYC524356 HHY524352:HHY524356 HRU524352:HRU524356 IBQ524352:IBQ524356 ILM524352:ILM524356 IVI524352:IVI524356 JFE524352:JFE524356 JPA524352:JPA524356 JYW524352:JYW524356 KIS524352:KIS524356 KSO524352:KSO524356 LCK524352:LCK524356 LMG524352:LMG524356 LWC524352:LWC524356 MFY524352:MFY524356 MPU524352:MPU524356 MZQ524352:MZQ524356 NJM524352:NJM524356 NTI524352:NTI524356 ODE524352:ODE524356 ONA524352:ONA524356 OWW524352:OWW524356 PGS524352:PGS524356 PQO524352:PQO524356 QAK524352:QAK524356 QKG524352:QKG524356 QUC524352:QUC524356 RDY524352:RDY524356 RNU524352:RNU524356 RXQ524352:RXQ524356 SHM524352:SHM524356 SRI524352:SRI524356 TBE524352:TBE524356 TLA524352:TLA524356 TUW524352:TUW524356 UES524352:UES524356 UOO524352:UOO524356 UYK524352:UYK524356 VIG524352:VIG524356 VSC524352:VSC524356 WBY524352:WBY524356 WLU524352:WLU524356 WVQ524352:WVQ524356 I589888:I589892 JE589888:JE589892 TA589888:TA589892 ACW589888:ACW589892 AMS589888:AMS589892 AWO589888:AWO589892 BGK589888:BGK589892 BQG589888:BQG589892 CAC589888:CAC589892 CJY589888:CJY589892 CTU589888:CTU589892 DDQ589888:DDQ589892 DNM589888:DNM589892 DXI589888:DXI589892 EHE589888:EHE589892 ERA589888:ERA589892 FAW589888:FAW589892 FKS589888:FKS589892 FUO589888:FUO589892 GEK589888:GEK589892 GOG589888:GOG589892 GYC589888:GYC589892 HHY589888:HHY589892 HRU589888:HRU589892 IBQ589888:IBQ589892 ILM589888:ILM589892 IVI589888:IVI589892 JFE589888:JFE589892 JPA589888:JPA589892 JYW589888:JYW589892 KIS589888:KIS589892 KSO589888:KSO589892 LCK589888:LCK589892 LMG589888:LMG589892 LWC589888:LWC589892 MFY589888:MFY589892 MPU589888:MPU589892 MZQ589888:MZQ589892 NJM589888:NJM589892 NTI589888:NTI589892 ODE589888:ODE589892 ONA589888:ONA589892 OWW589888:OWW589892 PGS589888:PGS589892 PQO589888:PQO589892 QAK589888:QAK589892 QKG589888:QKG589892 QUC589888:QUC589892 RDY589888:RDY589892 RNU589888:RNU589892 RXQ589888:RXQ589892 SHM589888:SHM589892 SRI589888:SRI589892 TBE589888:TBE589892 TLA589888:TLA589892 TUW589888:TUW589892 UES589888:UES589892 UOO589888:UOO589892 UYK589888:UYK589892 VIG589888:VIG589892 VSC589888:VSC589892 WBY589888:WBY589892 WLU589888:WLU589892 WVQ589888:WVQ589892 I655424:I655428 JE655424:JE655428 TA655424:TA655428 ACW655424:ACW655428 AMS655424:AMS655428 AWO655424:AWO655428 BGK655424:BGK655428 BQG655424:BQG655428 CAC655424:CAC655428 CJY655424:CJY655428 CTU655424:CTU655428 DDQ655424:DDQ655428 DNM655424:DNM655428 DXI655424:DXI655428 EHE655424:EHE655428 ERA655424:ERA655428 FAW655424:FAW655428 FKS655424:FKS655428 FUO655424:FUO655428 GEK655424:GEK655428 GOG655424:GOG655428 GYC655424:GYC655428 HHY655424:HHY655428 HRU655424:HRU655428 IBQ655424:IBQ655428 ILM655424:ILM655428 IVI655424:IVI655428 JFE655424:JFE655428 JPA655424:JPA655428 JYW655424:JYW655428 KIS655424:KIS655428 KSO655424:KSO655428 LCK655424:LCK655428 LMG655424:LMG655428 LWC655424:LWC655428 MFY655424:MFY655428 MPU655424:MPU655428 MZQ655424:MZQ655428 NJM655424:NJM655428 NTI655424:NTI655428 ODE655424:ODE655428 ONA655424:ONA655428 OWW655424:OWW655428 PGS655424:PGS655428 PQO655424:PQO655428 QAK655424:QAK655428 QKG655424:QKG655428 QUC655424:QUC655428 RDY655424:RDY655428 RNU655424:RNU655428 RXQ655424:RXQ655428 SHM655424:SHM655428 SRI655424:SRI655428 TBE655424:TBE655428 TLA655424:TLA655428 TUW655424:TUW655428 UES655424:UES655428 UOO655424:UOO655428 UYK655424:UYK655428 VIG655424:VIG655428 VSC655424:VSC655428 WBY655424:WBY655428 WLU655424:WLU655428 WVQ655424:WVQ655428 I720960:I720964 JE720960:JE720964 TA720960:TA720964 ACW720960:ACW720964 AMS720960:AMS720964 AWO720960:AWO720964 BGK720960:BGK720964 BQG720960:BQG720964 CAC720960:CAC720964 CJY720960:CJY720964 CTU720960:CTU720964 DDQ720960:DDQ720964 DNM720960:DNM720964 DXI720960:DXI720964 EHE720960:EHE720964 ERA720960:ERA720964 FAW720960:FAW720964 FKS720960:FKS720964 FUO720960:FUO720964 GEK720960:GEK720964 GOG720960:GOG720964 GYC720960:GYC720964 HHY720960:HHY720964 HRU720960:HRU720964 IBQ720960:IBQ720964 ILM720960:ILM720964 IVI720960:IVI720964 JFE720960:JFE720964 JPA720960:JPA720964 JYW720960:JYW720964 KIS720960:KIS720964 KSO720960:KSO720964 LCK720960:LCK720964 LMG720960:LMG720964 LWC720960:LWC720964 MFY720960:MFY720964 MPU720960:MPU720964 MZQ720960:MZQ720964 NJM720960:NJM720964 NTI720960:NTI720964 ODE720960:ODE720964 ONA720960:ONA720964 OWW720960:OWW720964 PGS720960:PGS720964 PQO720960:PQO720964 QAK720960:QAK720964 QKG720960:QKG720964 QUC720960:QUC720964 RDY720960:RDY720964 RNU720960:RNU720964 RXQ720960:RXQ720964 SHM720960:SHM720964 SRI720960:SRI720964 TBE720960:TBE720964 TLA720960:TLA720964 TUW720960:TUW720964 UES720960:UES720964 UOO720960:UOO720964 UYK720960:UYK720964 VIG720960:VIG720964 VSC720960:VSC720964 WBY720960:WBY720964 WLU720960:WLU720964 WVQ720960:WVQ720964 I786496:I786500 JE786496:JE786500 TA786496:TA786500 ACW786496:ACW786500 AMS786496:AMS786500 AWO786496:AWO786500 BGK786496:BGK786500 BQG786496:BQG786500 CAC786496:CAC786500 CJY786496:CJY786500 CTU786496:CTU786500 DDQ786496:DDQ786500 DNM786496:DNM786500 DXI786496:DXI786500 EHE786496:EHE786500 ERA786496:ERA786500 FAW786496:FAW786500 FKS786496:FKS786500 FUO786496:FUO786500 GEK786496:GEK786500 GOG786496:GOG786500 GYC786496:GYC786500 HHY786496:HHY786500 HRU786496:HRU786500 IBQ786496:IBQ786500 ILM786496:ILM786500 IVI786496:IVI786500 JFE786496:JFE786500 JPA786496:JPA786500 JYW786496:JYW786500 KIS786496:KIS786500 KSO786496:KSO786500 LCK786496:LCK786500 LMG786496:LMG786500 LWC786496:LWC786500 MFY786496:MFY786500 MPU786496:MPU786500 MZQ786496:MZQ786500 NJM786496:NJM786500 NTI786496:NTI786500 ODE786496:ODE786500 ONA786496:ONA786500 OWW786496:OWW786500 PGS786496:PGS786500 PQO786496:PQO786500 QAK786496:QAK786500 QKG786496:QKG786500 QUC786496:QUC786500 RDY786496:RDY786500 RNU786496:RNU786500 RXQ786496:RXQ786500 SHM786496:SHM786500 SRI786496:SRI786500 TBE786496:TBE786500 TLA786496:TLA786500 TUW786496:TUW786500 UES786496:UES786500 UOO786496:UOO786500 UYK786496:UYK786500 VIG786496:VIG786500 VSC786496:VSC786500 WBY786496:WBY786500 WLU786496:WLU786500 WVQ786496:WVQ786500 I852032:I852036 JE852032:JE852036 TA852032:TA852036 ACW852032:ACW852036 AMS852032:AMS852036 AWO852032:AWO852036 BGK852032:BGK852036 BQG852032:BQG852036 CAC852032:CAC852036 CJY852032:CJY852036 CTU852032:CTU852036 DDQ852032:DDQ852036 DNM852032:DNM852036 DXI852032:DXI852036 EHE852032:EHE852036 ERA852032:ERA852036 FAW852032:FAW852036 FKS852032:FKS852036 FUO852032:FUO852036 GEK852032:GEK852036 GOG852032:GOG852036 GYC852032:GYC852036 HHY852032:HHY852036 HRU852032:HRU852036 IBQ852032:IBQ852036 ILM852032:ILM852036 IVI852032:IVI852036 JFE852032:JFE852036 JPA852032:JPA852036 JYW852032:JYW852036 KIS852032:KIS852036 KSO852032:KSO852036 LCK852032:LCK852036 LMG852032:LMG852036 LWC852032:LWC852036 MFY852032:MFY852036 MPU852032:MPU852036 MZQ852032:MZQ852036 NJM852032:NJM852036 NTI852032:NTI852036 ODE852032:ODE852036 ONA852032:ONA852036 OWW852032:OWW852036 PGS852032:PGS852036 PQO852032:PQO852036 QAK852032:QAK852036 QKG852032:QKG852036 QUC852032:QUC852036 RDY852032:RDY852036 RNU852032:RNU852036 RXQ852032:RXQ852036 SHM852032:SHM852036 SRI852032:SRI852036 TBE852032:TBE852036 TLA852032:TLA852036 TUW852032:TUW852036 UES852032:UES852036 UOO852032:UOO852036 UYK852032:UYK852036 VIG852032:VIG852036 VSC852032:VSC852036 WBY852032:WBY852036 WLU852032:WLU852036 WVQ852032:WVQ852036 I917568:I917572 JE917568:JE917572 TA917568:TA917572 ACW917568:ACW917572 AMS917568:AMS917572 AWO917568:AWO917572 BGK917568:BGK917572 BQG917568:BQG917572 CAC917568:CAC917572 CJY917568:CJY917572 CTU917568:CTU917572 DDQ917568:DDQ917572 DNM917568:DNM917572 DXI917568:DXI917572 EHE917568:EHE917572 ERA917568:ERA917572 FAW917568:FAW917572 FKS917568:FKS917572 FUO917568:FUO917572 GEK917568:GEK917572 GOG917568:GOG917572 GYC917568:GYC917572 HHY917568:HHY917572 HRU917568:HRU917572 IBQ917568:IBQ917572 ILM917568:ILM917572 IVI917568:IVI917572 JFE917568:JFE917572 JPA917568:JPA917572 JYW917568:JYW917572 KIS917568:KIS917572 KSO917568:KSO917572 LCK917568:LCK917572 LMG917568:LMG917572 LWC917568:LWC917572 MFY917568:MFY917572 MPU917568:MPU917572 MZQ917568:MZQ917572 NJM917568:NJM917572 NTI917568:NTI917572 ODE917568:ODE917572 ONA917568:ONA917572 OWW917568:OWW917572 PGS917568:PGS917572 PQO917568:PQO917572 QAK917568:QAK917572 QKG917568:QKG917572 QUC917568:QUC917572 RDY917568:RDY917572 RNU917568:RNU917572 RXQ917568:RXQ917572 SHM917568:SHM917572 SRI917568:SRI917572 TBE917568:TBE917572 TLA917568:TLA917572 TUW917568:TUW917572 UES917568:UES917572 UOO917568:UOO917572 UYK917568:UYK917572 VIG917568:VIG917572 VSC917568:VSC917572 WBY917568:WBY917572 WLU917568:WLU917572 WVQ917568:WVQ917572 I983104:I983108 JE983104:JE983108 TA983104:TA983108 ACW983104:ACW983108 AMS983104:AMS983108 AWO983104:AWO983108 BGK983104:BGK983108 BQG983104:BQG983108 CAC983104:CAC983108 CJY983104:CJY983108 CTU983104:CTU983108 DDQ983104:DDQ983108 DNM983104:DNM983108 DXI983104:DXI983108 EHE983104:EHE983108 ERA983104:ERA983108 FAW983104:FAW983108 FKS983104:FKS983108 FUO983104:FUO983108 GEK983104:GEK983108 GOG983104:GOG983108 GYC983104:GYC983108 HHY983104:HHY983108 HRU983104:HRU983108 IBQ983104:IBQ983108 ILM983104:ILM983108 IVI983104:IVI983108 JFE983104:JFE983108 JPA983104:JPA983108 JYW983104:JYW983108 KIS983104:KIS983108 KSO983104:KSO983108 LCK983104:LCK983108 LMG983104:LMG983108 LWC983104:LWC983108 MFY983104:MFY983108 MPU983104:MPU983108 MZQ983104:MZQ983108 NJM983104:NJM983108 NTI983104:NTI983108 ODE983104:ODE983108 ONA983104:ONA983108 OWW983104:OWW983108 PGS983104:PGS983108 PQO983104:PQO983108 QAK983104:QAK983108 QKG983104:QKG983108 QUC983104:QUC983108 RDY983104:RDY983108 RNU983104:RNU983108 RXQ983104:RXQ983108 SHM983104:SHM983108 SRI983104:SRI983108 TBE983104:TBE983108 TLA983104:TLA983108 TUW983104:TUW983108 UES983104:UES983108 UOO983104:UOO983108 UYK983104:UYK983108 VIG983104:VIG983108 VSC983104:VSC983108 WBY983104:WBY983108 WLU983104:WLU983108 WVQ983104:WVQ983108 I54:K63 JE54:JG63 TA54:TC63 ACW54:ACY63 AMS54:AMU63 AWO54:AWQ63 BGK54:BGM63 BQG54:BQI63 CAC54:CAE63 CJY54:CKA63 CTU54:CTW63 DDQ54:DDS63 DNM54:DNO63 DXI54:DXK63 EHE54:EHG63 ERA54:ERC63 FAW54:FAY63 FKS54:FKU63 FUO54:FUQ63 GEK54:GEM63 GOG54:GOI63 GYC54:GYE63 HHY54:HIA63 HRU54:HRW63 IBQ54:IBS63 ILM54:ILO63 IVI54:IVK63 JFE54:JFG63 JPA54:JPC63 JYW54:JYY63 KIS54:KIU63 KSO54:KSQ63 LCK54:LCM63 LMG54:LMI63 LWC54:LWE63 MFY54:MGA63 MPU54:MPW63 MZQ54:MZS63 NJM54:NJO63 NTI54:NTK63 ODE54:ODG63 ONA54:ONC63 OWW54:OWY63 PGS54:PGU63 PQO54:PQQ63 QAK54:QAM63 QKG54:QKI63 QUC54:QUE63 RDY54:REA63 RNU54:RNW63 RXQ54:RXS63 SHM54:SHO63 SRI54:SRK63 TBE54:TBG63 TLA54:TLC63 TUW54:TUY63 UES54:UEU63 UOO54:UOQ63 UYK54:UYM63 VIG54:VII63 VSC54:VSE63 WBY54:WCA63 WLU54:WLW63 WVQ54:WVS63 I65590:K65599 JE65590:JG65599 TA65590:TC65599 ACW65590:ACY65599 AMS65590:AMU65599 AWO65590:AWQ65599 BGK65590:BGM65599 BQG65590:BQI65599 CAC65590:CAE65599 CJY65590:CKA65599 CTU65590:CTW65599 DDQ65590:DDS65599 DNM65590:DNO65599 DXI65590:DXK65599 EHE65590:EHG65599 ERA65590:ERC65599 FAW65590:FAY65599 FKS65590:FKU65599 FUO65590:FUQ65599 GEK65590:GEM65599 GOG65590:GOI65599 GYC65590:GYE65599 HHY65590:HIA65599 HRU65590:HRW65599 IBQ65590:IBS65599 ILM65590:ILO65599 IVI65590:IVK65599 JFE65590:JFG65599 JPA65590:JPC65599 JYW65590:JYY65599 KIS65590:KIU65599 KSO65590:KSQ65599 LCK65590:LCM65599 LMG65590:LMI65599 LWC65590:LWE65599 MFY65590:MGA65599 MPU65590:MPW65599 MZQ65590:MZS65599 NJM65590:NJO65599 NTI65590:NTK65599 ODE65590:ODG65599 ONA65590:ONC65599 OWW65590:OWY65599 PGS65590:PGU65599 PQO65590:PQQ65599 QAK65590:QAM65599 QKG65590:QKI65599 QUC65590:QUE65599 RDY65590:REA65599 RNU65590:RNW65599 RXQ65590:RXS65599 SHM65590:SHO65599 SRI65590:SRK65599 TBE65590:TBG65599 TLA65590:TLC65599 TUW65590:TUY65599 UES65590:UEU65599 UOO65590:UOQ65599 UYK65590:UYM65599 VIG65590:VII65599 VSC65590:VSE65599 WBY65590:WCA65599 WLU65590:WLW65599 WVQ65590:WVS65599 I131126:K131135 JE131126:JG131135 TA131126:TC131135 ACW131126:ACY131135 AMS131126:AMU131135 AWO131126:AWQ131135 BGK131126:BGM131135 BQG131126:BQI131135 CAC131126:CAE131135 CJY131126:CKA131135 CTU131126:CTW131135 DDQ131126:DDS131135 DNM131126:DNO131135 DXI131126:DXK131135 EHE131126:EHG131135 ERA131126:ERC131135 FAW131126:FAY131135 FKS131126:FKU131135 FUO131126:FUQ131135 GEK131126:GEM131135 GOG131126:GOI131135 GYC131126:GYE131135 HHY131126:HIA131135 HRU131126:HRW131135 IBQ131126:IBS131135 ILM131126:ILO131135 IVI131126:IVK131135 JFE131126:JFG131135 JPA131126:JPC131135 JYW131126:JYY131135 KIS131126:KIU131135 KSO131126:KSQ131135 LCK131126:LCM131135 LMG131126:LMI131135 LWC131126:LWE131135 MFY131126:MGA131135 MPU131126:MPW131135 MZQ131126:MZS131135 NJM131126:NJO131135 NTI131126:NTK131135 ODE131126:ODG131135 ONA131126:ONC131135 OWW131126:OWY131135 PGS131126:PGU131135 PQO131126:PQQ131135 QAK131126:QAM131135 QKG131126:QKI131135 QUC131126:QUE131135 RDY131126:REA131135 RNU131126:RNW131135 RXQ131126:RXS131135 SHM131126:SHO131135 SRI131126:SRK131135 TBE131126:TBG131135 TLA131126:TLC131135 TUW131126:TUY131135 UES131126:UEU131135 UOO131126:UOQ131135 UYK131126:UYM131135 VIG131126:VII131135 VSC131126:VSE131135 WBY131126:WCA131135 WLU131126:WLW131135 WVQ131126:WVS131135 I196662:K196671 JE196662:JG196671 TA196662:TC196671 ACW196662:ACY196671 AMS196662:AMU196671 AWO196662:AWQ196671 BGK196662:BGM196671 BQG196662:BQI196671 CAC196662:CAE196671 CJY196662:CKA196671 CTU196662:CTW196671 DDQ196662:DDS196671 DNM196662:DNO196671 DXI196662:DXK196671 EHE196662:EHG196671 ERA196662:ERC196671 FAW196662:FAY196671 FKS196662:FKU196671 FUO196662:FUQ196671 GEK196662:GEM196671 GOG196662:GOI196671 GYC196662:GYE196671 HHY196662:HIA196671 HRU196662:HRW196671 IBQ196662:IBS196671 ILM196662:ILO196671 IVI196662:IVK196671 JFE196662:JFG196671 JPA196662:JPC196671 JYW196662:JYY196671 KIS196662:KIU196671 KSO196662:KSQ196671 LCK196662:LCM196671 LMG196662:LMI196671 LWC196662:LWE196671 MFY196662:MGA196671 MPU196662:MPW196671 MZQ196662:MZS196671 NJM196662:NJO196671 NTI196662:NTK196671 ODE196662:ODG196671 ONA196662:ONC196671 OWW196662:OWY196671 PGS196662:PGU196671 PQO196662:PQQ196671 QAK196662:QAM196671 QKG196662:QKI196671 QUC196662:QUE196671 RDY196662:REA196671 RNU196662:RNW196671 RXQ196662:RXS196671 SHM196662:SHO196671 SRI196662:SRK196671 TBE196662:TBG196671 TLA196662:TLC196671 TUW196662:TUY196671 UES196662:UEU196671 UOO196662:UOQ196671 UYK196662:UYM196671 VIG196662:VII196671 VSC196662:VSE196671 WBY196662:WCA196671 WLU196662:WLW196671 WVQ196662:WVS196671 I262198:K262207 JE262198:JG262207 TA262198:TC262207 ACW262198:ACY262207 AMS262198:AMU262207 AWO262198:AWQ262207 BGK262198:BGM262207 BQG262198:BQI262207 CAC262198:CAE262207 CJY262198:CKA262207 CTU262198:CTW262207 DDQ262198:DDS262207 DNM262198:DNO262207 DXI262198:DXK262207 EHE262198:EHG262207 ERA262198:ERC262207 FAW262198:FAY262207 FKS262198:FKU262207 FUO262198:FUQ262207 GEK262198:GEM262207 GOG262198:GOI262207 GYC262198:GYE262207 HHY262198:HIA262207 HRU262198:HRW262207 IBQ262198:IBS262207 ILM262198:ILO262207 IVI262198:IVK262207 JFE262198:JFG262207 JPA262198:JPC262207 JYW262198:JYY262207 KIS262198:KIU262207 KSO262198:KSQ262207 LCK262198:LCM262207 LMG262198:LMI262207 LWC262198:LWE262207 MFY262198:MGA262207 MPU262198:MPW262207 MZQ262198:MZS262207 NJM262198:NJO262207 NTI262198:NTK262207 ODE262198:ODG262207 ONA262198:ONC262207 OWW262198:OWY262207 PGS262198:PGU262207 PQO262198:PQQ262207 QAK262198:QAM262207 QKG262198:QKI262207 QUC262198:QUE262207 RDY262198:REA262207 RNU262198:RNW262207 RXQ262198:RXS262207 SHM262198:SHO262207 SRI262198:SRK262207 TBE262198:TBG262207 TLA262198:TLC262207 TUW262198:TUY262207 UES262198:UEU262207 UOO262198:UOQ262207 UYK262198:UYM262207 VIG262198:VII262207 VSC262198:VSE262207 WBY262198:WCA262207 WLU262198:WLW262207 WVQ262198:WVS262207 I327734:K327743 JE327734:JG327743 TA327734:TC327743 ACW327734:ACY327743 AMS327734:AMU327743 AWO327734:AWQ327743 BGK327734:BGM327743 BQG327734:BQI327743 CAC327734:CAE327743 CJY327734:CKA327743 CTU327734:CTW327743 DDQ327734:DDS327743 DNM327734:DNO327743 DXI327734:DXK327743 EHE327734:EHG327743 ERA327734:ERC327743 FAW327734:FAY327743 FKS327734:FKU327743 FUO327734:FUQ327743 GEK327734:GEM327743 GOG327734:GOI327743 GYC327734:GYE327743 HHY327734:HIA327743 HRU327734:HRW327743 IBQ327734:IBS327743 ILM327734:ILO327743 IVI327734:IVK327743 JFE327734:JFG327743 JPA327734:JPC327743 JYW327734:JYY327743 KIS327734:KIU327743 KSO327734:KSQ327743 LCK327734:LCM327743 LMG327734:LMI327743 LWC327734:LWE327743 MFY327734:MGA327743 MPU327734:MPW327743 MZQ327734:MZS327743 NJM327734:NJO327743 NTI327734:NTK327743 ODE327734:ODG327743 ONA327734:ONC327743 OWW327734:OWY327743 PGS327734:PGU327743 PQO327734:PQQ327743 QAK327734:QAM327743 QKG327734:QKI327743 QUC327734:QUE327743 RDY327734:REA327743 RNU327734:RNW327743 RXQ327734:RXS327743 SHM327734:SHO327743 SRI327734:SRK327743 TBE327734:TBG327743 TLA327734:TLC327743 TUW327734:TUY327743 UES327734:UEU327743 UOO327734:UOQ327743 UYK327734:UYM327743 VIG327734:VII327743 VSC327734:VSE327743 WBY327734:WCA327743 WLU327734:WLW327743 WVQ327734:WVS327743 I393270:K393279 JE393270:JG393279 TA393270:TC393279 ACW393270:ACY393279 AMS393270:AMU393279 AWO393270:AWQ393279 BGK393270:BGM393279 BQG393270:BQI393279 CAC393270:CAE393279 CJY393270:CKA393279 CTU393270:CTW393279 DDQ393270:DDS393279 DNM393270:DNO393279 DXI393270:DXK393279 EHE393270:EHG393279 ERA393270:ERC393279 FAW393270:FAY393279 FKS393270:FKU393279 FUO393270:FUQ393279 GEK393270:GEM393279 GOG393270:GOI393279 GYC393270:GYE393279 HHY393270:HIA393279 HRU393270:HRW393279 IBQ393270:IBS393279 ILM393270:ILO393279 IVI393270:IVK393279 JFE393270:JFG393279 JPA393270:JPC393279 JYW393270:JYY393279 KIS393270:KIU393279 KSO393270:KSQ393279 LCK393270:LCM393279 LMG393270:LMI393279 LWC393270:LWE393279 MFY393270:MGA393279 MPU393270:MPW393279 MZQ393270:MZS393279 NJM393270:NJO393279 NTI393270:NTK393279 ODE393270:ODG393279 ONA393270:ONC393279 OWW393270:OWY393279 PGS393270:PGU393279 PQO393270:PQQ393279 QAK393270:QAM393279 QKG393270:QKI393279 QUC393270:QUE393279 RDY393270:REA393279 RNU393270:RNW393279 RXQ393270:RXS393279 SHM393270:SHO393279 SRI393270:SRK393279 TBE393270:TBG393279 TLA393270:TLC393279 TUW393270:TUY393279 UES393270:UEU393279 UOO393270:UOQ393279 UYK393270:UYM393279 VIG393270:VII393279 VSC393270:VSE393279 WBY393270:WCA393279 WLU393270:WLW393279 WVQ393270:WVS393279 I458806:K458815 JE458806:JG458815 TA458806:TC458815 ACW458806:ACY458815 AMS458806:AMU458815 AWO458806:AWQ458815 BGK458806:BGM458815 BQG458806:BQI458815 CAC458806:CAE458815 CJY458806:CKA458815 CTU458806:CTW458815 DDQ458806:DDS458815 DNM458806:DNO458815 DXI458806:DXK458815 EHE458806:EHG458815 ERA458806:ERC458815 FAW458806:FAY458815 FKS458806:FKU458815 FUO458806:FUQ458815 GEK458806:GEM458815 GOG458806:GOI458815 GYC458806:GYE458815 HHY458806:HIA458815 HRU458806:HRW458815 IBQ458806:IBS458815 ILM458806:ILO458815 IVI458806:IVK458815 JFE458806:JFG458815 JPA458806:JPC458815 JYW458806:JYY458815 KIS458806:KIU458815 KSO458806:KSQ458815 LCK458806:LCM458815 LMG458806:LMI458815 LWC458806:LWE458815 MFY458806:MGA458815 MPU458806:MPW458815 MZQ458806:MZS458815 NJM458806:NJO458815 NTI458806:NTK458815 ODE458806:ODG458815 ONA458806:ONC458815 OWW458806:OWY458815 PGS458806:PGU458815 PQO458806:PQQ458815 QAK458806:QAM458815 QKG458806:QKI458815 QUC458806:QUE458815 RDY458806:REA458815 RNU458806:RNW458815 RXQ458806:RXS458815 SHM458806:SHO458815 SRI458806:SRK458815 TBE458806:TBG458815 TLA458806:TLC458815 TUW458806:TUY458815 UES458806:UEU458815 UOO458806:UOQ458815 UYK458806:UYM458815 VIG458806:VII458815 VSC458806:VSE458815 WBY458806:WCA458815 WLU458806:WLW458815 WVQ458806:WVS458815 I524342:K524351 JE524342:JG524351 TA524342:TC524351 ACW524342:ACY524351 AMS524342:AMU524351 AWO524342:AWQ524351 BGK524342:BGM524351 BQG524342:BQI524351 CAC524342:CAE524351 CJY524342:CKA524351 CTU524342:CTW524351 DDQ524342:DDS524351 DNM524342:DNO524351 DXI524342:DXK524351 EHE524342:EHG524351 ERA524342:ERC524351 FAW524342:FAY524351 FKS524342:FKU524351 FUO524342:FUQ524351 GEK524342:GEM524351 GOG524342:GOI524351 GYC524342:GYE524351 HHY524342:HIA524351 HRU524342:HRW524351 IBQ524342:IBS524351 ILM524342:ILO524351 IVI524342:IVK524351 JFE524342:JFG524351 JPA524342:JPC524351 JYW524342:JYY524351 KIS524342:KIU524351 KSO524342:KSQ524351 LCK524342:LCM524351 LMG524342:LMI524351 LWC524342:LWE524351 MFY524342:MGA524351 MPU524342:MPW524351 MZQ524342:MZS524351 NJM524342:NJO524351 NTI524342:NTK524351 ODE524342:ODG524351 ONA524342:ONC524351 OWW524342:OWY524351 PGS524342:PGU524351 PQO524342:PQQ524351 QAK524342:QAM524351 QKG524342:QKI524351 QUC524342:QUE524351 RDY524342:REA524351 RNU524342:RNW524351 RXQ524342:RXS524351 SHM524342:SHO524351 SRI524342:SRK524351 TBE524342:TBG524351 TLA524342:TLC524351 TUW524342:TUY524351 UES524342:UEU524351 UOO524342:UOQ524351 UYK524342:UYM524351 VIG524342:VII524351 VSC524342:VSE524351 WBY524342:WCA524351 WLU524342:WLW524351 WVQ524342:WVS524351 I589878:K589887 JE589878:JG589887 TA589878:TC589887 ACW589878:ACY589887 AMS589878:AMU589887 AWO589878:AWQ589887 BGK589878:BGM589887 BQG589878:BQI589887 CAC589878:CAE589887 CJY589878:CKA589887 CTU589878:CTW589887 DDQ589878:DDS589887 DNM589878:DNO589887 DXI589878:DXK589887 EHE589878:EHG589887 ERA589878:ERC589887 FAW589878:FAY589887 FKS589878:FKU589887 FUO589878:FUQ589887 GEK589878:GEM589887 GOG589878:GOI589887 GYC589878:GYE589887 HHY589878:HIA589887 HRU589878:HRW589887 IBQ589878:IBS589887 ILM589878:ILO589887 IVI589878:IVK589887 JFE589878:JFG589887 JPA589878:JPC589887 JYW589878:JYY589887 KIS589878:KIU589887 KSO589878:KSQ589887 LCK589878:LCM589887 LMG589878:LMI589887 LWC589878:LWE589887 MFY589878:MGA589887 MPU589878:MPW589887 MZQ589878:MZS589887 NJM589878:NJO589887 NTI589878:NTK589887 ODE589878:ODG589887 ONA589878:ONC589887 OWW589878:OWY589887 PGS589878:PGU589887 PQO589878:PQQ589887 QAK589878:QAM589887 QKG589878:QKI589887 QUC589878:QUE589887 RDY589878:REA589887 RNU589878:RNW589887 RXQ589878:RXS589887 SHM589878:SHO589887 SRI589878:SRK589887 TBE589878:TBG589887 TLA589878:TLC589887 TUW589878:TUY589887 UES589878:UEU589887 UOO589878:UOQ589887 UYK589878:UYM589887 VIG589878:VII589887 VSC589878:VSE589887 WBY589878:WCA589887 WLU589878:WLW589887 WVQ589878:WVS589887 I655414:K655423 JE655414:JG655423 TA655414:TC655423 ACW655414:ACY655423 AMS655414:AMU655423 AWO655414:AWQ655423 BGK655414:BGM655423 BQG655414:BQI655423 CAC655414:CAE655423 CJY655414:CKA655423 CTU655414:CTW655423 DDQ655414:DDS655423 DNM655414:DNO655423 DXI655414:DXK655423 EHE655414:EHG655423 ERA655414:ERC655423 FAW655414:FAY655423 FKS655414:FKU655423 FUO655414:FUQ655423 GEK655414:GEM655423 GOG655414:GOI655423 GYC655414:GYE655423 HHY655414:HIA655423 HRU655414:HRW655423 IBQ655414:IBS655423 ILM655414:ILO655423 IVI655414:IVK655423 JFE655414:JFG655423 JPA655414:JPC655423 JYW655414:JYY655423 KIS655414:KIU655423 KSO655414:KSQ655423 LCK655414:LCM655423 LMG655414:LMI655423 LWC655414:LWE655423 MFY655414:MGA655423 MPU655414:MPW655423 MZQ655414:MZS655423 NJM655414:NJO655423 NTI655414:NTK655423 ODE655414:ODG655423 ONA655414:ONC655423 OWW655414:OWY655423 PGS655414:PGU655423 PQO655414:PQQ655423 QAK655414:QAM655423 QKG655414:QKI655423 QUC655414:QUE655423 RDY655414:REA655423 RNU655414:RNW655423 RXQ655414:RXS655423 SHM655414:SHO655423 SRI655414:SRK655423 TBE655414:TBG655423 TLA655414:TLC655423 TUW655414:TUY655423 UES655414:UEU655423 UOO655414:UOQ655423 UYK655414:UYM655423 VIG655414:VII655423 VSC655414:VSE655423 WBY655414:WCA655423 WLU655414:WLW655423 WVQ655414:WVS655423 I720950:K720959 JE720950:JG720959 TA720950:TC720959 ACW720950:ACY720959 AMS720950:AMU720959 AWO720950:AWQ720959 BGK720950:BGM720959 BQG720950:BQI720959 CAC720950:CAE720959 CJY720950:CKA720959 CTU720950:CTW720959 DDQ720950:DDS720959 DNM720950:DNO720959 DXI720950:DXK720959 EHE720950:EHG720959 ERA720950:ERC720959 FAW720950:FAY720959 FKS720950:FKU720959 FUO720950:FUQ720959 GEK720950:GEM720959 GOG720950:GOI720959 GYC720950:GYE720959 HHY720950:HIA720959 HRU720950:HRW720959 IBQ720950:IBS720959 ILM720950:ILO720959 IVI720950:IVK720959 JFE720950:JFG720959 JPA720950:JPC720959 JYW720950:JYY720959 KIS720950:KIU720959 KSO720950:KSQ720959 LCK720950:LCM720959 LMG720950:LMI720959 LWC720950:LWE720959 MFY720950:MGA720959 MPU720950:MPW720959 MZQ720950:MZS720959 NJM720950:NJO720959 NTI720950:NTK720959 ODE720950:ODG720959 ONA720950:ONC720959 OWW720950:OWY720959 PGS720950:PGU720959 PQO720950:PQQ720959 QAK720950:QAM720959 QKG720950:QKI720959 QUC720950:QUE720959 RDY720950:REA720959 RNU720950:RNW720959 RXQ720950:RXS720959 SHM720950:SHO720959 SRI720950:SRK720959 TBE720950:TBG720959 TLA720950:TLC720959 TUW720950:TUY720959 UES720950:UEU720959 UOO720950:UOQ720959 UYK720950:UYM720959 VIG720950:VII720959 VSC720950:VSE720959 WBY720950:WCA720959 WLU720950:WLW720959 WVQ720950:WVS720959 I786486:K786495 JE786486:JG786495 TA786486:TC786495 ACW786486:ACY786495 AMS786486:AMU786495 AWO786486:AWQ786495 BGK786486:BGM786495 BQG786486:BQI786495 CAC786486:CAE786495 CJY786486:CKA786495 CTU786486:CTW786495 DDQ786486:DDS786495 DNM786486:DNO786495 DXI786486:DXK786495 EHE786486:EHG786495 ERA786486:ERC786495 FAW786486:FAY786495 FKS786486:FKU786495 FUO786486:FUQ786495 GEK786486:GEM786495 GOG786486:GOI786495 GYC786486:GYE786495 HHY786486:HIA786495 HRU786486:HRW786495 IBQ786486:IBS786495 ILM786486:ILO786495 IVI786486:IVK786495 JFE786486:JFG786495 JPA786486:JPC786495 JYW786486:JYY786495 KIS786486:KIU786495 KSO786486:KSQ786495 LCK786486:LCM786495 LMG786486:LMI786495 LWC786486:LWE786495 MFY786486:MGA786495 MPU786486:MPW786495 MZQ786486:MZS786495 NJM786486:NJO786495 NTI786486:NTK786495 ODE786486:ODG786495 ONA786486:ONC786495 OWW786486:OWY786495 PGS786486:PGU786495 PQO786486:PQQ786495 QAK786486:QAM786495 QKG786486:QKI786495 QUC786486:QUE786495 RDY786486:REA786495 RNU786486:RNW786495 RXQ786486:RXS786495 SHM786486:SHO786495 SRI786486:SRK786495 TBE786486:TBG786495 TLA786486:TLC786495 TUW786486:TUY786495 UES786486:UEU786495 UOO786486:UOQ786495 UYK786486:UYM786495 VIG786486:VII786495 VSC786486:VSE786495 WBY786486:WCA786495 WLU786486:WLW786495 WVQ786486:WVS786495 I852022:K852031 JE852022:JG852031 TA852022:TC852031 ACW852022:ACY852031 AMS852022:AMU852031 AWO852022:AWQ852031 BGK852022:BGM852031 BQG852022:BQI852031 CAC852022:CAE852031 CJY852022:CKA852031 CTU852022:CTW852031 DDQ852022:DDS852031 DNM852022:DNO852031 DXI852022:DXK852031 EHE852022:EHG852031 ERA852022:ERC852031 FAW852022:FAY852031 FKS852022:FKU852031 FUO852022:FUQ852031 GEK852022:GEM852031 GOG852022:GOI852031 GYC852022:GYE852031 HHY852022:HIA852031 HRU852022:HRW852031 IBQ852022:IBS852031 ILM852022:ILO852031 IVI852022:IVK852031 JFE852022:JFG852031 JPA852022:JPC852031 JYW852022:JYY852031 KIS852022:KIU852031 KSO852022:KSQ852031 LCK852022:LCM852031 LMG852022:LMI852031 LWC852022:LWE852031 MFY852022:MGA852031 MPU852022:MPW852031 MZQ852022:MZS852031 NJM852022:NJO852031 NTI852022:NTK852031 ODE852022:ODG852031 ONA852022:ONC852031 OWW852022:OWY852031 PGS852022:PGU852031 PQO852022:PQQ852031 QAK852022:QAM852031 QKG852022:QKI852031 QUC852022:QUE852031 RDY852022:REA852031 RNU852022:RNW852031 RXQ852022:RXS852031 SHM852022:SHO852031 SRI852022:SRK852031 TBE852022:TBG852031 TLA852022:TLC852031 TUW852022:TUY852031 UES852022:UEU852031 UOO852022:UOQ852031 UYK852022:UYM852031 VIG852022:VII852031 VSC852022:VSE852031 WBY852022:WCA852031 WLU852022:WLW852031 WVQ852022:WVS852031 I917558:K917567 JE917558:JG917567 TA917558:TC917567 ACW917558:ACY917567 AMS917558:AMU917567 AWO917558:AWQ917567 BGK917558:BGM917567 BQG917558:BQI917567 CAC917558:CAE917567 CJY917558:CKA917567 CTU917558:CTW917567 DDQ917558:DDS917567 DNM917558:DNO917567 DXI917558:DXK917567 EHE917558:EHG917567 ERA917558:ERC917567 FAW917558:FAY917567 FKS917558:FKU917567 FUO917558:FUQ917567 GEK917558:GEM917567 GOG917558:GOI917567 GYC917558:GYE917567 HHY917558:HIA917567 HRU917558:HRW917567 IBQ917558:IBS917567 ILM917558:ILO917567 IVI917558:IVK917567 JFE917558:JFG917567 JPA917558:JPC917567 JYW917558:JYY917567 KIS917558:KIU917567 KSO917558:KSQ917567 LCK917558:LCM917567 LMG917558:LMI917567 LWC917558:LWE917567 MFY917558:MGA917567 MPU917558:MPW917567 MZQ917558:MZS917567 NJM917558:NJO917567 NTI917558:NTK917567 ODE917558:ODG917567 ONA917558:ONC917567 OWW917558:OWY917567 PGS917558:PGU917567 PQO917558:PQQ917567 QAK917558:QAM917567 QKG917558:QKI917567 QUC917558:QUE917567 RDY917558:REA917567 RNU917558:RNW917567 RXQ917558:RXS917567 SHM917558:SHO917567 SRI917558:SRK917567 TBE917558:TBG917567 TLA917558:TLC917567 TUW917558:TUY917567 UES917558:UEU917567 UOO917558:UOQ917567 UYK917558:UYM917567 VIG917558:VII917567 VSC917558:VSE917567 WBY917558:WCA917567 WLU917558:WLW917567 WVQ917558:WVS917567 I983094:K983103 JE983094:JG983103 TA983094:TC983103 ACW983094:ACY983103 AMS983094:AMU983103 AWO983094:AWQ983103 BGK983094:BGM983103 BQG983094:BQI983103 CAC983094:CAE983103 CJY983094:CKA983103 CTU983094:CTW983103 DDQ983094:DDS983103 DNM983094:DNO983103 DXI983094:DXK983103 EHE983094:EHG983103 ERA983094:ERC983103 FAW983094:FAY983103 FKS983094:FKU983103 FUO983094:FUQ983103 GEK983094:GEM983103 GOG983094:GOI983103 GYC983094:GYE983103 HHY983094:HIA983103 HRU983094:HRW983103 IBQ983094:IBS983103 ILM983094:ILO983103 IVI983094:IVK983103 JFE983094:JFG983103 JPA983094:JPC983103 JYW983094:JYY983103 KIS983094:KIU983103 KSO983094:KSQ983103 LCK983094:LCM983103 LMG983094:LMI983103 LWC983094:LWE983103 MFY983094:MGA983103 MPU983094:MPW983103 MZQ983094:MZS983103 NJM983094:NJO983103 NTI983094:NTK983103 ODE983094:ODG983103 ONA983094:ONC983103 OWW983094:OWY983103 PGS983094:PGU983103 PQO983094:PQQ983103 QAK983094:QAM983103 QKG983094:QKI983103 QUC983094:QUE983103 RDY983094:REA983103 RNU983094:RNW983103 RXQ983094:RXS983103 SHM983094:SHO983103 SRI983094:SRK983103 TBE983094:TBG983103 TLA983094:TLC983103 TUW983094:TUY983103 UES983094:UEU983103 UOO983094:UOQ983103 UYK983094:UYM983103 VIG983094:VII983103 VSC983094:VSE983103 WBY983094:WCA983103 WLU983094:WLW983103 WVQ983094:WVS983103 I20:I50 JE20:JE50 TA20:TA50 ACW20:ACW50 AMS20:AMS50 AWO20:AWO50 BGK20:BGK50 BQG20:BQG50 CAC20:CAC50 CJY20:CJY50 CTU20:CTU50 DDQ20:DDQ50 DNM20:DNM50 DXI20:DXI50 EHE20:EHE50 ERA20:ERA50 FAW20:FAW50 FKS20:FKS50 FUO20:FUO50 GEK20:GEK50 GOG20:GOG50 GYC20:GYC50 HHY20:HHY50 HRU20:HRU50 IBQ20:IBQ50 ILM20:ILM50 IVI20:IVI50 JFE20:JFE50 JPA20:JPA50 JYW20:JYW50 KIS20:KIS50 KSO20:KSO50 LCK20:LCK50 LMG20:LMG50 LWC20:LWC50 MFY20:MFY50 MPU20:MPU50 MZQ20:MZQ50 NJM20:NJM50 NTI20:NTI50 ODE20:ODE50 ONA20:ONA50 OWW20:OWW50 PGS20:PGS50 PQO20:PQO50 QAK20:QAK50 QKG20:QKG50 QUC20:QUC50 RDY20:RDY50 RNU20:RNU50 RXQ20:RXQ50 SHM20:SHM50 SRI20:SRI50 TBE20:TBE50 TLA20:TLA50 TUW20:TUW50 UES20:UES50 UOO20:UOO50 UYK20:UYK50 VIG20:VIG50 VSC20:VSC50 WBY20:WBY50 WLU20:WLU50 WVQ20:WVQ50 I65556:I65586 JE65556:JE65586 TA65556:TA65586 ACW65556:ACW65586 AMS65556:AMS65586 AWO65556:AWO65586 BGK65556:BGK65586 BQG65556:BQG65586 CAC65556:CAC65586 CJY65556:CJY65586 CTU65556:CTU65586 DDQ65556:DDQ65586 DNM65556:DNM65586 DXI65556:DXI65586 EHE65556:EHE65586 ERA65556:ERA65586 FAW65556:FAW65586 FKS65556:FKS65586 FUO65556:FUO65586 GEK65556:GEK65586 GOG65556:GOG65586 GYC65556:GYC65586 HHY65556:HHY65586 HRU65556:HRU65586 IBQ65556:IBQ65586 ILM65556:ILM65586 IVI65556:IVI65586 JFE65556:JFE65586 JPA65556:JPA65586 JYW65556:JYW65586 KIS65556:KIS65586 KSO65556:KSO65586 LCK65556:LCK65586 LMG65556:LMG65586 LWC65556:LWC65586 MFY65556:MFY65586 MPU65556:MPU65586 MZQ65556:MZQ65586 NJM65556:NJM65586 NTI65556:NTI65586 ODE65556:ODE65586 ONA65556:ONA65586 OWW65556:OWW65586 PGS65556:PGS65586 PQO65556:PQO65586 QAK65556:QAK65586 QKG65556:QKG65586 QUC65556:QUC65586 RDY65556:RDY65586 RNU65556:RNU65586 RXQ65556:RXQ65586 SHM65556:SHM65586 SRI65556:SRI65586 TBE65556:TBE65586 TLA65556:TLA65586 TUW65556:TUW65586 UES65556:UES65586 UOO65556:UOO65586 UYK65556:UYK65586 VIG65556:VIG65586 VSC65556:VSC65586 WBY65556:WBY65586 WLU65556:WLU65586 WVQ65556:WVQ65586 I131092:I131122 JE131092:JE131122 TA131092:TA131122 ACW131092:ACW131122 AMS131092:AMS131122 AWO131092:AWO131122 BGK131092:BGK131122 BQG131092:BQG131122 CAC131092:CAC131122 CJY131092:CJY131122 CTU131092:CTU131122 DDQ131092:DDQ131122 DNM131092:DNM131122 DXI131092:DXI131122 EHE131092:EHE131122 ERA131092:ERA131122 FAW131092:FAW131122 FKS131092:FKS131122 FUO131092:FUO131122 GEK131092:GEK131122 GOG131092:GOG131122 GYC131092:GYC131122 HHY131092:HHY131122 HRU131092:HRU131122 IBQ131092:IBQ131122 ILM131092:ILM131122 IVI131092:IVI131122 JFE131092:JFE131122 JPA131092:JPA131122 JYW131092:JYW131122 KIS131092:KIS131122 KSO131092:KSO131122 LCK131092:LCK131122 LMG131092:LMG131122 LWC131092:LWC131122 MFY131092:MFY131122 MPU131092:MPU131122 MZQ131092:MZQ131122 NJM131092:NJM131122 NTI131092:NTI131122 ODE131092:ODE131122 ONA131092:ONA131122 OWW131092:OWW131122 PGS131092:PGS131122 PQO131092:PQO131122 QAK131092:QAK131122 QKG131092:QKG131122 QUC131092:QUC131122 RDY131092:RDY131122 RNU131092:RNU131122 RXQ131092:RXQ131122 SHM131092:SHM131122 SRI131092:SRI131122 TBE131092:TBE131122 TLA131092:TLA131122 TUW131092:TUW131122 UES131092:UES131122 UOO131092:UOO131122 UYK131092:UYK131122 VIG131092:VIG131122 VSC131092:VSC131122 WBY131092:WBY131122 WLU131092:WLU131122 WVQ131092:WVQ131122 I196628:I196658 JE196628:JE196658 TA196628:TA196658 ACW196628:ACW196658 AMS196628:AMS196658 AWO196628:AWO196658 BGK196628:BGK196658 BQG196628:BQG196658 CAC196628:CAC196658 CJY196628:CJY196658 CTU196628:CTU196658 DDQ196628:DDQ196658 DNM196628:DNM196658 DXI196628:DXI196658 EHE196628:EHE196658 ERA196628:ERA196658 FAW196628:FAW196658 FKS196628:FKS196658 FUO196628:FUO196658 GEK196628:GEK196658 GOG196628:GOG196658 GYC196628:GYC196658 HHY196628:HHY196658 HRU196628:HRU196658 IBQ196628:IBQ196658 ILM196628:ILM196658 IVI196628:IVI196658 JFE196628:JFE196658 JPA196628:JPA196658 JYW196628:JYW196658 KIS196628:KIS196658 KSO196628:KSO196658 LCK196628:LCK196658 LMG196628:LMG196658 LWC196628:LWC196658 MFY196628:MFY196658 MPU196628:MPU196658 MZQ196628:MZQ196658 NJM196628:NJM196658 NTI196628:NTI196658 ODE196628:ODE196658 ONA196628:ONA196658 OWW196628:OWW196658 PGS196628:PGS196658 PQO196628:PQO196658 QAK196628:QAK196658 QKG196628:QKG196658 QUC196628:QUC196658 RDY196628:RDY196658 RNU196628:RNU196658 RXQ196628:RXQ196658 SHM196628:SHM196658 SRI196628:SRI196658 TBE196628:TBE196658 TLA196628:TLA196658 TUW196628:TUW196658 UES196628:UES196658 UOO196628:UOO196658 UYK196628:UYK196658 VIG196628:VIG196658 VSC196628:VSC196658 WBY196628:WBY196658 WLU196628:WLU196658 WVQ196628:WVQ196658 I262164:I262194 JE262164:JE262194 TA262164:TA262194 ACW262164:ACW262194 AMS262164:AMS262194 AWO262164:AWO262194 BGK262164:BGK262194 BQG262164:BQG262194 CAC262164:CAC262194 CJY262164:CJY262194 CTU262164:CTU262194 DDQ262164:DDQ262194 DNM262164:DNM262194 DXI262164:DXI262194 EHE262164:EHE262194 ERA262164:ERA262194 FAW262164:FAW262194 FKS262164:FKS262194 FUO262164:FUO262194 GEK262164:GEK262194 GOG262164:GOG262194 GYC262164:GYC262194 HHY262164:HHY262194 HRU262164:HRU262194 IBQ262164:IBQ262194 ILM262164:ILM262194 IVI262164:IVI262194 JFE262164:JFE262194 JPA262164:JPA262194 JYW262164:JYW262194 KIS262164:KIS262194 KSO262164:KSO262194 LCK262164:LCK262194 LMG262164:LMG262194 LWC262164:LWC262194 MFY262164:MFY262194 MPU262164:MPU262194 MZQ262164:MZQ262194 NJM262164:NJM262194 NTI262164:NTI262194 ODE262164:ODE262194 ONA262164:ONA262194 OWW262164:OWW262194 PGS262164:PGS262194 PQO262164:PQO262194 QAK262164:QAK262194 QKG262164:QKG262194 QUC262164:QUC262194 RDY262164:RDY262194 RNU262164:RNU262194 RXQ262164:RXQ262194 SHM262164:SHM262194 SRI262164:SRI262194 TBE262164:TBE262194 TLA262164:TLA262194 TUW262164:TUW262194 UES262164:UES262194 UOO262164:UOO262194 UYK262164:UYK262194 VIG262164:VIG262194 VSC262164:VSC262194 WBY262164:WBY262194 WLU262164:WLU262194 WVQ262164:WVQ262194 I327700:I327730 JE327700:JE327730 TA327700:TA327730 ACW327700:ACW327730 AMS327700:AMS327730 AWO327700:AWO327730 BGK327700:BGK327730 BQG327700:BQG327730 CAC327700:CAC327730 CJY327700:CJY327730 CTU327700:CTU327730 DDQ327700:DDQ327730 DNM327700:DNM327730 DXI327700:DXI327730 EHE327700:EHE327730 ERA327700:ERA327730 FAW327700:FAW327730 FKS327700:FKS327730 FUO327700:FUO327730 GEK327700:GEK327730 GOG327700:GOG327730 GYC327700:GYC327730 HHY327700:HHY327730 HRU327700:HRU327730 IBQ327700:IBQ327730 ILM327700:ILM327730 IVI327700:IVI327730 JFE327700:JFE327730 JPA327700:JPA327730 JYW327700:JYW327730 KIS327700:KIS327730 KSO327700:KSO327730 LCK327700:LCK327730 LMG327700:LMG327730 LWC327700:LWC327730 MFY327700:MFY327730 MPU327700:MPU327730 MZQ327700:MZQ327730 NJM327700:NJM327730 NTI327700:NTI327730 ODE327700:ODE327730 ONA327700:ONA327730 OWW327700:OWW327730 PGS327700:PGS327730 PQO327700:PQO327730 QAK327700:QAK327730 QKG327700:QKG327730 QUC327700:QUC327730 RDY327700:RDY327730 RNU327700:RNU327730 RXQ327700:RXQ327730 SHM327700:SHM327730 SRI327700:SRI327730 TBE327700:TBE327730 TLA327700:TLA327730 TUW327700:TUW327730 UES327700:UES327730 UOO327700:UOO327730 UYK327700:UYK327730 VIG327700:VIG327730 VSC327700:VSC327730 WBY327700:WBY327730 WLU327700:WLU327730 WVQ327700:WVQ327730 I393236:I393266 JE393236:JE393266 TA393236:TA393266 ACW393236:ACW393266 AMS393236:AMS393266 AWO393236:AWO393266 BGK393236:BGK393266 BQG393236:BQG393266 CAC393236:CAC393266 CJY393236:CJY393266 CTU393236:CTU393266 DDQ393236:DDQ393266 DNM393236:DNM393266 DXI393236:DXI393266 EHE393236:EHE393266 ERA393236:ERA393266 FAW393236:FAW393266 FKS393236:FKS393266 FUO393236:FUO393266 GEK393236:GEK393266 GOG393236:GOG393266 GYC393236:GYC393266 HHY393236:HHY393266 HRU393236:HRU393266 IBQ393236:IBQ393266 ILM393236:ILM393266 IVI393236:IVI393266 JFE393236:JFE393266 JPA393236:JPA393266 JYW393236:JYW393266 KIS393236:KIS393266 KSO393236:KSO393266 LCK393236:LCK393266 LMG393236:LMG393266 LWC393236:LWC393266 MFY393236:MFY393266 MPU393236:MPU393266 MZQ393236:MZQ393266 NJM393236:NJM393266 NTI393236:NTI393266 ODE393236:ODE393266 ONA393236:ONA393266 OWW393236:OWW393266 PGS393236:PGS393266 PQO393236:PQO393266 QAK393236:QAK393266 QKG393236:QKG393266 QUC393236:QUC393266 RDY393236:RDY393266 RNU393236:RNU393266 RXQ393236:RXQ393266 SHM393236:SHM393266 SRI393236:SRI393266 TBE393236:TBE393266 TLA393236:TLA393266 TUW393236:TUW393266 UES393236:UES393266 UOO393236:UOO393266 UYK393236:UYK393266 VIG393236:VIG393266 VSC393236:VSC393266 WBY393236:WBY393266 WLU393236:WLU393266 WVQ393236:WVQ393266 I458772:I458802 JE458772:JE458802 TA458772:TA458802 ACW458772:ACW458802 AMS458772:AMS458802 AWO458772:AWO458802 BGK458772:BGK458802 BQG458772:BQG458802 CAC458772:CAC458802 CJY458772:CJY458802 CTU458772:CTU458802 DDQ458772:DDQ458802 DNM458772:DNM458802 DXI458772:DXI458802 EHE458772:EHE458802 ERA458772:ERA458802 FAW458772:FAW458802 FKS458772:FKS458802 FUO458772:FUO458802 GEK458772:GEK458802 GOG458772:GOG458802 GYC458772:GYC458802 HHY458772:HHY458802 HRU458772:HRU458802 IBQ458772:IBQ458802 ILM458772:ILM458802 IVI458772:IVI458802 JFE458772:JFE458802 JPA458772:JPA458802 JYW458772:JYW458802 KIS458772:KIS458802 KSO458772:KSO458802 LCK458772:LCK458802 LMG458772:LMG458802 LWC458772:LWC458802 MFY458772:MFY458802 MPU458772:MPU458802 MZQ458772:MZQ458802 NJM458772:NJM458802 NTI458772:NTI458802 ODE458772:ODE458802 ONA458772:ONA458802 OWW458772:OWW458802 PGS458772:PGS458802 PQO458772:PQO458802 QAK458772:QAK458802 QKG458772:QKG458802 QUC458772:QUC458802 RDY458772:RDY458802 RNU458772:RNU458802 RXQ458772:RXQ458802 SHM458772:SHM458802 SRI458772:SRI458802 TBE458772:TBE458802 TLA458772:TLA458802 TUW458772:TUW458802 UES458772:UES458802 UOO458772:UOO458802 UYK458772:UYK458802 VIG458772:VIG458802 VSC458772:VSC458802 WBY458772:WBY458802 WLU458772:WLU458802 WVQ458772:WVQ458802 I524308:I524338 JE524308:JE524338 TA524308:TA524338 ACW524308:ACW524338 AMS524308:AMS524338 AWO524308:AWO524338 BGK524308:BGK524338 BQG524308:BQG524338 CAC524308:CAC524338 CJY524308:CJY524338 CTU524308:CTU524338 DDQ524308:DDQ524338 DNM524308:DNM524338 DXI524308:DXI524338 EHE524308:EHE524338 ERA524308:ERA524338 FAW524308:FAW524338 FKS524308:FKS524338 FUO524308:FUO524338 GEK524308:GEK524338 GOG524308:GOG524338 GYC524308:GYC524338 HHY524308:HHY524338 HRU524308:HRU524338 IBQ524308:IBQ524338 ILM524308:ILM524338 IVI524308:IVI524338 JFE524308:JFE524338 JPA524308:JPA524338 JYW524308:JYW524338 KIS524308:KIS524338 KSO524308:KSO524338 LCK524308:LCK524338 LMG524308:LMG524338 LWC524308:LWC524338 MFY524308:MFY524338 MPU524308:MPU524338 MZQ524308:MZQ524338 NJM524308:NJM524338 NTI524308:NTI524338 ODE524308:ODE524338 ONA524308:ONA524338 OWW524308:OWW524338 PGS524308:PGS524338 PQO524308:PQO524338 QAK524308:QAK524338 QKG524308:QKG524338 QUC524308:QUC524338 RDY524308:RDY524338 RNU524308:RNU524338 RXQ524308:RXQ524338 SHM524308:SHM524338 SRI524308:SRI524338 TBE524308:TBE524338 TLA524308:TLA524338 TUW524308:TUW524338 UES524308:UES524338 UOO524308:UOO524338 UYK524308:UYK524338 VIG524308:VIG524338 VSC524308:VSC524338 WBY524308:WBY524338 WLU524308:WLU524338 WVQ524308:WVQ524338 I589844:I589874 JE589844:JE589874 TA589844:TA589874 ACW589844:ACW589874 AMS589844:AMS589874 AWO589844:AWO589874 BGK589844:BGK589874 BQG589844:BQG589874 CAC589844:CAC589874 CJY589844:CJY589874 CTU589844:CTU589874 DDQ589844:DDQ589874 DNM589844:DNM589874 DXI589844:DXI589874 EHE589844:EHE589874 ERA589844:ERA589874 FAW589844:FAW589874 FKS589844:FKS589874 FUO589844:FUO589874 GEK589844:GEK589874 GOG589844:GOG589874 GYC589844:GYC589874 HHY589844:HHY589874 HRU589844:HRU589874 IBQ589844:IBQ589874 ILM589844:ILM589874 IVI589844:IVI589874 JFE589844:JFE589874 JPA589844:JPA589874 JYW589844:JYW589874 KIS589844:KIS589874 KSO589844:KSO589874 LCK589844:LCK589874 LMG589844:LMG589874 LWC589844:LWC589874 MFY589844:MFY589874 MPU589844:MPU589874 MZQ589844:MZQ589874 NJM589844:NJM589874 NTI589844:NTI589874 ODE589844:ODE589874 ONA589844:ONA589874 OWW589844:OWW589874 PGS589844:PGS589874 PQO589844:PQO589874 QAK589844:QAK589874 QKG589844:QKG589874 QUC589844:QUC589874 RDY589844:RDY589874 RNU589844:RNU589874 RXQ589844:RXQ589874 SHM589844:SHM589874 SRI589844:SRI589874 TBE589844:TBE589874 TLA589844:TLA589874 TUW589844:TUW589874 UES589844:UES589874 UOO589844:UOO589874 UYK589844:UYK589874 VIG589844:VIG589874 VSC589844:VSC589874 WBY589844:WBY589874 WLU589844:WLU589874 WVQ589844:WVQ589874 I655380:I655410 JE655380:JE655410 TA655380:TA655410 ACW655380:ACW655410 AMS655380:AMS655410 AWO655380:AWO655410 BGK655380:BGK655410 BQG655380:BQG655410 CAC655380:CAC655410 CJY655380:CJY655410 CTU655380:CTU655410 DDQ655380:DDQ655410 DNM655380:DNM655410 DXI655380:DXI655410 EHE655380:EHE655410 ERA655380:ERA655410 FAW655380:FAW655410 FKS655380:FKS655410 FUO655380:FUO655410 GEK655380:GEK655410 GOG655380:GOG655410 GYC655380:GYC655410 HHY655380:HHY655410 HRU655380:HRU655410 IBQ655380:IBQ655410 ILM655380:ILM655410 IVI655380:IVI655410 JFE655380:JFE655410 JPA655380:JPA655410 JYW655380:JYW655410 KIS655380:KIS655410 KSO655380:KSO655410 LCK655380:LCK655410 LMG655380:LMG655410 LWC655380:LWC655410 MFY655380:MFY655410 MPU655380:MPU655410 MZQ655380:MZQ655410 NJM655380:NJM655410 NTI655380:NTI655410 ODE655380:ODE655410 ONA655380:ONA655410 OWW655380:OWW655410 PGS655380:PGS655410 PQO655380:PQO655410 QAK655380:QAK655410 QKG655380:QKG655410 QUC655380:QUC655410 RDY655380:RDY655410 RNU655380:RNU655410 RXQ655380:RXQ655410 SHM655380:SHM655410 SRI655380:SRI655410 TBE655380:TBE655410 TLA655380:TLA655410 TUW655380:TUW655410 UES655380:UES655410 UOO655380:UOO655410 UYK655380:UYK655410 VIG655380:VIG655410 VSC655380:VSC655410 WBY655380:WBY655410 WLU655380:WLU655410 WVQ655380:WVQ655410 I720916:I720946 JE720916:JE720946 TA720916:TA720946 ACW720916:ACW720946 AMS720916:AMS720946 AWO720916:AWO720946 BGK720916:BGK720946 BQG720916:BQG720946 CAC720916:CAC720946 CJY720916:CJY720946 CTU720916:CTU720946 DDQ720916:DDQ720946 DNM720916:DNM720946 DXI720916:DXI720946 EHE720916:EHE720946 ERA720916:ERA720946 FAW720916:FAW720946 FKS720916:FKS720946 FUO720916:FUO720946 GEK720916:GEK720946 GOG720916:GOG720946 GYC720916:GYC720946 HHY720916:HHY720946 HRU720916:HRU720946 IBQ720916:IBQ720946 ILM720916:ILM720946 IVI720916:IVI720946 JFE720916:JFE720946 JPA720916:JPA720946 JYW720916:JYW720946 KIS720916:KIS720946 KSO720916:KSO720946 LCK720916:LCK720946 LMG720916:LMG720946 LWC720916:LWC720946 MFY720916:MFY720946 MPU720916:MPU720946 MZQ720916:MZQ720946 NJM720916:NJM720946 NTI720916:NTI720946 ODE720916:ODE720946 ONA720916:ONA720946 OWW720916:OWW720946 PGS720916:PGS720946 PQO720916:PQO720946 QAK720916:QAK720946 QKG720916:QKG720946 QUC720916:QUC720946 RDY720916:RDY720946 RNU720916:RNU720946 RXQ720916:RXQ720946 SHM720916:SHM720946 SRI720916:SRI720946 TBE720916:TBE720946 TLA720916:TLA720946 TUW720916:TUW720946 UES720916:UES720946 UOO720916:UOO720946 UYK720916:UYK720946 VIG720916:VIG720946 VSC720916:VSC720946 WBY720916:WBY720946 WLU720916:WLU720946 WVQ720916:WVQ720946 I786452:I786482 JE786452:JE786482 TA786452:TA786482 ACW786452:ACW786482 AMS786452:AMS786482 AWO786452:AWO786482 BGK786452:BGK786482 BQG786452:BQG786482 CAC786452:CAC786482 CJY786452:CJY786482 CTU786452:CTU786482 DDQ786452:DDQ786482 DNM786452:DNM786482 DXI786452:DXI786482 EHE786452:EHE786482 ERA786452:ERA786482 FAW786452:FAW786482 FKS786452:FKS786482 FUO786452:FUO786482 GEK786452:GEK786482 GOG786452:GOG786482 GYC786452:GYC786482 HHY786452:HHY786482 HRU786452:HRU786482 IBQ786452:IBQ786482 ILM786452:ILM786482 IVI786452:IVI786482 JFE786452:JFE786482 JPA786452:JPA786482 JYW786452:JYW786482 KIS786452:KIS786482 KSO786452:KSO786482 LCK786452:LCK786482 LMG786452:LMG786482 LWC786452:LWC786482 MFY786452:MFY786482 MPU786452:MPU786482 MZQ786452:MZQ786482 NJM786452:NJM786482 NTI786452:NTI786482 ODE786452:ODE786482 ONA786452:ONA786482 OWW786452:OWW786482 PGS786452:PGS786482 PQO786452:PQO786482 QAK786452:QAK786482 QKG786452:QKG786482 QUC786452:QUC786482 RDY786452:RDY786482 RNU786452:RNU786482 RXQ786452:RXQ786482 SHM786452:SHM786482 SRI786452:SRI786482 TBE786452:TBE786482 TLA786452:TLA786482 TUW786452:TUW786482 UES786452:UES786482 UOO786452:UOO786482 UYK786452:UYK786482 VIG786452:VIG786482 VSC786452:VSC786482 WBY786452:WBY786482 WLU786452:WLU786482 WVQ786452:WVQ786482 I851988:I852018 JE851988:JE852018 TA851988:TA852018 ACW851988:ACW852018 AMS851988:AMS852018 AWO851988:AWO852018 BGK851988:BGK852018 BQG851988:BQG852018 CAC851988:CAC852018 CJY851988:CJY852018 CTU851988:CTU852018 DDQ851988:DDQ852018 DNM851988:DNM852018 DXI851988:DXI852018 EHE851988:EHE852018 ERA851988:ERA852018 FAW851988:FAW852018 FKS851988:FKS852018 FUO851988:FUO852018 GEK851988:GEK852018 GOG851988:GOG852018 GYC851988:GYC852018 HHY851988:HHY852018 HRU851988:HRU852018 IBQ851988:IBQ852018 ILM851988:ILM852018 IVI851988:IVI852018 JFE851988:JFE852018 JPA851988:JPA852018 JYW851988:JYW852018 KIS851988:KIS852018 KSO851988:KSO852018 LCK851988:LCK852018 LMG851988:LMG852018 LWC851988:LWC852018 MFY851988:MFY852018 MPU851988:MPU852018 MZQ851988:MZQ852018 NJM851988:NJM852018 NTI851988:NTI852018 ODE851988:ODE852018 ONA851988:ONA852018 OWW851988:OWW852018 PGS851988:PGS852018 PQO851988:PQO852018 QAK851988:QAK852018 QKG851988:QKG852018 QUC851988:QUC852018 RDY851988:RDY852018 RNU851988:RNU852018 RXQ851988:RXQ852018 SHM851988:SHM852018 SRI851988:SRI852018 TBE851988:TBE852018 TLA851988:TLA852018 TUW851988:TUW852018 UES851988:UES852018 UOO851988:UOO852018 UYK851988:UYK852018 VIG851988:VIG852018 VSC851988:VSC852018 WBY851988:WBY852018 WLU851988:WLU852018 WVQ851988:WVQ852018 I917524:I917554 JE917524:JE917554 TA917524:TA917554 ACW917524:ACW917554 AMS917524:AMS917554 AWO917524:AWO917554 BGK917524:BGK917554 BQG917524:BQG917554 CAC917524:CAC917554 CJY917524:CJY917554 CTU917524:CTU917554 DDQ917524:DDQ917554 DNM917524:DNM917554 DXI917524:DXI917554 EHE917524:EHE917554 ERA917524:ERA917554 FAW917524:FAW917554 FKS917524:FKS917554 FUO917524:FUO917554 GEK917524:GEK917554 GOG917524:GOG917554 GYC917524:GYC917554 HHY917524:HHY917554 HRU917524:HRU917554 IBQ917524:IBQ917554 ILM917524:ILM917554 IVI917524:IVI917554 JFE917524:JFE917554 JPA917524:JPA917554 JYW917524:JYW917554 KIS917524:KIS917554 KSO917524:KSO917554 LCK917524:LCK917554 LMG917524:LMG917554 LWC917524:LWC917554 MFY917524:MFY917554 MPU917524:MPU917554 MZQ917524:MZQ917554 NJM917524:NJM917554 NTI917524:NTI917554 ODE917524:ODE917554 ONA917524:ONA917554 OWW917524:OWW917554 PGS917524:PGS917554 PQO917524:PQO917554 QAK917524:QAK917554 QKG917524:QKG917554 QUC917524:QUC917554 RDY917524:RDY917554 RNU917524:RNU917554 RXQ917524:RXQ917554 SHM917524:SHM917554 SRI917524:SRI917554 TBE917524:TBE917554 TLA917524:TLA917554 TUW917524:TUW917554 UES917524:UES917554 UOO917524:UOO917554 UYK917524:UYK917554 VIG917524:VIG917554 VSC917524:VSC917554 WBY917524:WBY917554 WLU917524:WLU917554 WVQ917524:WVQ917554 I983060:I983090 JE983060:JE983090 TA983060:TA983090 ACW983060:ACW983090 AMS983060:AMS983090 AWO983060:AWO983090 BGK983060:BGK983090 BQG983060:BQG983090 CAC983060:CAC983090 CJY983060:CJY983090 CTU983060:CTU983090 DDQ983060:DDQ983090 DNM983060:DNM983090 DXI983060:DXI983090 EHE983060:EHE983090 ERA983060:ERA983090 FAW983060:FAW983090 FKS983060:FKS983090 FUO983060:FUO983090 GEK983060:GEK983090 GOG983060:GOG983090 GYC983060:GYC983090 HHY983060:HHY983090 HRU983060:HRU983090 IBQ983060:IBQ983090 ILM983060:ILM983090 IVI983060:IVI983090 JFE983060:JFE983090 JPA983060:JPA983090 JYW983060:JYW983090 KIS983060:KIS983090 KSO983060:KSO983090 LCK983060:LCK983090 LMG983060:LMG983090 LWC983060:LWC983090 MFY983060:MFY983090 MPU983060:MPU983090 MZQ983060:MZQ983090 NJM983060:NJM983090 NTI983060:NTI983090 ODE983060:ODE983090 ONA983060:ONA983090 OWW983060:OWW983090 PGS983060:PGS983090 PQO983060:PQO983090 QAK983060:QAK983090 QKG983060:QKG983090 QUC983060:QUC983090 RDY983060:RDY983090 RNU983060:RNU983090 RXQ983060:RXQ983090 SHM983060:SHM983090 SRI983060:SRI983090 TBE983060:TBE983090 TLA983060:TLA983090 TUW983060:TUW983090 UES983060:UES983090 UOO983060:UOO983090 UYK983060:UYK983090 VIG983060:VIG983090 VSC983060:VSC983090 WBY983060:WBY983090 WLU983060:WLU983090 WVQ983060:WVQ983090 I8:I16 JE8:JE16 TA8:TA16 ACW8:ACW16 AMS8:AMS16 AWO8:AWO16 BGK8:BGK16 BQG8:BQG16 CAC8:CAC16 CJY8:CJY16 CTU8:CTU16 DDQ8:DDQ16 DNM8:DNM16 DXI8:DXI16 EHE8:EHE16 ERA8:ERA16 FAW8:FAW16 FKS8:FKS16 FUO8:FUO16 GEK8:GEK16 GOG8:GOG16 GYC8:GYC16 HHY8:HHY16 HRU8:HRU16 IBQ8:IBQ16 ILM8:ILM16 IVI8:IVI16 JFE8:JFE16 JPA8:JPA16 JYW8:JYW16 KIS8:KIS16 KSO8:KSO16 LCK8:LCK16 LMG8:LMG16 LWC8:LWC16 MFY8:MFY16 MPU8:MPU16 MZQ8:MZQ16 NJM8:NJM16 NTI8:NTI16 ODE8:ODE16 ONA8:ONA16 OWW8:OWW16 PGS8:PGS16 PQO8:PQO16 QAK8:QAK16 QKG8:QKG16 QUC8:QUC16 RDY8:RDY16 RNU8:RNU16 RXQ8:RXQ16 SHM8:SHM16 SRI8:SRI16 TBE8:TBE16 TLA8:TLA16 TUW8:TUW16 UES8:UES16 UOO8:UOO16 UYK8:UYK16 VIG8:VIG16 VSC8:VSC16 WBY8:WBY16 WLU8:WLU16 WVQ8:WVQ16 I65544:I65552 JE65544:JE65552 TA65544:TA65552 ACW65544:ACW65552 AMS65544:AMS65552 AWO65544:AWO65552 BGK65544:BGK65552 BQG65544:BQG65552 CAC65544:CAC65552 CJY65544:CJY65552 CTU65544:CTU65552 DDQ65544:DDQ65552 DNM65544:DNM65552 DXI65544:DXI65552 EHE65544:EHE65552 ERA65544:ERA65552 FAW65544:FAW65552 FKS65544:FKS65552 FUO65544:FUO65552 GEK65544:GEK65552 GOG65544:GOG65552 GYC65544:GYC65552 HHY65544:HHY65552 HRU65544:HRU65552 IBQ65544:IBQ65552 ILM65544:ILM65552 IVI65544:IVI65552 JFE65544:JFE65552 JPA65544:JPA65552 JYW65544:JYW65552 KIS65544:KIS65552 KSO65544:KSO65552 LCK65544:LCK65552 LMG65544:LMG65552 LWC65544:LWC65552 MFY65544:MFY65552 MPU65544:MPU65552 MZQ65544:MZQ65552 NJM65544:NJM65552 NTI65544:NTI65552 ODE65544:ODE65552 ONA65544:ONA65552 OWW65544:OWW65552 PGS65544:PGS65552 PQO65544:PQO65552 QAK65544:QAK65552 QKG65544:QKG65552 QUC65544:QUC65552 RDY65544:RDY65552 RNU65544:RNU65552 RXQ65544:RXQ65552 SHM65544:SHM65552 SRI65544:SRI65552 TBE65544:TBE65552 TLA65544:TLA65552 TUW65544:TUW65552 UES65544:UES65552 UOO65544:UOO65552 UYK65544:UYK65552 VIG65544:VIG65552 VSC65544:VSC65552 WBY65544:WBY65552 WLU65544:WLU65552 WVQ65544:WVQ65552 I131080:I131088 JE131080:JE131088 TA131080:TA131088 ACW131080:ACW131088 AMS131080:AMS131088 AWO131080:AWO131088 BGK131080:BGK131088 BQG131080:BQG131088 CAC131080:CAC131088 CJY131080:CJY131088 CTU131080:CTU131088 DDQ131080:DDQ131088 DNM131080:DNM131088 DXI131080:DXI131088 EHE131080:EHE131088 ERA131080:ERA131088 FAW131080:FAW131088 FKS131080:FKS131088 FUO131080:FUO131088 GEK131080:GEK131088 GOG131080:GOG131088 GYC131080:GYC131088 HHY131080:HHY131088 HRU131080:HRU131088 IBQ131080:IBQ131088 ILM131080:ILM131088 IVI131080:IVI131088 JFE131080:JFE131088 JPA131080:JPA131088 JYW131080:JYW131088 KIS131080:KIS131088 KSO131080:KSO131088 LCK131080:LCK131088 LMG131080:LMG131088 LWC131080:LWC131088 MFY131080:MFY131088 MPU131080:MPU131088 MZQ131080:MZQ131088 NJM131080:NJM131088 NTI131080:NTI131088 ODE131080:ODE131088 ONA131080:ONA131088 OWW131080:OWW131088 PGS131080:PGS131088 PQO131080:PQO131088 QAK131080:QAK131088 QKG131080:QKG131088 QUC131080:QUC131088 RDY131080:RDY131088 RNU131080:RNU131088 RXQ131080:RXQ131088 SHM131080:SHM131088 SRI131080:SRI131088 TBE131080:TBE131088 TLA131080:TLA131088 TUW131080:TUW131088 UES131080:UES131088 UOO131080:UOO131088 UYK131080:UYK131088 VIG131080:VIG131088 VSC131080:VSC131088 WBY131080:WBY131088 WLU131080:WLU131088 WVQ131080:WVQ131088 I196616:I196624 JE196616:JE196624 TA196616:TA196624 ACW196616:ACW196624 AMS196616:AMS196624 AWO196616:AWO196624 BGK196616:BGK196624 BQG196616:BQG196624 CAC196616:CAC196624 CJY196616:CJY196624 CTU196616:CTU196624 DDQ196616:DDQ196624 DNM196616:DNM196624 DXI196616:DXI196624 EHE196616:EHE196624 ERA196616:ERA196624 FAW196616:FAW196624 FKS196616:FKS196624 FUO196616:FUO196624 GEK196616:GEK196624 GOG196616:GOG196624 GYC196616:GYC196624 HHY196616:HHY196624 HRU196616:HRU196624 IBQ196616:IBQ196624 ILM196616:ILM196624 IVI196616:IVI196624 JFE196616:JFE196624 JPA196616:JPA196624 JYW196616:JYW196624 KIS196616:KIS196624 KSO196616:KSO196624 LCK196616:LCK196624 LMG196616:LMG196624 LWC196616:LWC196624 MFY196616:MFY196624 MPU196616:MPU196624 MZQ196616:MZQ196624 NJM196616:NJM196624 NTI196616:NTI196624 ODE196616:ODE196624 ONA196616:ONA196624 OWW196616:OWW196624 PGS196616:PGS196624 PQO196616:PQO196624 QAK196616:QAK196624 QKG196616:QKG196624 QUC196616:QUC196624 RDY196616:RDY196624 RNU196616:RNU196624 RXQ196616:RXQ196624 SHM196616:SHM196624 SRI196616:SRI196624 TBE196616:TBE196624 TLA196616:TLA196624 TUW196616:TUW196624 UES196616:UES196624 UOO196616:UOO196624 UYK196616:UYK196624 VIG196616:VIG196624 VSC196616:VSC196624 WBY196616:WBY196624 WLU196616:WLU196624 WVQ196616:WVQ196624 I262152:I262160 JE262152:JE262160 TA262152:TA262160 ACW262152:ACW262160 AMS262152:AMS262160 AWO262152:AWO262160 BGK262152:BGK262160 BQG262152:BQG262160 CAC262152:CAC262160 CJY262152:CJY262160 CTU262152:CTU262160 DDQ262152:DDQ262160 DNM262152:DNM262160 DXI262152:DXI262160 EHE262152:EHE262160 ERA262152:ERA262160 FAW262152:FAW262160 FKS262152:FKS262160 FUO262152:FUO262160 GEK262152:GEK262160 GOG262152:GOG262160 GYC262152:GYC262160 HHY262152:HHY262160 HRU262152:HRU262160 IBQ262152:IBQ262160 ILM262152:ILM262160 IVI262152:IVI262160 JFE262152:JFE262160 JPA262152:JPA262160 JYW262152:JYW262160 KIS262152:KIS262160 KSO262152:KSO262160 LCK262152:LCK262160 LMG262152:LMG262160 LWC262152:LWC262160 MFY262152:MFY262160 MPU262152:MPU262160 MZQ262152:MZQ262160 NJM262152:NJM262160 NTI262152:NTI262160 ODE262152:ODE262160 ONA262152:ONA262160 OWW262152:OWW262160 PGS262152:PGS262160 PQO262152:PQO262160 QAK262152:QAK262160 QKG262152:QKG262160 QUC262152:QUC262160 RDY262152:RDY262160 RNU262152:RNU262160 RXQ262152:RXQ262160 SHM262152:SHM262160 SRI262152:SRI262160 TBE262152:TBE262160 TLA262152:TLA262160 TUW262152:TUW262160 UES262152:UES262160 UOO262152:UOO262160 UYK262152:UYK262160 VIG262152:VIG262160 VSC262152:VSC262160 WBY262152:WBY262160 WLU262152:WLU262160 WVQ262152:WVQ262160 I327688:I327696 JE327688:JE327696 TA327688:TA327696 ACW327688:ACW327696 AMS327688:AMS327696 AWO327688:AWO327696 BGK327688:BGK327696 BQG327688:BQG327696 CAC327688:CAC327696 CJY327688:CJY327696 CTU327688:CTU327696 DDQ327688:DDQ327696 DNM327688:DNM327696 DXI327688:DXI327696 EHE327688:EHE327696 ERA327688:ERA327696 FAW327688:FAW327696 FKS327688:FKS327696 FUO327688:FUO327696 GEK327688:GEK327696 GOG327688:GOG327696 GYC327688:GYC327696 HHY327688:HHY327696 HRU327688:HRU327696 IBQ327688:IBQ327696 ILM327688:ILM327696 IVI327688:IVI327696 JFE327688:JFE327696 JPA327688:JPA327696 JYW327688:JYW327696 KIS327688:KIS327696 KSO327688:KSO327696 LCK327688:LCK327696 LMG327688:LMG327696 LWC327688:LWC327696 MFY327688:MFY327696 MPU327688:MPU327696 MZQ327688:MZQ327696 NJM327688:NJM327696 NTI327688:NTI327696 ODE327688:ODE327696 ONA327688:ONA327696 OWW327688:OWW327696 PGS327688:PGS327696 PQO327688:PQO327696 QAK327688:QAK327696 QKG327688:QKG327696 QUC327688:QUC327696 RDY327688:RDY327696 RNU327688:RNU327696 RXQ327688:RXQ327696 SHM327688:SHM327696 SRI327688:SRI327696 TBE327688:TBE327696 TLA327688:TLA327696 TUW327688:TUW327696 UES327688:UES327696 UOO327688:UOO327696 UYK327688:UYK327696 VIG327688:VIG327696 VSC327688:VSC327696 WBY327688:WBY327696 WLU327688:WLU327696 WVQ327688:WVQ327696 I393224:I393232 JE393224:JE393232 TA393224:TA393232 ACW393224:ACW393232 AMS393224:AMS393232 AWO393224:AWO393232 BGK393224:BGK393232 BQG393224:BQG393232 CAC393224:CAC393232 CJY393224:CJY393232 CTU393224:CTU393232 DDQ393224:DDQ393232 DNM393224:DNM393232 DXI393224:DXI393232 EHE393224:EHE393232 ERA393224:ERA393232 FAW393224:FAW393232 FKS393224:FKS393232 FUO393224:FUO393232 GEK393224:GEK393232 GOG393224:GOG393232 GYC393224:GYC393232 HHY393224:HHY393232 HRU393224:HRU393232 IBQ393224:IBQ393232 ILM393224:ILM393232 IVI393224:IVI393232 JFE393224:JFE393232 JPA393224:JPA393232 JYW393224:JYW393232 KIS393224:KIS393232 KSO393224:KSO393232 LCK393224:LCK393232 LMG393224:LMG393232 LWC393224:LWC393232 MFY393224:MFY393232 MPU393224:MPU393232 MZQ393224:MZQ393232 NJM393224:NJM393232 NTI393224:NTI393232 ODE393224:ODE393232 ONA393224:ONA393232 OWW393224:OWW393232 PGS393224:PGS393232 PQO393224:PQO393232 QAK393224:QAK393232 QKG393224:QKG393232 QUC393224:QUC393232 RDY393224:RDY393232 RNU393224:RNU393232 RXQ393224:RXQ393232 SHM393224:SHM393232 SRI393224:SRI393232 TBE393224:TBE393232 TLA393224:TLA393232 TUW393224:TUW393232 UES393224:UES393232 UOO393224:UOO393232 UYK393224:UYK393232 VIG393224:VIG393232 VSC393224:VSC393232 WBY393224:WBY393232 WLU393224:WLU393232 WVQ393224:WVQ393232 I458760:I458768 JE458760:JE458768 TA458760:TA458768 ACW458760:ACW458768 AMS458760:AMS458768 AWO458760:AWO458768 BGK458760:BGK458768 BQG458760:BQG458768 CAC458760:CAC458768 CJY458760:CJY458768 CTU458760:CTU458768 DDQ458760:DDQ458768 DNM458760:DNM458768 DXI458760:DXI458768 EHE458760:EHE458768 ERA458760:ERA458768 FAW458760:FAW458768 FKS458760:FKS458768 FUO458760:FUO458768 GEK458760:GEK458768 GOG458760:GOG458768 GYC458760:GYC458768 HHY458760:HHY458768 HRU458760:HRU458768 IBQ458760:IBQ458768 ILM458760:ILM458768 IVI458760:IVI458768 JFE458760:JFE458768 JPA458760:JPA458768 JYW458760:JYW458768 KIS458760:KIS458768 KSO458760:KSO458768 LCK458760:LCK458768 LMG458760:LMG458768 LWC458760:LWC458768 MFY458760:MFY458768 MPU458760:MPU458768 MZQ458760:MZQ458768 NJM458760:NJM458768 NTI458760:NTI458768 ODE458760:ODE458768 ONA458760:ONA458768 OWW458760:OWW458768 PGS458760:PGS458768 PQO458760:PQO458768 QAK458760:QAK458768 QKG458760:QKG458768 QUC458760:QUC458768 RDY458760:RDY458768 RNU458760:RNU458768 RXQ458760:RXQ458768 SHM458760:SHM458768 SRI458760:SRI458768 TBE458760:TBE458768 TLA458760:TLA458768 TUW458760:TUW458768 UES458760:UES458768 UOO458760:UOO458768 UYK458760:UYK458768 VIG458760:VIG458768 VSC458760:VSC458768 WBY458760:WBY458768 WLU458760:WLU458768 WVQ458760:WVQ458768 I524296:I524304 JE524296:JE524304 TA524296:TA524304 ACW524296:ACW524304 AMS524296:AMS524304 AWO524296:AWO524304 BGK524296:BGK524304 BQG524296:BQG524304 CAC524296:CAC524304 CJY524296:CJY524304 CTU524296:CTU524304 DDQ524296:DDQ524304 DNM524296:DNM524304 DXI524296:DXI524304 EHE524296:EHE524304 ERA524296:ERA524304 FAW524296:FAW524304 FKS524296:FKS524304 FUO524296:FUO524304 GEK524296:GEK524304 GOG524296:GOG524304 GYC524296:GYC524304 HHY524296:HHY524304 HRU524296:HRU524304 IBQ524296:IBQ524304 ILM524296:ILM524304 IVI524296:IVI524304 JFE524296:JFE524304 JPA524296:JPA524304 JYW524296:JYW524304 KIS524296:KIS524304 KSO524296:KSO524304 LCK524296:LCK524304 LMG524296:LMG524304 LWC524296:LWC524304 MFY524296:MFY524304 MPU524296:MPU524304 MZQ524296:MZQ524304 NJM524296:NJM524304 NTI524296:NTI524304 ODE524296:ODE524304 ONA524296:ONA524304 OWW524296:OWW524304 PGS524296:PGS524304 PQO524296:PQO524304 QAK524296:QAK524304 QKG524296:QKG524304 QUC524296:QUC524304 RDY524296:RDY524304 RNU524296:RNU524304 RXQ524296:RXQ524304 SHM524296:SHM524304 SRI524296:SRI524304 TBE524296:TBE524304 TLA524296:TLA524304 TUW524296:TUW524304 UES524296:UES524304 UOO524296:UOO524304 UYK524296:UYK524304 VIG524296:VIG524304 VSC524296:VSC524304 WBY524296:WBY524304 WLU524296:WLU524304 WVQ524296:WVQ524304 I589832:I589840 JE589832:JE589840 TA589832:TA589840 ACW589832:ACW589840 AMS589832:AMS589840 AWO589832:AWO589840 BGK589832:BGK589840 BQG589832:BQG589840 CAC589832:CAC589840 CJY589832:CJY589840 CTU589832:CTU589840 DDQ589832:DDQ589840 DNM589832:DNM589840 DXI589832:DXI589840 EHE589832:EHE589840 ERA589832:ERA589840 FAW589832:FAW589840 FKS589832:FKS589840 FUO589832:FUO589840 GEK589832:GEK589840 GOG589832:GOG589840 GYC589832:GYC589840 HHY589832:HHY589840 HRU589832:HRU589840 IBQ589832:IBQ589840 ILM589832:ILM589840 IVI589832:IVI589840 JFE589832:JFE589840 JPA589832:JPA589840 JYW589832:JYW589840 KIS589832:KIS589840 KSO589832:KSO589840 LCK589832:LCK589840 LMG589832:LMG589840 LWC589832:LWC589840 MFY589832:MFY589840 MPU589832:MPU589840 MZQ589832:MZQ589840 NJM589832:NJM589840 NTI589832:NTI589840 ODE589832:ODE589840 ONA589832:ONA589840 OWW589832:OWW589840 PGS589832:PGS589840 PQO589832:PQO589840 QAK589832:QAK589840 QKG589832:QKG589840 QUC589832:QUC589840 RDY589832:RDY589840 RNU589832:RNU589840 RXQ589832:RXQ589840 SHM589832:SHM589840 SRI589832:SRI589840 TBE589832:TBE589840 TLA589832:TLA589840 TUW589832:TUW589840 UES589832:UES589840 UOO589832:UOO589840 UYK589832:UYK589840 VIG589832:VIG589840 VSC589832:VSC589840 WBY589832:WBY589840 WLU589832:WLU589840 WVQ589832:WVQ589840 I655368:I655376 JE655368:JE655376 TA655368:TA655376 ACW655368:ACW655376 AMS655368:AMS655376 AWO655368:AWO655376 BGK655368:BGK655376 BQG655368:BQG655376 CAC655368:CAC655376 CJY655368:CJY655376 CTU655368:CTU655376 DDQ655368:DDQ655376 DNM655368:DNM655376 DXI655368:DXI655376 EHE655368:EHE655376 ERA655368:ERA655376 FAW655368:FAW655376 FKS655368:FKS655376 FUO655368:FUO655376 GEK655368:GEK655376 GOG655368:GOG655376 GYC655368:GYC655376 HHY655368:HHY655376 HRU655368:HRU655376 IBQ655368:IBQ655376 ILM655368:ILM655376 IVI655368:IVI655376 JFE655368:JFE655376 JPA655368:JPA655376 JYW655368:JYW655376 KIS655368:KIS655376 KSO655368:KSO655376 LCK655368:LCK655376 LMG655368:LMG655376 LWC655368:LWC655376 MFY655368:MFY655376 MPU655368:MPU655376 MZQ655368:MZQ655376 NJM655368:NJM655376 NTI655368:NTI655376 ODE655368:ODE655376 ONA655368:ONA655376 OWW655368:OWW655376 PGS655368:PGS655376 PQO655368:PQO655376 QAK655368:QAK655376 QKG655368:QKG655376 QUC655368:QUC655376 RDY655368:RDY655376 RNU655368:RNU655376 RXQ655368:RXQ655376 SHM655368:SHM655376 SRI655368:SRI655376 TBE655368:TBE655376 TLA655368:TLA655376 TUW655368:TUW655376 UES655368:UES655376 UOO655368:UOO655376 UYK655368:UYK655376 VIG655368:VIG655376 VSC655368:VSC655376 WBY655368:WBY655376 WLU655368:WLU655376 WVQ655368:WVQ655376 I720904:I720912 JE720904:JE720912 TA720904:TA720912 ACW720904:ACW720912 AMS720904:AMS720912 AWO720904:AWO720912 BGK720904:BGK720912 BQG720904:BQG720912 CAC720904:CAC720912 CJY720904:CJY720912 CTU720904:CTU720912 DDQ720904:DDQ720912 DNM720904:DNM720912 DXI720904:DXI720912 EHE720904:EHE720912 ERA720904:ERA720912 FAW720904:FAW720912 FKS720904:FKS720912 FUO720904:FUO720912 GEK720904:GEK720912 GOG720904:GOG720912 GYC720904:GYC720912 HHY720904:HHY720912 HRU720904:HRU720912 IBQ720904:IBQ720912 ILM720904:ILM720912 IVI720904:IVI720912 JFE720904:JFE720912 JPA720904:JPA720912 JYW720904:JYW720912 KIS720904:KIS720912 KSO720904:KSO720912 LCK720904:LCK720912 LMG720904:LMG720912 LWC720904:LWC720912 MFY720904:MFY720912 MPU720904:MPU720912 MZQ720904:MZQ720912 NJM720904:NJM720912 NTI720904:NTI720912 ODE720904:ODE720912 ONA720904:ONA720912 OWW720904:OWW720912 PGS720904:PGS720912 PQO720904:PQO720912 QAK720904:QAK720912 QKG720904:QKG720912 QUC720904:QUC720912 RDY720904:RDY720912 RNU720904:RNU720912 RXQ720904:RXQ720912 SHM720904:SHM720912 SRI720904:SRI720912 TBE720904:TBE720912 TLA720904:TLA720912 TUW720904:TUW720912 UES720904:UES720912 UOO720904:UOO720912 UYK720904:UYK720912 VIG720904:VIG720912 VSC720904:VSC720912 WBY720904:WBY720912 WLU720904:WLU720912 WVQ720904:WVQ720912 I786440:I786448 JE786440:JE786448 TA786440:TA786448 ACW786440:ACW786448 AMS786440:AMS786448 AWO786440:AWO786448 BGK786440:BGK786448 BQG786440:BQG786448 CAC786440:CAC786448 CJY786440:CJY786448 CTU786440:CTU786448 DDQ786440:DDQ786448 DNM786440:DNM786448 DXI786440:DXI786448 EHE786440:EHE786448 ERA786440:ERA786448 FAW786440:FAW786448 FKS786440:FKS786448 FUO786440:FUO786448 GEK786440:GEK786448 GOG786440:GOG786448 GYC786440:GYC786448 HHY786440:HHY786448 HRU786440:HRU786448 IBQ786440:IBQ786448 ILM786440:ILM786448 IVI786440:IVI786448 JFE786440:JFE786448 JPA786440:JPA786448 JYW786440:JYW786448 KIS786440:KIS786448 KSO786440:KSO786448 LCK786440:LCK786448 LMG786440:LMG786448 LWC786440:LWC786448 MFY786440:MFY786448 MPU786440:MPU786448 MZQ786440:MZQ786448 NJM786440:NJM786448 NTI786440:NTI786448 ODE786440:ODE786448 ONA786440:ONA786448 OWW786440:OWW786448 PGS786440:PGS786448 PQO786440:PQO786448 QAK786440:QAK786448 QKG786440:QKG786448 QUC786440:QUC786448 RDY786440:RDY786448 RNU786440:RNU786448 RXQ786440:RXQ786448 SHM786440:SHM786448 SRI786440:SRI786448 TBE786440:TBE786448 TLA786440:TLA786448 TUW786440:TUW786448 UES786440:UES786448 UOO786440:UOO786448 UYK786440:UYK786448 VIG786440:VIG786448 VSC786440:VSC786448 WBY786440:WBY786448 WLU786440:WLU786448 WVQ786440:WVQ786448 I851976:I851984 JE851976:JE851984 TA851976:TA851984 ACW851976:ACW851984 AMS851976:AMS851984 AWO851976:AWO851984 BGK851976:BGK851984 BQG851976:BQG851984 CAC851976:CAC851984 CJY851976:CJY851984 CTU851976:CTU851984 DDQ851976:DDQ851984 DNM851976:DNM851984 DXI851976:DXI851984 EHE851976:EHE851984 ERA851976:ERA851984 FAW851976:FAW851984 FKS851976:FKS851984 FUO851976:FUO851984 GEK851976:GEK851984 GOG851976:GOG851984 GYC851976:GYC851984 HHY851976:HHY851984 HRU851976:HRU851984 IBQ851976:IBQ851984 ILM851976:ILM851984 IVI851976:IVI851984 JFE851976:JFE851984 JPA851976:JPA851984 JYW851976:JYW851984 KIS851976:KIS851984 KSO851976:KSO851984 LCK851976:LCK851984 LMG851976:LMG851984 LWC851976:LWC851984 MFY851976:MFY851984 MPU851976:MPU851984 MZQ851976:MZQ851984 NJM851976:NJM851984 NTI851976:NTI851984 ODE851976:ODE851984 ONA851976:ONA851984 OWW851976:OWW851984 PGS851976:PGS851984 PQO851976:PQO851984 QAK851976:QAK851984 QKG851976:QKG851984 QUC851976:QUC851984 RDY851976:RDY851984 RNU851976:RNU851984 RXQ851976:RXQ851984 SHM851976:SHM851984 SRI851976:SRI851984 TBE851976:TBE851984 TLA851976:TLA851984 TUW851976:TUW851984 UES851976:UES851984 UOO851976:UOO851984 UYK851976:UYK851984 VIG851976:VIG851984 VSC851976:VSC851984 WBY851976:WBY851984 WLU851976:WLU851984 WVQ851976:WVQ851984 I917512:I917520 JE917512:JE917520 TA917512:TA917520 ACW917512:ACW917520 AMS917512:AMS917520 AWO917512:AWO917520 BGK917512:BGK917520 BQG917512:BQG917520 CAC917512:CAC917520 CJY917512:CJY917520 CTU917512:CTU917520 DDQ917512:DDQ917520 DNM917512:DNM917520 DXI917512:DXI917520 EHE917512:EHE917520 ERA917512:ERA917520 FAW917512:FAW917520 FKS917512:FKS917520 FUO917512:FUO917520 GEK917512:GEK917520 GOG917512:GOG917520 GYC917512:GYC917520 HHY917512:HHY917520 HRU917512:HRU917520 IBQ917512:IBQ917520 ILM917512:ILM917520 IVI917512:IVI917520 JFE917512:JFE917520 JPA917512:JPA917520 JYW917512:JYW917520 KIS917512:KIS917520 KSO917512:KSO917520 LCK917512:LCK917520 LMG917512:LMG917520 LWC917512:LWC917520 MFY917512:MFY917520 MPU917512:MPU917520 MZQ917512:MZQ917520 NJM917512:NJM917520 NTI917512:NTI917520 ODE917512:ODE917520 ONA917512:ONA917520 OWW917512:OWW917520 PGS917512:PGS917520 PQO917512:PQO917520 QAK917512:QAK917520 QKG917512:QKG917520 QUC917512:QUC917520 RDY917512:RDY917520 RNU917512:RNU917520 RXQ917512:RXQ917520 SHM917512:SHM917520 SRI917512:SRI917520 TBE917512:TBE917520 TLA917512:TLA917520 TUW917512:TUW917520 UES917512:UES917520 UOO917512:UOO917520 UYK917512:UYK917520 VIG917512:VIG917520 VSC917512:VSC917520 WBY917512:WBY917520 WLU917512:WLU917520 WVQ917512:WVQ917520 I983048:I983056 JE983048:JE983056 TA983048:TA983056 ACW983048:ACW983056 AMS983048:AMS983056 AWO983048:AWO983056 BGK983048:BGK983056 BQG983048:BQG983056 CAC983048:CAC983056 CJY983048:CJY983056 CTU983048:CTU983056 DDQ983048:DDQ983056 DNM983048:DNM983056 DXI983048:DXI983056 EHE983048:EHE983056 ERA983048:ERA983056 FAW983048:FAW983056 FKS983048:FKS983056 FUO983048:FUO983056 GEK983048:GEK983056 GOG983048:GOG983056 GYC983048:GYC983056 HHY983048:HHY983056 HRU983048:HRU983056 IBQ983048:IBQ983056 ILM983048:ILM983056 IVI983048:IVI983056 JFE983048:JFE983056 JPA983048:JPA983056 JYW983048:JYW983056 KIS983048:KIS983056 KSO983048:KSO983056 LCK983048:LCK983056 LMG983048:LMG983056 LWC983048:LWC983056 MFY983048:MFY983056 MPU983048:MPU983056 MZQ983048:MZQ983056 NJM983048:NJM983056 NTI983048:NTI983056 ODE983048:ODE983056 ONA983048:ONA983056 OWW983048:OWW983056 PGS983048:PGS983056 PQO983048:PQO983056 QAK983048:QAK983056 QKG983048:QKG983056 QUC983048:QUC983056 RDY983048:RDY983056 RNU983048:RNU983056 RXQ983048:RXQ983056 SHM983048:SHM983056 SRI983048:SRI983056 TBE983048:TBE983056 TLA983048:TLA983056 TUW983048:TUW983056 UES983048:UES983056 UOO983048:UOO983056 UYK983048:UYK983056 VIG983048:VIG983056 VSC983048:VSC983056 WBY983048:WBY983056 WLU983048:WLU983056 WVQ983048:WVQ983056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D9E3-C58A-48E8-BAD3-AE508B61E885}">
  <sheetPr>
    <tabColor rgb="FFFFEB00"/>
  </sheetPr>
  <dimension ref="A1:Z189"/>
  <sheetViews>
    <sheetView showZeros="0" showOutlineSymbols="0" view="pageBreakPreview" zoomScaleNormal="100" zoomScaleSheetLayoutView="100" workbookViewId="0">
      <selection activeCell="M22" sqref="M22"/>
    </sheetView>
  </sheetViews>
  <sheetFormatPr defaultColWidth="8.09765625" defaultRowHeight="10.8"/>
  <cols>
    <col min="1" max="2" width="8.19921875" style="191" customWidth="1"/>
    <col min="3" max="3" width="13.8984375" style="191" customWidth="1"/>
    <col min="4" max="4" width="9.59765625" style="191" customWidth="1"/>
    <col min="5" max="5" width="5.09765625" style="191" customWidth="1"/>
    <col min="6" max="6" width="3.296875" style="191" customWidth="1"/>
    <col min="7" max="7" width="7.796875" style="191" customWidth="1"/>
    <col min="8" max="8" width="4.19921875" style="191" customWidth="1"/>
    <col min="9" max="9" width="10.5" style="191" customWidth="1"/>
    <col min="10" max="10" width="7.796875" style="191" customWidth="1"/>
    <col min="11" max="11" width="10.8984375" style="191" customWidth="1"/>
    <col min="12" max="12" width="3.296875" style="191" customWidth="1"/>
    <col min="13" max="13" width="9.59765625" style="191" customWidth="1"/>
    <col min="14" max="15" width="8.69921875" style="191" customWidth="1"/>
    <col min="16" max="16" width="9.3984375" style="191" customWidth="1"/>
    <col min="17" max="17" width="19.59765625" style="191" hidden="1" customWidth="1"/>
    <col min="18" max="18" width="4" style="191" customWidth="1"/>
    <col min="19" max="19" width="10.19921875" style="191" bestFit="1" customWidth="1"/>
    <col min="20" max="20" width="9.8984375" style="191" customWidth="1"/>
    <col min="21" max="21" width="5.09765625" style="191" customWidth="1"/>
    <col min="22" max="23" width="5.19921875" style="191" customWidth="1"/>
    <col min="24" max="24" width="5.8984375" style="191" customWidth="1"/>
    <col min="25" max="26" width="10.5" style="191" customWidth="1"/>
    <col min="27" max="16384" width="8.09765625" style="191"/>
  </cols>
  <sheetData>
    <row r="1" spans="1:26" ht="10.5" customHeight="1">
      <c r="P1" s="192" t="s">
        <v>272</v>
      </c>
    </row>
    <row r="2" spans="1:26" ht="19.5" customHeight="1" thickBot="1">
      <c r="A2" s="193" t="s">
        <v>40</v>
      </c>
      <c r="B2" s="193"/>
      <c r="C2" s="194"/>
      <c r="D2" s="194"/>
      <c r="E2" s="501" t="s">
        <v>41</v>
      </c>
      <c r="F2" s="501"/>
      <c r="G2" s="501"/>
      <c r="H2" s="501"/>
      <c r="I2" s="501"/>
      <c r="J2" s="501"/>
      <c r="K2" s="501"/>
      <c r="L2" s="195"/>
      <c r="M2" s="195"/>
      <c r="N2" s="195"/>
      <c r="O2" s="195"/>
      <c r="P2" s="195"/>
    </row>
    <row r="3" spans="1:26" ht="28.65" customHeight="1">
      <c r="A3" s="196" t="s">
        <v>42</v>
      </c>
      <c r="B3" s="197"/>
      <c r="C3" s="198" t="s">
        <v>44</v>
      </c>
      <c r="D3" s="502" t="s">
        <v>273</v>
      </c>
      <c r="E3" s="503"/>
      <c r="F3" s="503"/>
      <c r="G3" s="503"/>
      <c r="H3" s="504"/>
      <c r="I3" s="198" t="s">
        <v>274</v>
      </c>
      <c r="J3" s="502" t="s">
        <v>275</v>
      </c>
      <c r="K3" s="503"/>
      <c r="L3" s="503"/>
      <c r="M3" s="503"/>
      <c r="N3" s="504"/>
      <c r="O3" s="199" t="s">
        <v>52</v>
      </c>
      <c r="P3" s="200">
        <f>200/1.05</f>
        <v>190.47619047619048</v>
      </c>
    </row>
    <row r="4" spans="1:26" ht="14.25" customHeight="1" thickBot="1">
      <c r="A4" s="201" t="s">
        <v>276</v>
      </c>
      <c r="B4" s="529" t="s">
        <v>277</v>
      </c>
      <c r="C4" s="529"/>
      <c r="D4" s="202" t="s">
        <v>278</v>
      </c>
      <c r="E4" s="530" t="s">
        <v>267</v>
      </c>
      <c r="F4" s="531"/>
      <c r="G4" s="532"/>
      <c r="H4" s="533" t="s">
        <v>279</v>
      </c>
      <c r="I4" s="534"/>
      <c r="J4" s="535" t="s">
        <v>247</v>
      </c>
      <c r="K4" s="535"/>
      <c r="L4" s="533" t="s">
        <v>53</v>
      </c>
      <c r="M4" s="534"/>
      <c r="N4" s="203">
        <v>100</v>
      </c>
      <c r="O4" s="204" t="s">
        <v>280</v>
      </c>
      <c r="P4" s="205">
        <f>SUMIF($C$7:$C$15,$U$100,$G$7:$G$15)</f>
        <v>180000</v>
      </c>
    </row>
    <row r="5" spans="1:26" ht="6.75" customHeight="1" thickBot="1">
      <c r="A5" s="514"/>
      <c r="B5" s="515"/>
      <c r="C5" s="515"/>
      <c r="D5" s="515"/>
      <c r="E5" s="515"/>
      <c r="F5" s="515"/>
      <c r="G5" s="515"/>
      <c r="H5" s="515"/>
      <c r="I5" s="515"/>
      <c r="J5" s="515"/>
      <c r="K5" s="515"/>
      <c r="L5" s="515"/>
      <c r="M5" s="515"/>
      <c r="N5" s="515"/>
      <c r="O5" s="515"/>
      <c r="P5" s="516"/>
    </row>
    <row r="6" spans="1:26" ht="18" customHeight="1">
      <c r="A6" s="517" t="s">
        <v>57</v>
      </c>
      <c r="B6" s="518"/>
      <c r="C6" s="206" t="s">
        <v>58</v>
      </c>
      <c r="D6" s="519" t="s">
        <v>59</v>
      </c>
      <c r="E6" s="520"/>
      <c r="F6" s="518"/>
      <c r="G6" s="207" t="s">
        <v>60</v>
      </c>
      <c r="H6" s="208" t="s">
        <v>61</v>
      </c>
      <c r="I6" s="209" t="s">
        <v>62</v>
      </c>
      <c r="J6" s="210" t="s">
        <v>281</v>
      </c>
      <c r="K6" s="521" t="s">
        <v>63</v>
      </c>
      <c r="L6" s="522"/>
      <c r="M6" s="211" t="s">
        <v>282</v>
      </c>
      <c r="N6" s="523" t="s">
        <v>283</v>
      </c>
      <c r="O6" s="524"/>
      <c r="P6" s="525"/>
      <c r="Q6" s="191" t="str">
        <f>IF(C6&lt;&gt;0,IF(A6=$G$98,VLOOKUP(C6,$G$100:$G$115,1,TRUE),IF(A6=$H$98,VLOOKUP(C6,$H$100:$H$115,1,TRUE),IF(A6=$I$98,VLOOKUP(C6,$I$100:$I$108,1,TRUE),IF(A6=$K$98,VLOOKUP(C6,$K$100:$K$108,1,TRUE),VLOOKUP(C6,$N$100:$N$108,1,TRUE))))),)</f>
        <v>99:－</v>
      </c>
      <c r="V6" s="212" t="s">
        <v>284</v>
      </c>
      <c r="W6" s="212" t="s">
        <v>285</v>
      </c>
      <c r="X6" s="212" t="s">
        <v>286</v>
      </c>
      <c r="Y6" s="212" t="s">
        <v>287</v>
      </c>
      <c r="Z6" s="212" t="s">
        <v>288</v>
      </c>
    </row>
    <row r="7" spans="1:26" ht="14.1" customHeight="1">
      <c r="A7" s="505" t="s">
        <v>289</v>
      </c>
      <c r="B7" s="506"/>
      <c r="C7" s="213" t="s">
        <v>290</v>
      </c>
      <c r="D7" s="507" t="s">
        <v>382</v>
      </c>
      <c r="E7" s="508"/>
      <c r="F7" s="509"/>
      <c r="G7" s="214">
        <v>180000</v>
      </c>
      <c r="H7" s="215" t="s">
        <v>67</v>
      </c>
      <c r="I7" s="216">
        <v>54.54</v>
      </c>
      <c r="J7" s="217">
        <f t="shared" ref="J7:J15" si="0">IF(ISBLANK(M7),0,IF(ISBLANK(H7),1,SUMIFS($X$98:$X$110,$V$98:$V$110,V7,$W$98:$W$110,U7,$Y$98:$Y$110,Y7,$Z$98:$Z$110,Z7)))</f>
        <v>1</v>
      </c>
      <c r="K7" s="510">
        <f t="shared" ref="K7:K15" si="1">IFERROR(G7*I7*J7,0)</f>
        <v>9817200</v>
      </c>
      <c r="L7" s="511"/>
      <c r="M7" s="218">
        <v>43089</v>
      </c>
      <c r="N7" s="526"/>
      <c r="O7" s="527"/>
      <c r="P7" s="528"/>
      <c r="Q7" s="191" t="str">
        <f>IF(C7&lt;&gt;0,IF(A7=$G$98,VLOOKUP(C7,$G$100:$G$115,1,TRUE),IF(A7=$H$98,VLOOKUP(C7,$H$100:$H$115,1,TRUE),IF(A7=$I$98,VLOOKUP(C7,$I$100:$I$108,1,TRUE),IF(A7=$K$98,VLOOKUP(C7,$K$100:$K$108,1,TRUE),VLOOKUP(C7,$N$100:$N$108,1,TRUE))))),)</f>
        <v>1:製造経費</v>
      </c>
      <c r="U7" s="191">
        <f t="shared" ref="U7:U15" si="2">IFERROR(VLOOKUP(H7,$Q$99:$R$101,2,FALSE),1)</f>
        <v>1</v>
      </c>
      <c r="V7" s="191">
        <v>2</v>
      </c>
      <c r="W7" s="191">
        <f t="shared" ref="W7:W15" si="3">U7</f>
        <v>1</v>
      </c>
      <c r="Y7" s="191" t="str">
        <f t="shared" ref="Y7:Y15" si="4">CONCATENATE("&lt;=",M7)</f>
        <v>&lt;=43089</v>
      </c>
      <c r="Z7" s="191" t="str">
        <f t="shared" ref="Z7:Z15" si="5">CONCATENATE("&gt;=",M7)</f>
        <v>&gt;=43089</v>
      </c>
    </row>
    <row r="8" spans="1:26" ht="14.1" customHeight="1">
      <c r="A8" s="505" t="s">
        <v>289</v>
      </c>
      <c r="B8" s="506"/>
      <c r="C8" s="213"/>
      <c r="D8" s="507"/>
      <c r="E8" s="508"/>
      <c r="F8" s="509"/>
      <c r="G8" s="219"/>
      <c r="H8" s="220" t="s">
        <v>104</v>
      </c>
      <c r="I8" s="221"/>
      <c r="J8" s="217">
        <f t="shared" si="0"/>
        <v>0</v>
      </c>
      <c r="K8" s="510">
        <f t="shared" si="1"/>
        <v>0</v>
      </c>
      <c r="L8" s="511"/>
      <c r="M8" s="218"/>
      <c r="N8" s="526"/>
      <c r="O8" s="527"/>
      <c r="P8" s="528"/>
      <c r="Q8" s="191">
        <f>IF(C8&lt;&gt;0,IF(A8=$G$98,VLOOKUP(C8,$G$100:$G$115,1,TRUE),IF(A8=$H$98,VLOOKUP(C8,$H$100:$H$115,1,TRUE),IF(A8=$I$98,VLOOKUP(C8,$I$100:$I$108,1,TRUE),IF(A8=$K$98,VLOOKUP(C8,$K$100:$K$108,1,TRUE),VLOOKUP(C8,$N$100:$N$108,1,TRUE))))),)</f>
        <v>0</v>
      </c>
      <c r="U8" s="191">
        <f t="shared" si="2"/>
        <v>2</v>
      </c>
      <c r="V8" s="191">
        <v>2</v>
      </c>
      <c r="W8" s="191">
        <f t="shared" si="3"/>
        <v>2</v>
      </c>
      <c r="Y8" s="191" t="str">
        <f t="shared" si="4"/>
        <v>&lt;=</v>
      </c>
      <c r="Z8" s="191" t="str">
        <f t="shared" si="5"/>
        <v>&gt;=</v>
      </c>
    </row>
    <row r="9" spans="1:26" ht="14.1" customHeight="1">
      <c r="A9" s="505" t="s">
        <v>289</v>
      </c>
      <c r="B9" s="506"/>
      <c r="C9" s="213"/>
      <c r="D9" s="507"/>
      <c r="E9" s="508"/>
      <c r="F9" s="509"/>
      <c r="G9" s="219"/>
      <c r="H9" s="220" t="s">
        <v>67</v>
      </c>
      <c r="I9" s="221"/>
      <c r="J9" s="222">
        <f t="shared" si="0"/>
        <v>0</v>
      </c>
      <c r="K9" s="510">
        <f t="shared" si="1"/>
        <v>0</v>
      </c>
      <c r="L9" s="511"/>
      <c r="M9" s="223"/>
      <c r="N9" s="512"/>
      <c r="O9" s="512"/>
      <c r="P9" s="513"/>
      <c r="Q9" s="191">
        <f>IF(C9&lt;&gt;0,IF(A9=$A$98,VLOOKUP(C9,$A$100:$A$108,1,TRUE),IF(A9=$C$98,VLOOKUP(C9,$C$100:$C$110,1,TRUE),IF(A9=$E$98,VLOOKUP(C9,$E$100:$E$108,1,TRUE),))),)</f>
        <v>0</v>
      </c>
      <c r="S9" s="224"/>
      <c r="U9" s="191">
        <f t="shared" si="2"/>
        <v>1</v>
      </c>
      <c r="V9" s="191">
        <v>2</v>
      </c>
      <c r="W9" s="191">
        <f t="shared" si="3"/>
        <v>1</v>
      </c>
      <c r="X9" s="225"/>
      <c r="Y9" s="191" t="str">
        <f t="shared" si="4"/>
        <v>&lt;=</v>
      </c>
      <c r="Z9" s="191" t="str">
        <f t="shared" si="5"/>
        <v>&gt;=</v>
      </c>
    </row>
    <row r="10" spans="1:26" ht="14.1" customHeight="1">
      <c r="A10" s="505" t="s">
        <v>289</v>
      </c>
      <c r="B10" s="506"/>
      <c r="C10" s="213"/>
      <c r="D10" s="507"/>
      <c r="E10" s="508"/>
      <c r="F10" s="509"/>
      <c r="G10" s="219"/>
      <c r="H10" s="220" t="s">
        <v>67</v>
      </c>
      <c r="I10" s="221"/>
      <c r="J10" s="222">
        <f t="shared" si="0"/>
        <v>0</v>
      </c>
      <c r="K10" s="510">
        <f t="shared" si="1"/>
        <v>0</v>
      </c>
      <c r="L10" s="511"/>
      <c r="M10" s="223"/>
      <c r="N10" s="512"/>
      <c r="O10" s="512"/>
      <c r="P10" s="513"/>
      <c r="S10" s="224"/>
      <c r="T10" s="225"/>
      <c r="U10" s="191">
        <f t="shared" si="2"/>
        <v>1</v>
      </c>
      <c r="V10" s="191">
        <v>2</v>
      </c>
      <c r="W10" s="191">
        <f t="shared" si="3"/>
        <v>1</v>
      </c>
      <c r="X10" s="225"/>
      <c r="Y10" s="191" t="str">
        <f t="shared" si="4"/>
        <v>&lt;=</v>
      </c>
      <c r="Z10" s="191" t="str">
        <f t="shared" si="5"/>
        <v>&gt;=</v>
      </c>
    </row>
    <row r="11" spans="1:26" ht="14.1" customHeight="1">
      <c r="A11" s="505" t="s">
        <v>289</v>
      </c>
      <c r="B11" s="506"/>
      <c r="C11" s="213"/>
      <c r="D11" s="507"/>
      <c r="E11" s="508"/>
      <c r="F11" s="509"/>
      <c r="G11" s="219"/>
      <c r="H11" s="220" t="s">
        <v>67</v>
      </c>
      <c r="I11" s="221"/>
      <c r="J11" s="222">
        <f t="shared" si="0"/>
        <v>0</v>
      </c>
      <c r="K11" s="510">
        <f t="shared" si="1"/>
        <v>0</v>
      </c>
      <c r="L11" s="511"/>
      <c r="M11" s="223"/>
      <c r="N11" s="512"/>
      <c r="O11" s="512"/>
      <c r="P11" s="513"/>
      <c r="S11" s="224"/>
      <c r="T11" s="225"/>
      <c r="U11" s="191">
        <f t="shared" si="2"/>
        <v>1</v>
      </c>
      <c r="V11" s="191">
        <v>2</v>
      </c>
      <c r="W11" s="191">
        <f t="shared" si="3"/>
        <v>1</v>
      </c>
      <c r="X11" s="225"/>
      <c r="Y11" s="191" t="str">
        <f t="shared" si="4"/>
        <v>&lt;=</v>
      </c>
      <c r="Z11" s="191" t="str">
        <f t="shared" si="5"/>
        <v>&gt;=</v>
      </c>
    </row>
    <row r="12" spans="1:26" ht="14.1" customHeight="1">
      <c r="A12" s="505" t="s">
        <v>289</v>
      </c>
      <c r="B12" s="506"/>
      <c r="C12" s="213"/>
      <c r="D12" s="507"/>
      <c r="E12" s="508"/>
      <c r="F12" s="509"/>
      <c r="G12" s="219"/>
      <c r="H12" s="220" t="s">
        <v>67</v>
      </c>
      <c r="I12" s="221"/>
      <c r="J12" s="222">
        <f t="shared" si="0"/>
        <v>0</v>
      </c>
      <c r="K12" s="510">
        <f t="shared" si="1"/>
        <v>0</v>
      </c>
      <c r="L12" s="511"/>
      <c r="M12" s="223"/>
      <c r="N12" s="512"/>
      <c r="O12" s="512"/>
      <c r="P12" s="513"/>
      <c r="S12" s="224"/>
      <c r="T12" s="225"/>
      <c r="U12" s="191">
        <f t="shared" si="2"/>
        <v>1</v>
      </c>
      <c r="V12" s="191">
        <v>2</v>
      </c>
      <c r="W12" s="191">
        <f t="shared" si="3"/>
        <v>1</v>
      </c>
      <c r="X12" s="225"/>
      <c r="Y12" s="191" t="str">
        <f t="shared" si="4"/>
        <v>&lt;=</v>
      </c>
      <c r="Z12" s="191" t="str">
        <f t="shared" si="5"/>
        <v>&gt;=</v>
      </c>
    </row>
    <row r="13" spans="1:26" ht="14.1" customHeight="1">
      <c r="A13" s="505" t="s">
        <v>289</v>
      </c>
      <c r="B13" s="506"/>
      <c r="C13" s="213"/>
      <c r="D13" s="507"/>
      <c r="E13" s="508"/>
      <c r="F13" s="509"/>
      <c r="G13" s="219"/>
      <c r="H13" s="220" t="s">
        <v>67</v>
      </c>
      <c r="I13" s="221"/>
      <c r="J13" s="222">
        <f t="shared" si="0"/>
        <v>0</v>
      </c>
      <c r="K13" s="510">
        <f t="shared" si="1"/>
        <v>0</v>
      </c>
      <c r="L13" s="511"/>
      <c r="M13" s="223"/>
      <c r="N13" s="512"/>
      <c r="O13" s="512"/>
      <c r="P13" s="513"/>
      <c r="S13" s="224"/>
      <c r="T13" s="225"/>
      <c r="U13" s="191">
        <f t="shared" si="2"/>
        <v>1</v>
      </c>
      <c r="V13" s="191">
        <v>2</v>
      </c>
      <c r="W13" s="191">
        <f t="shared" si="3"/>
        <v>1</v>
      </c>
      <c r="X13" s="225"/>
      <c r="Y13" s="191" t="str">
        <f t="shared" si="4"/>
        <v>&lt;=</v>
      </c>
      <c r="Z13" s="191" t="str">
        <f t="shared" si="5"/>
        <v>&gt;=</v>
      </c>
    </row>
    <row r="14" spans="1:26" ht="14.1" customHeight="1">
      <c r="A14" s="505" t="s">
        <v>289</v>
      </c>
      <c r="B14" s="506"/>
      <c r="C14" s="213"/>
      <c r="D14" s="507"/>
      <c r="E14" s="508"/>
      <c r="F14" s="509"/>
      <c r="G14" s="219"/>
      <c r="H14" s="220" t="s">
        <v>67</v>
      </c>
      <c r="I14" s="221"/>
      <c r="J14" s="222">
        <f t="shared" si="0"/>
        <v>0</v>
      </c>
      <c r="K14" s="510">
        <f t="shared" si="1"/>
        <v>0</v>
      </c>
      <c r="L14" s="511"/>
      <c r="M14" s="223"/>
      <c r="N14" s="512"/>
      <c r="O14" s="512"/>
      <c r="P14" s="513"/>
      <c r="S14" s="224"/>
      <c r="T14" s="225"/>
      <c r="U14" s="191">
        <f t="shared" si="2"/>
        <v>1</v>
      </c>
      <c r="V14" s="191">
        <v>2</v>
      </c>
      <c r="W14" s="191">
        <f t="shared" si="3"/>
        <v>1</v>
      </c>
      <c r="X14" s="225"/>
      <c r="Y14" s="191" t="str">
        <f t="shared" si="4"/>
        <v>&lt;=</v>
      </c>
      <c r="Z14" s="191" t="str">
        <f t="shared" si="5"/>
        <v>&gt;=</v>
      </c>
    </row>
    <row r="15" spans="1:26" ht="14.1" customHeight="1" thickBot="1">
      <c r="A15" s="505" t="s">
        <v>289</v>
      </c>
      <c r="B15" s="506"/>
      <c r="C15" s="226"/>
      <c r="D15" s="507"/>
      <c r="E15" s="508"/>
      <c r="F15" s="509"/>
      <c r="G15" s="227"/>
      <c r="H15" s="228" t="s">
        <v>67</v>
      </c>
      <c r="I15" s="229"/>
      <c r="J15" s="230">
        <f t="shared" si="0"/>
        <v>0</v>
      </c>
      <c r="K15" s="510">
        <f t="shared" si="1"/>
        <v>0</v>
      </c>
      <c r="L15" s="511"/>
      <c r="M15" s="231"/>
      <c r="N15" s="536"/>
      <c r="O15" s="536"/>
      <c r="P15" s="537"/>
      <c r="Q15" s="191">
        <f>IF(C15&lt;&gt;0,IF(A15=$A$98,VLOOKUP(C15,$A$100:$A$108,1,TRUE),IF(A15=$C$98,VLOOKUP(C15,$C$100:$C$110,1,TRUE),IF(A15=$E$98,VLOOKUP(C15,$E$100:$E$108,1,TRUE),))),)</f>
        <v>0</v>
      </c>
      <c r="S15" s="224"/>
      <c r="T15" s="225"/>
      <c r="U15" s="191">
        <f t="shared" si="2"/>
        <v>1</v>
      </c>
      <c r="V15" s="191">
        <v>2</v>
      </c>
      <c r="W15" s="191">
        <f t="shared" si="3"/>
        <v>1</v>
      </c>
      <c r="X15" s="225"/>
      <c r="Y15" s="191" t="str">
        <f t="shared" si="4"/>
        <v>&lt;=</v>
      </c>
      <c r="Z15" s="191" t="str">
        <f t="shared" si="5"/>
        <v>&gt;=</v>
      </c>
    </row>
    <row r="16" spans="1:26" ht="14.1" customHeight="1" thickBot="1">
      <c r="A16" s="538" t="s">
        <v>292</v>
      </c>
      <c r="B16" s="539"/>
      <c r="C16" s="539"/>
      <c r="D16" s="539"/>
      <c r="E16" s="539"/>
      <c r="F16" s="540"/>
      <c r="G16" s="232">
        <f>SUM(G7:G15)</f>
        <v>180000</v>
      </c>
      <c r="H16" s="233"/>
      <c r="I16" s="541">
        <f>SUM(K7:K15)</f>
        <v>9817200</v>
      </c>
      <c r="J16" s="542"/>
      <c r="K16" s="542"/>
      <c r="L16" s="543"/>
      <c r="M16" s="234"/>
      <c r="N16" s="544"/>
      <c r="O16" s="544"/>
      <c r="P16" s="545"/>
      <c r="Q16" s="191">
        <f>IF(C16&lt;&gt;0,IF(A16=$A$98,VLOOKUP(C16,$A$100:$A$108,1,TRUE),IF(A16=$C$98,VLOOKUP(C16,$C$100:$C$110,1,TRUE),IF(A16=$E$98,VLOOKUP(C16,$E$100:$E$108,1,TRUE),))),)</f>
        <v>0</v>
      </c>
      <c r="S16" s="225"/>
      <c r="T16" s="225"/>
      <c r="U16" s="225"/>
      <c r="V16" s="225"/>
      <c r="W16" s="225"/>
      <c r="X16" s="225"/>
      <c r="Y16" s="225"/>
    </row>
    <row r="17" spans="1:26" ht="6" customHeight="1" thickBot="1">
      <c r="A17" s="546"/>
      <c r="B17" s="547"/>
      <c r="C17" s="547"/>
      <c r="D17" s="547"/>
      <c r="E17" s="547"/>
      <c r="F17" s="547"/>
      <c r="G17" s="547"/>
      <c r="H17" s="547"/>
      <c r="I17" s="547"/>
      <c r="J17" s="547"/>
      <c r="K17" s="547"/>
      <c r="L17" s="547"/>
      <c r="M17" s="547"/>
      <c r="N17" s="547"/>
      <c r="O17" s="547"/>
      <c r="P17" s="548"/>
      <c r="S17" s="225"/>
      <c r="T17" s="225"/>
      <c r="U17" s="225"/>
      <c r="V17" s="225"/>
      <c r="W17" s="225"/>
      <c r="X17" s="225"/>
      <c r="Y17" s="225"/>
    </row>
    <row r="18" spans="1:26" ht="18" customHeight="1">
      <c r="A18" s="549" t="s">
        <v>57</v>
      </c>
      <c r="B18" s="550"/>
      <c r="C18" s="235" t="s">
        <v>58</v>
      </c>
      <c r="D18" s="551" t="s">
        <v>59</v>
      </c>
      <c r="E18" s="552"/>
      <c r="F18" s="550"/>
      <c r="G18" s="236" t="s">
        <v>60</v>
      </c>
      <c r="H18" s="237" t="s">
        <v>61</v>
      </c>
      <c r="I18" s="238" t="s">
        <v>62</v>
      </c>
      <c r="J18" s="210" t="s">
        <v>281</v>
      </c>
      <c r="K18" s="553" t="s">
        <v>63</v>
      </c>
      <c r="L18" s="554"/>
      <c r="M18" s="211" t="s">
        <v>282</v>
      </c>
      <c r="N18" s="523" t="s">
        <v>283</v>
      </c>
      <c r="O18" s="524"/>
      <c r="P18" s="525"/>
      <c r="Q18" s="191" t="str">
        <f>IF(C18&lt;&gt;0,IF(A18=$G$98,VLOOKUP(C18,$G$100:$G$115,1,TRUE),IF(A18=$H$98,VLOOKUP(C18,$H$100:$H$115,1,TRUE),IF(A18=$I$98,VLOOKUP(C18,$I$100:$I$108,1,TRUE),IF(A18=$K$98,VLOOKUP(C18,$K$100:$K$108,1,TRUE),VLOOKUP(C18,$N$100:$N$108,1,TRUE))))),)</f>
        <v>99:－</v>
      </c>
      <c r="V18" s="212" t="s">
        <v>284</v>
      </c>
      <c r="W18" s="212" t="s">
        <v>285</v>
      </c>
      <c r="X18" s="212" t="s">
        <v>286</v>
      </c>
      <c r="Y18" s="212" t="s">
        <v>287</v>
      </c>
      <c r="Z18" s="212" t="s">
        <v>288</v>
      </c>
    </row>
    <row r="19" spans="1:26" ht="14.1" customHeight="1">
      <c r="A19" s="555" t="s">
        <v>65</v>
      </c>
      <c r="B19" s="556"/>
      <c r="C19" s="239" t="s">
        <v>66</v>
      </c>
      <c r="D19" s="557" t="s">
        <v>382</v>
      </c>
      <c r="E19" s="558"/>
      <c r="F19" s="559"/>
      <c r="G19" s="240">
        <v>3</v>
      </c>
      <c r="H19" s="241" t="s">
        <v>67</v>
      </c>
      <c r="I19" s="242">
        <v>233</v>
      </c>
      <c r="J19" s="243">
        <f t="shared" ref="J19:J30" si="6">IF(ISBLANK(M19),0,IF(ISBLANK(H19),1,SUMIFS($X$98:$X$110,$V$98:$V$110,V19,$W$98:$W$110,U19,$Y$98:$Y$110,Y19,$Z$98:$Z$110,Z19)))</f>
        <v>1</v>
      </c>
      <c r="K19" s="510">
        <f t="shared" ref="K19:K30" si="7">IFERROR(G19*I19*J19,0)</f>
        <v>699</v>
      </c>
      <c r="L19" s="511"/>
      <c r="M19" s="218">
        <v>43089</v>
      </c>
      <c r="N19" s="560"/>
      <c r="O19" s="561"/>
      <c r="P19" s="562"/>
      <c r="Q19" s="191" t="str">
        <f>IF(C19&lt;&gt;0,IF(A19=$G$98,VLOOKUP(C19,$G$100:$G$115,1,TRUE),IF(A19=$H$98,VLOOKUP(C19,$H$100:$H$115,1,TRUE),IF(A19=$I$98,VLOOKUP(C19,$I$100:$I$108,1,TRUE),IF(A19=$K$98,VLOOKUP(C19,$K$100:$K$108,1,TRUE),VLOOKUP(C19,$N$100:$N$108,1,TRUE))))),)</f>
        <v>4:検査費</v>
      </c>
      <c r="U19" s="191">
        <f t="shared" ref="U19:U30" si="8">IFERROR(VLOOKUP(H19,$Q$99:$R$101,2,FALSE),1)</f>
        <v>1</v>
      </c>
      <c r="V19" s="191">
        <v>2</v>
      </c>
      <c r="W19" s="191">
        <f t="shared" ref="W19:W30" si="9">U19</f>
        <v>1</v>
      </c>
      <c r="Y19" s="191" t="str">
        <f t="shared" ref="Y19:Y30" si="10">CONCATENATE("&lt;=",M19)</f>
        <v>&lt;=43089</v>
      </c>
      <c r="Z19" s="191" t="str">
        <f t="shared" ref="Z19:Z30" si="11">CONCATENATE("&gt;=",M19)</f>
        <v>&gt;=43089</v>
      </c>
    </row>
    <row r="20" spans="1:26" ht="14.1" customHeight="1">
      <c r="A20" s="555" t="s">
        <v>65</v>
      </c>
      <c r="B20" s="556"/>
      <c r="C20" s="239" t="s">
        <v>68</v>
      </c>
      <c r="D20" s="557"/>
      <c r="E20" s="558"/>
      <c r="F20" s="559"/>
      <c r="G20" s="244"/>
      <c r="H20" s="245" t="s">
        <v>67</v>
      </c>
      <c r="I20" s="246"/>
      <c r="J20" s="247">
        <f t="shared" si="6"/>
        <v>0</v>
      </c>
      <c r="K20" s="510">
        <f t="shared" si="7"/>
        <v>0</v>
      </c>
      <c r="L20" s="511"/>
      <c r="M20" s="218"/>
      <c r="N20" s="560"/>
      <c r="O20" s="561"/>
      <c r="P20" s="562"/>
      <c r="Q20" s="191" t="str">
        <f>IF(C20&lt;&gt;0,IF(A20=$G$98,VLOOKUP(C20,$G$100:$G$115,1,TRUE),IF(A20=$H$98,VLOOKUP(C20,$H$100:$H$115,1,TRUE),IF(A20=$I$98,VLOOKUP(C20,$I$100:$I$108,1,TRUE),IF(A20=$K$98,VLOOKUP(C20,$K$100:$K$108,1,TRUE),VLOOKUP(C20,$N$100:$N$108,1,TRUE))))),)</f>
        <v>4:検査費</v>
      </c>
      <c r="U20" s="191">
        <f t="shared" si="8"/>
        <v>1</v>
      </c>
      <c r="V20" s="191">
        <v>2</v>
      </c>
      <c r="W20" s="191">
        <f t="shared" si="9"/>
        <v>1</v>
      </c>
      <c r="Y20" s="191" t="str">
        <f t="shared" si="10"/>
        <v>&lt;=</v>
      </c>
      <c r="Z20" s="191" t="str">
        <f t="shared" si="11"/>
        <v>&gt;=</v>
      </c>
    </row>
    <row r="21" spans="1:26" ht="14.1" customHeight="1">
      <c r="A21" s="555" t="s">
        <v>65</v>
      </c>
      <c r="B21" s="556"/>
      <c r="C21" s="239" t="s">
        <v>69</v>
      </c>
      <c r="D21" s="557"/>
      <c r="E21" s="558"/>
      <c r="F21" s="559"/>
      <c r="G21" s="244"/>
      <c r="H21" s="245" t="s">
        <v>67</v>
      </c>
      <c r="I21" s="246"/>
      <c r="J21" s="247">
        <f t="shared" si="6"/>
        <v>0</v>
      </c>
      <c r="K21" s="510">
        <f t="shared" si="7"/>
        <v>0</v>
      </c>
      <c r="L21" s="511"/>
      <c r="M21" s="218"/>
      <c r="N21" s="563"/>
      <c r="O21" s="563"/>
      <c r="P21" s="564"/>
      <c r="Q21" s="191">
        <f>IF(C21&lt;&gt;0,IF(A21=$A$98,VLOOKUP(C21,$A$100:$A$108,1,TRUE),IF(A21=$C$98,VLOOKUP(C21,$C$100:$C$110,1,TRUE),IF(A21=$E$98,VLOOKUP(C21,$E$100:$E$108,1,TRUE),))),)</f>
        <v>0</v>
      </c>
      <c r="S21" s="224"/>
      <c r="T21" s="225"/>
      <c r="U21" s="191">
        <f t="shared" si="8"/>
        <v>1</v>
      </c>
      <c r="V21" s="191">
        <v>2</v>
      </c>
      <c r="W21" s="191">
        <f t="shared" si="9"/>
        <v>1</v>
      </c>
      <c r="X21" s="225"/>
      <c r="Y21" s="191" t="str">
        <f t="shared" si="10"/>
        <v>&lt;=</v>
      </c>
      <c r="Z21" s="191" t="str">
        <f t="shared" si="11"/>
        <v>&gt;=</v>
      </c>
    </row>
    <row r="22" spans="1:26" ht="14.1" customHeight="1">
      <c r="A22" s="555" t="s">
        <v>65</v>
      </c>
      <c r="B22" s="556"/>
      <c r="C22" s="239" t="s">
        <v>70</v>
      </c>
      <c r="D22" s="557"/>
      <c r="E22" s="558"/>
      <c r="F22" s="559"/>
      <c r="G22" s="244"/>
      <c r="H22" s="245" t="s">
        <v>67</v>
      </c>
      <c r="I22" s="246"/>
      <c r="J22" s="247">
        <f t="shared" si="6"/>
        <v>0</v>
      </c>
      <c r="K22" s="510">
        <f t="shared" si="7"/>
        <v>0</v>
      </c>
      <c r="L22" s="511"/>
      <c r="M22" s="218"/>
      <c r="N22" s="563"/>
      <c r="O22" s="563"/>
      <c r="P22" s="564"/>
      <c r="S22" s="224"/>
      <c r="T22" s="225"/>
      <c r="U22" s="191">
        <f t="shared" si="8"/>
        <v>1</v>
      </c>
      <c r="V22" s="191">
        <v>2</v>
      </c>
      <c r="W22" s="191">
        <f t="shared" si="9"/>
        <v>1</v>
      </c>
      <c r="X22" s="225"/>
      <c r="Y22" s="191" t="str">
        <f t="shared" si="10"/>
        <v>&lt;=</v>
      </c>
      <c r="Z22" s="191" t="str">
        <f t="shared" si="11"/>
        <v>&gt;=</v>
      </c>
    </row>
    <row r="23" spans="1:26" ht="14.1" customHeight="1">
      <c r="A23" s="555" t="s">
        <v>65</v>
      </c>
      <c r="B23" s="556"/>
      <c r="C23" s="239" t="s">
        <v>71</v>
      </c>
      <c r="D23" s="557"/>
      <c r="E23" s="558"/>
      <c r="F23" s="559"/>
      <c r="G23" s="244"/>
      <c r="H23" s="245" t="s">
        <v>67</v>
      </c>
      <c r="I23" s="246"/>
      <c r="J23" s="247">
        <f t="shared" si="6"/>
        <v>0</v>
      </c>
      <c r="K23" s="510">
        <f t="shared" si="7"/>
        <v>0</v>
      </c>
      <c r="L23" s="511"/>
      <c r="M23" s="218"/>
      <c r="N23" s="563"/>
      <c r="O23" s="563"/>
      <c r="P23" s="564"/>
      <c r="S23" s="224"/>
      <c r="T23" s="225"/>
      <c r="U23" s="191">
        <f t="shared" si="8"/>
        <v>1</v>
      </c>
      <c r="V23" s="191">
        <v>2</v>
      </c>
      <c r="W23" s="191">
        <f t="shared" si="9"/>
        <v>1</v>
      </c>
      <c r="X23" s="225"/>
      <c r="Y23" s="191" t="str">
        <f t="shared" si="10"/>
        <v>&lt;=</v>
      </c>
      <c r="Z23" s="191" t="str">
        <f t="shared" si="11"/>
        <v>&gt;=</v>
      </c>
    </row>
    <row r="24" spans="1:26" ht="14.1" customHeight="1">
      <c r="A24" s="555" t="s">
        <v>65</v>
      </c>
      <c r="B24" s="556"/>
      <c r="C24" s="239" t="s">
        <v>73</v>
      </c>
      <c r="D24" s="557"/>
      <c r="E24" s="558"/>
      <c r="F24" s="559"/>
      <c r="G24" s="244"/>
      <c r="H24" s="245" t="s">
        <v>67</v>
      </c>
      <c r="I24" s="246"/>
      <c r="J24" s="247">
        <f t="shared" si="6"/>
        <v>0</v>
      </c>
      <c r="K24" s="510">
        <f t="shared" si="7"/>
        <v>0</v>
      </c>
      <c r="L24" s="511"/>
      <c r="M24" s="218"/>
      <c r="N24" s="563"/>
      <c r="O24" s="563"/>
      <c r="P24" s="564"/>
      <c r="S24" s="224"/>
      <c r="T24" s="225"/>
      <c r="U24" s="191">
        <f t="shared" si="8"/>
        <v>1</v>
      </c>
      <c r="V24" s="191">
        <v>2</v>
      </c>
      <c r="W24" s="191">
        <f t="shared" si="9"/>
        <v>1</v>
      </c>
      <c r="X24" s="225"/>
      <c r="Y24" s="191" t="str">
        <f t="shared" si="10"/>
        <v>&lt;=</v>
      </c>
      <c r="Z24" s="191" t="str">
        <f t="shared" si="11"/>
        <v>&gt;=</v>
      </c>
    </row>
    <row r="25" spans="1:26" ht="14.1" customHeight="1">
      <c r="A25" s="555" t="s">
        <v>293</v>
      </c>
      <c r="B25" s="556"/>
      <c r="C25" s="239" t="s">
        <v>74</v>
      </c>
      <c r="D25" s="557"/>
      <c r="E25" s="558"/>
      <c r="F25" s="559"/>
      <c r="G25" s="244"/>
      <c r="H25" s="245" t="s">
        <v>67</v>
      </c>
      <c r="I25" s="246"/>
      <c r="J25" s="247">
        <f t="shared" si="6"/>
        <v>0</v>
      </c>
      <c r="K25" s="510">
        <f t="shared" si="7"/>
        <v>0</v>
      </c>
      <c r="L25" s="511"/>
      <c r="M25" s="218"/>
      <c r="N25" s="563"/>
      <c r="O25" s="563"/>
      <c r="P25" s="564"/>
      <c r="S25" s="224"/>
      <c r="T25" s="225"/>
      <c r="U25" s="191">
        <f t="shared" si="8"/>
        <v>1</v>
      </c>
      <c r="V25" s="191">
        <v>2</v>
      </c>
      <c r="W25" s="191">
        <f t="shared" si="9"/>
        <v>1</v>
      </c>
      <c r="X25" s="225"/>
      <c r="Y25" s="191" t="str">
        <f t="shared" si="10"/>
        <v>&lt;=</v>
      </c>
      <c r="Z25" s="191" t="str">
        <f t="shared" si="11"/>
        <v>&gt;=</v>
      </c>
    </row>
    <row r="26" spans="1:26" ht="14.1" customHeight="1">
      <c r="A26" s="555" t="s">
        <v>65</v>
      </c>
      <c r="B26" s="556"/>
      <c r="C26" s="239"/>
      <c r="D26" s="557"/>
      <c r="E26" s="558"/>
      <c r="F26" s="559"/>
      <c r="G26" s="244"/>
      <c r="H26" s="245" t="s">
        <v>67</v>
      </c>
      <c r="I26" s="246"/>
      <c r="J26" s="247">
        <f t="shared" si="6"/>
        <v>0</v>
      </c>
      <c r="K26" s="510">
        <f t="shared" si="7"/>
        <v>0</v>
      </c>
      <c r="L26" s="511"/>
      <c r="M26" s="218"/>
      <c r="N26" s="563"/>
      <c r="O26" s="563"/>
      <c r="P26" s="564"/>
      <c r="S26" s="224"/>
      <c r="T26" s="225"/>
      <c r="U26" s="191">
        <f t="shared" si="8"/>
        <v>1</v>
      </c>
      <c r="V26" s="191">
        <v>2</v>
      </c>
      <c r="W26" s="191">
        <f t="shared" si="9"/>
        <v>1</v>
      </c>
      <c r="X26" s="225"/>
      <c r="Y26" s="191" t="str">
        <f t="shared" si="10"/>
        <v>&lt;=</v>
      </c>
      <c r="Z26" s="191" t="str">
        <f t="shared" si="11"/>
        <v>&gt;=</v>
      </c>
    </row>
    <row r="27" spans="1:26" ht="14.1" customHeight="1">
      <c r="A27" s="555" t="s">
        <v>65</v>
      </c>
      <c r="B27" s="556"/>
      <c r="C27" s="239"/>
      <c r="D27" s="557"/>
      <c r="E27" s="558"/>
      <c r="F27" s="559"/>
      <c r="G27" s="244"/>
      <c r="H27" s="245" t="s">
        <v>67</v>
      </c>
      <c r="I27" s="246"/>
      <c r="J27" s="247">
        <f t="shared" si="6"/>
        <v>0</v>
      </c>
      <c r="K27" s="510">
        <f t="shared" si="7"/>
        <v>0</v>
      </c>
      <c r="L27" s="511"/>
      <c r="M27" s="218"/>
      <c r="N27" s="563"/>
      <c r="O27" s="563"/>
      <c r="P27" s="564"/>
      <c r="S27" s="224"/>
      <c r="T27" s="225"/>
      <c r="U27" s="191">
        <f t="shared" si="8"/>
        <v>1</v>
      </c>
      <c r="V27" s="191">
        <v>2</v>
      </c>
      <c r="W27" s="191">
        <f t="shared" si="9"/>
        <v>1</v>
      </c>
      <c r="X27" s="225"/>
      <c r="Y27" s="191" t="str">
        <f t="shared" si="10"/>
        <v>&lt;=</v>
      </c>
      <c r="Z27" s="191" t="str">
        <f t="shared" si="11"/>
        <v>&gt;=</v>
      </c>
    </row>
    <row r="28" spans="1:26" ht="14.1" customHeight="1">
      <c r="A28" s="555" t="s">
        <v>65</v>
      </c>
      <c r="B28" s="556"/>
      <c r="C28" s="239"/>
      <c r="D28" s="557"/>
      <c r="E28" s="558"/>
      <c r="F28" s="559"/>
      <c r="G28" s="244"/>
      <c r="H28" s="245" t="s">
        <v>67</v>
      </c>
      <c r="I28" s="246"/>
      <c r="J28" s="247">
        <f t="shared" si="6"/>
        <v>0</v>
      </c>
      <c r="K28" s="510">
        <f t="shared" si="7"/>
        <v>0</v>
      </c>
      <c r="L28" s="511"/>
      <c r="M28" s="218"/>
      <c r="N28" s="563"/>
      <c r="O28" s="563"/>
      <c r="P28" s="564"/>
      <c r="S28" s="224"/>
      <c r="T28" s="225"/>
      <c r="U28" s="191">
        <f t="shared" si="8"/>
        <v>1</v>
      </c>
      <c r="V28" s="191">
        <v>2</v>
      </c>
      <c r="W28" s="191">
        <f t="shared" si="9"/>
        <v>1</v>
      </c>
      <c r="X28" s="225"/>
      <c r="Y28" s="191" t="str">
        <f t="shared" si="10"/>
        <v>&lt;=</v>
      </c>
      <c r="Z28" s="191" t="str">
        <f t="shared" si="11"/>
        <v>&gt;=</v>
      </c>
    </row>
    <row r="29" spans="1:26" ht="14.1" customHeight="1">
      <c r="A29" s="555" t="s">
        <v>65</v>
      </c>
      <c r="B29" s="556"/>
      <c r="C29" s="239"/>
      <c r="D29" s="557"/>
      <c r="E29" s="558"/>
      <c r="F29" s="559"/>
      <c r="G29" s="244"/>
      <c r="H29" s="245" t="s">
        <v>67</v>
      </c>
      <c r="I29" s="246"/>
      <c r="J29" s="247">
        <f t="shared" si="6"/>
        <v>0</v>
      </c>
      <c r="K29" s="510">
        <f t="shared" si="7"/>
        <v>0</v>
      </c>
      <c r="L29" s="511"/>
      <c r="M29" s="218"/>
      <c r="N29" s="563"/>
      <c r="O29" s="563"/>
      <c r="P29" s="564"/>
      <c r="S29" s="224"/>
      <c r="T29" s="225"/>
      <c r="U29" s="191">
        <f t="shared" si="8"/>
        <v>1</v>
      </c>
      <c r="V29" s="191">
        <v>2</v>
      </c>
      <c r="W29" s="191">
        <f t="shared" si="9"/>
        <v>1</v>
      </c>
      <c r="X29" s="225"/>
      <c r="Y29" s="191" t="str">
        <f t="shared" si="10"/>
        <v>&lt;=</v>
      </c>
      <c r="Z29" s="191" t="str">
        <f t="shared" si="11"/>
        <v>&gt;=</v>
      </c>
    </row>
    <row r="30" spans="1:26" ht="14.1" customHeight="1" thickBot="1">
      <c r="A30" s="565" t="s">
        <v>65</v>
      </c>
      <c r="B30" s="566"/>
      <c r="C30" s="248" t="s">
        <v>75</v>
      </c>
      <c r="D30" s="567"/>
      <c r="E30" s="568"/>
      <c r="F30" s="569"/>
      <c r="G30" s="249"/>
      <c r="H30" s="250" t="s">
        <v>67</v>
      </c>
      <c r="I30" s="251"/>
      <c r="J30" s="252">
        <f t="shared" si="6"/>
        <v>0</v>
      </c>
      <c r="K30" s="510">
        <f t="shared" si="7"/>
        <v>0</v>
      </c>
      <c r="L30" s="511"/>
      <c r="M30" s="253"/>
      <c r="N30" s="570"/>
      <c r="O30" s="570"/>
      <c r="P30" s="571"/>
      <c r="Q30" s="191">
        <f>IF(C30&lt;&gt;0,IF(A30=$A$98,VLOOKUP(C30,$A$100:$A$108,1,TRUE),IF(A30=$C$98,VLOOKUP(C30,$C$100:$C$110,1,TRUE),IF(A30=$E$98,VLOOKUP(C30,$E$100:$E$108,1,TRUE),))),)</f>
        <v>0</v>
      </c>
      <c r="S30" s="224"/>
      <c r="T30" s="225"/>
      <c r="U30" s="191">
        <f t="shared" si="8"/>
        <v>1</v>
      </c>
      <c r="V30" s="191">
        <v>2</v>
      </c>
      <c r="W30" s="191">
        <f t="shared" si="9"/>
        <v>1</v>
      </c>
      <c r="X30" s="225"/>
      <c r="Y30" s="191" t="str">
        <f t="shared" si="10"/>
        <v>&lt;=</v>
      </c>
      <c r="Z30" s="191" t="str">
        <f t="shared" si="11"/>
        <v>&gt;=</v>
      </c>
    </row>
    <row r="31" spans="1:26" ht="14.1" customHeight="1" thickBot="1">
      <c r="A31" s="572" t="s">
        <v>76</v>
      </c>
      <c r="B31" s="573"/>
      <c r="C31" s="573"/>
      <c r="D31" s="573"/>
      <c r="E31" s="573"/>
      <c r="F31" s="574"/>
      <c r="G31" s="254">
        <f>SUM(G19:G30)</f>
        <v>3</v>
      </c>
      <c r="H31" s="255"/>
      <c r="I31" s="575">
        <f>SUM(K19:K30)</f>
        <v>699</v>
      </c>
      <c r="J31" s="576"/>
      <c r="K31" s="576"/>
      <c r="L31" s="577"/>
      <c r="M31" s="256"/>
      <c r="N31" s="578"/>
      <c r="O31" s="578"/>
      <c r="P31" s="579"/>
      <c r="Q31" s="191">
        <f>IF(C31&lt;&gt;0,IF(A31=$A$98,VLOOKUP(C31,$A$100:$A$108,1,TRUE),IF(A31=$C$98,VLOOKUP(C31,$C$100:$C$110,1,TRUE),IF(A31=$E$98,VLOOKUP(C31,$E$100:$E$108,1,TRUE),))),)</f>
        <v>0</v>
      </c>
      <c r="S31" s="225"/>
      <c r="T31" s="225"/>
      <c r="U31" s="225"/>
      <c r="V31" s="225"/>
      <c r="W31" s="225"/>
      <c r="X31" s="225"/>
      <c r="Y31" s="225"/>
    </row>
    <row r="32" spans="1:26" ht="6" customHeight="1" thickBot="1">
      <c r="A32" s="546"/>
      <c r="B32" s="547"/>
      <c r="C32" s="547"/>
      <c r="D32" s="547"/>
      <c r="E32" s="547"/>
      <c r="F32" s="547"/>
      <c r="G32" s="547"/>
      <c r="H32" s="547"/>
      <c r="I32" s="547"/>
      <c r="J32" s="547"/>
      <c r="K32" s="547"/>
      <c r="L32" s="547"/>
      <c r="M32" s="547"/>
      <c r="N32" s="547"/>
      <c r="O32" s="547"/>
      <c r="P32" s="548"/>
      <c r="S32" s="225"/>
      <c r="T32" s="225"/>
      <c r="U32" s="225"/>
      <c r="V32" s="225"/>
      <c r="W32" s="225"/>
      <c r="X32" s="225"/>
      <c r="Y32" s="225"/>
    </row>
    <row r="33" spans="1:26" ht="20.25" customHeight="1">
      <c r="A33" s="580" t="s">
        <v>77</v>
      </c>
      <c r="B33" s="581"/>
      <c r="C33" s="257" t="s">
        <v>78</v>
      </c>
      <c r="D33" s="582" t="s">
        <v>79</v>
      </c>
      <c r="E33" s="581"/>
      <c r="F33" s="257" t="s">
        <v>80</v>
      </c>
      <c r="G33" s="257" t="s">
        <v>81</v>
      </c>
      <c r="H33" s="257" t="s">
        <v>61</v>
      </c>
      <c r="I33" s="257" t="s">
        <v>82</v>
      </c>
      <c r="J33" s="258" t="s">
        <v>281</v>
      </c>
      <c r="K33" s="582" t="s">
        <v>83</v>
      </c>
      <c r="L33" s="581"/>
      <c r="M33" s="259" t="s">
        <v>282</v>
      </c>
      <c r="N33" s="582" t="s">
        <v>294</v>
      </c>
      <c r="O33" s="583"/>
      <c r="P33" s="584"/>
      <c r="R33" s="260" t="s">
        <v>295</v>
      </c>
      <c r="V33" s="212" t="s">
        <v>284</v>
      </c>
      <c r="W33" s="212" t="s">
        <v>285</v>
      </c>
      <c r="X33" s="212" t="s">
        <v>286</v>
      </c>
      <c r="Y33" s="212" t="s">
        <v>287</v>
      </c>
      <c r="Z33" s="212" t="s">
        <v>288</v>
      </c>
    </row>
    <row r="34" spans="1:26" ht="14.1" customHeight="1">
      <c r="A34" s="585" t="s">
        <v>85</v>
      </c>
      <c r="B34" s="586"/>
      <c r="C34" s="261" t="s">
        <v>86</v>
      </c>
      <c r="D34" s="587" t="s">
        <v>87</v>
      </c>
      <c r="E34" s="586"/>
      <c r="F34" s="262" t="s">
        <v>88</v>
      </c>
      <c r="G34" s="244">
        <v>5</v>
      </c>
      <c r="H34" s="263" t="s">
        <v>67</v>
      </c>
      <c r="I34" s="246">
        <v>10000</v>
      </c>
      <c r="J34" s="247">
        <f t="shared" ref="J34:J57" si="12">IF(ISBLANK(M34),0,IF(ISBLANK(H34),1,SUMIFS($X$98:$X$110,$V$98:$V$110,V34,$W$98:$W$110,U34,$Y$98:$Y$110,Y34,$Z$98:$Z$110,Z34)))</f>
        <v>1</v>
      </c>
      <c r="K34" s="588">
        <f t="shared" ref="K34:K57" si="13">IFERROR(G34*I34*J34,0)</f>
        <v>50000</v>
      </c>
      <c r="L34" s="589"/>
      <c r="M34" s="218">
        <v>43013</v>
      </c>
      <c r="N34" s="590"/>
      <c r="O34" s="590"/>
      <c r="P34" s="591"/>
      <c r="Q34" s="191" t="str">
        <f t="shared" ref="Q34:Q56" si="14">IF(C34&lt;&gt;0,IF(A34=$A$98,VLOOKUP(C34,$A$100:$A$108,1,TRUE),IF(A34=$C$98,VLOOKUP(C34,$C$100:$C$110,1,TRUE),IF(A34=$E$98,VLOOKUP(C34,$E$100:$E$108,1,TRUE),))),)</f>
        <v>1:原型</v>
      </c>
      <c r="R34" s="264"/>
      <c r="S34" s="225"/>
      <c r="T34" s="225"/>
      <c r="U34" s="191">
        <f t="shared" ref="U34:U57" si="15">IFERROR(VLOOKUP(H34,$Q$99:$R$101,2,FALSE),1)</f>
        <v>1</v>
      </c>
      <c r="V34" s="191">
        <v>2</v>
      </c>
      <c r="W34" s="191">
        <f t="shared" ref="W34:W57" si="16">U34</f>
        <v>1</v>
      </c>
      <c r="X34" s="225"/>
      <c r="Y34" s="191" t="str">
        <f t="shared" ref="Y34:Y57" si="17">CONCATENATE("&lt;=",M34)</f>
        <v>&lt;=43013</v>
      </c>
      <c r="Z34" s="191" t="str">
        <f t="shared" ref="Z34:Z57" si="18">CONCATENATE("&gt;=",M34)</f>
        <v>&gt;=43013</v>
      </c>
    </row>
    <row r="35" spans="1:26" ht="14.1" customHeight="1">
      <c r="A35" s="585" t="s">
        <v>85</v>
      </c>
      <c r="B35" s="586"/>
      <c r="C35" s="261" t="s">
        <v>89</v>
      </c>
      <c r="D35" s="587" t="s">
        <v>87</v>
      </c>
      <c r="E35" s="586"/>
      <c r="F35" s="262" t="s">
        <v>88</v>
      </c>
      <c r="G35" s="244">
        <v>3</v>
      </c>
      <c r="H35" s="263" t="s">
        <v>67</v>
      </c>
      <c r="I35" s="246">
        <v>5000</v>
      </c>
      <c r="J35" s="247">
        <f t="shared" si="12"/>
        <v>1</v>
      </c>
      <c r="K35" s="588">
        <f t="shared" si="13"/>
        <v>15000</v>
      </c>
      <c r="L35" s="589"/>
      <c r="M35" s="218">
        <v>43013</v>
      </c>
      <c r="N35" s="590"/>
      <c r="O35" s="590"/>
      <c r="P35" s="591"/>
      <c r="Q35" s="191" t="str">
        <f t="shared" si="14"/>
        <v>3:キャスト</v>
      </c>
      <c r="R35" s="264"/>
      <c r="S35" s="225"/>
      <c r="T35" s="225"/>
      <c r="U35" s="191">
        <f t="shared" si="15"/>
        <v>1</v>
      </c>
      <c r="V35" s="191">
        <v>2</v>
      </c>
      <c r="W35" s="191">
        <f t="shared" si="16"/>
        <v>1</v>
      </c>
      <c r="X35" s="225"/>
      <c r="Y35" s="191" t="str">
        <f t="shared" si="17"/>
        <v>&lt;=43013</v>
      </c>
      <c r="Z35" s="191" t="str">
        <f t="shared" si="18"/>
        <v>&gt;=43013</v>
      </c>
    </row>
    <row r="36" spans="1:26" ht="14.1" customHeight="1">
      <c r="A36" s="585"/>
      <c r="B36" s="586"/>
      <c r="C36" s="261"/>
      <c r="D36" s="587"/>
      <c r="E36" s="586"/>
      <c r="F36" s="262"/>
      <c r="G36" s="244"/>
      <c r="H36" s="263"/>
      <c r="I36" s="246"/>
      <c r="J36" s="247">
        <f t="shared" si="12"/>
        <v>0</v>
      </c>
      <c r="K36" s="588">
        <f t="shared" si="13"/>
        <v>0</v>
      </c>
      <c r="L36" s="589"/>
      <c r="M36" s="218"/>
      <c r="N36" s="590"/>
      <c r="O36" s="590"/>
      <c r="P36" s="591"/>
      <c r="Q36" s="191">
        <f t="shared" si="14"/>
        <v>0</v>
      </c>
      <c r="R36" s="264"/>
      <c r="S36" s="225"/>
      <c r="T36" s="225"/>
      <c r="U36" s="191">
        <f t="shared" si="15"/>
        <v>1</v>
      </c>
      <c r="V36" s="191">
        <v>2</v>
      </c>
      <c r="W36" s="191">
        <f t="shared" si="16"/>
        <v>1</v>
      </c>
      <c r="X36" s="225"/>
      <c r="Y36" s="191" t="str">
        <f t="shared" si="17"/>
        <v>&lt;=</v>
      </c>
      <c r="Z36" s="191" t="str">
        <f t="shared" si="18"/>
        <v>&gt;=</v>
      </c>
    </row>
    <row r="37" spans="1:26" ht="14.1" customHeight="1">
      <c r="A37" s="585"/>
      <c r="B37" s="586"/>
      <c r="C37" s="261"/>
      <c r="D37" s="587"/>
      <c r="E37" s="586"/>
      <c r="F37" s="262"/>
      <c r="G37" s="244"/>
      <c r="H37" s="263"/>
      <c r="I37" s="246"/>
      <c r="J37" s="247">
        <f t="shared" si="12"/>
        <v>0</v>
      </c>
      <c r="K37" s="588">
        <f t="shared" si="13"/>
        <v>0</v>
      </c>
      <c r="L37" s="589"/>
      <c r="M37" s="218"/>
      <c r="N37" s="590"/>
      <c r="O37" s="590"/>
      <c r="P37" s="591"/>
      <c r="Q37" s="191">
        <f t="shared" si="14"/>
        <v>0</v>
      </c>
      <c r="R37" s="264"/>
      <c r="S37" s="225"/>
      <c r="T37" s="225"/>
      <c r="U37" s="191">
        <f t="shared" si="15"/>
        <v>1</v>
      </c>
      <c r="V37" s="191">
        <v>2</v>
      </c>
      <c r="W37" s="191">
        <f t="shared" si="16"/>
        <v>1</v>
      </c>
      <c r="X37" s="225"/>
      <c r="Y37" s="191" t="str">
        <f t="shared" si="17"/>
        <v>&lt;=</v>
      </c>
      <c r="Z37" s="191" t="str">
        <f t="shared" si="18"/>
        <v>&gt;=</v>
      </c>
    </row>
    <row r="38" spans="1:26" ht="14.1" customHeight="1">
      <c r="A38" s="585" t="s">
        <v>90</v>
      </c>
      <c r="B38" s="586"/>
      <c r="C38" s="261" t="s">
        <v>91</v>
      </c>
      <c r="D38" s="587" t="s">
        <v>87</v>
      </c>
      <c r="E38" s="586"/>
      <c r="F38" s="262" t="s">
        <v>88</v>
      </c>
      <c r="G38" s="244">
        <v>5</v>
      </c>
      <c r="H38" s="263" t="s">
        <v>67</v>
      </c>
      <c r="I38" s="246">
        <v>35000</v>
      </c>
      <c r="J38" s="247">
        <f t="shared" si="12"/>
        <v>1</v>
      </c>
      <c r="K38" s="588">
        <f t="shared" si="13"/>
        <v>175000</v>
      </c>
      <c r="L38" s="589"/>
      <c r="M38" s="218">
        <v>43013</v>
      </c>
      <c r="N38" s="590"/>
      <c r="O38" s="590"/>
      <c r="P38" s="591"/>
      <c r="Q38" s="191" t="str">
        <f t="shared" si="14"/>
        <v>1:彩色</v>
      </c>
      <c r="R38" s="264"/>
      <c r="S38" s="225"/>
      <c r="T38" s="225"/>
      <c r="U38" s="191">
        <f t="shared" si="15"/>
        <v>1</v>
      </c>
      <c r="V38" s="191">
        <v>2</v>
      </c>
      <c r="W38" s="191">
        <f t="shared" si="16"/>
        <v>1</v>
      </c>
      <c r="X38" s="225"/>
      <c r="Y38" s="191" t="str">
        <f t="shared" si="17"/>
        <v>&lt;=43013</v>
      </c>
      <c r="Z38" s="191" t="str">
        <f t="shared" si="18"/>
        <v>&gt;=43013</v>
      </c>
    </row>
    <row r="39" spans="1:26" ht="14.1" customHeight="1">
      <c r="A39" s="585" t="s">
        <v>90</v>
      </c>
      <c r="B39" s="586"/>
      <c r="C39" s="261" t="s">
        <v>92</v>
      </c>
      <c r="D39" s="587" t="s">
        <v>87</v>
      </c>
      <c r="E39" s="586"/>
      <c r="F39" s="262" t="s">
        <v>88</v>
      </c>
      <c r="G39" s="244">
        <v>2</v>
      </c>
      <c r="H39" s="263" t="s">
        <v>67</v>
      </c>
      <c r="I39" s="246">
        <v>15000</v>
      </c>
      <c r="J39" s="247">
        <f t="shared" si="12"/>
        <v>1</v>
      </c>
      <c r="K39" s="588">
        <f t="shared" si="13"/>
        <v>30000</v>
      </c>
      <c r="L39" s="589"/>
      <c r="M39" s="218">
        <v>43013</v>
      </c>
      <c r="N39" s="590"/>
      <c r="O39" s="590"/>
      <c r="P39" s="591"/>
      <c r="Q39" s="191" t="str">
        <f t="shared" si="14"/>
        <v>4:版下・製版代</v>
      </c>
      <c r="R39" s="264"/>
      <c r="S39" s="225"/>
      <c r="T39" s="225"/>
      <c r="U39" s="191">
        <f t="shared" si="15"/>
        <v>1</v>
      </c>
      <c r="V39" s="191">
        <v>2</v>
      </c>
      <c r="W39" s="191">
        <f t="shared" si="16"/>
        <v>1</v>
      </c>
      <c r="X39" s="225"/>
      <c r="Y39" s="191" t="str">
        <f t="shared" si="17"/>
        <v>&lt;=43013</v>
      </c>
      <c r="Z39" s="191" t="str">
        <f t="shared" si="18"/>
        <v>&gt;=43013</v>
      </c>
    </row>
    <row r="40" spans="1:26" ht="14.1" customHeight="1">
      <c r="A40" s="585"/>
      <c r="B40" s="586"/>
      <c r="C40" s="261"/>
      <c r="D40" s="587"/>
      <c r="E40" s="586"/>
      <c r="F40" s="262"/>
      <c r="G40" s="244"/>
      <c r="H40" s="263"/>
      <c r="I40" s="246"/>
      <c r="J40" s="247">
        <f t="shared" si="12"/>
        <v>0</v>
      </c>
      <c r="K40" s="588">
        <f t="shared" si="13"/>
        <v>0</v>
      </c>
      <c r="L40" s="589"/>
      <c r="M40" s="218"/>
      <c r="N40" s="590"/>
      <c r="O40" s="590"/>
      <c r="P40" s="591"/>
      <c r="Q40" s="191">
        <f t="shared" si="14"/>
        <v>0</v>
      </c>
      <c r="R40" s="264"/>
      <c r="S40" s="225"/>
      <c r="T40" s="225"/>
      <c r="U40" s="191">
        <f t="shared" si="15"/>
        <v>1</v>
      </c>
      <c r="V40" s="191">
        <v>2</v>
      </c>
      <c r="W40" s="191">
        <f t="shared" si="16"/>
        <v>1</v>
      </c>
      <c r="X40" s="225"/>
      <c r="Y40" s="191" t="str">
        <f t="shared" si="17"/>
        <v>&lt;=</v>
      </c>
      <c r="Z40" s="191" t="str">
        <f t="shared" si="18"/>
        <v>&gt;=</v>
      </c>
    </row>
    <row r="41" spans="1:26" ht="14.1" customHeight="1">
      <c r="A41" s="585"/>
      <c r="B41" s="586"/>
      <c r="C41" s="261"/>
      <c r="D41" s="587"/>
      <c r="E41" s="586"/>
      <c r="F41" s="262"/>
      <c r="G41" s="244"/>
      <c r="H41" s="263"/>
      <c r="I41" s="246"/>
      <c r="J41" s="247">
        <f t="shared" si="12"/>
        <v>0</v>
      </c>
      <c r="K41" s="588">
        <f t="shared" si="13"/>
        <v>0</v>
      </c>
      <c r="L41" s="589"/>
      <c r="M41" s="218"/>
      <c r="N41" s="590"/>
      <c r="O41" s="590"/>
      <c r="P41" s="591"/>
      <c r="Q41" s="191">
        <f t="shared" si="14"/>
        <v>0</v>
      </c>
      <c r="R41" s="264"/>
      <c r="S41" s="225"/>
      <c r="T41" s="225"/>
      <c r="U41" s="191">
        <f t="shared" si="15"/>
        <v>1</v>
      </c>
      <c r="V41" s="191">
        <v>2</v>
      </c>
      <c r="W41" s="191">
        <f t="shared" si="16"/>
        <v>1</v>
      </c>
      <c r="X41" s="225"/>
      <c r="Y41" s="191" t="str">
        <f t="shared" si="17"/>
        <v>&lt;=</v>
      </c>
      <c r="Z41" s="191" t="str">
        <f t="shared" si="18"/>
        <v>&gt;=</v>
      </c>
    </row>
    <row r="42" spans="1:26" ht="14.1" customHeight="1">
      <c r="A42" s="585"/>
      <c r="B42" s="586"/>
      <c r="C42" s="261"/>
      <c r="D42" s="587"/>
      <c r="E42" s="586"/>
      <c r="F42" s="262"/>
      <c r="G42" s="244"/>
      <c r="H42" s="263"/>
      <c r="I42" s="246"/>
      <c r="J42" s="247">
        <f t="shared" si="12"/>
        <v>0</v>
      </c>
      <c r="K42" s="588">
        <f t="shared" si="13"/>
        <v>0</v>
      </c>
      <c r="L42" s="589"/>
      <c r="M42" s="218"/>
      <c r="N42" s="592"/>
      <c r="O42" s="593"/>
      <c r="P42" s="594"/>
      <c r="Q42" s="191">
        <f t="shared" si="14"/>
        <v>0</v>
      </c>
      <c r="R42" s="264"/>
      <c r="S42" s="225"/>
      <c r="T42" s="225"/>
      <c r="U42" s="191">
        <f t="shared" si="15"/>
        <v>1</v>
      </c>
      <c r="V42" s="191">
        <v>2</v>
      </c>
      <c r="W42" s="191">
        <f t="shared" si="16"/>
        <v>1</v>
      </c>
      <c r="X42" s="225"/>
      <c r="Y42" s="191" t="str">
        <f t="shared" si="17"/>
        <v>&lt;=</v>
      </c>
      <c r="Z42" s="191" t="str">
        <f t="shared" si="18"/>
        <v>&gt;=</v>
      </c>
    </row>
    <row r="43" spans="1:26" ht="14.1" customHeight="1">
      <c r="A43" s="585" t="s">
        <v>93</v>
      </c>
      <c r="B43" s="586"/>
      <c r="C43" s="261" t="s">
        <v>94</v>
      </c>
      <c r="D43" s="587" t="s">
        <v>95</v>
      </c>
      <c r="E43" s="586"/>
      <c r="F43" s="262" t="s">
        <v>88</v>
      </c>
      <c r="G43" s="244">
        <v>2</v>
      </c>
      <c r="H43" s="263" t="s">
        <v>104</v>
      </c>
      <c r="I43" s="246">
        <v>3800</v>
      </c>
      <c r="J43" s="247">
        <f t="shared" si="12"/>
        <v>110</v>
      </c>
      <c r="K43" s="588">
        <f t="shared" si="13"/>
        <v>836000</v>
      </c>
      <c r="L43" s="589"/>
      <c r="M43" s="218">
        <v>43646</v>
      </c>
      <c r="N43" s="590"/>
      <c r="O43" s="590"/>
      <c r="P43" s="591"/>
      <c r="Q43" s="191" t="str">
        <f t="shared" si="14"/>
        <v>1:Injection Mold</v>
      </c>
      <c r="R43" s="264"/>
      <c r="S43" s="225"/>
      <c r="T43" s="225"/>
      <c r="U43" s="191">
        <f t="shared" si="15"/>
        <v>2</v>
      </c>
      <c r="V43" s="191">
        <v>2</v>
      </c>
      <c r="W43" s="191">
        <f t="shared" si="16"/>
        <v>2</v>
      </c>
      <c r="X43" s="225"/>
      <c r="Y43" s="191" t="str">
        <f t="shared" si="17"/>
        <v>&lt;=43646</v>
      </c>
      <c r="Z43" s="191" t="str">
        <f t="shared" si="18"/>
        <v>&gt;=43646</v>
      </c>
    </row>
    <row r="44" spans="1:26" ht="14.1" customHeight="1">
      <c r="A44" s="585" t="s">
        <v>93</v>
      </c>
      <c r="B44" s="586"/>
      <c r="C44" s="261" t="s">
        <v>97</v>
      </c>
      <c r="D44" s="587"/>
      <c r="E44" s="586"/>
      <c r="F44" s="262"/>
      <c r="G44" s="244">
        <v>1</v>
      </c>
      <c r="H44" s="263" t="s">
        <v>104</v>
      </c>
      <c r="I44" s="246">
        <v>2000</v>
      </c>
      <c r="J44" s="247">
        <f t="shared" si="12"/>
        <v>110</v>
      </c>
      <c r="K44" s="588">
        <f t="shared" si="13"/>
        <v>220000</v>
      </c>
      <c r="L44" s="589"/>
      <c r="M44" s="218">
        <v>43646</v>
      </c>
      <c r="N44" s="590"/>
      <c r="O44" s="590"/>
      <c r="P44" s="591"/>
      <c r="Q44" s="191" t="str">
        <f t="shared" si="14"/>
        <v>2:Spray Mask Mold</v>
      </c>
      <c r="R44" s="264"/>
      <c r="S44" s="225"/>
      <c r="T44" s="225"/>
      <c r="U44" s="191">
        <f t="shared" si="15"/>
        <v>2</v>
      </c>
      <c r="V44" s="191">
        <v>2</v>
      </c>
      <c r="W44" s="191">
        <f t="shared" si="16"/>
        <v>2</v>
      </c>
      <c r="X44" s="225"/>
      <c r="Y44" s="191" t="str">
        <f t="shared" si="17"/>
        <v>&lt;=43646</v>
      </c>
      <c r="Z44" s="191" t="str">
        <f t="shared" si="18"/>
        <v>&gt;=43646</v>
      </c>
    </row>
    <row r="45" spans="1:26" ht="14.1" customHeight="1">
      <c r="A45" s="585" t="s">
        <v>93</v>
      </c>
      <c r="B45" s="586"/>
      <c r="C45" s="261" t="s">
        <v>98</v>
      </c>
      <c r="D45" s="587" t="s">
        <v>209</v>
      </c>
      <c r="E45" s="586"/>
      <c r="F45" s="262" t="s">
        <v>88</v>
      </c>
      <c r="G45" s="244">
        <v>5</v>
      </c>
      <c r="H45" s="263" t="s">
        <v>104</v>
      </c>
      <c r="I45" s="246">
        <v>200</v>
      </c>
      <c r="J45" s="247">
        <f t="shared" si="12"/>
        <v>110</v>
      </c>
      <c r="K45" s="588">
        <f t="shared" si="13"/>
        <v>110000</v>
      </c>
      <c r="L45" s="589"/>
      <c r="M45" s="218">
        <v>43646</v>
      </c>
      <c r="N45" s="592"/>
      <c r="O45" s="593"/>
      <c r="P45" s="594"/>
      <c r="Q45" s="191" t="str">
        <f t="shared" si="14"/>
        <v>4:Separation Charge</v>
      </c>
      <c r="R45" s="264"/>
      <c r="S45" s="225"/>
      <c r="T45" s="225"/>
      <c r="U45" s="191">
        <f t="shared" si="15"/>
        <v>2</v>
      </c>
      <c r="V45" s="191">
        <v>2</v>
      </c>
      <c r="W45" s="191">
        <f t="shared" si="16"/>
        <v>2</v>
      </c>
      <c r="X45" s="225"/>
      <c r="Y45" s="191" t="str">
        <f t="shared" si="17"/>
        <v>&lt;=43646</v>
      </c>
      <c r="Z45" s="191" t="str">
        <f t="shared" si="18"/>
        <v>&gt;=43646</v>
      </c>
    </row>
    <row r="46" spans="1:26" ht="14.1" customHeight="1">
      <c r="A46" s="585"/>
      <c r="B46" s="586"/>
      <c r="C46" s="261"/>
      <c r="D46" s="587"/>
      <c r="E46" s="586"/>
      <c r="F46" s="262"/>
      <c r="G46" s="244"/>
      <c r="H46" s="263"/>
      <c r="I46" s="246"/>
      <c r="J46" s="247">
        <f t="shared" si="12"/>
        <v>0</v>
      </c>
      <c r="K46" s="588">
        <f t="shared" si="13"/>
        <v>0</v>
      </c>
      <c r="L46" s="589"/>
      <c r="M46" s="218"/>
      <c r="N46" s="592"/>
      <c r="O46" s="593"/>
      <c r="P46" s="594"/>
      <c r="Q46" s="191">
        <f t="shared" si="14"/>
        <v>0</v>
      </c>
      <c r="R46" s="264"/>
      <c r="S46" s="225"/>
      <c r="T46" s="225"/>
      <c r="U46" s="191">
        <f t="shared" si="15"/>
        <v>1</v>
      </c>
      <c r="V46" s="191">
        <v>2</v>
      </c>
      <c r="W46" s="191">
        <f t="shared" si="16"/>
        <v>1</v>
      </c>
      <c r="X46" s="225"/>
      <c r="Y46" s="191" t="str">
        <f t="shared" si="17"/>
        <v>&lt;=</v>
      </c>
      <c r="Z46" s="191" t="str">
        <f t="shared" si="18"/>
        <v>&gt;=</v>
      </c>
    </row>
    <row r="47" spans="1:26" ht="14.1" customHeight="1">
      <c r="A47" s="585"/>
      <c r="B47" s="586"/>
      <c r="C47" s="261"/>
      <c r="D47" s="587"/>
      <c r="E47" s="586"/>
      <c r="F47" s="262"/>
      <c r="G47" s="244"/>
      <c r="H47" s="263"/>
      <c r="I47" s="246"/>
      <c r="J47" s="247">
        <f t="shared" si="12"/>
        <v>0</v>
      </c>
      <c r="K47" s="588">
        <f t="shared" si="13"/>
        <v>0</v>
      </c>
      <c r="L47" s="589"/>
      <c r="M47" s="218"/>
      <c r="N47" s="592"/>
      <c r="O47" s="593"/>
      <c r="P47" s="594"/>
      <c r="Q47" s="191">
        <f t="shared" si="14"/>
        <v>0</v>
      </c>
      <c r="R47" s="264"/>
      <c r="S47" s="225"/>
      <c r="T47" s="225"/>
      <c r="U47" s="191">
        <f t="shared" si="15"/>
        <v>1</v>
      </c>
      <c r="V47" s="191">
        <v>2</v>
      </c>
      <c r="W47" s="191">
        <f t="shared" si="16"/>
        <v>1</v>
      </c>
      <c r="X47" s="225"/>
      <c r="Y47" s="191" t="str">
        <f t="shared" si="17"/>
        <v>&lt;=</v>
      </c>
      <c r="Z47" s="191" t="str">
        <f t="shared" si="18"/>
        <v>&gt;=</v>
      </c>
    </row>
    <row r="48" spans="1:26" ht="14.1" customHeight="1">
      <c r="A48" s="585"/>
      <c r="B48" s="586"/>
      <c r="C48" s="261"/>
      <c r="D48" s="587"/>
      <c r="E48" s="586"/>
      <c r="F48" s="262"/>
      <c r="G48" s="244"/>
      <c r="H48" s="263"/>
      <c r="I48" s="246"/>
      <c r="J48" s="247">
        <f t="shared" si="12"/>
        <v>0</v>
      </c>
      <c r="K48" s="588">
        <f t="shared" si="13"/>
        <v>0</v>
      </c>
      <c r="L48" s="589"/>
      <c r="M48" s="218"/>
      <c r="N48" s="592"/>
      <c r="O48" s="593"/>
      <c r="P48" s="594"/>
      <c r="Q48" s="191">
        <f t="shared" si="14"/>
        <v>0</v>
      </c>
      <c r="R48" s="264"/>
      <c r="S48" s="225"/>
      <c r="T48" s="225"/>
      <c r="U48" s="191">
        <f t="shared" si="15"/>
        <v>1</v>
      </c>
      <c r="V48" s="191">
        <v>2</v>
      </c>
      <c r="W48" s="191">
        <f t="shared" si="16"/>
        <v>1</v>
      </c>
      <c r="X48" s="225"/>
      <c r="Y48" s="191" t="str">
        <f t="shared" si="17"/>
        <v>&lt;=</v>
      </c>
      <c r="Z48" s="191" t="str">
        <f t="shared" si="18"/>
        <v>&gt;=</v>
      </c>
    </row>
    <row r="49" spans="1:26" ht="14.1" customHeight="1">
      <c r="A49" s="585"/>
      <c r="B49" s="586"/>
      <c r="C49" s="261"/>
      <c r="D49" s="587"/>
      <c r="E49" s="586"/>
      <c r="F49" s="262"/>
      <c r="G49" s="244"/>
      <c r="H49" s="263"/>
      <c r="I49" s="246"/>
      <c r="J49" s="247">
        <f t="shared" si="12"/>
        <v>0</v>
      </c>
      <c r="K49" s="588">
        <f t="shared" si="13"/>
        <v>0</v>
      </c>
      <c r="L49" s="589"/>
      <c r="M49" s="218"/>
      <c r="N49" s="592"/>
      <c r="O49" s="593"/>
      <c r="P49" s="594"/>
      <c r="Q49" s="191">
        <f t="shared" si="14"/>
        <v>0</v>
      </c>
      <c r="R49" s="264"/>
      <c r="S49" s="225"/>
      <c r="T49" s="225"/>
      <c r="U49" s="191">
        <f t="shared" si="15"/>
        <v>1</v>
      </c>
      <c r="V49" s="191">
        <v>2</v>
      </c>
      <c r="W49" s="191">
        <f t="shared" si="16"/>
        <v>1</v>
      </c>
      <c r="X49" s="225"/>
      <c r="Y49" s="191" t="str">
        <f t="shared" si="17"/>
        <v>&lt;=</v>
      </c>
      <c r="Z49" s="191" t="str">
        <f t="shared" si="18"/>
        <v>&gt;=</v>
      </c>
    </row>
    <row r="50" spans="1:26" ht="14.1" customHeight="1">
      <c r="A50" s="585"/>
      <c r="B50" s="586"/>
      <c r="C50" s="261"/>
      <c r="D50" s="587"/>
      <c r="E50" s="586"/>
      <c r="F50" s="262"/>
      <c r="G50" s="244"/>
      <c r="H50" s="263"/>
      <c r="I50" s="246"/>
      <c r="J50" s="247">
        <f t="shared" si="12"/>
        <v>0</v>
      </c>
      <c r="K50" s="588">
        <f t="shared" si="13"/>
        <v>0</v>
      </c>
      <c r="L50" s="589"/>
      <c r="M50" s="218"/>
      <c r="N50" s="592"/>
      <c r="O50" s="593"/>
      <c r="P50" s="594"/>
      <c r="Q50" s="191">
        <f t="shared" si="14"/>
        <v>0</v>
      </c>
      <c r="R50" s="264"/>
      <c r="S50" s="225"/>
      <c r="T50" s="225"/>
      <c r="U50" s="191">
        <f t="shared" si="15"/>
        <v>1</v>
      </c>
      <c r="V50" s="191">
        <v>2</v>
      </c>
      <c r="W50" s="191">
        <f t="shared" si="16"/>
        <v>1</v>
      </c>
      <c r="X50" s="225"/>
      <c r="Y50" s="191" t="str">
        <f t="shared" si="17"/>
        <v>&lt;=</v>
      </c>
      <c r="Z50" s="191" t="str">
        <f t="shared" si="18"/>
        <v>&gt;=</v>
      </c>
    </row>
    <row r="51" spans="1:26" ht="14.1" customHeight="1">
      <c r="A51" s="585"/>
      <c r="B51" s="586"/>
      <c r="C51" s="261"/>
      <c r="D51" s="587"/>
      <c r="E51" s="586"/>
      <c r="F51" s="262"/>
      <c r="G51" s="244"/>
      <c r="H51" s="263"/>
      <c r="I51" s="246"/>
      <c r="J51" s="247">
        <f t="shared" si="12"/>
        <v>0</v>
      </c>
      <c r="K51" s="588">
        <f t="shared" si="13"/>
        <v>0</v>
      </c>
      <c r="L51" s="589"/>
      <c r="M51" s="218"/>
      <c r="N51" s="590"/>
      <c r="O51" s="590"/>
      <c r="P51" s="591"/>
      <c r="Q51" s="191">
        <f t="shared" si="14"/>
        <v>0</v>
      </c>
      <c r="R51" s="264"/>
      <c r="S51" s="225"/>
      <c r="T51" s="225"/>
      <c r="U51" s="191">
        <f t="shared" si="15"/>
        <v>1</v>
      </c>
      <c r="V51" s="191">
        <v>2</v>
      </c>
      <c r="W51" s="191">
        <f t="shared" si="16"/>
        <v>1</v>
      </c>
      <c r="X51" s="225"/>
      <c r="Y51" s="191" t="str">
        <f t="shared" si="17"/>
        <v>&lt;=</v>
      </c>
      <c r="Z51" s="191" t="str">
        <f t="shared" si="18"/>
        <v>&gt;=</v>
      </c>
    </row>
    <row r="52" spans="1:26" ht="14.1" customHeight="1">
      <c r="A52" s="585"/>
      <c r="B52" s="586"/>
      <c r="C52" s="261"/>
      <c r="D52" s="587"/>
      <c r="E52" s="586"/>
      <c r="F52" s="262"/>
      <c r="G52" s="244"/>
      <c r="H52" s="263"/>
      <c r="I52" s="246"/>
      <c r="J52" s="247">
        <f t="shared" si="12"/>
        <v>0</v>
      </c>
      <c r="K52" s="588">
        <f t="shared" si="13"/>
        <v>0</v>
      </c>
      <c r="L52" s="589"/>
      <c r="M52" s="218"/>
      <c r="N52" s="590"/>
      <c r="O52" s="590"/>
      <c r="P52" s="591"/>
      <c r="Q52" s="191">
        <f t="shared" si="14"/>
        <v>0</v>
      </c>
      <c r="R52" s="264"/>
      <c r="S52" s="225"/>
      <c r="T52" s="225"/>
      <c r="U52" s="191">
        <f t="shared" si="15"/>
        <v>1</v>
      </c>
      <c r="V52" s="191">
        <v>2</v>
      </c>
      <c r="W52" s="191">
        <f t="shared" si="16"/>
        <v>1</v>
      </c>
      <c r="X52" s="225"/>
      <c r="Y52" s="191" t="str">
        <f t="shared" si="17"/>
        <v>&lt;=</v>
      </c>
      <c r="Z52" s="191" t="str">
        <f t="shared" si="18"/>
        <v>&gt;=</v>
      </c>
    </row>
    <row r="53" spans="1:26" ht="14.1" customHeight="1">
      <c r="A53" s="585"/>
      <c r="B53" s="586"/>
      <c r="C53" s="261"/>
      <c r="D53" s="587"/>
      <c r="E53" s="586"/>
      <c r="F53" s="262"/>
      <c r="G53" s="244"/>
      <c r="H53" s="263"/>
      <c r="I53" s="246"/>
      <c r="J53" s="247">
        <f t="shared" si="12"/>
        <v>0</v>
      </c>
      <c r="K53" s="588">
        <f t="shared" si="13"/>
        <v>0</v>
      </c>
      <c r="L53" s="589"/>
      <c r="M53" s="218"/>
      <c r="N53" s="590"/>
      <c r="O53" s="590"/>
      <c r="P53" s="591"/>
      <c r="Q53" s="191">
        <f t="shared" si="14"/>
        <v>0</v>
      </c>
      <c r="R53" s="264"/>
      <c r="S53" s="225"/>
      <c r="T53" s="225"/>
      <c r="U53" s="191">
        <f t="shared" si="15"/>
        <v>1</v>
      </c>
      <c r="V53" s="191">
        <v>2</v>
      </c>
      <c r="W53" s="191">
        <f t="shared" si="16"/>
        <v>1</v>
      </c>
      <c r="X53" s="225"/>
      <c r="Y53" s="191" t="str">
        <f t="shared" si="17"/>
        <v>&lt;=</v>
      </c>
      <c r="Z53" s="191" t="str">
        <f t="shared" si="18"/>
        <v>&gt;=</v>
      </c>
    </row>
    <row r="54" spans="1:26" ht="14.1" customHeight="1">
      <c r="A54" s="585"/>
      <c r="B54" s="586"/>
      <c r="C54" s="261"/>
      <c r="D54" s="587"/>
      <c r="E54" s="586"/>
      <c r="F54" s="262"/>
      <c r="G54" s="244"/>
      <c r="H54" s="263"/>
      <c r="I54" s="246"/>
      <c r="J54" s="247">
        <f t="shared" si="12"/>
        <v>0</v>
      </c>
      <c r="K54" s="588">
        <f t="shared" si="13"/>
        <v>0</v>
      </c>
      <c r="L54" s="589"/>
      <c r="M54" s="218"/>
      <c r="N54" s="590"/>
      <c r="O54" s="590"/>
      <c r="P54" s="591"/>
      <c r="Q54" s="191">
        <f t="shared" si="14"/>
        <v>0</v>
      </c>
      <c r="R54" s="264"/>
      <c r="S54" s="225"/>
      <c r="T54" s="225"/>
      <c r="U54" s="191">
        <f t="shared" si="15"/>
        <v>1</v>
      </c>
      <c r="V54" s="191">
        <v>2</v>
      </c>
      <c r="W54" s="191">
        <f t="shared" si="16"/>
        <v>1</v>
      </c>
      <c r="X54" s="225"/>
      <c r="Y54" s="191" t="str">
        <f t="shared" si="17"/>
        <v>&lt;=</v>
      </c>
      <c r="Z54" s="191" t="str">
        <f t="shared" si="18"/>
        <v>&gt;=</v>
      </c>
    </row>
    <row r="55" spans="1:26" ht="14.1" customHeight="1">
      <c r="A55" s="585"/>
      <c r="B55" s="586"/>
      <c r="C55" s="261"/>
      <c r="D55" s="587"/>
      <c r="E55" s="586"/>
      <c r="F55" s="262"/>
      <c r="G55" s="244"/>
      <c r="H55" s="263"/>
      <c r="I55" s="246"/>
      <c r="J55" s="247">
        <f t="shared" si="12"/>
        <v>0</v>
      </c>
      <c r="K55" s="588">
        <f t="shared" si="13"/>
        <v>0</v>
      </c>
      <c r="L55" s="589"/>
      <c r="M55" s="218"/>
      <c r="N55" s="590"/>
      <c r="O55" s="590"/>
      <c r="P55" s="591"/>
      <c r="Q55" s="191">
        <f t="shared" si="14"/>
        <v>0</v>
      </c>
      <c r="R55" s="264"/>
      <c r="S55" s="225"/>
      <c r="T55" s="225"/>
      <c r="U55" s="191">
        <f t="shared" si="15"/>
        <v>1</v>
      </c>
      <c r="V55" s="191">
        <v>2</v>
      </c>
      <c r="W55" s="191">
        <f t="shared" si="16"/>
        <v>1</v>
      </c>
      <c r="X55" s="225"/>
      <c r="Y55" s="191" t="str">
        <f t="shared" si="17"/>
        <v>&lt;=</v>
      </c>
      <c r="Z55" s="191" t="str">
        <f t="shared" si="18"/>
        <v>&gt;=</v>
      </c>
    </row>
    <row r="56" spans="1:26" ht="14.1" customHeight="1">
      <c r="A56" s="585"/>
      <c r="B56" s="586"/>
      <c r="C56" s="261"/>
      <c r="D56" s="587"/>
      <c r="E56" s="586"/>
      <c r="F56" s="262"/>
      <c r="G56" s="244"/>
      <c r="H56" s="263"/>
      <c r="I56" s="246"/>
      <c r="J56" s="247">
        <f t="shared" si="12"/>
        <v>0</v>
      </c>
      <c r="K56" s="588">
        <f t="shared" si="13"/>
        <v>0</v>
      </c>
      <c r="L56" s="589"/>
      <c r="M56" s="218"/>
      <c r="N56" s="590"/>
      <c r="O56" s="590"/>
      <c r="P56" s="591"/>
      <c r="Q56" s="191">
        <f t="shared" si="14"/>
        <v>0</v>
      </c>
      <c r="R56" s="264"/>
      <c r="S56" s="224"/>
      <c r="T56" s="225"/>
      <c r="U56" s="191">
        <f t="shared" si="15"/>
        <v>1</v>
      </c>
      <c r="V56" s="191">
        <v>2</v>
      </c>
      <c r="W56" s="191">
        <f t="shared" si="16"/>
        <v>1</v>
      </c>
      <c r="X56" s="225"/>
      <c r="Y56" s="191" t="str">
        <f t="shared" si="17"/>
        <v>&lt;=</v>
      </c>
      <c r="Z56" s="191" t="str">
        <f t="shared" si="18"/>
        <v>&gt;=</v>
      </c>
    </row>
    <row r="57" spans="1:26" ht="15" customHeight="1" thickBot="1">
      <c r="A57" s="585"/>
      <c r="B57" s="586"/>
      <c r="C57" s="265"/>
      <c r="D57" s="587"/>
      <c r="E57" s="586"/>
      <c r="F57" s="266"/>
      <c r="G57" s="267"/>
      <c r="H57" s="268"/>
      <c r="I57" s="251"/>
      <c r="J57" s="252">
        <f t="shared" si="12"/>
        <v>0</v>
      </c>
      <c r="K57" s="588">
        <f t="shared" si="13"/>
        <v>0</v>
      </c>
      <c r="L57" s="589"/>
      <c r="M57" s="253"/>
      <c r="N57" s="595"/>
      <c r="O57" s="595"/>
      <c r="P57" s="596"/>
      <c r="Q57" s="191">
        <f>IF(C57&lt;&gt;0,IF(A57=$A$98,VLOOKUP(C57,$A$100:$A$108,1,TRUE),IF(A57=$C$98,VLOOKUP(C57,$C$100:$C$110,1,TRUE),IF(A57=$N$98,VLOOKUP(C57,$N$100:$N$108,1,TRUE),))),)</f>
        <v>0</v>
      </c>
      <c r="R57" s="269"/>
      <c r="S57" s="270"/>
      <c r="T57" s="225"/>
      <c r="U57" s="191">
        <f t="shared" si="15"/>
        <v>1</v>
      </c>
      <c r="V57" s="191">
        <v>2</v>
      </c>
      <c r="W57" s="191">
        <f t="shared" si="16"/>
        <v>1</v>
      </c>
      <c r="X57" s="225"/>
      <c r="Y57" s="191" t="str">
        <f t="shared" si="17"/>
        <v>&lt;=</v>
      </c>
      <c r="Z57" s="191" t="str">
        <f t="shared" si="18"/>
        <v>&gt;=</v>
      </c>
    </row>
    <row r="58" spans="1:26" ht="15" customHeight="1" thickBot="1">
      <c r="A58" s="597" t="s">
        <v>100</v>
      </c>
      <c r="B58" s="598"/>
      <c r="C58" s="598"/>
      <c r="D58" s="598"/>
      <c r="E58" s="598"/>
      <c r="F58" s="599"/>
      <c r="G58" s="271"/>
      <c r="H58" s="272"/>
      <c r="I58" s="575">
        <f>SUM(K34:K57)</f>
        <v>1436000</v>
      </c>
      <c r="J58" s="576"/>
      <c r="K58" s="576"/>
      <c r="L58" s="577"/>
      <c r="M58" s="273"/>
      <c r="N58" s="600">
        <f>SUMIF(F34:F57,"&lt;&gt;"&amp;$P$100,K34:K57)</f>
        <v>220000</v>
      </c>
      <c r="O58" s="601"/>
      <c r="P58" s="602"/>
      <c r="R58" s="274"/>
      <c r="S58" s="270"/>
      <c r="T58" s="225"/>
      <c r="U58" s="225"/>
      <c r="V58" s="225"/>
      <c r="W58" s="225"/>
      <c r="X58" s="225"/>
      <c r="Y58" s="225"/>
    </row>
    <row r="59" spans="1:26" ht="8.25" customHeight="1" thickBot="1">
      <c r="A59" s="603"/>
      <c r="B59" s="604"/>
      <c r="C59" s="604"/>
      <c r="D59" s="604"/>
      <c r="E59" s="604"/>
      <c r="F59" s="604"/>
      <c r="G59" s="604"/>
      <c r="H59" s="604"/>
      <c r="I59" s="604"/>
      <c r="J59" s="604"/>
      <c r="K59" s="604"/>
      <c r="L59" s="604"/>
      <c r="M59" s="604"/>
      <c r="N59" s="604"/>
      <c r="O59" s="604"/>
      <c r="P59" s="605"/>
      <c r="R59" s="274"/>
      <c r="S59" s="270"/>
      <c r="T59" s="225"/>
      <c r="U59" s="225"/>
      <c r="V59" s="225"/>
      <c r="W59" s="225"/>
      <c r="X59" s="225"/>
      <c r="Y59" s="225"/>
    </row>
    <row r="60" spans="1:26" ht="19.5" customHeight="1">
      <c r="A60" s="580" t="s">
        <v>77</v>
      </c>
      <c r="B60" s="581"/>
      <c r="C60" s="257" t="s">
        <v>78</v>
      </c>
      <c r="D60" s="582" t="s">
        <v>79</v>
      </c>
      <c r="E60" s="581"/>
      <c r="F60" s="275" t="s">
        <v>80</v>
      </c>
      <c r="G60" s="275" t="s">
        <v>81</v>
      </c>
      <c r="H60" s="275" t="s">
        <v>61</v>
      </c>
      <c r="I60" s="275" t="s">
        <v>82</v>
      </c>
      <c r="J60" s="258" t="s">
        <v>281</v>
      </c>
      <c r="K60" s="582" t="s">
        <v>83</v>
      </c>
      <c r="L60" s="581"/>
      <c r="M60" s="259" t="s">
        <v>282</v>
      </c>
      <c r="N60" s="582" t="s">
        <v>294</v>
      </c>
      <c r="O60" s="583"/>
      <c r="P60" s="584"/>
      <c r="R60" s="260" t="s">
        <v>295</v>
      </c>
      <c r="S60" s="276">
        <f>SUMIF(A34:A57,E98,K34:K57)+SUMIF(A61:A83,H98,K61:K83)</f>
        <v>9103600</v>
      </c>
      <c r="T60" s="225" t="s">
        <v>296</v>
      </c>
      <c r="U60" s="225"/>
      <c r="V60" s="212" t="s">
        <v>284</v>
      </c>
      <c r="W60" s="212" t="s">
        <v>285</v>
      </c>
      <c r="X60" s="212" t="s">
        <v>286</v>
      </c>
      <c r="Y60" s="212" t="s">
        <v>287</v>
      </c>
      <c r="Z60" s="212" t="s">
        <v>288</v>
      </c>
    </row>
    <row r="61" spans="1:26" ht="14.1" customHeight="1">
      <c r="A61" s="585" t="s">
        <v>102</v>
      </c>
      <c r="B61" s="586"/>
      <c r="C61" s="261" t="s">
        <v>103</v>
      </c>
      <c r="D61" s="587"/>
      <c r="E61" s="586"/>
      <c r="F61" s="262"/>
      <c r="G61" s="277">
        <f>IF(A61&lt;&gt;"",$P$4,0)</f>
        <v>180000</v>
      </c>
      <c r="H61" s="263" t="s">
        <v>104</v>
      </c>
      <c r="I61" s="246">
        <v>0.4</v>
      </c>
      <c r="J61" s="247">
        <f t="shared" ref="J61:J76" si="19">IF(ISBLANK(M61),0,IF(ISBLANK(H61),1,SUMIFS($X$98:$X$110,$V$98:$V$110,V61,$W$98:$W$110,U61,$Y$98:$Y$110,Y61,$Z$98:$Z$110,Z61)))</f>
        <v>110</v>
      </c>
      <c r="K61" s="588">
        <f t="shared" ref="K61:K86" si="20">IFERROR(G61*I61*J61,0)</f>
        <v>7920000</v>
      </c>
      <c r="L61" s="589"/>
      <c r="M61" s="218">
        <v>43646</v>
      </c>
      <c r="N61" s="563"/>
      <c r="O61" s="563"/>
      <c r="P61" s="564"/>
      <c r="Q61" s="191" t="str">
        <f t="shared" ref="Q61:Q86" si="21">IF(C61&lt;&gt;0,IF(A61=$G$98,VLOOKUP(C61,$G$100:$G$115,1,TRUE),IF(A61=$H$98,VLOOKUP(C61,$H$100:$H$115,1,TRUE),IF(A61=$I$98,VLOOKUP(C61,$I$100:$I$108,1,TRUE),IF(A61=$K$98,VLOOKUP(C61,$K$100:$K$108,1,TRUE),VLOOKUP(C61,$N$100:$N$108,1,TRUE))))),)</f>
        <v>1:Mass Product</v>
      </c>
      <c r="R61" s="264"/>
      <c r="S61" s="276">
        <f>SUMIF(A61:A79,G98,K61:K79)+SUMIF(A61:A79,H98,K61:K79)+SUMIF(A34:A56,A98,K34:K56)</f>
        <v>8142600</v>
      </c>
      <c r="T61" s="225" t="s">
        <v>297</v>
      </c>
      <c r="U61" s="191">
        <f t="shared" ref="U61:U86" si="22">IFERROR(VLOOKUP(H61,$Q$99:$R$101,2,FALSE),1)</f>
        <v>2</v>
      </c>
      <c r="V61" s="191">
        <v>2</v>
      </c>
      <c r="W61" s="191">
        <f t="shared" ref="W61:W86" si="23">U61</f>
        <v>2</v>
      </c>
      <c r="Y61" s="191" t="str">
        <f t="shared" ref="Y61:Y86" si="24">CONCATENATE("&lt;=",M61)</f>
        <v>&lt;=43646</v>
      </c>
      <c r="Z61" s="191" t="str">
        <f t="shared" ref="Z61:Z86" si="25">CONCATENATE("&gt;=",M61)</f>
        <v>&gt;=43646</v>
      </c>
    </row>
    <row r="62" spans="1:26" ht="14.1" customHeight="1">
      <c r="A62" s="585" t="s">
        <v>102</v>
      </c>
      <c r="B62" s="586"/>
      <c r="C62" s="261" t="s">
        <v>298</v>
      </c>
      <c r="D62" s="587"/>
      <c r="E62" s="586"/>
      <c r="F62" s="262"/>
      <c r="G62" s="277">
        <v>400</v>
      </c>
      <c r="H62" s="263" t="s">
        <v>104</v>
      </c>
      <c r="I62" s="246">
        <v>0.4</v>
      </c>
      <c r="J62" s="247">
        <f t="shared" si="19"/>
        <v>110</v>
      </c>
      <c r="K62" s="588">
        <f t="shared" si="20"/>
        <v>17600</v>
      </c>
      <c r="L62" s="589"/>
      <c r="M62" s="218">
        <v>43646</v>
      </c>
      <c r="N62" s="563"/>
      <c r="O62" s="563"/>
      <c r="P62" s="564"/>
      <c r="Q62" s="191" t="str">
        <f t="shared" si="21"/>
        <v>2:Set Sample</v>
      </c>
      <c r="R62" s="264"/>
      <c r="S62" s="278">
        <f>SUMIF(A34:A57,E98,K34:K57)+SUMIF(A61:A76,H98,K61:K76)</f>
        <v>9103600</v>
      </c>
      <c r="T62" s="191" t="s">
        <v>299</v>
      </c>
      <c r="U62" s="191">
        <f t="shared" si="22"/>
        <v>2</v>
      </c>
      <c r="V62" s="191">
        <v>2</v>
      </c>
      <c r="W62" s="191">
        <f t="shared" si="23"/>
        <v>2</v>
      </c>
      <c r="Y62" s="191" t="str">
        <f t="shared" si="24"/>
        <v>&lt;=43646</v>
      </c>
      <c r="Z62" s="191" t="str">
        <f t="shared" si="25"/>
        <v>&gt;=43646</v>
      </c>
    </row>
    <row r="63" spans="1:26" ht="14.1" customHeight="1">
      <c r="A63" s="585"/>
      <c r="B63" s="586"/>
      <c r="C63" s="261"/>
      <c r="D63" s="587"/>
      <c r="E63" s="586"/>
      <c r="F63" s="262"/>
      <c r="G63" s="277">
        <f t="shared" ref="G63:G86" si="26">IF(A63&lt;&gt;"",$P$4,0)</f>
        <v>0</v>
      </c>
      <c r="H63" s="263"/>
      <c r="I63" s="246"/>
      <c r="J63" s="247">
        <f t="shared" si="19"/>
        <v>0</v>
      </c>
      <c r="K63" s="588">
        <f t="shared" si="20"/>
        <v>0</v>
      </c>
      <c r="L63" s="589"/>
      <c r="M63" s="218"/>
      <c r="N63" s="606"/>
      <c r="O63" s="607"/>
      <c r="P63" s="608"/>
      <c r="Q63" s="191">
        <f t="shared" si="21"/>
        <v>0</v>
      </c>
      <c r="R63" s="264"/>
      <c r="S63" s="279">
        <f>SUMIF(C61:C83,H100,K61:K83)</f>
        <v>7920000</v>
      </c>
      <c r="T63" s="191" t="s">
        <v>300</v>
      </c>
      <c r="U63" s="191">
        <f t="shared" si="22"/>
        <v>1</v>
      </c>
      <c r="V63" s="191">
        <v>2</v>
      </c>
      <c r="W63" s="191">
        <f t="shared" si="23"/>
        <v>1</v>
      </c>
      <c r="Y63" s="191" t="str">
        <f t="shared" si="24"/>
        <v>&lt;=</v>
      </c>
      <c r="Z63" s="191" t="str">
        <f t="shared" si="25"/>
        <v>&gt;=</v>
      </c>
    </row>
    <row r="64" spans="1:26" ht="14.1" customHeight="1">
      <c r="A64" s="585"/>
      <c r="B64" s="586"/>
      <c r="C64" s="261"/>
      <c r="D64" s="587"/>
      <c r="E64" s="586"/>
      <c r="F64" s="262"/>
      <c r="G64" s="277">
        <f t="shared" si="26"/>
        <v>0</v>
      </c>
      <c r="H64" s="263"/>
      <c r="I64" s="246"/>
      <c r="J64" s="247">
        <f t="shared" si="19"/>
        <v>0</v>
      </c>
      <c r="K64" s="588">
        <f t="shared" si="20"/>
        <v>0</v>
      </c>
      <c r="L64" s="589"/>
      <c r="M64" s="218"/>
      <c r="N64" s="563"/>
      <c r="O64" s="563"/>
      <c r="P64" s="564"/>
      <c r="Q64" s="191">
        <f t="shared" si="21"/>
        <v>0</v>
      </c>
      <c r="R64" s="264"/>
      <c r="S64" s="280">
        <f>S62+S65</f>
        <v>9103600</v>
      </c>
      <c r="T64" s="191" t="s">
        <v>301</v>
      </c>
      <c r="U64" s="191">
        <f t="shared" si="22"/>
        <v>1</v>
      </c>
      <c r="V64" s="191">
        <v>2</v>
      </c>
      <c r="W64" s="191">
        <f t="shared" si="23"/>
        <v>1</v>
      </c>
      <c r="Y64" s="191" t="str">
        <f t="shared" si="24"/>
        <v>&lt;=</v>
      </c>
      <c r="Z64" s="191" t="str">
        <f t="shared" si="25"/>
        <v>&gt;=</v>
      </c>
    </row>
    <row r="65" spans="1:26" ht="14.1" customHeight="1">
      <c r="A65" s="585"/>
      <c r="B65" s="586"/>
      <c r="C65" s="261"/>
      <c r="D65" s="587"/>
      <c r="E65" s="586"/>
      <c r="F65" s="262"/>
      <c r="G65" s="277">
        <f t="shared" si="26"/>
        <v>0</v>
      </c>
      <c r="H65" s="263"/>
      <c r="I65" s="246"/>
      <c r="J65" s="247">
        <f t="shared" si="19"/>
        <v>0</v>
      </c>
      <c r="K65" s="588">
        <f t="shared" si="20"/>
        <v>0</v>
      </c>
      <c r="L65" s="589"/>
      <c r="M65" s="218"/>
      <c r="N65" s="563"/>
      <c r="O65" s="563"/>
      <c r="P65" s="564"/>
      <c r="Q65" s="191">
        <f t="shared" si="21"/>
        <v>0</v>
      </c>
      <c r="R65" s="264"/>
      <c r="S65" s="191">
        <f>SUMIF(C77:C85,$K$102,K77:L85)</f>
        <v>0</v>
      </c>
      <c r="U65" s="191">
        <f t="shared" si="22"/>
        <v>1</v>
      </c>
      <c r="V65" s="191">
        <v>2</v>
      </c>
      <c r="W65" s="191">
        <f t="shared" si="23"/>
        <v>1</v>
      </c>
      <c r="Y65" s="191" t="str">
        <f t="shared" si="24"/>
        <v>&lt;=</v>
      </c>
      <c r="Z65" s="191" t="str">
        <f t="shared" si="25"/>
        <v>&gt;=</v>
      </c>
    </row>
    <row r="66" spans="1:26" ht="14.1" customHeight="1">
      <c r="A66" s="585"/>
      <c r="B66" s="586"/>
      <c r="C66" s="261"/>
      <c r="D66" s="587"/>
      <c r="E66" s="586"/>
      <c r="F66" s="262"/>
      <c r="G66" s="277">
        <f t="shared" si="26"/>
        <v>0</v>
      </c>
      <c r="H66" s="263"/>
      <c r="I66" s="246"/>
      <c r="J66" s="247">
        <f t="shared" si="19"/>
        <v>0</v>
      </c>
      <c r="K66" s="588">
        <f t="shared" si="20"/>
        <v>0</v>
      </c>
      <c r="L66" s="589"/>
      <c r="M66" s="218"/>
      <c r="N66" s="563"/>
      <c r="O66" s="563"/>
      <c r="P66" s="564"/>
      <c r="Q66" s="191">
        <f t="shared" si="21"/>
        <v>0</v>
      </c>
      <c r="R66" s="264"/>
      <c r="U66" s="191">
        <f t="shared" si="22"/>
        <v>1</v>
      </c>
      <c r="V66" s="191">
        <v>2</v>
      </c>
      <c r="W66" s="191">
        <f t="shared" si="23"/>
        <v>1</v>
      </c>
      <c r="Y66" s="191" t="str">
        <f t="shared" si="24"/>
        <v>&lt;=</v>
      </c>
      <c r="Z66" s="191" t="str">
        <f t="shared" si="25"/>
        <v>&gt;=</v>
      </c>
    </row>
    <row r="67" spans="1:26" ht="14.1" customHeight="1">
      <c r="A67" s="585"/>
      <c r="B67" s="586"/>
      <c r="C67" s="261"/>
      <c r="D67" s="587"/>
      <c r="E67" s="586"/>
      <c r="F67" s="262"/>
      <c r="G67" s="277">
        <f t="shared" si="26"/>
        <v>0</v>
      </c>
      <c r="H67" s="263"/>
      <c r="I67" s="246"/>
      <c r="J67" s="247">
        <f t="shared" si="19"/>
        <v>0</v>
      </c>
      <c r="K67" s="588">
        <f t="shared" si="20"/>
        <v>0</v>
      </c>
      <c r="L67" s="589"/>
      <c r="M67" s="218"/>
      <c r="N67" s="563"/>
      <c r="O67" s="563"/>
      <c r="P67" s="564"/>
      <c r="Q67" s="191">
        <f t="shared" si="21"/>
        <v>0</v>
      </c>
      <c r="R67" s="264"/>
      <c r="U67" s="191">
        <f t="shared" si="22"/>
        <v>1</v>
      </c>
      <c r="V67" s="191">
        <v>2</v>
      </c>
      <c r="W67" s="191">
        <f t="shared" si="23"/>
        <v>1</v>
      </c>
      <c r="Y67" s="191" t="str">
        <f t="shared" si="24"/>
        <v>&lt;=</v>
      </c>
      <c r="Z67" s="191" t="str">
        <f t="shared" si="25"/>
        <v>&gt;=</v>
      </c>
    </row>
    <row r="68" spans="1:26" ht="14.1" customHeight="1">
      <c r="A68" s="585"/>
      <c r="B68" s="586"/>
      <c r="C68" s="261"/>
      <c r="D68" s="587"/>
      <c r="E68" s="586"/>
      <c r="F68" s="262"/>
      <c r="G68" s="277">
        <f t="shared" si="26"/>
        <v>0</v>
      </c>
      <c r="H68" s="263"/>
      <c r="I68" s="246"/>
      <c r="J68" s="247">
        <f t="shared" si="19"/>
        <v>0</v>
      </c>
      <c r="K68" s="588">
        <f t="shared" si="20"/>
        <v>0</v>
      </c>
      <c r="L68" s="589"/>
      <c r="M68" s="218"/>
      <c r="N68" s="563"/>
      <c r="O68" s="563"/>
      <c r="P68" s="564"/>
      <c r="Q68" s="191">
        <f t="shared" si="21"/>
        <v>0</v>
      </c>
      <c r="R68" s="264"/>
      <c r="U68" s="191">
        <f t="shared" si="22"/>
        <v>1</v>
      </c>
      <c r="V68" s="191">
        <v>2</v>
      </c>
      <c r="W68" s="191">
        <f t="shared" si="23"/>
        <v>1</v>
      </c>
      <c r="Y68" s="191" t="str">
        <f t="shared" si="24"/>
        <v>&lt;=</v>
      </c>
      <c r="Z68" s="191" t="str">
        <f t="shared" si="25"/>
        <v>&gt;=</v>
      </c>
    </row>
    <row r="69" spans="1:26" ht="14.1" customHeight="1">
      <c r="A69" s="585"/>
      <c r="B69" s="586"/>
      <c r="C69" s="261"/>
      <c r="D69" s="587"/>
      <c r="E69" s="586"/>
      <c r="F69" s="262"/>
      <c r="G69" s="277">
        <f t="shared" si="26"/>
        <v>0</v>
      </c>
      <c r="H69" s="263"/>
      <c r="I69" s="246"/>
      <c r="J69" s="247">
        <f t="shared" si="19"/>
        <v>0</v>
      </c>
      <c r="K69" s="588">
        <f t="shared" si="20"/>
        <v>0</v>
      </c>
      <c r="L69" s="589"/>
      <c r="M69" s="218"/>
      <c r="N69" s="563"/>
      <c r="O69" s="563"/>
      <c r="P69" s="564"/>
      <c r="Q69" s="191">
        <f t="shared" si="21"/>
        <v>0</v>
      </c>
      <c r="R69" s="264"/>
      <c r="U69" s="191">
        <f t="shared" si="22"/>
        <v>1</v>
      </c>
      <c r="V69" s="191">
        <v>2</v>
      </c>
      <c r="W69" s="191">
        <f t="shared" si="23"/>
        <v>1</v>
      </c>
      <c r="Y69" s="191" t="str">
        <f t="shared" si="24"/>
        <v>&lt;=</v>
      </c>
      <c r="Z69" s="191" t="str">
        <f t="shared" si="25"/>
        <v>&gt;=</v>
      </c>
    </row>
    <row r="70" spans="1:26" ht="14.1" customHeight="1">
      <c r="A70" s="585"/>
      <c r="B70" s="586"/>
      <c r="C70" s="261"/>
      <c r="D70" s="587"/>
      <c r="E70" s="586"/>
      <c r="F70" s="262"/>
      <c r="G70" s="277">
        <f t="shared" si="26"/>
        <v>0</v>
      </c>
      <c r="H70" s="263"/>
      <c r="I70" s="246"/>
      <c r="J70" s="247">
        <f t="shared" si="19"/>
        <v>0</v>
      </c>
      <c r="K70" s="588">
        <f t="shared" si="20"/>
        <v>0</v>
      </c>
      <c r="L70" s="589"/>
      <c r="M70" s="218"/>
      <c r="N70" s="563"/>
      <c r="O70" s="563"/>
      <c r="P70" s="564"/>
      <c r="Q70" s="191">
        <f t="shared" si="21"/>
        <v>0</v>
      </c>
      <c r="R70" s="264"/>
      <c r="U70" s="191">
        <f t="shared" si="22"/>
        <v>1</v>
      </c>
      <c r="V70" s="191">
        <v>2</v>
      </c>
      <c r="W70" s="191">
        <f t="shared" si="23"/>
        <v>1</v>
      </c>
      <c r="Y70" s="191" t="str">
        <f t="shared" si="24"/>
        <v>&lt;=</v>
      </c>
      <c r="Z70" s="191" t="str">
        <f t="shared" si="25"/>
        <v>&gt;=</v>
      </c>
    </row>
    <row r="71" spans="1:26" ht="14.1" customHeight="1">
      <c r="A71" s="585"/>
      <c r="B71" s="586"/>
      <c r="C71" s="261"/>
      <c r="D71" s="587"/>
      <c r="E71" s="586"/>
      <c r="F71" s="262"/>
      <c r="G71" s="277">
        <f t="shared" si="26"/>
        <v>0</v>
      </c>
      <c r="H71" s="263"/>
      <c r="I71" s="246"/>
      <c r="J71" s="247">
        <f t="shared" si="19"/>
        <v>0</v>
      </c>
      <c r="K71" s="588">
        <f t="shared" si="20"/>
        <v>0</v>
      </c>
      <c r="L71" s="589"/>
      <c r="M71" s="218"/>
      <c r="N71" s="563"/>
      <c r="O71" s="563"/>
      <c r="P71" s="564"/>
      <c r="Q71" s="191">
        <f t="shared" si="21"/>
        <v>0</v>
      </c>
      <c r="R71" s="264"/>
      <c r="U71" s="191">
        <f t="shared" si="22"/>
        <v>1</v>
      </c>
      <c r="V71" s="191">
        <v>2</v>
      </c>
      <c r="W71" s="191">
        <f t="shared" si="23"/>
        <v>1</v>
      </c>
      <c r="Y71" s="191" t="str">
        <f t="shared" si="24"/>
        <v>&lt;=</v>
      </c>
      <c r="Z71" s="191" t="str">
        <f t="shared" si="25"/>
        <v>&gt;=</v>
      </c>
    </row>
    <row r="72" spans="1:26" ht="14.1" customHeight="1">
      <c r="A72" s="585"/>
      <c r="B72" s="586"/>
      <c r="C72" s="261"/>
      <c r="D72" s="587"/>
      <c r="E72" s="586"/>
      <c r="F72" s="262"/>
      <c r="G72" s="277">
        <f t="shared" si="26"/>
        <v>0</v>
      </c>
      <c r="H72" s="263"/>
      <c r="I72" s="246"/>
      <c r="J72" s="247">
        <f t="shared" si="19"/>
        <v>0</v>
      </c>
      <c r="K72" s="588">
        <f t="shared" si="20"/>
        <v>0</v>
      </c>
      <c r="L72" s="589"/>
      <c r="M72" s="218"/>
      <c r="N72" s="563"/>
      <c r="O72" s="563"/>
      <c r="P72" s="564"/>
      <c r="Q72" s="191">
        <f t="shared" si="21"/>
        <v>0</v>
      </c>
      <c r="R72" s="264"/>
      <c r="U72" s="191">
        <f t="shared" si="22"/>
        <v>1</v>
      </c>
      <c r="V72" s="191">
        <v>2</v>
      </c>
      <c r="W72" s="191">
        <f t="shared" si="23"/>
        <v>1</v>
      </c>
      <c r="Y72" s="191" t="str">
        <f t="shared" si="24"/>
        <v>&lt;=</v>
      </c>
      <c r="Z72" s="191" t="str">
        <f t="shared" si="25"/>
        <v>&gt;=</v>
      </c>
    </row>
    <row r="73" spans="1:26" ht="14.1" customHeight="1">
      <c r="A73" s="585"/>
      <c r="B73" s="586"/>
      <c r="C73" s="261"/>
      <c r="D73" s="587"/>
      <c r="E73" s="586"/>
      <c r="F73" s="262"/>
      <c r="G73" s="277">
        <f t="shared" si="26"/>
        <v>0</v>
      </c>
      <c r="H73" s="263"/>
      <c r="I73" s="246"/>
      <c r="J73" s="247">
        <f t="shared" si="19"/>
        <v>0</v>
      </c>
      <c r="K73" s="588">
        <f t="shared" si="20"/>
        <v>0</v>
      </c>
      <c r="L73" s="589"/>
      <c r="M73" s="218"/>
      <c r="N73" s="563"/>
      <c r="O73" s="563"/>
      <c r="P73" s="564"/>
      <c r="Q73" s="191">
        <f t="shared" si="21"/>
        <v>0</v>
      </c>
      <c r="R73" s="264"/>
      <c r="U73" s="191">
        <f t="shared" si="22"/>
        <v>1</v>
      </c>
      <c r="V73" s="191">
        <v>2</v>
      </c>
      <c r="W73" s="191">
        <f t="shared" si="23"/>
        <v>1</v>
      </c>
      <c r="Y73" s="191" t="str">
        <f t="shared" si="24"/>
        <v>&lt;=</v>
      </c>
      <c r="Z73" s="191" t="str">
        <f t="shared" si="25"/>
        <v>&gt;=</v>
      </c>
    </row>
    <row r="74" spans="1:26" ht="14.1" customHeight="1">
      <c r="A74" s="585"/>
      <c r="B74" s="586"/>
      <c r="C74" s="261"/>
      <c r="D74" s="587"/>
      <c r="E74" s="586"/>
      <c r="F74" s="262"/>
      <c r="G74" s="277">
        <f t="shared" si="26"/>
        <v>0</v>
      </c>
      <c r="H74" s="263"/>
      <c r="I74" s="246"/>
      <c r="J74" s="247">
        <f t="shared" si="19"/>
        <v>0</v>
      </c>
      <c r="K74" s="588">
        <f t="shared" si="20"/>
        <v>0</v>
      </c>
      <c r="L74" s="589"/>
      <c r="M74" s="218"/>
      <c r="N74" s="563"/>
      <c r="O74" s="563"/>
      <c r="P74" s="564"/>
      <c r="Q74" s="191">
        <f t="shared" si="21"/>
        <v>0</v>
      </c>
      <c r="R74" s="264"/>
      <c r="U74" s="191">
        <f t="shared" si="22"/>
        <v>1</v>
      </c>
      <c r="V74" s="191">
        <v>2</v>
      </c>
      <c r="W74" s="191">
        <f t="shared" si="23"/>
        <v>1</v>
      </c>
      <c r="Y74" s="191" t="str">
        <f t="shared" si="24"/>
        <v>&lt;=</v>
      </c>
      <c r="Z74" s="191" t="str">
        <f t="shared" si="25"/>
        <v>&gt;=</v>
      </c>
    </row>
    <row r="75" spans="1:26" ht="14.1" customHeight="1">
      <c r="A75" s="585"/>
      <c r="B75" s="586"/>
      <c r="C75" s="261"/>
      <c r="D75" s="587"/>
      <c r="E75" s="586"/>
      <c r="F75" s="262"/>
      <c r="G75" s="277">
        <f t="shared" si="26"/>
        <v>0</v>
      </c>
      <c r="H75" s="263"/>
      <c r="I75" s="246"/>
      <c r="J75" s="247">
        <f t="shared" si="19"/>
        <v>0</v>
      </c>
      <c r="K75" s="588">
        <f t="shared" si="20"/>
        <v>0</v>
      </c>
      <c r="L75" s="589"/>
      <c r="M75" s="218"/>
      <c r="N75" s="606"/>
      <c r="O75" s="607"/>
      <c r="P75" s="608"/>
      <c r="Q75" s="191">
        <f t="shared" si="21"/>
        <v>0</v>
      </c>
      <c r="R75" s="264"/>
      <c r="U75" s="191">
        <f t="shared" si="22"/>
        <v>1</v>
      </c>
      <c r="V75" s="191">
        <v>2</v>
      </c>
      <c r="W75" s="191">
        <f t="shared" si="23"/>
        <v>1</v>
      </c>
      <c r="Y75" s="191" t="str">
        <f t="shared" si="24"/>
        <v>&lt;=</v>
      </c>
      <c r="Z75" s="191" t="str">
        <f t="shared" si="25"/>
        <v>&gt;=</v>
      </c>
    </row>
    <row r="76" spans="1:26" ht="14.1" customHeight="1">
      <c r="A76" s="585"/>
      <c r="B76" s="586"/>
      <c r="C76" s="261"/>
      <c r="D76" s="587"/>
      <c r="E76" s="586"/>
      <c r="F76" s="262"/>
      <c r="G76" s="277">
        <f t="shared" si="26"/>
        <v>0</v>
      </c>
      <c r="H76" s="263"/>
      <c r="I76" s="246"/>
      <c r="J76" s="247">
        <f t="shared" si="19"/>
        <v>0</v>
      </c>
      <c r="K76" s="588">
        <f t="shared" si="20"/>
        <v>0</v>
      </c>
      <c r="L76" s="589"/>
      <c r="M76" s="218"/>
      <c r="N76" s="563"/>
      <c r="O76" s="563"/>
      <c r="P76" s="564"/>
      <c r="Q76" s="191">
        <f t="shared" si="21"/>
        <v>0</v>
      </c>
      <c r="R76" s="264"/>
      <c r="U76" s="191">
        <f t="shared" si="22"/>
        <v>1</v>
      </c>
      <c r="V76" s="191">
        <v>2</v>
      </c>
      <c r="W76" s="191">
        <f t="shared" si="23"/>
        <v>1</v>
      </c>
      <c r="Y76" s="191" t="str">
        <f t="shared" si="24"/>
        <v>&lt;=</v>
      </c>
      <c r="Z76" s="191" t="str">
        <f t="shared" si="25"/>
        <v>&gt;=</v>
      </c>
    </row>
    <row r="77" spans="1:26" ht="14.1" customHeight="1">
      <c r="A77" s="609" t="s">
        <v>109</v>
      </c>
      <c r="B77" s="610"/>
      <c r="C77" s="281"/>
      <c r="D77" s="611">
        <v>3.9E-2</v>
      </c>
      <c r="E77" s="612"/>
      <c r="F77" s="282"/>
      <c r="G77" s="283">
        <f t="shared" si="26"/>
        <v>180000</v>
      </c>
      <c r="H77" s="284" t="s">
        <v>67</v>
      </c>
      <c r="I77" s="246">
        <f>IF(D77&lt;&gt;"",IF(G77&lt;&gt;"",ROUNDDOWN(IF(C77=$K$102,$S$62,0)*D77/G77,4),0),0)</f>
        <v>0</v>
      </c>
      <c r="J77" s="247">
        <f t="shared" ref="J77:J86" si="27">IF(ISBLANK(M77),1,IF(ISBLANK(H77),1,SUMIFS($X$98:$X$110,$V$98:$V$110,V77,$W$98:$W$110,U77,$Y$98:$Y$110,Y77,$Z$98:$Z$110,Z77)))</f>
        <v>1</v>
      </c>
      <c r="K77" s="613">
        <f t="shared" si="20"/>
        <v>0</v>
      </c>
      <c r="L77" s="614"/>
      <c r="M77" s="218">
        <v>43646</v>
      </c>
      <c r="N77" s="563" t="s">
        <v>302</v>
      </c>
      <c r="O77" s="563"/>
      <c r="P77" s="564"/>
      <c r="Q77" s="191">
        <f t="shared" si="21"/>
        <v>0</v>
      </c>
      <c r="R77" s="264"/>
      <c r="U77" s="191">
        <f t="shared" si="22"/>
        <v>1</v>
      </c>
      <c r="V77" s="191">
        <v>2</v>
      </c>
      <c r="W77" s="191">
        <f t="shared" si="23"/>
        <v>1</v>
      </c>
      <c r="Y77" s="191" t="str">
        <f t="shared" si="24"/>
        <v>&lt;=43646</v>
      </c>
      <c r="Z77" s="191" t="str">
        <f t="shared" si="25"/>
        <v>&gt;=43646</v>
      </c>
    </row>
    <row r="78" spans="1:26" ht="14.1" customHeight="1">
      <c r="A78" s="609"/>
      <c r="B78" s="610"/>
      <c r="C78" s="281"/>
      <c r="D78" s="615"/>
      <c r="E78" s="616"/>
      <c r="F78" s="282"/>
      <c r="G78" s="283">
        <f t="shared" si="26"/>
        <v>0</v>
      </c>
      <c r="H78" s="284" t="s">
        <v>67</v>
      </c>
      <c r="I78" s="246"/>
      <c r="J78" s="247">
        <f t="shared" si="27"/>
        <v>1</v>
      </c>
      <c r="K78" s="613">
        <f t="shared" si="20"/>
        <v>0</v>
      </c>
      <c r="L78" s="614"/>
      <c r="M78" s="218"/>
      <c r="N78" s="563" t="s">
        <v>304</v>
      </c>
      <c r="O78" s="563"/>
      <c r="P78" s="564"/>
      <c r="Q78" s="191">
        <f t="shared" si="21"/>
        <v>0</v>
      </c>
      <c r="R78" s="264"/>
      <c r="U78" s="191">
        <f t="shared" si="22"/>
        <v>1</v>
      </c>
      <c r="V78" s="191">
        <v>2</v>
      </c>
      <c r="W78" s="191">
        <f t="shared" si="23"/>
        <v>1</v>
      </c>
      <c r="Y78" s="191" t="str">
        <f t="shared" si="24"/>
        <v>&lt;=</v>
      </c>
      <c r="Z78" s="191" t="str">
        <f t="shared" si="25"/>
        <v>&gt;=</v>
      </c>
    </row>
    <row r="79" spans="1:26" ht="14.1" customHeight="1">
      <c r="A79" s="609"/>
      <c r="B79" s="610"/>
      <c r="C79" s="281"/>
      <c r="D79" s="615"/>
      <c r="E79" s="616"/>
      <c r="F79" s="282"/>
      <c r="G79" s="283">
        <f t="shared" si="26"/>
        <v>0</v>
      </c>
      <c r="H79" s="284" t="s">
        <v>67</v>
      </c>
      <c r="I79" s="246"/>
      <c r="J79" s="247">
        <f t="shared" si="27"/>
        <v>1</v>
      </c>
      <c r="K79" s="613">
        <f t="shared" si="20"/>
        <v>0</v>
      </c>
      <c r="L79" s="614"/>
      <c r="M79" s="218"/>
      <c r="N79" s="563" t="s">
        <v>305</v>
      </c>
      <c r="O79" s="563"/>
      <c r="P79" s="564"/>
      <c r="Q79" s="191">
        <f t="shared" si="21"/>
        <v>0</v>
      </c>
      <c r="R79" s="264"/>
      <c r="U79" s="191">
        <f t="shared" si="22"/>
        <v>1</v>
      </c>
      <c r="V79" s="191">
        <v>2</v>
      </c>
      <c r="W79" s="191">
        <f t="shared" si="23"/>
        <v>1</v>
      </c>
      <c r="Y79" s="191" t="str">
        <f t="shared" si="24"/>
        <v>&lt;=</v>
      </c>
      <c r="Z79" s="191" t="str">
        <f t="shared" si="25"/>
        <v>&gt;=</v>
      </c>
    </row>
    <row r="80" spans="1:26" ht="14.1" customHeight="1">
      <c r="A80" s="617"/>
      <c r="B80" s="618"/>
      <c r="C80" s="285"/>
      <c r="D80" s="611"/>
      <c r="E80" s="612"/>
      <c r="F80" s="282"/>
      <c r="G80" s="283">
        <f t="shared" si="26"/>
        <v>0</v>
      </c>
      <c r="H80" s="284" t="s">
        <v>67</v>
      </c>
      <c r="I80" s="246"/>
      <c r="J80" s="247">
        <f t="shared" si="27"/>
        <v>1</v>
      </c>
      <c r="K80" s="613">
        <f t="shared" si="20"/>
        <v>0</v>
      </c>
      <c r="L80" s="614"/>
      <c r="M80" s="218"/>
      <c r="N80" s="606" t="s">
        <v>306</v>
      </c>
      <c r="O80" s="607"/>
      <c r="P80" s="608"/>
      <c r="Q80" s="191">
        <f t="shared" si="21"/>
        <v>0</v>
      </c>
      <c r="R80" s="264"/>
      <c r="U80" s="191">
        <f t="shared" si="22"/>
        <v>1</v>
      </c>
      <c r="V80" s="191">
        <v>2</v>
      </c>
      <c r="W80" s="191">
        <f t="shared" si="23"/>
        <v>1</v>
      </c>
      <c r="Y80" s="191" t="str">
        <f t="shared" si="24"/>
        <v>&lt;=</v>
      </c>
      <c r="Z80" s="191" t="str">
        <f t="shared" si="25"/>
        <v>&gt;=</v>
      </c>
    </row>
    <row r="81" spans="1:26" ht="14.1" customHeight="1">
      <c r="A81" s="617"/>
      <c r="B81" s="618"/>
      <c r="C81" s="285"/>
      <c r="D81" s="615"/>
      <c r="E81" s="616"/>
      <c r="F81" s="282"/>
      <c r="G81" s="283">
        <f t="shared" si="26"/>
        <v>0</v>
      </c>
      <c r="H81" s="284" t="s">
        <v>67</v>
      </c>
      <c r="I81" s="246"/>
      <c r="J81" s="247">
        <f t="shared" si="27"/>
        <v>1</v>
      </c>
      <c r="K81" s="613">
        <f t="shared" si="20"/>
        <v>0</v>
      </c>
      <c r="L81" s="614"/>
      <c r="M81" s="286"/>
      <c r="N81" s="606"/>
      <c r="O81" s="607"/>
      <c r="P81" s="608"/>
      <c r="Q81" s="191">
        <f t="shared" si="21"/>
        <v>0</v>
      </c>
      <c r="R81" s="287"/>
      <c r="U81" s="191">
        <f t="shared" si="22"/>
        <v>1</v>
      </c>
      <c r="V81" s="191">
        <v>2</v>
      </c>
      <c r="W81" s="191">
        <f t="shared" si="23"/>
        <v>1</v>
      </c>
      <c r="Y81" s="191" t="str">
        <f t="shared" si="24"/>
        <v>&lt;=</v>
      </c>
      <c r="Z81" s="191" t="str">
        <f t="shared" si="25"/>
        <v>&gt;=</v>
      </c>
    </row>
    <row r="82" spans="1:26" ht="14.1" customHeight="1">
      <c r="A82" s="617"/>
      <c r="B82" s="618"/>
      <c r="C82" s="285"/>
      <c r="D82" s="615"/>
      <c r="E82" s="616"/>
      <c r="F82" s="282"/>
      <c r="G82" s="283">
        <f t="shared" si="26"/>
        <v>0</v>
      </c>
      <c r="H82" s="284" t="s">
        <v>67</v>
      </c>
      <c r="I82" s="246"/>
      <c r="J82" s="247">
        <f t="shared" si="27"/>
        <v>1</v>
      </c>
      <c r="K82" s="613">
        <f t="shared" si="20"/>
        <v>0</v>
      </c>
      <c r="L82" s="614"/>
      <c r="M82" s="286"/>
      <c r="N82" s="606"/>
      <c r="O82" s="607"/>
      <c r="P82" s="608"/>
      <c r="Q82" s="191">
        <f t="shared" si="21"/>
        <v>0</v>
      </c>
      <c r="R82" s="287"/>
      <c r="U82" s="191">
        <f t="shared" si="22"/>
        <v>1</v>
      </c>
      <c r="V82" s="191">
        <v>2</v>
      </c>
      <c r="W82" s="191">
        <f t="shared" si="23"/>
        <v>1</v>
      </c>
      <c r="Y82" s="191" t="str">
        <f t="shared" si="24"/>
        <v>&lt;=</v>
      </c>
      <c r="Z82" s="191" t="str">
        <f t="shared" si="25"/>
        <v>&gt;=</v>
      </c>
    </row>
    <row r="83" spans="1:26" ht="14.1" customHeight="1" thickBot="1">
      <c r="A83" s="617"/>
      <c r="B83" s="618"/>
      <c r="C83" s="285"/>
      <c r="D83" s="611"/>
      <c r="E83" s="612"/>
      <c r="F83" s="282"/>
      <c r="G83" s="283">
        <f t="shared" si="26"/>
        <v>0</v>
      </c>
      <c r="H83" s="284" t="s">
        <v>67</v>
      </c>
      <c r="I83" s="246">
        <f>IF(D83&lt;&gt;"",IF(G83&lt;&gt;"",ROUNDDOWN(IF(C83=$K$102,$S$62,0)*D83/G83,4),0),0)</f>
        <v>0</v>
      </c>
      <c r="J83" s="247">
        <f t="shared" si="27"/>
        <v>1</v>
      </c>
      <c r="K83" s="613">
        <f t="shared" si="20"/>
        <v>0</v>
      </c>
      <c r="L83" s="614"/>
      <c r="M83" s="218"/>
      <c r="N83" s="606" t="s">
        <v>308</v>
      </c>
      <c r="O83" s="607"/>
      <c r="P83" s="608"/>
      <c r="Q83" s="191">
        <f t="shared" si="21"/>
        <v>0</v>
      </c>
      <c r="R83" s="269"/>
      <c r="U83" s="191">
        <f t="shared" si="22"/>
        <v>1</v>
      </c>
      <c r="V83" s="191">
        <v>2</v>
      </c>
      <c r="W83" s="191">
        <f t="shared" si="23"/>
        <v>1</v>
      </c>
      <c r="Y83" s="191" t="str">
        <f t="shared" si="24"/>
        <v>&lt;=</v>
      </c>
      <c r="Z83" s="191" t="str">
        <f t="shared" si="25"/>
        <v>&gt;=</v>
      </c>
    </row>
    <row r="84" spans="1:26" ht="14.1" customHeight="1">
      <c r="A84" s="617"/>
      <c r="B84" s="618"/>
      <c r="C84" s="288"/>
      <c r="D84" s="615"/>
      <c r="E84" s="616"/>
      <c r="F84" s="289"/>
      <c r="G84" s="290">
        <f t="shared" si="26"/>
        <v>0</v>
      </c>
      <c r="H84" s="291"/>
      <c r="I84" s="246">
        <f>IF(D84&lt;&gt;"",IF(G84&lt;&gt;"",ROUNDDOWN(IF(C84=$K$102,$S$62,0)*D84/G84,4),0),0)</f>
        <v>0</v>
      </c>
      <c r="J84" s="247">
        <f t="shared" si="27"/>
        <v>1</v>
      </c>
      <c r="K84" s="613">
        <f t="shared" si="20"/>
        <v>0</v>
      </c>
      <c r="L84" s="614"/>
      <c r="M84" s="292"/>
      <c r="N84" s="606"/>
      <c r="O84" s="607"/>
      <c r="P84" s="608"/>
      <c r="Q84" s="191">
        <f t="shared" si="21"/>
        <v>0</v>
      </c>
      <c r="R84" s="293"/>
      <c r="U84" s="191">
        <f t="shared" si="22"/>
        <v>1</v>
      </c>
      <c r="V84" s="191">
        <v>2</v>
      </c>
      <c r="W84" s="191">
        <f t="shared" si="23"/>
        <v>1</v>
      </c>
      <c r="Y84" s="191" t="str">
        <f t="shared" si="24"/>
        <v>&lt;=</v>
      </c>
      <c r="Z84" s="191" t="str">
        <f t="shared" si="25"/>
        <v>&gt;=</v>
      </c>
    </row>
    <row r="85" spans="1:26" ht="14.1" customHeight="1">
      <c r="A85" s="617"/>
      <c r="B85" s="618"/>
      <c r="C85" s="288"/>
      <c r="D85" s="615"/>
      <c r="E85" s="616"/>
      <c r="F85" s="289"/>
      <c r="G85" s="290">
        <f t="shared" si="26"/>
        <v>0</v>
      </c>
      <c r="H85" s="291"/>
      <c r="I85" s="246">
        <f>IF(D85&lt;&gt;"",IF(G85&lt;&gt;"",ROUNDDOWN(IF(C85=$K$102,$S$62,0)*D85/G85,4),0),0)</f>
        <v>0</v>
      </c>
      <c r="J85" s="247">
        <f t="shared" si="27"/>
        <v>1</v>
      </c>
      <c r="K85" s="613">
        <f t="shared" si="20"/>
        <v>0</v>
      </c>
      <c r="L85" s="614"/>
      <c r="M85" s="292"/>
      <c r="N85" s="606"/>
      <c r="O85" s="607"/>
      <c r="P85" s="608"/>
      <c r="Q85" s="191">
        <f t="shared" si="21"/>
        <v>0</v>
      </c>
      <c r="R85" s="293"/>
      <c r="U85" s="191">
        <f t="shared" si="22"/>
        <v>1</v>
      </c>
      <c r="V85" s="191">
        <v>2</v>
      </c>
      <c r="W85" s="191">
        <f t="shared" si="23"/>
        <v>1</v>
      </c>
      <c r="Y85" s="191" t="str">
        <f t="shared" si="24"/>
        <v>&lt;=</v>
      </c>
      <c r="Z85" s="191" t="str">
        <f t="shared" si="25"/>
        <v>&gt;=</v>
      </c>
    </row>
    <row r="86" spans="1:26" ht="14.1" customHeight="1" thickBot="1">
      <c r="A86" s="619" t="s">
        <v>109</v>
      </c>
      <c r="B86" s="620"/>
      <c r="C86" s="294" t="s">
        <v>309</v>
      </c>
      <c r="D86" s="621">
        <v>2.93E-2</v>
      </c>
      <c r="E86" s="622"/>
      <c r="F86" s="295"/>
      <c r="G86" s="296">
        <f t="shared" si="26"/>
        <v>180000</v>
      </c>
      <c r="H86" s="297" t="s">
        <v>67</v>
      </c>
      <c r="I86" s="298">
        <f>IF(D86&lt;&gt;"",IF(G86&lt;&gt;"",ROUNDDOWN(IF(C86=$K$101,$S$64,IF(C86=$K$102,$S$62,0))*D86/G86,2),0),0)</f>
        <v>1.48</v>
      </c>
      <c r="J86" s="299">
        <f t="shared" si="27"/>
        <v>1</v>
      </c>
      <c r="K86" s="623">
        <f t="shared" si="20"/>
        <v>266400</v>
      </c>
      <c r="L86" s="624"/>
      <c r="M86" s="300">
        <v>43646</v>
      </c>
      <c r="N86" s="625" t="s">
        <v>310</v>
      </c>
      <c r="O86" s="626"/>
      <c r="P86" s="627"/>
      <c r="Q86" s="191" t="str">
        <f t="shared" si="21"/>
        <v>2:輸入費用</v>
      </c>
      <c r="U86" s="191">
        <f t="shared" si="22"/>
        <v>1</v>
      </c>
      <c r="V86" s="191">
        <v>2</v>
      </c>
      <c r="W86" s="191">
        <f t="shared" si="23"/>
        <v>1</v>
      </c>
      <c r="Y86" s="191" t="str">
        <f t="shared" si="24"/>
        <v>&lt;=43646</v>
      </c>
      <c r="Z86" s="191" t="str">
        <f t="shared" si="25"/>
        <v>&gt;=43646</v>
      </c>
    </row>
    <row r="87" spans="1:26" ht="6" customHeight="1" thickBot="1">
      <c r="A87" s="301"/>
      <c r="B87" s="302"/>
      <c r="C87" s="302"/>
      <c r="D87" s="302"/>
      <c r="E87" s="302"/>
      <c r="F87" s="302"/>
      <c r="G87" s="303"/>
      <c r="H87" s="303"/>
      <c r="I87" s="304"/>
      <c r="J87" s="304"/>
      <c r="K87" s="304"/>
      <c r="L87" s="304"/>
      <c r="M87" s="305"/>
      <c r="N87" s="628"/>
      <c r="O87" s="628"/>
      <c r="P87" s="629"/>
    </row>
    <row r="88" spans="1:26" ht="16.5" customHeight="1">
      <c r="A88" s="630" t="s">
        <v>311</v>
      </c>
      <c r="B88" s="631"/>
      <c r="C88" s="306">
        <f>I16</f>
        <v>9817200</v>
      </c>
      <c r="D88" s="307"/>
      <c r="E88" s="632" t="s">
        <v>312</v>
      </c>
      <c r="F88" s="633"/>
      <c r="G88" s="631"/>
      <c r="H88" s="634">
        <f>I31</f>
        <v>699</v>
      </c>
      <c r="I88" s="635"/>
      <c r="J88" s="308"/>
      <c r="K88" s="309"/>
      <c r="L88" s="636" t="s">
        <v>313</v>
      </c>
      <c r="M88" s="637"/>
      <c r="N88" s="638">
        <f>C88+H88</f>
        <v>9817899</v>
      </c>
      <c r="O88" s="639"/>
      <c r="P88" s="310"/>
    </row>
    <row r="89" spans="1:26" ht="16.5" customHeight="1">
      <c r="A89" s="640" t="s">
        <v>314</v>
      </c>
      <c r="B89" s="641"/>
      <c r="C89" s="311">
        <f>C88-K94</f>
        <v>397200</v>
      </c>
      <c r="D89" s="312">
        <f>C89/C88</f>
        <v>4.0459601515707128E-2</v>
      </c>
      <c r="E89" s="642" t="s">
        <v>315</v>
      </c>
      <c r="F89" s="643"/>
      <c r="G89" s="644"/>
      <c r="H89" s="645">
        <f>H88-N58</f>
        <v>-219301</v>
      </c>
      <c r="I89" s="646"/>
      <c r="J89" s="313"/>
      <c r="K89" s="312">
        <f>H89/H88</f>
        <v>-313.73533619456367</v>
      </c>
      <c r="L89" s="642" t="s">
        <v>316</v>
      </c>
      <c r="M89" s="644"/>
      <c r="N89" s="647">
        <f>C89+H89</f>
        <v>177899</v>
      </c>
      <c r="O89" s="648"/>
      <c r="P89" s="314">
        <f>N89/N88</f>
        <v>1.8119864545357411E-2</v>
      </c>
    </row>
    <row r="90" spans="1:26" ht="16.5" customHeight="1">
      <c r="A90" s="315"/>
      <c r="B90" s="316"/>
      <c r="C90" s="317"/>
      <c r="D90" s="317"/>
      <c r="E90" s="317"/>
      <c r="F90" s="317"/>
      <c r="G90" s="318"/>
      <c r="H90" s="319"/>
      <c r="I90" s="319"/>
      <c r="J90" s="320"/>
      <c r="K90" s="649" t="s">
        <v>317</v>
      </c>
      <c r="L90" s="650"/>
      <c r="M90" s="651"/>
      <c r="N90" s="652">
        <f>(N88*P90)</f>
        <v>596928.25919999997</v>
      </c>
      <c r="O90" s="653"/>
      <c r="P90" s="321">
        <v>6.08E-2</v>
      </c>
    </row>
    <row r="91" spans="1:26" ht="16.5" customHeight="1" thickBot="1">
      <c r="A91" s="322"/>
      <c r="B91" s="323"/>
      <c r="C91" s="324"/>
      <c r="D91" s="324"/>
      <c r="E91" s="324"/>
      <c r="F91" s="324"/>
      <c r="G91" s="325"/>
      <c r="H91" s="325"/>
      <c r="I91" s="326"/>
      <c r="J91" s="327"/>
      <c r="K91" s="654" t="s">
        <v>318</v>
      </c>
      <c r="L91" s="658"/>
      <c r="M91" s="655"/>
      <c r="N91" s="659">
        <f>N89-N90</f>
        <v>-419029.25919999997</v>
      </c>
      <c r="O91" s="660"/>
      <c r="P91" s="328">
        <f>N91/N88</f>
        <v>-4.2680135454642582E-2</v>
      </c>
    </row>
    <row r="92" spans="1:26" ht="16.5" customHeight="1">
      <c r="A92" s="661" t="s">
        <v>110</v>
      </c>
      <c r="B92" s="662"/>
      <c r="C92" s="663" t="s">
        <v>319</v>
      </c>
      <c r="D92" s="663"/>
      <c r="E92" s="663"/>
      <c r="F92" s="663"/>
      <c r="G92" s="329">
        <f>$P$4</f>
        <v>180000</v>
      </c>
      <c r="H92" s="330"/>
      <c r="I92" s="331">
        <f>IF(G92&gt;0,K92/G92,)</f>
        <v>45.577777777777776</v>
      </c>
      <c r="J92" s="331"/>
      <c r="K92" s="664">
        <f>SUMIF(F61:F86,"&lt;&gt;"&amp;$P$100,K61:K86)</f>
        <v>8204000</v>
      </c>
      <c r="L92" s="664"/>
      <c r="M92" s="331"/>
      <c r="N92" s="665"/>
      <c r="O92" s="665"/>
      <c r="P92" s="332"/>
    </row>
    <row r="93" spans="1:26" ht="16.5" customHeight="1">
      <c r="A93" s="668" t="s">
        <v>112</v>
      </c>
      <c r="B93" s="669"/>
      <c r="C93" s="670" t="s">
        <v>320</v>
      </c>
      <c r="D93" s="670"/>
      <c r="E93" s="670"/>
      <c r="F93" s="670"/>
      <c r="G93" s="333">
        <f>$P$4</f>
        <v>180000</v>
      </c>
      <c r="H93" s="334"/>
      <c r="I93" s="335">
        <f>IF(G93&gt;0,K93/G93,)</f>
        <v>6.7555555555555555</v>
      </c>
      <c r="J93" s="336"/>
      <c r="K93" s="671">
        <f>SUMIF(F34:F86,$P$100,K34:K86)</f>
        <v>1216000</v>
      </c>
      <c r="L93" s="672"/>
      <c r="M93" s="336"/>
      <c r="N93" s="673"/>
      <c r="O93" s="674"/>
      <c r="P93" s="337"/>
    </row>
    <row r="94" spans="1:26" ht="16.5" customHeight="1" thickBot="1">
      <c r="A94" s="675" t="s">
        <v>321</v>
      </c>
      <c r="B94" s="676"/>
      <c r="C94" s="677" t="s">
        <v>322</v>
      </c>
      <c r="D94" s="677"/>
      <c r="E94" s="677"/>
      <c r="F94" s="677"/>
      <c r="G94" s="338">
        <f>$P$4</f>
        <v>180000</v>
      </c>
      <c r="H94" s="339"/>
      <c r="I94" s="326">
        <f>IF(G94&gt;0,K94/G94,)</f>
        <v>52.333333333333336</v>
      </c>
      <c r="J94" s="327"/>
      <c r="K94" s="656">
        <f>SUM(K92:K93)</f>
        <v>9420000</v>
      </c>
      <c r="L94" s="678"/>
      <c r="M94" s="654" t="s">
        <v>323</v>
      </c>
      <c r="N94" s="655"/>
      <c r="O94" s="656">
        <f>N58</f>
        <v>220000</v>
      </c>
      <c r="P94" s="657"/>
    </row>
    <row r="95" spans="1:26" ht="16.5" customHeight="1">
      <c r="A95" s="666" t="s">
        <v>127</v>
      </c>
      <c r="B95" s="666"/>
      <c r="C95" s="666"/>
      <c r="D95" s="666"/>
      <c r="E95" s="666"/>
      <c r="F95" s="666"/>
      <c r="G95" s="666"/>
      <c r="H95" s="340"/>
      <c r="I95" s="667" t="s">
        <v>128</v>
      </c>
      <c r="J95" s="667"/>
      <c r="K95" s="667"/>
      <c r="L95" s="667"/>
      <c r="M95" s="667"/>
      <c r="N95" s="667"/>
      <c r="O95" s="667"/>
      <c r="P95" s="667"/>
    </row>
    <row r="96" spans="1:26" ht="9" customHeight="1">
      <c r="A96" s="628" t="s">
        <v>129</v>
      </c>
      <c r="B96" s="628"/>
      <c r="C96" s="628"/>
      <c r="D96" s="628"/>
      <c r="E96" s="628"/>
      <c r="F96" s="628"/>
      <c r="G96" s="628"/>
      <c r="H96" s="628"/>
      <c r="I96" s="628"/>
      <c r="J96" s="628"/>
      <c r="K96" s="628"/>
      <c r="L96" s="628"/>
      <c r="M96" s="628"/>
      <c r="N96" s="628"/>
      <c r="O96" s="628"/>
      <c r="P96" s="628"/>
    </row>
    <row r="97" spans="1:26" ht="66">
      <c r="V97" s="212" t="s">
        <v>284</v>
      </c>
      <c r="W97" s="212" t="s">
        <v>285</v>
      </c>
      <c r="X97" s="212" t="s">
        <v>286</v>
      </c>
      <c r="Y97" s="212" t="s">
        <v>287</v>
      </c>
      <c r="Z97" s="212" t="s">
        <v>288</v>
      </c>
    </row>
    <row r="98" spans="1:26" s="345" customFormat="1" ht="54">
      <c r="A98" s="341" t="s">
        <v>90</v>
      </c>
      <c r="B98" s="341"/>
      <c r="C98" s="341" t="s">
        <v>85</v>
      </c>
      <c r="D98" s="341"/>
      <c r="E98" s="342" t="s">
        <v>130</v>
      </c>
      <c r="F98" s="342"/>
      <c r="G98" s="343" t="s">
        <v>131</v>
      </c>
      <c r="H98" s="341" t="s">
        <v>102</v>
      </c>
      <c r="I98" s="341" t="s">
        <v>132</v>
      </c>
      <c r="J98" s="341"/>
      <c r="K98" s="341" t="s">
        <v>109</v>
      </c>
      <c r="L98" s="341"/>
      <c r="M98" s="341"/>
      <c r="N98" s="341" t="s">
        <v>133</v>
      </c>
      <c r="O98" s="344" t="s">
        <v>58</v>
      </c>
      <c r="P98" s="345" t="s">
        <v>324</v>
      </c>
      <c r="S98" s="346" t="s">
        <v>325</v>
      </c>
      <c r="T98" s="346" t="s">
        <v>326</v>
      </c>
      <c r="U98" s="346" t="s">
        <v>327</v>
      </c>
      <c r="V98" s="347">
        <v>2</v>
      </c>
      <c r="W98" s="347">
        <v>1</v>
      </c>
      <c r="X98" s="348">
        <v>1</v>
      </c>
      <c r="Y98" s="349">
        <v>153</v>
      </c>
      <c r="Z98" s="349">
        <v>2958465</v>
      </c>
    </row>
    <row r="99" spans="1:26" s="345" customFormat="1" ht="13.2">
      <c r="A99" s="341"/>
      <c r="B99" s="341"/>
      <c r="C99" s="341"/>
      <c r="D99" s="341"/>
      <c r="E99" s="342"/>
      <c r="F99" s="342"/>
      <c r="G99" s="343"/>
      <c r="H99" s="341"/>
      <c r="I99" s="341"/>
      <c r="J99" s="341"/>
      <c r="K99" s="341"/>
      <c r="L99" s="341"/>
      <c r="M99" s="341"/>
      <c r="N99" s="341"/>
      <c r="O99" s="344"/>
      <c r="Q99" s="345" t="s">
        <v>134</v>
      </c>
      <c r="R99" s="345">
        <v>1</v>
      </c>
      <c r="V99" s="347">
        <v>2</v>
      </c>
      <c r="W99" s="347">
        <v>2</v>
      </c>
      <c r="X99" s="348">
        <v>110</v>
      </c>
      <c r="Y99" s="349">
        <v>43617</v>
      </c>
      <c r="Z99" s="349">
        <v>43646</v>
      </c>
    </row>
    <row r="100" spans="1:26" s="345" customFormat="1" ht="43.2">
      <c r="A100" s="350" t="s">
        <v>135</v>
      </c>
      <c r="B100" s="350"/>
      <c r="C100" s="350" t="s">
        <v>136</v>
      </c>
      <c r="D100" s="350"/>
      <c r="E100" s="343" t="s">
        <v>137</v>
      </c>
      <c r="F100" s="343"/>
      <c r="G100" s="350" t="s">
        <v>138</v>
      </c>
      <c r="H100" s="350" t="s">
        <v>139</v>
      </c>
      <c r="I100" s="350" t="s">
        <v>140</v>
      </c>
      <c r="J100" s="350"/>
      <c r="K100" s="350" t="s">
        <v>141</v>
      </c>
      <c r="L100" s="351"/>
      <c r="M100" s="351"/>
      <c r="N100" s="351" t="s">
        <v>142</v>
      </c>
      <c r="O100" s="344" t="s">
        <v>143</v>
      </c>
      <c r="P100" s="352" t="s">
        <v>144</v>
      </c>
      <c r="Q100" s="345" t="s">
        <v>96</v>
      </c>
      <c r="R100" s="345">
        <v>2</v>
      </c>
      <c r="S100" s="345" t="s">
        <v>289</v>
      </c>
      <c r="T100" s="345" t="s">
        <v>293</v>
      </c>
      <c r="U100" s="345" t="s">
        <v>290</v>
      </c>
      <c r="V100" s="347">
        <v>2</v>
      </c>
      <c r="W100" s="347">
        <v>3</v>
      </c>
      <c r="X100" s="348">
        <v>14.18</v>
      </c>
      <c r="Y100" s="349">
        <v>43617</v>
      </c>
      <c r="Z100" s="349">
        <v>43646</v>
      </c>
    </row>
    <row r="101" spans="1:26" s="345" customFormat="1" ht="54">
      <c r="A101" s="350" t="s">
        <v>145</v>
      </c>
      <c r="B101" s="350"/>
      <c r="C101" s="350" t="s">
        <v>146</v>
      </c>
      <c r="D101" s="350"/>
      <c r="E101" s="343" t="s">
        <v>147</v>
      </c>
      <c r="F101" s="343"/>
      <c r="G101" s="350" t="s">
        <v>148</v>
      </c>
      <c r="H101" s="350" t="s">
        <v>149</v>
      </c>
      <c r="I101" s="350" t="s">
        <v>150</v>
      </c>
      <c r="J101" s="353"/>
      <c r="K101" s="345" t="s">
        <v>328</v>
      </c>
      <c r="N101" s="344" t="s">
        <v>307</v>
      </c>
      <c r="O101" s="344" t="s">
        <v>153</v>
      </c>
      <c r="P101" s="352"/>
      <c r="Q101" s="345" t="s">
        <v>329</v>
      </c>
      <c r="R101" s="345">
        <v>3</v>
      </c>
      <c r="U101" s="345" t="s">
        <v>330</v>
      </c>
      <c r="V101" s="347">
        <v>2</v>
      </c>
      <c r="W101" s="347">
        <v>2</v>
      </c>
      <c r="X101" s="348">
        <v>111</v>
      </c>
      <c r="Y101" s="349">
        <v>43647</v>
      </c>
      <c r="Z101" s="349">
        <v>43677</v>
      </c>
    </row>
    <row r="102" spans="1:26" s="345" customFormat="1" ht="43.2">
      <c r="A102" s="350" t="s">
        <v>154</v>
      </c>
      <c r="B102" s="350"/>
      <c r="C102" s="350" t="s">
        <v>155</v>
      </c>
      <c r="D102" s="350"/>
      <c r="E102" s="343" t="s">
        <v>156</v>
      </c>
      <c r="F102" s="343"/>
      <c r="G102" s="350" t="s">
        <v>157</v>
      </c>
      <c r="H102" s="350" t="s">
        <v>158</v>
      </c>
      <c r="I102" s="350" t="s">
        <v>159</v>
      </c>
      <c r="J102" s="354"/>
      <c r="K102" s="354" t="s">
        <v>160</v>
      </c>
      <c r="L102" s="354"/>
      <c r="M102" s="354"/>
      <c r="N102" s="344" t="s">
        <v>303</v>
      </c>
      <c r="O102" s="344" t="s">
        <v>162</v>
      </c>
      <c r="P102" s="352" t="s">
        <v>331</v>
      </c>
      <c r="U102" s="345" t="s">
        <v>332</v>
      </c>
      <c r="V102" s="347">
        <v>2</v>
      </c>
      <c r="W102" s="347">
        <v>3</v>
      </c>
      <c r="X102" s="348">
        <v>15.18</v>
      </c>
      <c r="Y102" s="349">
        <v>43647</v>
      </c>
      <c r="Z102" s="349">
        <v>43677</v>
      </c>
    </row>
    <row r="103" spans="1:26" s="345" customFormat="1" ht="13.5" customHeight="1">
      <c r="A103" s="350" t="s">
        <v>163</v>
      </c>
      <c r="B103" s="350"/>
      <c r="C103" s="350" t="s">
        <v>164</v>
      </c>
      <c r="D103" s="350"/>
      <c r="E103" s="343" t="s">
        <v>165</v>
      </c>
      <c r="F103" s="343"/>
      <c r="G103" s="350" t="s">
        <v>166</v>
      </c>
      <c r="H103" s="350" t="s">
        <v>167</v>
      </c>
      <c r="I103" s="350" t="s">
        <v>168</v>
      </c>
      <c r="J103" s="354"/>
      <c r="K103" s="354" t="s">
        <v>168</v>
      </c>
      <c r="L103" s="354"/>
      <c r="M103" s="354"/>
      <c r="N103" s="355" t="s">
        <v>168</v>
      </c>
      <c r="O103" s="344" t="s">
        <v>170</v>
      </c>
      <c r="U103" s="345" t="s">
        <v>291</v>
      </c>
      <c r="V103" s="347">
        <v>2</v>
      </c>
      <c r="W103" s="347">
        <v>2</v>
      </c>
      <c r="X103" s="348">
        <v>112</v>
      </c>
      <c r="Y103" s="349">
        <v>43678</v>
      </c>
      <c r="Z103" s="349">
        <v>43708</v>
      </c>
    </row>
    <row r="104" spans="1:26" s="345" customFormat="1" ht="13.5" customHeight="1">
      <c r="A104" s="350" t="s">
        <v>171</v>
      </c>
      <c r="B104" s="350"/>
      <c r="C104" s="350" t="s">
        <v>172</v>
      </c>
      <c r="D104" s="350"/>
      <c r="E104" s="343" t="s">
        <v>173</v>
      </c>
      <c r="F104" s="343"/>
      <c r="G104" s="350" t="s">
        <v>174</v>
      </c>
      <c r="H104" s="350" t="s">
        <v>175</v>
      </c>
      <c r="I104" s="356"/>
      <c r="J104" s="357"/>
      <c r="K104" s="358"/>
      <c r="L104" s="358"/>
      <c r="M104" s="358"/>
      <c r="N104" s="344"/>
      <c r="O104" s="344" t="s">
        <v>176</v>
      </c>
      <c r="V104" s="347">
        <v>2</v>
      </c>
      <c r="W104" s="347">
        <v>3</v>
      </c>
      <c r="X104" s="348">
        <v>16.18</v>
      </c>
      <c r="Y104" s="349">
        <v>43678</v>
      </c>
      <c r="Z104" s="349">
        <v>43708</v>
      </c>
    </row>
    <row r="105" spans="1:26" s="345" customFormat="1" ht="13.5" customHeight="1">
      <c r="A105" s="350" t="s">
        <v>177</v>
      </c>
      <c r="B105" s="350"/>
      <c r="C105" s="350" t="s">
        <v>178</v>
      </c>
      <c r="D105" s="350"/>
      <c r="E105" s="343" t="s">
        <v>179</v>
      </c>
      <c r="F105" s="343"/>
      <c r="G105" s="345" t="s">
        <v>180</v>
      </c>
      <c r="H105" s="350" t="s">
        <v>181</v>
      </c>
      <c r="I105" s="356"/>
      <c r="J105" s="356"/>
      <c r="K105" s="341"/>
      <c r="L105" s="346"/>
      <c r="M105" s="346"/>
      <c r="O105" s="344" t="s">
        <v>182</v>
      </c>
      <c r="V105" s="347">
        <v>2</v>
      </c>
      <c r="W105" s="347">
        <v>2</v>
      </c>
      <c r="X105" s="348">
        <v>113</v>
      </c>
      <c r="Y105" s="349">
        <v>43709</v>
      </c>
      <c r="Z105" s="349">
        <v>43738</v>
      </c>
    </row>
    <row r="106" spans="1:26" s="345" customFormat="1" ht="13.5" customHeight="1">
      <c r="A106" s="345" t="s">
        <v>183</v>
      </c>
      <c r="C106" s="350" t="s">
        <v>184</v>
      </c>
      <c r="D106" s="350"/>
      <c r="E106" s="343" t="s">
        <v>168</v>
      </c>
      <c r="F106" s="343"/>
      <c r="G106" s="345" t="s">
        <v>185</v>
      </c>
      <c r="H106" s="350" t="s">
        <v>186</v>
      </c>
      <c r="I106" s="356"/>
      <c r="J106" s="356"/>
      <c r="K106" s="341"/>
      <c r="L106" s="341"/>
      <c r="M106" s="341"/>
      <c r="N106" s="341"/>
      <c r="O106" s="344" t="s">
        <v>187</v>
      </c>
      <c r="V106" s="347">
        <v>2</v>
      </c>
      <c r="W106" s="347">
        <v>3</v>
      </c>
      <c r="X106" s="348">
        <v>14.28</v>
      </c>
      <c r="Y106" s="349">
        <v>43709</v>
      </c>
      <c r="Z106" s="349">
        <v>43738</v>
      </c>
    </row>
    <row r="107" spans="1:26" s="345" customFormat="1" ht="32.4">
      <c r="A107" s="356" t="s">
        <v>188</v>
      </c>
      <c r="B107" s="356"/>
      <c r="C107" s="350" t="s">
        <v>189</v>
      </c>
      <c r="D107" s="350"/>
      <c r="E107" s="343"/>
      <c r="F107" s="343"/>
      <c r="G107" s="345" t="s">
        <v>190</v>
      </c>
      <c r="H107" s="350" t="s">
        <v>191</v>
      </c>
      <c r="I107" s="356"/>
      <c r="J107" s="356"/>
      <c r="K107" s="341"/>
      <c r="L107" s="341"/>
      <c r="M107" s="341"/>
      <c r="N107" s="341"/>
      <c r="O107" s="345" t="s">
        <v>192</v>
      </c>
      <c r="V107" s="347">
        <v>2</v>
      </c>
      <c r="W107" s="347">
        <v>2</v>
      </c>
      <c r="X107" s="348">
        <v>114</v>
      </c>
      <c r="Y107" s="349">
        <v>43739</v>
      </c>
      <c r="Z107" s="349">
        <v>43769</v>
      </c>
    </row>
    <row r="108" spans="1:26" s="345" customFormat="1" ht="43.2">
      <c r="A108" s="350" t="s">
        <v>168</v>
      </c>
      <c r="B108" s="350"/>
      <c r="C108" s="350" t="s">
        <v>168</v>
      </c>
      <c r="D108" s="350"/>
      <c r="E108" s="343"/>
      <c r="F108" s="343"/>
      <c r="G108" s="350" t="s">
        <v>193</v>
      </c>
      <c r="H108" s="350" t="s">
        <v>194</v>
      </c>
      <c r="I108" s="356"/>
      <c r="J108" s="356"/>
      <c r="K108" s="341"/>
      <c r="L108" s="341"/>
      <c r="M108" s="341"/>
      <c r="N108" s="341"/>
      <c r="O108" s="344" t="s">
        <v>195</v>
      </c>
      <c r="V108" s="347">
        <v>2</v>
      </c>
      <c r="W108" s="347">
        <v>3</v>
      </c>
      <c r="X108" s="348">
        <v>16.18</v>
      </c>
      <c r="Y108" s="349">
        <v>43739</v>
      </c>
      <c r="Z108" s="349">
        <v>43769</v>
      </c>
    </row>
    <row r="109" spans="1:26" s="345" customFormat="1" ht="43.2">
      <c r="A109" s="356"/>
      <c r="B109" s="356"/>
      <c r="C109" s="341"/>
      <c r="D109" s="341"/>
      <c r="E109" s="343"/>
      <c r="F109" s="343"/>
      <c r="G109" s="350" t="s">
        <v>196</v>
      </c>
      <c r="H109" s="350" t="s">
        <v>197</v>
      </c>
      <c r="I109" s="356"/>
      <c r="J109" s="356"/>
      <c r="K109" s="341"/>
      <c r="L109" s="341"/>
      <c r="M109" s="341"/>
      <c r="N109" s="341"/>
      <c r="O109" s="345" t="s">
        <v>198</v>
      </c>
      <c r="V109" s="347">
        <v>2</v>
      </c>
      <c r="W109" s="347">
        <v>2</v>
      </c>
      <c r="X109" s="348">
        <v>115</v>
      </c>
      <c r="Y109" s="349">
        <v>43770</v>
      </c>
      <c r="Z109" s="349">
        <v>43799</v>
      </c>
    </row>
    <row r="110" spans="1:26" s="345" customFormat="1" ht="32.4">
      <c r="A110" s="356"/>
      <c r="B110" s="356"/>
      <c r="C110" s="341"/>
      <c r="D110" s="341"/>
      <c r="E110" s="343"/>
      <c r="F110" s="343"/>
      <c r="G110" s="350" t="s">
        <v>199</v>
      </c>
      <c r="H110" s="350" t="s">
        <v>200</v>
      </c>
      <c r="I110" s="356"/>
      <c r="J110" s="356"/>
      <c r="K110" s="341"/>
      <c r="L110" s="341"/>
      <c r="M110" s="341"/>
      <c r="N110" s="341"/>
      <c r="O110" s="344" t="s">
        <v>168</v>
      </c>
      <c r="V110" s="347">
        <v>2</v>
      </c>
      <c r="W110" s="347">
        <v>3</v>
      </c>
      <c r="X110" s="348">
        <v>15.11</v>
      </c>
      <c r="Y110" s="349">
        <v>43770</v>
      </c>
      <c r="Z110" s="349">
        <v>43799</v>
      </c>
    </row>
    <row r="111" spans="1:26" s="345" customFormat="1" ht="21.6">
      <c r="A111" s="356"/>
      <c r="B111" s="356"/>
      <c r="C111" s="341"/>
      <c r="D111" s="341"/>
      <c r="E111" s="343"/>
      <c r="F111" s="343"/>
      <c r="G111" s="350" t="s">
        <v>201</v>
      </c>
      <c r="H111" s="350" t="s">
        <v>202</v>
      </c>
      <c r="I111" s="356"/>
      <c r="J111" s="356"/>
      <c r="K111" s="341"/>
      <c r="L111" s="341"/>
      <c r="M111" s="341"/>
      <c r="N111" s="341"/>
      <c r="O111" s="344"/>
    </row>
    <row r="112" spans="1:26" s="345" customFormat="1" ht="21.6">
      <c r="A112" s="356"/>
      <c r="B112" s="356"/>
      <c r="C112" s="341"/>
      <c r="D112" s="341"/>
      <c r="E112" s="343"/>
      <c r="F112" s="343"/>
      <c r="G112" s="350" t="s">
        <v>203</v>
      </c>
      <c r="H112" s="350" t="s">
        <v>204</v>
      </c>
      <c r="I112" s="356"/>
      <c r="J112" s="356"/>
      <c r="K112" s="341"/>
      <c r="L112" s="341"/>
      <c r="M112" s="341"/>
      <c r="N112" s="341"/>
      <c r="O112" s="344"/>
    </row>
    <row r="113" spans="1:19" s="345" customFormat="1" ht="33">
      <c r="A113" s="356"/>
      <c r="B113" s="356"/>
      <c r="C113" s="341"/>
      <c r="D113" s="341"/>
      <c r="E113" s="343"/>
      <c r="F113" s="343"/>
      <c r="G113" s="350" t="s">
        <v>168</v>
      </c>
      <c r="H113" s="350" t="s">
        <v>205</v>
      </c>
      <c r="I113" s="356"/>
      <c r="J113" s="356"/>
      <c r="K113" s="341"/>
      <c r="L113" s="341"/>
      <c r="M113" s="341"/>
      <c r="N113" s="341"/>
      <c r="O113" s="344"/>
      <c r="S113" s="359"/>
    </row>
    <row r="114" spans="1:19" s="345" customFormat="1" ht="22.2">
      <c r="A114" s="356"/>
      <c r="B114" s="356"/>
      <c r="C114" s="341"/>
      <c r="D114" s="341"/>
      <c r="E114" s="343"/>
      <c r="F114" s="343"/>
      <c r="G114" s="341"/>
      <c r="H114" s="350" t="s">
        <v>206</v>
      </c>
      <c r="I114" s="356"/>
      <c r="J114" s="356"/>
      <c r="K114" s="341"/>
      <c r="L114" s="341"/>
      <c r="M114" s="341"/>
      <c r="N114" s="341"/>
      <c r="O114" s="344"/>
      <c r="S114" s="360"/>
    </row>
    <row r="115" spans="1:19" s="345" customFormat="1" ht="33">
      <c r="A115" s="356"/>
      <c r="B115" s="356"/>
      <c r="C115" s="356"/>
      <c r="D115" s="356"/>
      <c r="E115" s="343"/>
      <c r="F115" s="343"/>
      <c r="G115" s="341"/>
      <c r="H115" s="350" t="s">
        <v>207</v>
      </c>
      <c r="I115" s="356"/>
      <c r="J115" s="356"/>
      <c r="K115" s="341"/>
      <c r="L115" s="341"/>
      <c r="M115" s="341"/>
      <c r="N115" s="341"/>
      <c r="O115" s="344"/>
      <c r="S115" s="360"/>
    </row>
    <row r="116" spans="1:19" s="345" customFormat="1" ht="13.2">
      <c r="C116" s="361"/>
      <c r="D116" s="361"/>
      <c r="E116" s="361"/>
      <c r="F116" s="361"/>
      <c r="G116" s="361"/>
      <c r="H116" s="350" t="s">
        <v>168</v>
      </c>
      <c r="S116" s="360"/>
    </row>
    <row r="117" spans="1:19" s="345" customFormat="1" ht="13.2">
      <c r="A117" s="344" t="s">
        <v>208</v>
      </c>
      <c r="B117" s="344"/>
      <c r="C117" s="344"/>
      <c r="D117" s="344"/>
      <c r="E117" s="344"/>
      <c r="F117" s="344"/>
      <c r="G117" s="344"/>
      <c r="H117" s="344"/>
      <c r="I117" s="344"/>
      <c r="J117" s="344"/>
      <c r="K117" s="344"/>
      <c r="L117" s="344"/>
      <c r="M117" s="344"/>
      <c r="N117" s="344"/>
      <c r="O117" s="344"/>
      <c r="S117" s="360"/>
    </row>
    <row r="118" spans="1:19" s="345" customFormat="1" ht="13.2">
      <c r="A118" s="344"/>
      <c r="B118" s="344"/>
      <c r="C118" s="344"/>
      <c r="D118" s="344"/>
      <c r="E118" s="344"/>
      <c r="F118" s="344"/>
      <c r="G118" s="344"/>
      <c r="H118" s="344"/>
      <c r="I118" s="344"/>
      <c r="J118" s="344"/>
      <c r="K118" s="344"/>
      <c r="L118" s="344"/>
      <c r="M118" s="344"/>
      <c r="N118" s="344"/>
      <c r="S118" s="360"/>
    </row>
    <row r="119" spans="1:19" s="345" customFormat="1" ht="13.2">
      <c r="A119" s="344" t="s">
        <v>209</v>
      </c>
      <c r="B119" s="344"/>
      <c r="C119" s="344" t="s">
        <v>209</v>
      </c>
      <c r="D119" s="344"/>
      <c r="E119" s="344" t="s">
        <v>209</v>
      </c>
      <c r="F119" s="344"/>
      <c r="G119" s="344" t="s">
        <v>209</v>
      </c>
      <c r="H119" s="344" t="s">
        <v>209</v>
      </c>
      <c r="I119" s="344" t="s">
        <v>209</v>
      </c>
      <c r="J119" s="344"/>
      <c r="K119" s="344"/>
      <c r="L119" s="344"/>
      <c r="M119" s="344"/>
      <c r="N119" s="344"/>
      <c r="O119" s="344" t="s">
        <v>209</v>
      </c>
      <c r="S119" s="360"/>
    </row>
    <row r="120" spans="1:19" s="345" customFormat="1" ht="13.2">
      <c r="A120" s="344" t="s">
        <v>333</v>
      </c>
      <c r="B120" s="344"/>
      <c r="C120" s="344" t="s">
        <v>334</v>
      </c>
      <c r="D120" s="344"/>
      <c r="E120" s="344" t="s">
        <v>335</v>
      </c>
      <c r="F120" s="344"/>
      <c r="G120" s="344" t="s">
        <v>333</v>
      </c>
      <c r="H120" s="344" t="s">
        <v>335</v>
      </c>
      <c r="I120" s="344" t="s">
        <v>333</v>
      </c>
      <c r="J120" s="344"/>
      <c r="K120" s="344"/>
      <c r="L120" s="344"/>
      <c r="M120" s="344"/>
      <c r="N120" s="344"/>
      <c r="O120" s="362" t="s">
        <v>214</v>
      </c>
      <c r="S120" s="360"/>
    </row>
    <row r="121" spans="1:19" s="345" customFormat="1" ht="12">
      <c r="A121" s="344" t="s">
        <v>334</v>
      </c>
      <c r="B121" s="344"/>
      <c r="C121" s="363" t="s">
        <v>336</v>
      </c>
      <c r="D121" s="363"/>
      <c r="E121" s="344" t="s">
        <v>216</v>
      </c>
      <c r="F121" s="344"/>
      <c r="G121" s="344" t="s">
        <v>334</v>
      </c>
      <c r="H121" s="344" t="s">
        <v>216</v>
      </c>
      <c r="I121" s="344" t="s">
        <v>337</v>
      </c>
      <c r="J121" s="344"/>
      <c r="K121" s="344"/>
      <c r="L121" s="344"/>
      <c r="M121" s="344"/>
      <c r="N121" s="344"/>
      <c r="O121" s="362" t="s">
        <v>218</v>
      </c>
    </row>
    <row r="122" spans="1:19" s="345" customFormat="1" ht="12">
      <c r="A122" s="344" t="s">
        <v>337</v>
      </c>
      <c r="B122" s="344"/>
      <c r="C122" s="344" t="s">
        <v>338</v>
      </c>
      <c r="D122" s="344"/>
      <c r="E122" s="344" t="s">
        <v>223</v>
      </c>
      <c r="F122" s="344"/>
      <c r="G122" s="344" t="s">
        <v>337</v>
      </c>
      <c r="H122" s="344" t="s">
        <v>223</v>
      </c>
      <c r="I122" s="344" t="s">
        <v>338</v>
      </c>
      <c r="J122" s="344"/>
      <c r="K122" s="344"/>
      <c r="L122" s="344"/>
      <c r="M122" s="344"/>
      <c r="N122" s="344"/>
      <c r="O122" s="362" t="s">
        <v>221</v>
      </c>
    </row>
    <row r="123" spans="1:19" s="345" customFormat="1" ht="12">
      <c r="A123" s="344" t="s">
        <v>215</v>
      </c>
      <c r="B123" s="344"/>
      <c r="C123" s="344" t="s">
        <v>339</v>
      </c>
      <c r="D123" s="344"/>
      <c r="E123" s="344" t="s">
        <v>340</v>
      </c>
      <c r="F123" s="344"/>
      <c r="G123" s="344" t="s">
        <v>215</v>
      </c>
      <c r="H123" s="344" t="s">
        <v>341</v>
      </c>
      <c r="I123" s="344" t="s">
        <v>342</v>
      </c>
      <c r="J123" s="344"/>
      <c r="K123" s="344"/>
      <c r="L123" s="344"/>
      <c r="M123" s="344"/>
      <c r="N123" s="344"/>
      <c r="O123" s="362" t="s">
        <v>224</v>
      </c>
    </row>
    <row r="124" spans="1:19" s="345" customFormat="1" ht="12">
      <c r="A124" s="363" t="s">
        <v>336</v>
      </c>
      <c r="B124" s="363"/>
      <c r="C124" s="344" t="s">
        <v>343</v>
      </c>
      <c r="D124" s="344"/>
      <c r="E124" s="344" t="s">
        <v>344</v>
      </c>
      <c r="F124" s="344"/>
      <c r="G124" s="363" t="s">
        <v>336</v>
      </c>
      <c r="H124" s="344" t="s">
        <v>341</v>
      </c>
      <c r="I124" s="344" t="s">
        <v>345</v>
      </c>
      <c r="J124" s="344"/>
      <c r="K124" s="344"/>
      <c r="L124" s="344"/>
      <c r="M124" s="344"/>
      <c r="N124" s="344"/>
      <c r="O124" s="362" t="s">
        <v>227</v>
      </c>
    </row>
    <row r="125" spans="1:19" s="345" customFormat="1" ht="12">
      <c r="A125" s="344" t="s">
        <v>338</v>
      </c>
      <c r="B125" s="344"/>
      <c r="C125" s="344" t="s">
        <v>211</v>
      </c>
      <c r="D125" s="344"/>
      <c r="E125" s="344" t="s">
        <v>341</v>
      </c>
      <c r="F125" s="344"/>
      <c r="G125" s="344" t="s">
        <v>346</v>
      </c>
      <c r="H125" s="344" t="s">
        <v>347</v>
      </c>
      <c r="I125" s="344" t="s">
        <v>211</v>
      </c>
      <c r="J125" s="344"/>
      <c r="K125" s="344"/>
      <c r="L125" s="344"/>
      <c r="M125" s="344"/>
      <c r="N125" s="344"/>
      <c r="O125" s="362" t="s">
        <v>230</v>
      </c>
    </row>
    <row r="126" spans="1:19" s="345" customFormat="1" ht="12">
      <c r="A126" s="344" t="s">
        <v>348</v>
      </c>
      <c r="B126" s="344"/>
      <c r="C126" s="344" t="s">
        <v>217</v>
      </c>
      <c r="D126" s="344"/>
      <c r="E126" s="344" t="s">
        <v>347</v>
      </c>
      <c r="F126" s="344"/>
      <c r="G126" s="344" t="s">
        <v>338</v>
      </c>
      <c r="H126" s="344" t="s">
        <v>349</v>
      </c>
      <c r="I126" s="344" t="s">
        <v>217</v>
      </c>
      <c r="J126" s="344"/>
      <c r="K126" s="344"/>
      <c r="L126" s="344"/>
      <c r="M126" s="344"/>
      <c r="N126" s="344"/>
      <c r="O126" s="362" t="s">
        <v>234</v>
      </c>
    </row>
    <row r="127" spans="1:19" s="345" customFormat="1" ht="12">
      <c r="A127" s="344" t="s">
        <v>339</v>
      </c>
      <c r="B127" s="344"/>
      <c r="C127" s="344" t="s">
        <v>350</v>
      </c>
      <c r="D127" s="344"/>
      <c r="E127" s="344" t="s">
        <v>349</v>
      </c>
      <c r="F127" s="344"/>
      <c r="G127" s="344" t="s">
        <v>220</v>
      </c>
      <c r="H127" s="344" t="s">
        <v>351</v>
      </c>
      <c r="I127" s="344"/>
      <c r="J127" s="344"/>
      <c r="K127" s="344"/>
      <c r="L127" s="344"/>
      <c r="M127" s="344"/>
      <c r="N127" s="344"/>
      <c r="O127" s="362" t="s">
        <v>236</v>
      </c>
    </row>
    <row r="128" spans="1:19" s="345" customFormat="1" ht="13.2">
      <c r="A128" s="344" t="s">
        <v>352</v>
      </c>
      <c r="B128" s="344"/>
      <c r="C128" s="364"/>
      <c r="D128" s="364"/>
      <c r="E128" s="344" t="s">
        <v>351</v>
      </c>
      <c r="F128" s="344"/>
      <c r="G128" s="344" t="s">
        <v>353</v>
      </c>
      <c r="H128" s="344" t="s">
        <v>354</v>
      </c>
      <c r="I128" s="344"/>
      <c r="J128" s="344"/>
      <c r="K128" s="344"/>
      <c r="L128" s="344"/>
      <c r="M128" s="344"/>
      <c r="N128" s="344"/>
      <c r="O128" s="344"/>
    </row>
    <row r="129" spans="1:15" s="345" customFormat="1" ht="13.2">
      <c r="A129" s="344" t="s">
        <v>355</v>
      </c>
      <c r="B129" s="344"/>
      <c r="C129" s="364"/>
      <c r="D129" s="364"/>
      <c r="E129" s="344" t="s">
        <v>354</v>
      </c>
      <c r="F129" s="344"/>
      <c r="G129" s="344" t="s">
        <v>339</v>
      </c>
      <c r="H129" s="344" t="s">
        <v>226</v>
      </c>
      <c r="I129" s="344"/>
      <c r="J129" s="344"/>
      <c r="K129" s="344"/>
      <c r="L129" s="344"/>
      <c r="M129" s="344"/>
      <c r="N129" s="344"/>
      <c r="O129" s="344"/>
    </row>
    <row r="130" spans="1:15" s="345" customFormat="1" ht="13.2">
      <c r="A130" s="344" t="s">
        <v>356</v>
      </c>
      <c r="B130" s="344"/>
      <c r="C130" s="364"/>
      <c r="D130" s="364"/>
      <c r="E130" s="344" t="s">
        <v>226</v>
      </c>
      <c r="F130" s="344"/>
      <c r="G130" s="344" t="s">
        <v>352</v>
      </c>
      <c r="H130" s="344" t="s">
        <v>357</v>
      </c>
      <c r="I130" s="344"/>
      <c r="J130" s="344"/>
      <c r="K130" s="344"/>
      <c r="L130" s="344"/>
      <c r="M130" s="344"/>
      <c r="N130" s="344"/>
      <c r="O130" s="344"/>
    </row>
    <row r="131" spans="1:15" s="345" customFormat="1" ht="13.2">
      <c r="A131" s="344" t="s">
        <v>228</v>
      </c>
      <c r="B131" s="344"/>
      <c r="C131" s="364"/>
      <c r="D131" s="364"/>
      <c r="E131" s="344" t="s">
        <v>357</v>
      </c>
      <c r="F131" s="344"/>
      <c r="G131" s="344" t="s">
        <v>355</v>
      </c>
      <c r="H131" s="344" t="s">
        <v>358</v>
      </c>
      <c r="I131" s="344"/>
      <c r="J131" s="344"/>
      <c r="K131" s="344"/>
      <c r="L131" s="344"/>
      <c r="M131" s="344"/>
      <c r="N131" s="344"/>
      <c r="O131" s="344"/>
    </row>
    <row r="132" spans="1:15" s="345" customFormat="1" ht="13.2">
      <c r="A132" s="344" t="s">
        <v>211</v>
      </c>
      <c r="B132" s="344"/>
      <c r="C132" s="364"/>
      <c r="D132" s="364"/>
      <c r="E132" s="344" t="s">
        <v>358</v>
      </c>
      <c r="F132" s="344"/>
      <c r="G132" s="344" t="s">
        <v>356</v>
      </c>
      <c r="H132" s="344" t="s">
        <v>237</v>
      </c>
      <c r="I132" s="344"/>
      <c r="J132" s="344"/>
      <c r="K132" s="344"/>
      <c r="L132" s="344"/>
      <c r="M132" s="344"/>
      <c r="N132" s="344"/>
      <c r="O132" s="344"/>
    </row>
    <row r="133" spans="1:15" s="345" customFormat="1" ht="13.2">
      <c r="A133" s="344" t="s">
        <v>217</v>
      </c>
      <c r="B133" s="344"/>
      <c r="C133" s="364"/>
      <c r="D133" s="364"/>
      <c r="E133" s="344" t="s">
        <v>237</v>
      </c>
      <c r="F133" s="344"/>
      <c r="G133" s="344" t="s">
        <v>228</v>
      </c>
      <c r="H133" s="344" t="s">
        <v>359</v>
      </c>
      <c r="I133" s="344"/>
      <c r="J133" s="344"/>
      <c r="K133" s="344"/>
      <c r="L133" s="344"/>
      <c r="M133" s="344"/>
      <c r="N133" s="344"/>
      <c r="O133" s="344"/>
    </row>
    <row r="134" spans="1:15" s="345" customFormat="1" ht="13.2">
      <c r="A134" s="344" t="s">
        <v>360</v>
      </c>
      <c r="B134" s="344"/>
      <c r="C134" s="364"/>
      <c r="D134" s="364"/>
      <c r="E134" s="344" t="s">
        <v>359</v>
      </c>
      <c r="F134" s="344"/>
      <c r="G134" s="344" t="s">
        <v>238</v>
      </c>
      <c r="H134" s="344" t="s">
        <v>361</v>
      </c>
      <c r="I134" s="344"/>
      <c r="J134" s="344"/>
      <c r="K134" s="344"/>
      <c r="L134" s="344"/>
      <c r="M134" s="344"/>
      <c r="N134" s="344"/>
      <c r="O134" s="344"/>
    </row>
    <row r="135" spans="1:15" s="345" customFormat="1" ht="13.2">
      <c r="A135" s="344" t="s">
        <v>350</v>
      </c>
      <c r="B135" s="344"/>
      <c r="C135" s="364"/>
      <c r="D135" s="364"/>
      <c r="E135" s="344" t="s">
        <v>361</v>
      </c>
      <c r="F135" s="344"/>
      <c r="G135" s="344" t="s">
        <v>362</v>
      </c>
      <c r="H135" s="344" t="s">
        <v>363</v>
      </c>
      <c r="I135" s="344"/>
      <c r="J135" s="344"/>
      <c r="K135" s="344"/>
      <c r="L135" s="344"/>
      <c r="M135" s="344"/>
      <c r="N135" s="344"/>
      <c r="O135" s="344"/>
    </row>
    <row r="136" spans="1:15" s="345" customFormat="1">
      <c r="A136" s="344"/>
      <c r="B136" s="344"/>
      <c r="C136" s="344"/>
      <c r="D136" s="344"/>
      <c r="E136" s="344"/>
      <c r="F136" s="344"/>
      <c r="G136" s="344" t="s">
        <v>211</v>
      </c>
      <c r="H136" s="344"/>
      <c r="I136" s="344"/>
      <c r="J136" s="344"/>
      <c r="K136" s="344"/>
      <c r="L136" s="344"/>
      <c r="M136" s="344"/>
      <c r="N136" s="344"/>
      <c r="O136" s="344"/>
    </row>
    <row r="137" spans="1:15" s="345" customFormat="1">
      <c r="A137" s="344"/>
      <c r="B137" s="344"/>
      <c r="C137" s="344"/>
      <c r="D137" s="344"/>
      <c r="E137" s="344"/>
      <c r="F137" s="344"/>
      <c r="G137" s="344" t="s">
        <v>217</v>
      </c>
      <c r="H137" s="344"/>
      <c r="I137" s="344"/>
      <c r="J137" s="344"/>
      <c r="K137" s="344"/>
      <c r="L137" s="344"/>
      <c r="M137" s="344"/>
      <c r="N137" s="344"/>
      <c r="O137" s="344"/>
    </row>
    <row r="138" spans="1:15" s="345" customFormat="1">
      <c r="A138" s="344" t="s">
        <v>240</v>
      </c>
      <c r="B138" s="344"/>
      <c r="C138" s="344"/>
      <c r="D138" s="344"/>
      <c r="E138" s="344"/>
      <c r="F138" s="344"/>
      <c r="G138" s="344"/>
      <c r="H138" s="344"/>
    </row>
    <row r="139" spans="1:15" s="345" customFormat="1" ht="13.2">
      <c r="A139" s="344"/>
      <c r="B139" s="365" t="s">
        <v>364</v>
      </c>
      <c r="C139" s="366" t="s">
        <v>365</v>
      </c>
      <c r="D139" s="366" t="s">
        <v>366</v>
      </c>
      <c r="E139" s="366" t="s">
        <v>367</v>
      </c>
      <c r="F139" s="365" t="s">
        <v>368</v>
      </c>
      <c r="G139" s="366"/>
      <c r="H139" s="365"/>
      <c r="I139" s="367" t="s">
        <v>369</v>
      </c>
      <c r="J139" s="365"/>
      <c r="K139" s="364"/>
      <c r="L139" s="368"/>
      <c r="M139" s="368"/>
    </row>
    <row r="140" spans="1:15" s="345" customFormat="1" ht="12">
      <c r="A140" s="344"/>
      <c r="B140" s="344"/>
      <c r="C140" s="366"/>
      <c r="D140" s="366"/>
      <c r="E140" s="366"/>
      <c r="F140" s="365"/>
      <c r="G140" s="366"/>
      <c r="H140" s="365"/>
      <c r="I140" s="367"/>
      <c r="J140" s="365"/>
      <c r="K140" s="344"/>
    </row>
    <row r="141" spans="1:15" s="345" customFormat="1" ht="12">
      <c r="A141" s="344"/>
      <c r="B141" s="365" t="s">
        <v>370</v>
      </c>
      <c r="C141" s="365" t="s">
        <v>370</v>
      </c>
      <c r="D141" s="365" t="s">
        <v>267</v>
      </c>
      <c r="E141" s="365" t="s">
        <v>267</v>
      </c>
      <c r="F141" s="366" t="s">
        <v>251</v>
      </c>
      <c r="G141" s="365"/>
      <c r="H141" s="366"/>
      <c r="I141" s="369" t="s">
        <v>247</v>
      </c>
      <c r="J141" s="365"/>
      <c r="K141" s="344"/>
    </row>
    <row r="142" spans="1:15" s="345" customFormat="1" ht="12">
      <c r="A142" s="344"/>
      <c r="B142" s="365"/>
      <c r="C142" s="365"/>
      <c r="D142" s="370"/>
      <c r="E142" s="370"/>
      <c r="F142" s="370"/>
      <c r="G142" s="370"/>
      <c r="H142" s="370"/>
      <c r="I142" s="371" t="s">
        <v>253</v>
      </c>
      <c r="J142" s="365"/>
      <c r="K142" s="344"/>
    </row>
    <row r="143" spans="1:15" s="345" customFormat="1" ht="12">
      <c r="A143" s="344"/>
      <c r="B143" s="365"/>
      <c r="C143" s="365"/>
      <c r="D143" s="365"/>
      <c r="E143" s="365"/>
      <c r="F143" s="365"/>
      <c r="G143" s="365"/>
      <c r="H143" s="365"/>
      <c r="I143" s="367" t="s">
        <v>370</v>
      </c>
      <c r="J143" s="365"/>
      <c r="K143" s="344"/>
    </row>
    <row r="144" spans="1:15" s="345" customFormat="1" ht="12">
      <c r="A144" s="344"/>
      <c r="B144" s="365"/>
      <c r="C144" s="366"/>
      <c r="D144" s="365"/>
      <c r="E144" s="370"/>
      <c r="F144" s="365"/>
      <c r="G144" s="365"/>
      <c r="H144" s="365"/>
      <c r="I144" s="367" t="s">
        <v>267</v>
      </c>
      <c r="J144" s="365"/>
      <c r="K144" s="344"/>
    </row>
    <row r="145" spans="1:26" s="345" customFormat="1" ht="12">
      <c r="A145" s="366"/>
      <c r="B145" s="372"/>
      <c r="C145" s="366"/>
      <c r="D145" s="365"/>
      <c r="E145" s="366"/>
      <c r="F145" s="366"/>
      <c r="G145" s="366"/>
      <c r="H145" s="365"/>
      <c r="I145" s="369" t="s">
        <v>261</v>
      </c>
      <c r="J145" s="365"/>
      <c r="K145" s="344"/>
    </row>
    <row r="146" spans="1:26" s="345" customFormat="1" ht="12">
      <c r="A146" s="365"/>
      <c r="B146" s="365"/>
      <c r="C146" s="365"/>
      <c r="D146" s="365"/>
      <c r="E146" s="365"/>
      <c r="F146" s="365"/>
      <c r="G146" s="365"/>
      <c r="H146" s="365"/>
      <c r="I146" s="367" t="s">
        <v>51</v>
      </c>
      <c r="J146" s="365"/>
      <c r="K146" s="344"/>
    </row>
    <row r="147" spans="1:26" s="345" customFormat="1" ht="12">
      <c r="A147" s="372"/>
      <c r="B147" s="365"/>
      <c r="C147" s="372"/>
      <c r="D147" s="365"/>
      <c r="E147" s="372"/>
      <c r="F147" s="372"/>
      <c r="G147" s="372"/>
      <c r="H147" s="365"/>
      <c r="I147" s="373" t="s">
        <v>371</v>
      </c>
      <c r="J147" s="365"/>
      <c r="K147" s="344"/>
    </row>
    <row r="148" spans="1:26" s="345" customFormat="1" ht="12">
      <c r="A148" s="370"/>
      <c r="B148" s="365"/>
      <c r="C148" s="370"/>
      <c r="D148" s="365"/>
      <c r="E148" s="370"/>
      <c r="F148" s="370"/>
      <c r="G148" s="370"/>
      <c r="H148" s="365"/>
      <c r="I148" s="371" t="s">
        <v>372</v>
      </c>
      <c r="J148" s="365"/>
      <c r="K148" s="344"/>
    </row>
    <row r="149" spans="1:26" s="345" customFormat="1" ht="12">
      <c r="A149" s="365"/>
      <c r="B149" s="365"/>
      <c r="C149" s="365"/>
      <c r="D149" s="365"/>
      <c r="E149" s="365"/>
      <c r="F149" s="365"/>
      <c r="G149" s="365"/>
      <c r="H149" s="365"/>
      <c r="I149" s="367" t="s">
        <v>373</v>
      </c>
      <c r="J149" s="365"/>
      <c r="K149" s="344"/>
    </row>
    <row r="150" spans="1:26" s="345" customFormat="1" ht="12">
      <c r="A150" s="365"/>
      <c r="B150" s="365"/>
      <c r="C150" s="365"/>
      <c r="D150" s="365"/>
      <c r="E150" s="365"/>
      <c r="F150" s="365"/>
      <c r="G150" s="365"/>
      <c r="H150" s="365"/>
      <c r="I150" s="365" t="s">
        <v>374</v>
      </c>
      <c r="J150" s="365"/>
      <c r="K150" s="344"/>
    </row>
    <row r="151" spans="1:26" s="345" customFormat="1" ht="12">
      <c r="A151" s="365"/>
      <c r="B151" s="365"/>
      <c r="C151" s="365"/>
      <c r="D151" s="365"/>
      <c r="E151" s="365"/>
      <c r="F151" s="365"/>
      <c r="G151" s="365"/>
      <c r="H151" s="365"/>
      <c r="I151" s="365" t="s">
        <v>375</v>
      </c>
      <c r="J151" s="365"/>
      <c r="K151" s="344"/>
    </row>
    <row r="152" spans="1:26" s="345" customFormat="1" ht="12">
      <c r="A152" s="365"/>
      <c r="C152" s="365"/>
      <c r="E152" s="365"/>
      <c r="F152" s="365"/>
      <c r="G152" s="365"/>
      <c r="I152" s="365" t="s">
        <v>376</v>
      </c>
    </row>
    <row r="153" spans="1:26" s="345" customFormat="1" ht="12">
      <c r="A153" s="372"/>
      <c r="C153" s="372"/>
      <c r="E153" s="372"/>
      <c r="F153" s="372"/>
      <c r="G153" s="372"/>
      <c r="I153" s="372" t="s">
        <v>377</v>
      </c>
    </row>
    <row r="154" spans="1:26" ht="12">
      <c r="A154" s="372"/>
      <c r="C154" s="372"/>
      <c r="E154" s="372"/>
      <c r="F154" s="372"/>
      <c r="G154" s="372"/>
      <c r="I154" s="372" t="s">
        <v>378</v>
      </c>
      <c r="V154" s="345"/>
      <c r="W154" s="345"/>
      <c r="X154" s="345"/>
      <c r="Y154" s="345"/>
      <c r="Z154" s="345"/>
    </row>
    <row r="155" spans="1:26" ht="12">
      <c r="A155" s="365"/>
      <c r="C155" s="365"/>
      <c r="E155" s="365"/>
      <c r="F155" s="365"/>
      <c r="G155" s="365"/>
      <c r="I155" s="365" t="s">
        <v>379</v>
      </c>
    </row>
    <row r="158" spans="1:26" ht="12">
      <c r="A158" s="374">
        <f ca="1">TODAY()</f>
        <v>43726</v>
      </c>
      <c r="B158" s="374"/>
      <c r="C158" s="375">
        <f ca="1">YEAR(A158)</f>
        <v>2019</v>
      </c>
      <c r="D158" s="375"/>
      <c r="E158" s="376">
        <f ca="1">MONTH(A158)</f>
        <v>9</v>
      </c>
      <c r="F158" s="377" t="str">
        <f t="shared" ref="F158:F183" ca="1" si="28">CONCATENATE(C158,"/",E158)</f>
        <v>2019/9</v>
      </c>
    </row>
    <row r="159" spans="1:26" ht="12">
      <c r="A159" s="375"/>
      <c r="B159" s="375"/>
      <c r="C159" s="375">
        <f t="shared" ref="C159:C183" ca="1" si="29">IF(E158=12,C158+1,C158)</f>
        <v>2019</v>
      </c>
      <c r="D159" s="375"/>
      <c r="E159" s="376">
        <f t="shared" ref="E159:E183" ca="1" si="30">IF(E158=12,1,E158+1)</f>
        <v>10</v>
      </c>
      <c r="F159" s="377" t="str">
        <f t="shared" ca="1" si="28"/>
        <v>2019/10</v>
      </c>
    </row>
    <row r="160" spans="1:26" ht="12">
      <c r="A160" s="375"/>
      <c r="B160" s="375"/>
      <c r="C160" s="375">
        <f t="shared" ca="1" si="29"/>
        <v>2019</v>
      </c>
      <c r="D160" s="375"/>
      <c r="E160" s="376">
        <f t="shared" ca="1" si="30"/>
        <v>11</v>
      </c>
      <c r="F160" s="377" t="str">
        <f t="shared" ca="1" si="28"/>
        <v>2019/11</v>
      </c>
    </row>
    <row r="161" spans="3:6" ht="12">
      <c r="C161" s="375">
        <f t="shared" ca="1" si="29"/>
        <v>2019</v>
      </c>
      <c r="D161" s="375"/>
      <c r="E161" s="376">
        <f t="shared" ca="1" si="30"/>
        <v>12</v>
      </c>
      <c r="F161" s="377" t="str">
        <f t="shared" ca="1" si="28"/>
        <v>2019/12</v>
      </c>
    </row>
    <row r="162" spans="3:6" ht="12">
      <c r="C162" s="375">
        <f t="shared" ca="1" si="29"/>
        <v>2020</v>
      </c>
      <c r="D162" s="375"/>
      <c r="E162" s="376">
        <f t="shared" ca="1" si="30"/>
        <v>1</v>
      </c>
      <c r="F162" s="377" t="str">
        <f t="shared" ca="1" si="28"/>
        <v>2020/1</v>
      </c>
    </row>
    <row r="163" spans="3:6" ht="12">
      <c r="C163" s="375">
        <f t="shared" ca="1" si="29"/>
        <v>2020</v>
      </c>
      <c r="D163" s="375"/>
      <c r="E163" s="376">
        <f t="shared" ca="1" si="30"/>
        <v>2</v>
      </c>
      <c r="F163" s="377" t="str">
        <f t="shared" ca="1" si="28"/>
        <v>2020/2</v>
      </c>
    </row>
    <row r="164" spans="3:6" ht="12">
      <c r="C164" s="375">
        <f t="shared" ca="1" si="29"/>
        <v>2020</v>
      </c>
      <c r="D164" s="375"/>
      <c r="E164" s="376">
        <f t="shared" ca="1" si="30"/>
        <v>3</v>
      </c>
      <c r="F164" s="377" t="str">
        <f t="shared" ca="1" si="28"/>
        <v>2020/3</v>
      </c>
    </row>
    <row r="165" spans="3:6" ht="12">
      <c r="C165" s="375">
        <f t="shared" ca="1" si="29"/>
        <v>2020</v>
      </c>
      <c r="D165" s="375"/>
      <c r="E165" s="376">
        <f t="shared" ca="1" si="30"/>
        <v>4</v>
      </c>
      <c r="F165" s="377" t="str">
        <f t="shared" ca="1" si="28"/>
        <v>2020/4</v>
      </c>
    </row>
    <row r="166" spans="3:6" ht="12">
      <c r="C166" s="375">
        <f t="shared" ca="1" si="29"/>
        <v>2020</v>
      </c>
      <c r="D166" s="375"/>
      <c r="E166" s="376">
        <f t="shared" ca="1" si="30"/>
        <v>5</v>
      </c>
      <c r="F166" s="377" t="str">
        <f t="shared" ca="1" si="28"/>
        <v>2020/5</v>
      </c>
    </row>
    <row r="167" spans="3:6" ht="12">
      <c r="C167" s="375">
        <f t="shared" ca="1" si="29"/>
        <v>2020</v>
      </c>
      <c r="D167" s="375"/>
      <c r="E167" s="376">
        <f t="shared" ca="1" si="30"/>
        <v>6</v>
      </c>
      <c r="F167" s="377" t="str">
        <f t="shared" ca="1" si="28"/>
        <v>2020/6</v>
      </c>
    </row>
    <row r="168" spans="3:6" ht="12">
      <c r="C168" s="375">
        <f t="shared" ca="1" si="29"/>
        <v>2020</v>
      </c>
      <c r="D168" s="375"/>
      <c r="E168" s="376">
        <f t="shared" ca="1" si="30"/>
        <v>7</v>
      </c>
      <c r="F168" s="377" t="str">
        <f t="shared" ca="1" si="28"/>
        <v>2020/7</v>
      </c>
    </row>
    <row r="169" spans="3:6" ht="12">
      <c r="C169" s="375">
        <f t="shared" ca="1" si="29"/>
        <v>2020</v>
      </c>
      <c r="D169" s="375"/>
      <c r="E169" s="376">
        <f t="shared" ca="1" si="30"/>
        <v>8</v>
      </c>
      <c r="F169" s="377" t="str">
        <f t="shared" ca="1" si="28"/>
        <v>2020/8</v>
      </c>
    </row>
    <row r="170" spans="3:6" ht="12">
      <c r="C170" s="375">
        <f t="shared" ca="1" si="29"/>
        <v>2020</v>
      </c>
      <c r="D170" s="375"/>
      <c r="E170" s="376">
        <f t="shared" ca="1" si="30"/>
        <v>9</v>
      </c>
      <c r="F170" s="377" t="str">
        <f t="shared" ca="1" si="28"/>
        <v>2020/9</v>
      </c>
    </row>
    <row r="171" spans="3:6" ht="12">
      <c r="C171" s="375">
        <f t="shared" ca="1" si="29"/>
        <v>2020</v>
      </c>
      <c r="D171" s="375"/>
      <c r="E171" s="376">
        <f t="shared" ca="1" si="30"/>
        <v>10</v>
      </c>
      <c r="F171" s="377" t="str">
        <f t="shared" ca="1" si="28"/>
        <v>2020/10</v>
      </c>
    </row>
    <row r="172" spans="3:6" ht="12">
      <c r="C172" s="375">
        <f t="shared" ca="1" si="29"/>
        <v>2020</v>
      </c>
      <c r="D172" s="375"/>
      <c r="E172" s="376">
        <f t="shared" ca="1" si="30"/>
        <v>11</v>
      </c>
      <c r="F172" s="377" t="str">
        <f t="shared" ca="1" si="28"/>
        <v>2020/11</v>
      </c>
    </row>
    <row r="173" spans="3:6" ht="12">
      <c r="C173" s="375">
        <f t="shared" ca="1" si="29"/>
        <v>2020</v>
      </c>
      <c r="D173" s="375"/>
      <c r="E173" s="376">
        <f t="shared" ca="1" si="30"/>
        <v>12</v>
      </c>
      <c r="F173" s="377" t="str">
        <f t="shared" ca="1" si="28"/>
        <v>2020/12</v>
      </c>
    </row>
    <row r="174" spans="3:6" ht="12">
      <c r="C174" s="375">
        <f t="shared" ca="1" si="29"/>
        <v>2021</v>
      </c>
      <c r="D174" s="375"/>
      <c r="E174" s="376">
        <f t="shared" ca="1" si="30"/>
        <v>1</v>
      </c>
      <c r="F174" s="377" t="str">
        <f t="shared" ca="1" si="28"/>
        <v>2021/1</v>
      </c>
    </row>
    <row r="175" spans="3:6" ht="12">
      <c r="C175" s="375">
        <f t="shared" ca="1" si="29"/>
        <v>2021</v>
      </c>
      <c r="D175" s="375"/>
      <c r="E175" s="376">
        <f t="shared" ca="1" si="30"/>
        <v>2</v>
      </c>
      <c r="F175" s="377" t="str">
        <f t="shared" ca="1" si="28"/>
        <v>2021/2</v>
      </c>
    </row>
    <row r="176" spans="3:6" ht="12">
      <c r="C176" s="375">
        <f t="shared" ca="1" si="29"/>
        <v>2021</v>
      </c>
      <c r="D176" s="375"/>
      <c r="E176" s="376">
        <f t="shared" ca="1" si="30"/>
        <v>3</v>
      </c>
      <c r="F176" s="377" t="str">
        <f t="shared" ca="1" si="28"/>
        <v>2021/3</v>
      </c>
    </row>
    <row r="177" spans="1:18" ht="12">
      <c r="C177" s="375">
        <f t="shared" ca="1" si="29"/>
        <v>2021</v>
      </c>
      <c r="D177" s="375"/>
      <c r="E177" s="376">
        <f t="shared" ca="1" si="30"/>
        <v>4</v>
      </c>
      <c r="F177" s="377" t="str">
        <f t="shared" ca="1" si="28"/>
        <v>2021/4</v>
      </c>
    </row>
    <row r="178" spans="1:18" ht="12">
      <c r="C178" s="375">
        <f t="shared" ca="1" si="29"/>
        <v>2021</v>
      </c>
      <c r="D178" s="375"/>
      <c r="E178" s="376">
        <f t="shared" ca="1" si="30"/>
        <v>5</v>
      </c>
      <c r="F178" s="377" t="str">
        <f t="shared" ca="1" si="28"/>
        <v>2021/5</v>
      </c>
    </row>
    <row r="179" spans="1:18" ht="12">
      <c r="C179" s="375">
        <f t="shared" ca="1" si="29"/>
        <v>2021</v>
      </c>
      <c r="D179" s="375"/>
      <c r="E179" s="376">
        <f t="shared" ca="1" si="30"/>
        <v>6</v>
      </c>
      <c r="F179" s="377" t="str">
        <f t="shared" ca="1" si="28"/>
        <v>2021/6</v>
      </c>
    </row>
    <row r="180" spans="1:18" ht="12">
      <c r="C180" s="375">
        <f t="shared" ca="1" si="29"/>
        <v>2021</v>
      </c>
      <c r="D180" s="375"/>
      <c r="E180" s="376">
        <f t="shared" ca="1" si="30"/>
        <v>7</v>
      </c>
      <c r="F180" s="377" t="str">
        <f t="shared" ca="1" si="28"/>
        <v>2021/7</v>
      </c>
    </row>
    <row r="181" spans="1:18" ht="12">
      <c r="C181" s="375">
        <f t="shared" ca="1" si="29"/>
        <v>2021</v>
      </c>
      <c r="D181" s="375"/>
      <c r="E181" s="376">
        <f t="shared" ca="1" si="30"/>
        <v>8</v>
      </c>
      <c r="F181" s="377" t="str">
        <f t="shared" ca="1" si="28"/>
        <v>2021/8</v>
      </c>
    </row>
    <row r="182" spans="1:18" ht="12">
      <c r="C182" s="375">
        <f t="shared" ca="1" si="29"/>
        <v>2021</v>
      </c>
      <c r="D182" s="375"/>
      <c r="E182" s="376">
        <f t="shared" ca="1" si="30"/>
        <v>9</v>
      </c>
      <c r="F182" s="377" t="str">
        <f t="shared" ca="1" si="28"/>
        <v>2021/9</v>
      </c>
    </row>
    <row r="183" spans="1:18" ht="12">
      <c r="C183" s="375">
        <f t="shared" ca="1" si="29"/>
        <v>2021</v>
      </c>
      <c r="D183" s="375"/>
      <c r="E183" s="376">
        <f t="shared" ca="1" si="30"/>
        <v>10</v>
      </c>
      <c r="F183" s="377" t="str">
        <f t="shared" ca="1" si="28"/>
        <v>2021/10</v>
      </c>
    </row>
    <row r="185" spans="1:18" ht="13.2">
      <c r="C185" s="378" t="str">
        <f>B139</f>
        <v>31:ライフカプセル</v>
      </c>
      <c r="D185" s="378"/>
      <c r="E185" s="379" t="str">
        <f>C139</f>
        <v>32:ライフキャンディ</v>
      </c>
      <c r="F185" s="379" t="str">
        <f>F139</f>
        <v>50:新規企画</v>
      </c>
      <c r="G185" s="380">
        <f>G139</f>
        <v>0</v>
      </c>
      <c r="H185" s="365">
        <f>H139</f>
        <v>0</v>
      </c>
      <c r="I185" s="379" t="e">
        <f>#REF!</f>
        <v>#REF!</v>
      </c>
      <c r="J185" s="379"/>
      <c r="K185" s="365"/>
      <c r="L185" s="365"/>
      <c r="M185" s="365"/>
      <c r="N185" s="364"/>
    </row>
    <row r="186" spans="1:18">
      <c r="A186" s="381" t="s">
        <v>160</v>
      </c>
      <c r="B186" s="381"/>
      <c r="C186" s="382">
        <v>1.37E-2</v>
      </c>
      <c r="D186" s="382"/>
      <c r="E186" s="383">
        <v>1.15E-2</v>
      </c>
      <c r="F186" s="383">
        <v>1.35E-2</v>
      </c>
      <c r="G186" s="383">
        <v>4.4699999999999997E-2</v>
      </c>
      <c r="H186" s="383">
        <v>6.8599999999999994E-2</v>
      </c>
      <c r="I186" s="383">
        <v>8.2000000000000007E-3</v>
      </c>
      <c r="J186" s="383"/>
      <c r="K186" s="383"/>
      <c r="L186" s="383"/>
      <c r="M186" s="383"/>
      <c r="N186" s="383"/>
      <c r="P186" s="345"/>
      <c r="Q186" s="345"/>
      <c r="R186" s="345"/>
    </row>
    <row r="187" spans="1:18">
      <c r="A187" s="384" t="s">
        <v>328</v>
      </c>
      <c r="B187" s="384"/>
      <c r="C187" s="383">
        <v>2.3099999999999999E-2</v>
      </c>
      <c r="D187" s="383"/>
      <c r="E187" s="383">
        <v>3.5900000000000001E-2</v>
      </c>
      <c r="F187" s="383">
        <v>2.4199999999999999E-2</v>
      </c>
      <c r="G187" s="383">
        <v>7.6999999999999999E-2</v>
      </c>
      <c r="H187" s="383">
        <v>4.9200000000000001E-2</v>
      </c>
      <c r="I187" s="383">
        <v>3.32E-2</v>
      </c>
      <c r="J187" s="383"/>
      <c r="K187" s="383"/>
      <c r="L187" s="383"/>
      <c r="M187" s="383"/>
      <c r="N187" s="383"/>
      <c r="P187" s="345"/>
      <c r="Q187" s="345"/>
      <c r="R187" s="345"/>
    </row>
    <row r="188" spans="1:18">
      <c r="A188" s="385" t="s">
        <v>380</v>
      </c>
      <c r="B188" s="385"/>
      <c r="C188" s="386">
        <v>1.5299999999999999E-2</v>
      </c>
      <c r="D188" s="386"/>
      <c r="E188" s="386">
        <v>1.4E-2</v>
      </c>
      <c r="F188" s="386">
        <v>1.46E-2</v>
      </c>
      <c r="G188" s="386">
        <v>1.49E-2</v>
      </c>
      <c r="H188" s="386">
        <v>1.37E-2</v>
      </c>
      <c r="I188" s="386">
        <v>1.41E-2</v>
      </c>
      <c r="J188" s="386"/>
      <c r="K188" s="386"/>
      <c r="L188" s="386"/>
      <c r="M188" s="386"/>
      <c r="N188" s="386"/>
    </row>
    <row r="189" spans="1:18" ht="11.4" thickBot="1">
      <c r="A189" s="387" t="s">
        <v>381</v>
      </c>
      <c r="B189" s="388"/>
      <c r="C189" s="386"/>
      <c r="D189" s="386"/>
      <c r="E189" s="386"/>
      <c r="F189" s="386"/>
      <c r="G189" s="386"/>
      <c r="H189" s="386"/>
      <c r="I189" s="386"/>
      <c r="J189" s="386"/>
      <c r="K189" s="386"/>
      <c r="L189" s="386"/>
      <c r="M189" s="386"/>
      <c r="N189" s="386"/>
    </row>
  </sheetData>
  <mergeCells count="352">
    <mergeCell ref="A95:G95"/>
    <mergeCell ref="I95:P95"/>
    <mergeCell ref="A96:P96"/>
    <mergeCell ref="A93:B93"/>
    <mergeCell ref="C93:F93"/>
    <mergeCell ref="K93:L93"/>
    <mergeCell ref="N93:O93"/>
    <mergeCell ref="A94:B94"/>
    <mergeCell ref="C94:F94"/>
    <mergeCell ref="K94:L94"/>
    <mergeCell ref="A89:B89"/>
    <mergeCell ref="E89:G89"/>
    <mergeCell ref="H89:I89"/>
    <mergeCell ref="L89:M89"/>
    <mergeCell ref="N89:O89"/>
    <mergeCell ref="K90:M90"/>
    <mergeCell ref="N90:O90"/>
    <mergeCell ref="M94:N94"/>
    <mergeCell ref="O94:P94"/>
    <mergeCell ref="K91:M91"/>
    <mergeCell ref="N91:O91"/>
    <mergeCell ref="A92:B92"/>
    <mergeCell ref="C92:F92"/>
    <mergeCell ref="K92:L92"/>
    <mergeCell ref="N92:O92"/>
    <mergeCell ref="A86:B86"/>
    <mergeCell ref="D86:E86"/>
    <mergeCell ref="K86:L86"/>
    <mergeCell ref="N86:P86"/>
    <mergeCell ref="N87:P87"/>
    <mergeCell ref="A88:B88"/>
    <mergeCell ref="E88:G88"/>
    <mergeCell ref="H88:I88"/>
    <mergeCell ref="L88:M88"/>
    <mergeCell ref="N88:O88"/>
    <mergeCell ref="A83:B83"/>
    <mergeCell ref="D83:E83"/>
    <mergeCell ref="K83:L83"/>
    <mergeCell ref="N83:P83"/>
    <mergeCell ref="A84:B84"/>
    <mergeCell ref="D84:E84"/>
    <mergeCell ref="K84:L84"/>
    <mergeCell ref="N84:P84"/>
    <mergeCell ref="A85:B85"/>
    <mergeCell ref="D85:E85"/>
    <mergeCell ref="K85:L85"/>
    <mergeCell ref="N85:P85"/>
    <mergeCell ref="A80:B80"/>
    <mergeCell ref="D80:E80"/>
    <mergeCell ref="K80:L80"/>
    <mergeCell ref="N80:P80"/>
    <mergeCell ref="A81:B81"/>
    <mergeCell ref="D81:E81"/>
    <mergeCell ref="K81:L81"/>
    <mergeCell ref="N81:P81"/>
    <mergeCell ref="A82:B82"/>
    <mergeCell ref="D82:E82"/>
    <mergeCell ref="K82:L82"/>
    <mergeCell ref="N82:P82"/>
    <mergeCell ref="A77:B77"/>
    <mergeCell ref="D77:E77"/>
    <mergeCell ref="K77:L77"/>
    <mergeCell ref="N77:P77"/>
    <mergeCell ref="A78:B78"/>
    <mergeCell ref="D78:E78"/>
    <mergeCell ref="K78:L78"/>
    <mergeCell ref="N78:P78"/>
    <mergeCell ref="A79:B79"/>
    <mergeCell ref="D79:E79"/>
    <mergeCell ref="K79:L79"/>
    <mergeCell ref="N79:P79"/>
    <mergeCell ref="A74:B74"/>
    <mergeCell ref="D74:E74"/>
    <mergeCell ref="K74:L74"/>
    <mergeCell ref="N74:P74"/>
    <mergeCell ref="A75:B75"/>
    <mergeCell ref="D75:E75"/>
    <mergeCell ref="K75:L75"/>
    <mergeCell ref="N75:P75"/>
    <mergeCell ref="A76:B76"/>
    <mergeCell ref="D76:E76"/>
    <mergeCell ref="K76:L76"/>
    <mergeCell ref="N76:P76"/>
    <mergeCell ref="A71:B71"/>
    <mergeCell ref="D71:E71"/>
    <mergeCell ref="K71:L71"/>
    <mergeCell ref="N71:P71"/>
    <mergeCell ref="A72:B72"/>
    <mergeCell ref="D72:E72"/>
    <mergeCell ref="K72:L72"/>
    <mergeCell ref="N72:P72"/>
    <mergeCell ref="A73:B73"/>
    <mergeCell ref="D73:E73"/>
    <mergeCell ref="K73:L73"/>
    <mergeCell ref="N73:P73"/>
    <mergeCell ref="A68:B68"/>
    <mergeCell ref="D68:E68"/>
    <mergeCell ref="K68:L68"/>
    <mergeCell ref="N68:P68"/>
    <mergeCell ref="A69:B69"/>
    <mergeCell ref="D69:E69"/>
    <mergeCell ref="K69:L69"/>
    <mergeCell ref="N69:P69"/>
    <mergeCell ref="A70:B70"/>
    <mergeCell ref="D70:E70"/>
    <mergeCell ref="K70:L70"/>
    <mergeCell ref="N70:P70"/>
    <mergeCell ref="A65:B65"/>
    <mergeCell ref="D65:E65"/>
    <mergeCell ref="K65:L65"/>
    <mergeCell ref="N65:P65"/>
    <mergeCell ref="A66:B66"/>
    <mergeCell ref="D66:E66"/>
    <mergeCell ref="K66:L66"/>
    <mergeCell ref="N66:P66"/>
    <mergeCell ref="A67:B67"/>
    <mergeCell ref="D67:E67"/>
    <mergeCell ref="K67:L67"/>
    <mergeCell ref="N67:P67"/>
    <mergeCell ref="A62:B62"/>
    <mergeCell ref="D62:E62"/>
    <mergeCell ref="K62:L62"/>
    <mergeCell ref="N62:P62"/>
    <mergeCell ref="A63:B63"/>
    <mergeCell ref="D63:E63"/>
    <mergeCell ref="K63:L63"/>
    <mergeCell ref="N63:P63"/>
    <mergeCell ref="A64:B64"/>
    <mergeCell ref="D64:E64"/>
    <mergeCell ref="K64:L64"/>
    <mergeCell ref="N64:P64"/>
    <mergeCell ref="A59:P59"/>
    <mergeCell ref="A60:B60"/>
    <mergeCell ref="D60:E60"/>
    <mergeCell ref="K60:L60"/>
    <mergeCell ref="N60:P60"/>
    <mergeCell ref="A61:B61"/>
    <mergeCell ref="D61:E61"/>
    <mergeCell ref="K61:L61"/>
    <mergeCell ref="N61:P61"/>
    <mergeCell ref="A56:B56"/>
    <mergeCell ref="D56:E56"/>
    <mergeCell ref="K56:L56"/>
    <mergeCell ref="N56:P56"/>
    <mergeCell ref="A57:B57"/>
    <mergeCell ref="D57:E57"/>
    <mergeCell ref="K57:L57"/>
    <mergeCell ref="N57:P57"/>
    <mergeCell ref="A58:F58"/>
    <mergeCell ref="I58:L58"/>
    <mergeCell ref="N58:P58"/>
    <mergeCell ref="A53:B53"/>
    <mergeCell ref="D53:E53"/>
    <mergeCell ref="K53:L53"/>
    <mergeCell ref="N53:P53"/>
    <mergeCell ref="A54:B54"/>
    <mergeCell ref="D54:E54"/>
    <mergeCell ref="K54:L54"/>
    <mergeCell ref="N54:P54"/>
    <mergeCell ref="A55:B55"/>
    <mergeCell ref="D55:E55"/>
    <mergeCell ref="K55:L55"/>
    <mergeCell ref="N55:P55"/>
    <mergeCell ref="A50:B50"/>
    <mergeCell ref="D50:E50"/>
    <mergeCell ref="K50:L50"/>
    <mergeCell ref="N50:P50"/>
    <mergeCell ref="A51:B51"/>
    <mergeCell ref="D51:E51"/>
    <mergeCell ref="K51:L51"/>
    <mergeCell ref="N51:P51"/>
    <mergeCell ref="A52:B52"/>
    <mergeCell ref="D52:E52"/>
    <mergeCell ref="K52:L52"/>
    <mergeCell ref="N52:P52"/>
    <mergeCell ref="A47:B47"/>
    <mergeCell ref="D47:E47"/>
    <mergeCell ref="K47:L47"/>
    <mergeCell ref="N47:P47"/>
    <mergeCell ref="A48:B48"/>
    <mergeCell ref="D48:E48"/>
    <mergeCell ref="K48:L48"/>
    <mergeCell ref="N48:P48"/>
    <mergeCell ref="A49:B49"/>
    <mergeCell ref="D49:E49"/>
    <mergeCell ref="K49:L49"/>
    <mergeCell ref="N49:P49"/>
    <mergeCell ref="A44:B44"/>
    <mergeCell ref="D44:E44"/>
    <mergeCell ref="K44:L44"/>
    <mergeCell ref="N44:P44"/>
    <mergeCell ref="A45:B45"/>
    <mergeCell ref="D45:E45"/>
    <mergeCell ref="K45:L45"/>
    <mergeCell ref="N45:P45"/>
    <mergeCell ref="A46:B46"/>
    <mergeCell ref="D46:E46"/>
    <mergeCell ref="K46:L46"/>
    <mergeCell ref="N46:P46"/>
    <mergeCell ref="A41:B41"/>
    <mergeCell ref="D41:E41"/>
    <mergeCell ref="K41:L41"/>
    <mergeCell ref="N41:P41"/>
    <mergeCell ref="A42:B42"/>
    <mergeCell ref="D42:E42"/>
    <mergeCell ref="K42:L42"/>
    <mergeCell ref="N42:P42"/>
    <mergeCell ref="A43:B43"/>
    <mergeCell ref="D43:E43"/>
    <mergeCell ref="K43:L43"/>
    <mergeCell ref="N43:P43"/>
    <mergeCell ref="A38:B38"/>
    <mergeCell ref="D38:E38"/>
    <mergeCell ref="K38:L38"/>
    <mergeCell ref="N38:P38"/>
    <mergeCell ref="A39:B39"/>
    <mergeCell ref="D39:E39"/>
    <mergeCell ref="K39:L39"/>
    <mergeCell ref="N39:P39"/>
    <mergeCell ref="A40:B40"/>
    <mergeCell ref="D40:E40"/>
    <mergeCell ref="K40:L40"/>
    <mergeCell ref="N40:P40"/>
    <mergeCell ref="A35:B35"/>
    <mergeCell ref="D35:E35"/>
    <mergeCell ref="K35:L35"/>
    <mergeCell ref="N35:P35"/>
    <mergeCell ref="A36:B36"/>
    <mergeCell ref="D36:E36"/>
    <mergeCell ref="K36:L36"/>
    <mergeCell ref="N36:P36"/>
    <mergeCell ref="A37:B37"/>
    <mergeCell ref="D37:E37"/>
    <mergeCell ref="K37:L37"/>
    <mergeCell ref="N37:P37"/>
    <mergeCell ref="A31:F31"/>
    <mergeCell ref="I31:L31"/>
    <mergeCell ref="N31:P31"/>
    <mergeCell ref="A32:P32"/>
    <mergeCell ref="A33:B33"/>
    <mergeCell ref="D33:E33"/>
    <mergeCell ref="K33:L33"/>
    <mergeCell ref="N33:P33"/>
    <mergeCell ref="A34:B34"/>
    <mergeCell ref="D34:E34"/>
    <mergeCell ref="K34:L34"/>
    <mergeCell ref="N34:P34"/>
    <mergeCell ref="A28:B28"/>
    <mergeCell ref="D28:F28"/>
    <mergeCell ref="K28:L28"/>
    <mergeCell ref="N28:P28"/>
    <mergeCell ref="A29:B29"/>
    <mergeCell ref="D29:F29"/>
    <mergeCell ref="K29:L29"/>
    <mergeCell ref="N29:P29"/>
    <mergeCell ref="A30:B30"/>
    <mergeCell ref="D30:F30"/>
    <mergeCell ref="K30:L30"/>
    <mergeCell ref="N30:P30"/>
    <mergeCell ref="A25:B25"/>
    <mergeCell ref="D25:F25"/>
    <mergeCell ref="K25:L25"/>
    <mergeCell ref="N25:P25"/>
    <mergeCell ref="A26:B26"/>
    <mergeCell ref="D26:F26"/>
    <mergeCell ref="K26:L26"/>
    <mergeCell ref="N26:P26"/>
    <mergeCell ref="A27:B27"/>
    <mergeCell ref="D27:F27"/>
    <mergeCell ref="K27:L27"/>
    <mergeCell ref="N27:P27"/>
    <mergeCell ref="A22:B22"/>
    <mergeCell ref="D22:F22"/>
    <mergeCell ref="K22:L22"/>
    <mergeCell ref="N22:P22"/>
    <mergeCell ref="A23:B23"/>
    <mergeCell ref="D23:F23"/>
    <mergeCell ref="K23:L23"/>
    <mergeCell ref="N23:P23"/>
    <mergeCell ref="A24:B24"/>
    <mergeCell ref="D24:F24"/>
    <mergeCell ref="K24:L24"/>
    <mergeCell ref="N24:P24"/>
    <mergeCell ref="A19:B19"/>
    <mergeCell ref="D19:F19"/>
    <mergeCell ref="K19:L19"/>
    <mergeCell ref="N19:P19"/>
    <mergeCell ref="A20:B20"/>
    <mergeCell ref="D20:F20"/>
    <mergeCell ref="K20:L20"/>
    <mergeCell ref="N20:P20"/>
    <mergeCell ref="A21:B21"/>
    <mergeCell ref="D21:F21"/>
    <mergeCell ref="K21:L21"/>
    <mergeCell ref="N21:P21"/>
    <mergeCell ref="A15:B15"/>
    <mergeCell ref="D15:F15"/>
    <mergeCell ref="K15:L15"/>
    <mergeCell ref="N15:P15"/>
    <mergeCell ref="A16:F16"/>
    <mergeCell ref="I16:L16"/>
    <mergeCell ref="N16:P16"/>
    <mergeCell ref="A17:P17"/>
    <mergeCell ref="A18:B18"/>
    <mergeCell ref="D18:F18"/>
    <mergeCell ref="K18:L18"/>
    <mergeCell ref="N18:P18"/>
    <mergeCell ref="A12:B12"/>
    <mergeCell ref="D12:F12"/>
    <mergeCell ref="K12:L12"/>
    <mergeCell ref="N12:P12"/>
    <mergeCell ref="A13:B13"/>
    <mergeCell ref="D13:F13"/>
    <mergeCell ref="K13:L13"/>
    <mergeCell ref="N13:P13"/>
    <mergeCell ref="A14:B14"/>
    <mergeCell ref="D14:F14"/>
    <mergeCell ref="K14:L14"/>
    <mergeCell ref="N14:P14"/>
    <mergeCell ref="A10:B10"/>
    <mergeCell ref="D10:F10"/>
    <mergeCell ref="K10:L10"/>
    <mergeCell ref="N10:P10"/>
    <mergeCell ref="A11:B11"/>
    <mergeCell ref="D11:F11"/>
    <mergeCell ref="K11:L11"/>
    <mergeCell ref="N11:P11"/>
    <mergeCell ref="N7:P7"/>
    <mergeCell ref="E2:K2"/>
    <mergeCell ref="D3:H3"/>
    <mergeCell ref="J3:N3"/>
    <mergeCell ref="A9:B9"/>
    <mergeCell ref="D9:F9"/>
    <mergeCell ref="K9:L9"/>
    <mergeCell ref="N9:P9"/>
    <mergeCell ref="A5:P5"/>
    <mergeCell ref="A6:B6"/>
    <mergeCell ref="D6:F6"/>
    <mergeCell ref="K6:L6"/>
    <mergeCell ref="N6:P6"/>
    <mergeCell ref="A7:B7"/>
    <mergeCell ref="N8:P8"/>
    <mergeCell ref="B4:C4"/>
    <mergeCell ref="E4:G4"/>
    <mergeCell ref="H4:I4"/>
    <mergeCell ref="J4:K4"/>
    <mergeCell ref="L4:M4"/>
    <mergeCell ref="A8:B8"/>
    <mergeCell ref="D8:F8"/>
    <mergeCell ref="K8:L8"/>
    <mergeCell ref="D7:F7"/>
    <mergeCell ref="K7:L7"/>
  </mergeCells>
  <phoneticPr fontId="2"/>
  <conditionalFormatting sqref="C61:D61 C77:D77 C34:D34 C58:D59 C74:C76 C87:D87 C78:C86 D72:D76 C35:C57 D65:D68">
    <cfRule type="cellIs" dxfId="7" priority="8" stopIfTrue="1" operator="notEqual">
      <formula>Q34</formula>
    </cfRule>
  </conditionalFormatting>
  <conditionalFormatting sqref="C72">
    <cfRule type="cellIs" dxfId="6" priority="7" stopIfTrue="1" operator="notEqual">
      <formula>Q72</formula>
    </cfRule>
  </conditionalFormatting>
  <conditionalFormatting sqref="D35:D44">
    <cfRule type="cellIs" dxfId="5" priority="6" stopIfTrue="1" operator="notEqual">
      <formula>R35</formula>
    </cfRule>
  </conditionalFormatting>
  <conditionalFormatting sqref="D62:D63">
    <cfRule type="cellIs" dxfId="4" priority="5" stopIfTrue="1" operator="notEqual">
      <formula>R62</formula>
    </cfRule>
  </conditionalFormatting>
  <conditionalFormatting sqref="C69:C71">
    <cfRule type="cellIs" dxfId="3" priority="4" stopIfTrue="1" operator="notEqual">
      <formula>Q69</formula>
    </cfRule>
  </conditionalFormatting>
  <conditionalFormatting sqref="D69:D71">
    <cfRule type="cellIs" dxfId="2" priority="3" stopIfTrue="1" operator="notEqual">
      <formula>R69</formula>
    </cfRule>
  </conditionalFormatting>
  <conditionalFormatting sqref="D64">
    <cfRule type="cellIs" dxfId="1" priority="2" stopIfTrue="1" operator="notEqual">
      <formula>R64</formula>
    </cfRule>
  </conditionalFormatting>
  <conditionalFormatting sqref="D77:E86">
    <cfRule type="expression" dxfId="0" priority="1">
      <formula>OR($C77=$K$101,$C77=$K$102)</formula>
    </cfRule>
  </conditionalFormatting>
  <dataValidations count="22">
    <dataValidation type="list" allowBlank="1" showInputMessage="1" showErrorMessage="1" sqref="H61:H86" xr:uid="{E5359EF1-ABE8-4E4F-BC1E-9BE922937DA9}">
      <formula1>$Q$98:$Q$101</formula1>
    </dataValidation>
    <dataValidation type="list" allowBlank="1" showInputMessage="1" showErrorMessage="1" sqref="A61:A86" xr:uid="{531FAD23-32D4-4C2F-AA77-CCC9162C476B}">
      <formula1>$F$98:$N$98</formula1>
    </dataValidation>
    <dataValidation type="list" allowBlank="1" showInputMessage="1" showErrorMessage="1" sqref="A34:A57" xr:uid="{760C75E1-8D05-4418-BD34-F939607467E6}">
      <formula1>$A$98:$F$98</formula1>
    </dataValidation>
    <dataValidation type="list" allowBlank="1" showInputMessage="1" showErrorMessage="1" sqref="D78:D79 D81:D82 D84:D86" xr:uid="{D15BF947-656D-4128-BDA5-958D0EDB8B00}">
      <formula1>IF(#REF!=$A$98,$A$118:$A$137,IF(#REF!=$C$98,$C$118:$C$137,IF(#REF!=$E$98,$E$118:$E$137,IF(#REF!=$F$98,$F$118:$F$137,IF(#REF!=$G$98,$G$118:$G$137,IF(#REF!=$H$98,$H$118:$H$137,IF(#REF!=$I$98,$I$118:$I$137,IF(#REF!=$K$98,$K$118:$K$137,$N$118:$N$137))))))))</formula1>
    </dataValidation>
    <dataValidation type="list" allowBlank="1" showInputMessage="1" showErrorMessage="1" sqref="D61:D76 D45:D57 D34:E44" xr:uid="{1ED196C8-2917-4E29-93C9-6130DA38023E}">
      <formula1>IF(A34=$A$98,$A$118:$A$137,IF(A34=$C$98,$C$118:$C$137,IF(A34=$E$98,$E$118:$E$137,IF(A34=$F$98,$F$118:$F$137,IF(A34=$G$98,$G$118:$G$137,IF(A34=$H$98,$H$118:$H$137,IF(A34=$I$98,$I$118:$I$137,IF(A34=$K$98,$K$118:$K$137,$N$118:$N$137))))))))</formula1>
    </dataValidation>
    <dataValidation type="list" allowBlank="1" showInputMessage="1" showErrorMessage="1" sqref="D7:F15 D19:D29" xr:uid="{8C56C9CB-E1F8-4610-80A4-F0A9419C0407}">
      <formula1>IF(C7&lt;&gt;0,$O$118:$O$130,)</formula1>
    </dataValidation>
    <dataValidation type="list" allowBlank="1" showInputMessage="1" showErrorMessage="1" sqref="D77 C34:C57 C61:C86" xr:uid="{F534909F-B228-4D4B-A45A-709C7448C15A}">
      <formula1>IF(A34=$A$98,$A$99:$A$113,IF(A34=$C$98,$C$99:$C$113,IF(A34=$E$98,$E$99:$E$113,IF(A34=$F$98,$F$99:$F$113,IF(A34=$G$98,$G$99:$G$113,IF(A34=$H$98,$H$99:$H$116,IF(A34=$I$98,$I$99:$I$113,IF(A34=$K$98,$K$99:$K$113,$N$99:$N$113))))))))</formula1>
    </dataValidation>
    <dataValidation imeMode="on" allowBlank="1" showInputMessage="1" showErrorMessage="1" sqref="D3" xr:uid="{E461276A-9D9D-45E8-9438-7492A1C7A9C6}"/>
    <dataValidation type="list" allowBlank="1" showInputMessage="1" showErrorMessage="1" sqref="R34:R57 R61:R85" xr:uid="{6F2BFC51-C400-4911-B5C2-936F30E7C98D}">
      <formula1>$P$101:$P$102</formula1>
    </dataValidation>
    <dataValidation type="list" allowBlank="1" showInputMessage="1" showErrorMessage="1" sqref="D30 C19:C30" xr:uid="{5D801BCC-5E27-4201-A335-B425AA3C98F8}">
      <formula1>IF(A19&lt;&gt;0,$O$99:$O$111,)</formula1>
    </dataValidation>
    <dataValidation imeMode="hiragana" allowBlank="1" showInputMessage="1" showErrorMessage="1" sqref="O36:P40 O34:P34 O55:P56 N61:P79 N7:N15 N19:N30 N34:N57 N80 N81:P82 N83 N84:P85 N86:O86" xr:uid="{D05B30E3-5A76-4251-B5C9-5D5B1375880D}"/>
    <dataValidation type="textLength" imeMode="off" allowBlank="1" showInputMessage="1" showErrorMessage="1" errorTitle="製品コード入力ミス" error="製品コードを4桁で入力してください。_x000a_例：0000～9999" sqref="B3" xr:uid="{07E3A4FC-4E66-4C49-A65E-73DB3F216AB1}">
      <formula1>5</formula1>
      <formula2>5</formula2>
    </dataValidation>
    <dataValidation imeMode="off" allowBlank="1" showInputMessage="1" showErrorMessage="1" sqref="I7:J15 N4 P3 G7:G15 G19:G30 I19:J30 I34:J57 G34:G57 G61:G86 I61:J86" xr:uid="{1E9FFDDC-5D2E-43AC-ACE4-C270FE03B3B0}"/>
    <dataValidation type="list" allowBlank="1" showInputMessage="1" showErrorMessage="1" sqref="F61:F86 F34:F57" xr:uid="{2D06A1E9-D011-4DB7-A98B-C3CA47DFEA38}">
      <formula1>$P$99:$P$100</formula1>
    </dataValidation>
    <dataValidation type="list" allowBlank="1" showInputMessage="1" sqref="H7:H15 H19:H30 H34:H57" xr:uid="{01BA4670-EFF2-410B-A5AF-D5F3EF0CE2B5}">
      <formula1>$Q$98:$Q$101</formula1>
    </dataValidation>
    <dataValidation type="list" allowBlank="1" showInputMessage="1" showErrorMessage="1" sqref="F87" xr:uid="{615485B9-54BA-472D-B41C-EC510106C844}">
      <formula1>"　○"</formula1>
    </dataValidation>
    <dataValidation type="list" allowBlank="1" showInputMessage="1" showErrorMessage="1" sqref="A7:B15" xr:uid="{2492323E-FE3D-4ECE-9A55-E204711A57B1}">
      <formula1>$S$99:$S$100</formula1>
    </dataValidation>
    <dataValidation type="list" allowBlank="1" showInputMessage="1" showErrorMessage="1" sqref="A19:B30" xr:uid="{FA356AB8-DCCA-4B80-9853-FAB8B53E7D9E}">
      <formula1>$T$99:$T$100</formula1>
    </dataValidation>
    <dataValidation type="list" allowBlank="1" showInputMessage="1" showErrorMessage="1" sqref="J4:K4" xr:uid="{5BE8C362-C559-466D-A865-AA239F2A3F89}">
      <formula1>$I$140:$I$158</formula1>
    </dataValidation>
    <dataValidation type="list" allowBlank="1" showInputMessage="1" showErrorMessage="1" sqref="B4:C4" xr:uid="{F390706A-9331-41A0-A7AC-A9538A12A424}">
      <formula1>$A$139:$H$139</formula1>
    </dataValidation>
    <dataValidation type="list" allowBlank="1" showInputMessage="1" showErrorMessage="1" sqref="E4:G4" xr:uid="{EA083EE3-9C32-45BE-88BF-856DED4E436E}">
      <formula1>IF($B$4=B139,$B$140:$B$145,IF($B$4=$C$139,$C$140:$C$145,IF($B$4=$D$139,$D$140:$D$145,IF($B$4=$E$139,$E$140:$E$145,IF($B$4=$F$139,$F$140:$F$145,IF($B$4=$G$139,$G$140:$G$145,$H$140:$H$145))))))</formula1>
    </dataValidation>
    <dataValidation type="list" allowBlank="1" showInputMessage="1" showErrorMessage="1" sqref="C7:C15" xr:uid="{AB9CA3CE-829B-40C0-876A-22F3B816232D}">
      <formula1>$U$99:$U$103</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4352E-47C0-4F25-B218-B37E9FA90DE3}">
  <dimension ref="A2:H20"/>
  <sheetViews>
    <sheetView workbookViewId="0">
      <selection activeCell="D21" sqref="D21"/>
    </sheetView>
  </sheetViews>
  <sheetFormatPr defaultRowHeight="18"/>
  <cols>
    <col min="1" max="1" width="22" customWidth="1"/>
    <col min="2" max="2" width="10.3984375" customWidth="1"/>
    <col min="3" max="3" width="26.59765625" customWidth="1"/>
    <col min="4" max="4" width="7.8984375" customWidth="1"/>
    <col min="5" max="11" width="10.3984375" customWidth="1"/>
    <col min="12" max="12" width="23.296875" bestFit="1" customWidth="1"/>
    <col min="13" max="15" width="10.3984375" customWidth="1"/>
    <col min="16" max="16" width="19" customWidth="1"/>
    <col min="17" max="20" width="10.3984375" customWidth="1"/>
  </cols>
  <sheetData>
    <row r="2" spans="1:8">
      <c r="D2" t="s">
        <v>452</v>
      </c>
    </row>
    <row r="3" spans="1:8">
      <c r="D3" t="s">
        <v>20</v>
      </c>
    </row>
    <row r="4" spans="1:8">
      <c r="D4" t="s">
        <v>21</v>
      </c>
    </row>
    <row r="5" spans="1:8">
      <c r="A5" s="1"/>
      <c r="D5" s="1" t="s">
        <v>24</v>
      </c>
    </row>
    <row r="6" spans="1:8">
      <c r="A6" s="694"/>
      <c r="B6" s="2" t="s">
        <v>16</v>
      </c>
      <c r="C6" s="2" t="s">
        <v>17</v>
      </c>
      <c r="D6" s="399" t="s">
        <v>23</v>
      </c>
    </row>
    <row r="7" spans="1:8">
      <c r="A7" s="695" t="s">
        <v>0</v>
      </c>
      <c r="B7" s="696" t="b">
        <v>1</v>
      </c>
      <c r="C7" s="696" t="b">
        <v>1</v>
      </c>
      <c r="D7" s="399" t="s">
        <v>19</v>
      </c>
      <c r="H7" s="1"/>
    </row>
    <row r="8" spans="1:8">
      <c r="A8" s="695" t="s">
        <v>1</v>
      </c>
      <c r="B8" s="697">
        <v>4</v>
      </c>
      <c r="C8" s="697">
        <v>4</v>
      </c>
      <c r="D8" s="399" t="s">
        <v>19</v>
      </c>
    </row>
    <row r="9" spans="1:8">
      <c r="A9" s="695" t="s">
        <v>2</v>
      </c>
      <c r="B9" s="698">
        <v>1436000</v>
      </c>
      <c r="C9" s="698">
        <v>1216000</v>
      </c>
      <c r="D9" s="399" t="s">
        <v>22</v>
      </c>
    </row>
    <row r="10" spans="1:8">
      <c r="A10" s="695" t="s">
        <v>3</v>
      </c>
      <c r="B10" s="698">
        <v>8204000</v>
      </c>
      <c r="C10" s="698">
        <v>8204000</v>
      </c>
      <c r="D10" s="399" t="s">
        <v>19</v>
      </c>
    </row>
    <row r="11" spans="1:8">
      <c r="A11" s="695" t="s">
        <v>4</v>
      </c>
      <c r="B11" s="698">
        <v>34284600</v>
      </c>
      <c r="C11" s="698">
        <v>177200</v>
      </c>
      <c r="D11" s="399" t="s">
        <v>22</v>
      </c>
    </row>
    <row r="12" spans="1:8">
      <c r="A12" s="695" t="s">
        <v>5</v>
      </c>
      <c r="B12" s="698">
        <v>9420000</v>
      </c>
      <c r="C12" s="698">
        <v>9420000</v>
      </c>
      <c r="D12" s="399" t="s">
        <v>19</v>
      </c>
    </row>
    <row r="13" spans="1:8">
      <c r="A13" s="695" t="s">
        <v>6</v>
      </c>
      <c r="B13" s="698">
        <v>9817899</v>
      </c>
      <c r="C13" s="698">
        <v>9817200</v>
      </c>
      <c r="D13" s="399" t="s">
        <v>22</v>
      </c>
    </row>
    <row r="14" spans="1:8">
      <c r="A14" s="695" t="s">
        <v>7</v>
      </c>
      <c r="B14" s="698">
        <v>177899</v>
      </c>
      <c r="C14" s="698">
        <v>-419685.76</v>
      </c>
      <c r="D14" s="399" t="s">
        <v>22</v>
      </c>
    </row>
    <row r="15" spans="1:8">
      <c r="A15" s="695" t="s">
        <v>8</v>
      </c>
      <c r="B15" s="697">
        <v>38</v>
      </c>
      <c r="C15" s="697">
        <v>38</v>
      </c>
      <c r="D15" s="399" t="s">
        <v>19</v>
      </c>
    </row>
    <row r="16" spans="1:8">
      <c r="A16" s="695" t="s">
        <v>9</v>
      </c>
      <c r="B16" s="696" t="b">
        <v>0</v>
      </c>
      <c r="C16" s="696" t="b">
        <v>0</v>
      </c>
      <c r="D16" s="399" t="s">
        <v>19</v>
      </c>
      <c r="G16" s="1"/>
    </row>
    <row r="17" spans="1:4">
      <c r="A17" s="695" t="s">
        <v>10</v>
      </c>
      <c r="B17" s="699">
        <v>43718.81876790509</v>
      </c>
      <c r="C17" s="699">
        <v>43717.166128321762</v>
      </c>
      <c r="D17" s="399" t="s">
        <v>18</v>
      </c>
    </row>
    <row r="18" spans="1:4">
      <c r="A18" s="695" t="s">
        <v>11</v>
      </c>
      <c r="B18" s="697">
        <v>180000</v>
      </c>
      <c r="C18" s="697">
        <v>180000</v>
      </c>
      <c r="D18" s="399" t="s">
        <v>19</v>
      </c>
    </row>
    <row r="19" spans="1:4">
      <c r="A19" s="695" t="s">
        <v>12</v>
      </c>
      <c r="B19" s="700" t="s">
        <v>14</v>
      </c>
      <c r="C19" s="700" t="s">
        <v>14</v>
      </c>
      <c r="D19" s="399" t="s">
        <v>18</v>
      </c>
    </row>
    <row r="20" spans="1:4" ht="36">
      <c r="A20" s="695" t="s">
        <v>13</v>
      </c>
      <c r="B20" s="700" t="s">
        <v>14</v>
      </c>
      <c r="C20" s="701" t="s">
        <v>15</v>
      </c>
      <c r="D20" s="399" t="s">
        <v>18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307B-F2D3-4059-840C-12F7A6E79ADD}">
  <dimension ref="B2:G11"/>
  <sheetViews>
    <sheetView tabSelected="1" workbookViewId="0">
      <selection activeCell="E14" sqref="E14"/>
    </sheetView>
  </sheetViews>
  <sheetFormatPr defaultRowHeight="18"/>
  <cols>
    <col min="1" max="1" width="6.796875" customWidth="1"/>
    <col min="2" max="9" width="21" customWidth="1"/>
  </cols>
  <sheetData>
    <row r="2" spans="2:7" ht="19.8">
      <c r="B2" s="396" t="s">
        <v>456</v>
      </c>
    </row>
    <row r="4" spans="2:7" ht="18" customHeight="1">
      <c r="B4" s="703" t="s">
        <v>453</v>
      </c>
      <c r="C4" s="704"/>
      <c r="D4" s="693" t="s">
        <v>385</v>
      </c>
      <c r="E4" s="693"/>
      <c r="F4" s="693" t="s">
        <v>392</v>
      </c>
      <c r="G4" s="693"/>
    </row>
    <row r="5" spans="2:7">
      <c r="B5" s="399" t="s">
        <v>454</v>
      </c>
      <c r="C5" s="399" t="s">
        <v>455</v>
      </c>
      <c r="D5" s="389" t="s">
        <v>391</v>
      </c>
      <c r="E5" s="389" t="s">
        <v>390</v>
      </c>
      <c r="F5" s="389" t="s">
        <v>391</v>
      </c>
      <c r="G5" s="389" t="s">
        <v>390</v>
      </c>
    </row>
    <row r="6" spans="2:7" ht="30">
      <c r="B6" s="702" t="s">
        <v>2</v>
      </c>
      <c r="C6" s="702" t="s">
        <v>386</v>
      </c>
      <c r="D6" s="399">
        <v>1436000</v>
      </c>
      <c r="E6" s="399">
        <v>1216000</v>
      </c>
      <c r="F6" s="4" t="s">
        <v>394</v>
      </c>
      <c r="G6" s="4" t="s">
        <v>393</v>
      </c>
    </row>
    <row r="7" spans="2:7" ht="45">
      <c r="B7" s="702" t="s">
        <v>4</v>
      </c>
      <c r="C7" s="702" t="s">
        <v>387</v>
      </c>
      <c r="D7" s="399">
        <v>34284600</v>
      </c>
      <c r="E7" s="399">
        <v>177200</v>
      </c>
      <c r="F7" s="5" t="s">
        <v>395</v>
      </c>
      <c r="G7" s="5" t="s">
        <v>458</v>
      </c>
    </row>
    <row r="8" spans="2:7">
      <c r="B8" s="702" t="s">
        <v>25</v>
      </c>
      <c r="C8" s="702" t="s">
        <v>388</v>
      </c>
      <c r="D8" s="399">
        <v>9817899</v>
      </c>
      <c r="E8" s="399">
        <v>9817200</v>
      </c>
      <c r="F8" s="5" t="s">
        <v>397</v>
      </c>
      <c r="G8" s="5" t="s">
        <v>396</v>
      </c>
    </row>
    <row r="9" spans="2:7" ht="45">
      <c r="B9" s="702" t="s">
        <v>7</v>
      </c>
      <c r="C9" s="702" t="s">
        <v>389</v>
      </c>
      <c r="D9" s="399">
        <v>177899</v>
      </c>
      <c r="E9" s="399">
        <v>-419685.76</v>
      </c>
      <c r="F9" s="5" t="s">
        <v>398</v>
      </c>
      <c r="G9" s="5" t="s">
        <v>457</v>
      </c>
    </row>
    <row r="10" spans="2:7" ht="30">
      <c r="G10" s="706" t="s">
        <v>459</v>
      </c>
    </row>
    <row r="11" spans="2:7">
      <c r="F11" s="705"/>
    </row>
  </sheetData>
  <mergeCells count="3">
    <mergeCell ref="D4:E4"/>
    <mergeCell ref="F4:G4"/>
    <mergeCell ref="B4:C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6C48-C695-4EDC-84D2-9807BCB5823F}">
  <dimension ref="B1:R13"/>
  <sheetViews>
    <sheetView workbookViewId="0">
      <selection activeCell="H10" sqref="H10"/>
    </sheetView>
  </sheetViews>
  <sheetFormatPr defaultRowHeight="18"/>
  <cols>
    <col min="1" max="1" width="4.69921875" customWidth="1"/>
    <col min="2" max="2" width="12.3984375" customWidth="1"/>
    <col min="3" max="18" width="10.8984375" customWidth="1"/>
  </cols>
  <sheetData>
    <row r="1" spans="2:18" ht="26.4">
      <c r="B1" s="392" t="s">
        <v>418</v>
      </c>
      <c r="E1" t="s">
        <v>432</v>
      </c>
    </row>
    <row r="3" spans="2:18">
      <c r="B3" t="s">
        <v>421</v>
      </c>
    </row>
    <row r="4" spans="2:18">
      <c r="B4" s="394" t="s">
        <v>427</v>
      </c>
      <c r="C4" s="679" t="s">
        <v>26</v>
      </c>
      <c r="D4" s="680"/>
      <c r="E4" s="681" t="s">
        <v>27</v>
      </c>
      <c r="F4" s="682"/>
      <c r="G4" s="679" t="s">
        <v>30</v>
      </c>
      <c r="H4" s="680"/>
      <c r="I4" s="683" t="s">
        <v>28</v>
      </c>
      <c r="J4" s="684"/>
      <c r="K4" s="687" t="s">
        <v>37</v>
      </c>
      <c r="L4" s="688"/>
      <c r="M4" s="691" t="s">
        <v>29</v>
      </c>
      <c r="N4" s="692"/>
      <c r="O4" s="689" t="s">
        <v>31</v>
      </c>
      <c r="P4" s="690"/>
      <c r="Q4" s="679" t="s">
        <v>383</v>
      </c>
      <c r="R4" s="680"/>
    </row>
    <row r="5" spans="2:18">
      <c r="B5" s="394" t="s">
        <v>428</v>
      </c>
      <c r="C5" s="679" t="s">
        <v>33</v>
      </c>
      <c r="D5" s="680"/>
      <c r="E5" s="679" t="s">
        <v>429</v>
      </c>
      <c r="F5" s="680"/>
      <c r="G5" s="679" t="s">
        <v>34</v>
      </c>
      <c r="H5" s="680"/>
      <c r="I5" s="685" t="s">
        <v>415</v>
      </c>
      <c r="J5" s="686"/>
      <c r="K5" s="685" t="s">
        <v>416</v>
      </c>
      <c r="L5" s="686"/>
      <c r="M5" s="679" t="s">
        <v>412</v>
      </c>
      <c r="N5" s="680"/>
      <c r="O5" s="679" t="s">
        <v>413</v>
      </c>
      <c r="P5" s="680"/>
      <c r="Q5" s="679" t="s">
        <v>414</v>
      </c>
      <c r="R5" s="680"/>
    </row>
    <row r="6" spans="2:18" ht="30">
      <c r="B6" s="5" t="s">
        <v>417</v>
      </c>
      <c r="C6" s="679" t="s">
        <v>6</v>
      </c>
      <c r="D6" s="680"/>
      <c r="E6" s="679"/>
      <c r="F6" s="680"/>
      <c r="G6" s="679"/>
      <c r="H6" s="680"/>
      <c r="I6" s="679"/>
      <c r="J6" s="680"/>
      <c r="K6" s="679"/>
      <c r="L6" s="680"/>
      <c r="M6" s="679" t="s">
        <v>4</v>
      </c>
      <c r="N6" s="680"/>
      <c r="O6" s="679"/>
      <c r="P6" s="680"/>
      <c r="Q6" s="679" t="s">
        <v>7</v>
      </c>
      <c r="R6" s="680"/>
    </row>
    <row r="7" spans="2:18">
      <c r="B7" s="394"/>
      <c r="C7" s="3" t="s">
        <v>399</v>
      </c>
      <c r="D7" s="3" t="s">
        <v>400</v>
      </c>
      <c r="E7" s="3" t="s">
        <v>399</v>
      </c>
      <c r="F7" s="3" t="s">
        <v>400</v>
      </c>
      <c r="G7" s="3" t="s">
        <v>399</v>
      </c>
      <c r="H7" s="3" t="s">
        <v>400</v>
      </c>
      <c r="I7" s="3" t="s">
        <v>399</v>
      </c>
      <c r="J7" s="3" t="s">
        <v>400</v>
      </c>
      <c r="K7" s="3" t="s">
        <v>399</v>
      </c>
      <c r="L7" s="3" t="s">
        <v>400</v>
      </c>
      <c r="M7" s="3" t="s">
        <v>399</v>
      </c>
      <c r="N7" s="3" t="s">
        <v>400</v>
      </c>
      <c r="O7" s="3" t="s">
        <v>399</v>
      </c>
      <c r="P7" s="3" t="s">
        <v>400</v>
      </c>
      <c r="Q7" s="3" t="s">
        <v>399</v>
      </c>
      <c r="R7" s="3" t="s">
        <v>400</v>
      </c>
    </row>
    <row r="8" spans="2:18">
      <c r="B8" s="394" t="s">
        <v>36</v>
      </c>
      <c r="C8" s="2">
        <v>9817200</v>
      </c>
      <c r="D8" s="2">
        <v>9817200</v>
      </c>
      <c r="E8" s="6">
        <v>699</v>
      </c>
      <c r="F8" s="6" t="s">
        <v>35</v>
      </c>
      <c r="G8" s="2">
        <v>397200</v>
      </c>
      <c r="H8" s="2">
        <v>397200</v>
      </c>
      <c r="I8" s="6">
        <v>-219301</v>
      </c>
      <c r="J8" s="6">
        <v>-220000</v>
      </c>
      <c r="K8" s="6">
        <v>9817899</v>
      </c>
      <c r="L8" s="6">
        <v>9817200</v>
      </c>
      <c r="M8" s="6">
        <v>177899</v>
      </c>
      <c r="N8" s="6">
        <v>177200</v>
      </c>
      <c r="O8" s="6">
        <v>596928.25919999997</v>
      </c>
      <c r="P8" s="6">
        <v>596885.76000000001</v>
      </c>
      <c r="Q8" s="6">
        <v>-419029.25919999997</v>
      </c>
      <c r="R8" s="6">
        <v>-419685.76</v>
      </c>
    </row>
    <row r="10" spans="2:18">
      <c r="B10" s="395" t="s">
        <v>424</v>
      </c>
    </row>
    <row r="11" spans="2:18">
      <c r="B11" t="s">
        <v>423</v>
      </c>
    </row>
    <row r="12" spans="2:18">
      <c r="B12" t="s">
        <v>425</v>
      </c>
    </row>
    <row r="13" spans="2:18">
      <c r="B13" t="s">
        <v>426</v>
      </c>
    </row>
  </sheetData>
  <mergeCells count="24">
    <mergeCell ref="M6:N6"/>
    <mergeCell ref="Q6:R6"/>
    <mergeCell ref="G6:H6"/>
    <mergeCell ref="I6:J6"/>
    <mergeCell ref="K6:L6"/>
    <mergeCell ref="O6:P6"/>
    <mergeCell ref="O4:P4"/>
    <mergeCell ref="O5:P5"/>
    <mergeCell ref="Q4:R4"/>
    <mergeCell ref="Q5:R5"/>
    <mergeCell ref="M4:N4"/>
    <mergeCell ref="M5:N5"/>
    <mergeCell ref="G4:H4"/>
    <mergeCell ref="G5:H5"/>
    <mergeCell ref="I4:J4"/>
    <mergeCell ref="I5:J5"/>
    <mergeCell ref="K4:L4"/>
    <mergeCell ref="K5:L5"/>
    <mergeCell ref="C5:D5"/>
    <mergeCell ref="C4:D4"/>
    <mergeCell ref="C6:D6"/>
    <mergeCell ref="E4:F4"/>
    <mergeCell ref="E5:F5"/>
    <mergeCell ref="E6:F6"/>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D7E-48A3-4213-A9A1-F86210CAAE3A}">
  <dimension ref="B1:D11"/>
  <sheetViews>
    <sheetView workbookViewId="0">
      <selection activeCell="D8" sqref="D8"/>
    </sheetView>
  </sheetViews>
  <sheetFormatPr defaultRowHeight="18"/>
  <cols>
    <col min="2" max="2" width="18.296875" bestFit="1" customWidth="1"/>
    <col min="3" max="3" width="55.5" bestFit="1" customWidth="1"/>
    <col min="4" max="4" width="56.796875" customWidth="1"/>
  </cols>
  <sheetData>
    <row r="1" spans="2:4" ht="26.4">
      <c r="B1" s="392" t="s">
        <v>419</v>
      </c>
    </row>
    <row r="2" spans="2:4" ht="15.6" customHeight="1">
      <c r="B2" s="392"/>
    </row>
    <row r="3" spans="2:4" ht="15" customHeight="1">
      <c r="B3" s="393" t="s">
        <v>422</v>
      </c>
    </row>
    <row r="4" spans="2:4">
      <c r="B4" s="2"/>
      <c r="C4" s="3" t="s">
        <v>399</v>
      </c>
      <c r="D4" s="3" t="s">
        <v>409</v>
      </c>
    </row>
    <row r="5" spans="2:4" ht="36">
      <c r="B5" s="2" t="s">
        <v>402</v>
      </c>
      <c r="C5" s="390" t="s">
        <v>405</v>
      </c>
      <c r="D5" s="390" t="s">
        <v>406</v>
      </c>
    </row>
    <row r="6" spans="2:4">
      <c r="B6" s="2" t="s">
        <v>401</v>
      </c>
      <c r="C6" s="2" t="s">
        <v>403</v>
      </c>
      <c r="D6" s="2" t="s">
        <v>404</v>
      </c>
    </row>
    <row r="7" spans="2:4" ht="36">
      <c r="B7" s="2" t="s">
        <v>407</v>
      </c>
      <c r="C7" s="2" t="s">
        <v>408</v>
      </c>
      <c r="D7" s="390" t="s">
        <v>410</v>
      </c>
    </row>
    <row r="8" spans="2:4" ht="37.799999999999997" customHeight="1">
      <c r="B8" s="391" t="s">
        <v>411</v>
      </c>
      <c r="C8" s="2"/>
      <c r="D8" s="390" t="s">
        <v>420</v>
      </c>
    </row>
    <row r="10" spans="2:4">
      <c r="B10" t="s">
        <v>430</v>
      </c>
    </row>
    <row r="11" spans="2:4">
      <c r="B11" t="s">
        <v>431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5F5-4677-469B-94C7-6EFDA20B7244}">
  <dimension ref="B1:F21"/>
  <sheetViews>
    <sheetView topLeftCell="A7" workbookViewId="0">
      <selection activeCell="F23" sqref="F23"/>
    </sheetView>
  </sheetViews>
  <sheetFormatPr defaultRowHeight="18"/>
  <cols>
    <col min="3" max="6" width="18" customWidth="1"/>
  </cols>
  <sheetData>
    <row r="1" spans="2:6" ht="22.2">
      <c r="B1" s="397" t="s">
        <v>440</v>
      </c>
    </row>
    <row r="3" spans="2:6">
      <c r="B3" s="398"/>
    </row>
    <row r="4" spans="2:6" ht="19.8">
      <c r="B4" s="396" t="s">
        <v>445</v>
      </c>
    </row>
    <row r="5" spans="2:6">
      <c r="B5" s="693"/>
      <c r="C5" s="693" t="s">
        <v>438</v>
      </c>
      <c r="D5" s="693"/>
      <c r="E5" s="693" t="s">
        <v>433</v>
      </c>
      <c r="F5" s="693"/>
    </row>
    <row r="6" spans="2:6">
      <c r="B6" s="693"/>
      <c r="C6" s="3" t="s">
        <v>17</v>
      </c>
      <c r="D6" s="3" t="s">
        <v>16</v>
      </c>
      <c r="E6" s="3" t="s">
        <v>17</v>
      </c>
      <c r="F6" s="3" t="s">
        <v>16</v>
      </c>
    </row>
    <row r="7" spans="2:6" ht="36">
      <c r="B7" s="3" t="s">
        <v>434</v>
      </c>
      <c r="C7" s="400" t="s">
        <v>451</v>
      </c>
      <c r="D7" s="3" t="s">
        <v>439</v>
      </c>
      <c r="E7" s="3" t="s">
        <v>436</v>
      </c>
      <c r="F7" s="3" t="s">
        <v>437</v>
      </c>
    </row>
    <row r="8" spans="2:6" ht="45">
      <c r="B8" s="3" t="s">
        <v>384</v>
      </c>
      <c r="C8" s="2"/>
      <c r="D8" s="2"/>
      <c r="E8" s="4" t="s">
        <v>450</v>
      </c>
      <c r="F8" s="2"/>
    </row>
    <row r="10" spans="2:6">
      <c r="B10" t="s">
        <v>446</v>
      </c>
    </row>
    <row r="13" spans="2:6" ht="19.8">
      <c r="B13" s="396" t="s">
        <v>444</v>
      </c>
    </row>
    <row r="14" spans="2:6">
      <c r="B14" t="s">
        <v>441</v>
      </c>
    </row>
    <row r="15" spans="2:6">
      <c r="B15" t="s">
        <v>443</v>
      </c>
    </row>
    <row r="16" spans="2:6">
      <c r="B16" t="s">
        <v>442</v>
      </c>
    </row>
    <row r="17" spans="2:2">
      <c r="B17" t="s">
        <v>447</v>
      </c>
    </row>
    <row r="18" spans="2:2">
      <c r="B18" t="s">
        <v>448</v>
      </c>
    </row>
    <row r="19" spans="2:2">
      <c r="B19" t="s">
        <v>449</v>
      </c>
    </row>
    <row r="21" spans="2:2" ht="19.8">
      <c r="B21" s="396" t="s">
        <v>19</v>
      </c>
    </row>
  </sheetData>
  <mergeCells count="3">
    <mergeCell ref="C5:D5"/>
    <mergeCell ref="E5:F5"/>
    <mergeCell ref="B5:B6"/>
  </mergeCells>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125</vt:i4>
      </vt:variant>
    </vt:vector>
  </HeadingPairs>
  <TitlesOfParts>
    <vt:vector size="132" baseType="lpstr">
      <vt:lpstr>現行ワークシート</vt:lpstr>
      <vt:lpstr>次期ワークシート</vt:lpstr>
      <vt:lpstr>登録データ差異全体(m_estimate)</vt:lpstr>
      <vt:lpstr>登録データ差異詳細(m_estimate)</vt:lpstr>
      <vt:lpstr>(現行)処理間の差異1</vt:lpstr>
      <vt:lpstr>(現行)処理間の差異2</vt:lpstr>
      <vt:lpstr>ブック差異等</vt:lpstr>
      <vt:lpstr>次期ワークシート!bottom_left</vt:lpstr>
      <vt:lpstr>次期ワークシート!calculation_import_cost</vt:lpstr>
      <vt:lpstr>次期ワークシート!calculation_tariff</vt:lpstr>
      <vt:lpstr>次期ワークシート!cartonquantity</vt:lpstr>
      <vt:lpstr>次期ワークシート!cartonquantity_header</vt:lpstr>
      <vt:lpstr>次期ワークシート!cost_not_depreciation</vt:lpstr>
      <vt:lpstr>次期ワークシート!cost_not_depreciation_header</vt:lpstr>
      <vt:lpstr>次期ワークシート!depreciation_cost</vt:lpstr>
      <vt:lpstr>次期ワークシート!depreciation_cost_header</vt:lpstr>
      <vt:lpstr>次期ワークシート!depreciation_quantity</vt:lpstr>
      <vt:lpstr>次期ワークシート!depreciation_unit_cost</vt:lpstr>
      <vt:lpstr>次期ワークシート!developusercode</vt:lpstr>
      <vt:lpstr>次期ワークシート!developusercode_header</vt:lpstr>
      <vt:lpstr>次期ワークシート!fixedcost_profit</vt:lpstr>
      <vt:lpstr>次期ワークシート!fixedcost_profit_header</vt:lpstr>
      <vt:lpstr>次期ワークシート!fixedcost_profit_rate</vt:lpstr>
      <vt:lpstr>次期ワークシート!fixedcost_totalprice</vt:lpstr>
      <vt:lpstr>次期ワークシート!fixedcost_totalprice_header</vt:lpstr>
      <vt:lpstr>次期ワークシート!hdn_list_payoff_blank</vt:lpstr>
      <vt:lpstr>次期ワークシート!hdn_main_product</vt:lpstr>
      <vt:lpstr>次期ワークシート!hdn_payoff_circle</vt:lpstr>
      <vt:lpstr>次期ワークシート!inchargegroupcode</vt:lpstr>
      <vt:lpstr>次期ワークシート!inchargegroupcode_header</vt:lpstr>
      <vt:lpstr>次期ワークシート!inchargeusercode</vt:lpstr>
      <vt:lpstr>次期ワークシート!inchargeusercode_header</vt:lpstr>
      <vt:lpstr>次期ワークシート!indirect_cost</vt:lpstr>
      <vt:lpstr>次期ワークシート!indirect_cost_header</vt:lpstr>
      <vt:lpstr>次期ワークシート!list_end</vt:lpstr>
      <vt:lpstr>次期ワークシート!manufacturing_quantity</vt:lpstr>
      <vt:lpstr>次期ワークシート!manufacturing_unit_cost</vt:lpstr>
      <vt:lpstr>次期ワークシート!manufacturingcost</vt:lpstr>
      <vt:lpstr>次期ワークシート!manufacturingcost_header</vt:lpstr>
      <vt:lpstr>次期ワークシート!member_quantity</vt:lpstr>
      <vt:lpstr>次期ワークシート!member_unit_cost</vt:lpstr>
      <vt:lpstr>次期ワークシート!membercost</vt:lpstr>
      <vt:lpstr>次期ワークシート!membercost_header</vt:lpstr>
      <vt:lpstr>次期ワークシート!monetary_rate_list_header</vt:lpstr>
      <vt:lpstr>次期ワークシート!operating_profit</vt:lpstr>
      <vt:lpstr>次期ワークシート!operating_profit_header</vt:lpstr>
      <vt:lpstr>次期ワークシート!operating_profit_rate</vt:lpstr>
      <vt:lpstr>次期ワークシート!order_e_conversionrate</vt:lpstr>
      <vt:lpstr>次期ワークシート!order_e_customercompanycode</vt:lpstr>
      <vt:lpstr>次期ワークシート!order_e_deliverydate</vt:lpstr>
      <vt:lpstr>次期ワークシート!order_e_monetaryunitcode</vt:lpstr>
      <vt:lpstr>次期ワークシート!order_e_note</vt:lpstr>
      <vt:lpstr>次期ワークシート!order_e_payofftargetflag</vt:lpstr>
      <vt:lpstr>次期ワークシート!order_e_productprice</vt:lpstr>
      <vt:lpstr>次期ワークシート!order_e_productquantity</vt:lpstr>
      <vt:lpstr>次期ワークシート!order_e_rate_code</vt:lpstr>
      <vt:lpstr>次期ワークシート!order_e_stockitemcode</vt:lpstr>
      <vt:lpstr>次期ワークシート!order_e_stocksubjectcode</vt:lpstr>
      <vt:lpstr>次期ワークシート!order_e_subtotalprice</vt:lpstr>
      <vt:lpstr>次期ワークシート!order_f_conversionrate</vt:lpstr>
      <vt:lpstr>次期ワークシート!order_f_cost_not_depreciation</vt:lpstr>
      <vt:lpstr>次期ワークシート!order_f_customercompanycode</vt:lpstr>
      <vt:lpstr>次期ワークシート!order_f_deliverydate</vt:lpstr>
      <vt:lpstr>次期ワークシート!order_f_fixedcost</vt:lpstr>
      <vt:lpstr>次期ワークシート!order_f_fixedcost_header</vt:lpstr>
      <vt:lpstr>次期ワークシート!order_f_monetaryunitcode</vt:lpstr>
      <vt:lpstr>次期ワークシート!order_f_note</vt:lpstr>
      <vt:lpstr>次期ワークシート!order_f_payofftargetflag</vt:lpstr>
      <vt:lpstr>次期ワークシート!order_f_productprice</vt:lpstr>
      <vt:lpstr>次期ワークシート!order_f_productquantity</vt:lpstr>
      <vt:lpstr>次期ワークシート!order_f_rate_code</vt:lpstr>
      <vt:lpstr>次期ワークシート!order_f_stockitemcode</vt:lpstr>
      <vt:lpstr>次期ワークシート!order_f_stocksubjectcode</vt:lpstr>
      <vt:lpstr>次期ワークシート!order_f_subtotalprice</vt:lpstr>
      <vt:lpstr>現行ワークシート!Print_Area</vt:lpstr>
      <vt:lpstr>次期ワークシート!Print_Area</vt:lpstr>
      <vt:lpstr>現行ワークシート!Print_Titles</vt:lpstr>
      <vt:lpstr>次期ワークシート!Print_Titles</vt:lpstr>
      <vt:lpstr>次期ワークシート!product_profit</vt:lpstr>
      <vt:lpstr>次期ワークシート!product_profit_header</vt:lpstr>
      <vt:lpstr>次期ワークシート!product_profit_rate</vt:lpstr>
      <vt:lpstr>次期ワークシート!product_totalprice</vt:lpstr>
      <vt:lpstr>次期ワークシート!product_totalprice_header</vt:lpstr>
      <vt:lpstr>次期ワークシート!productcode</vt:lpstr>
      <vt:lpstr>次期ワークシート!productcode_header</vt:lpstr>
      <vt:lpstr>次期ワークシート!productenglishname</vt:lpstr>
      <vt:lpstr>次期ワークシート!productenglishname_header</vt:lpstr>
      <vt:lpstr>次期ワークシート!productionquantity</vt:lpstr>
      <vt:lpstr>次期ワークシート!productionquantity_header</vt:lpstr>
      <vt:lpstr>次期ワークシート!productname</vt:lpstr>
      <vt:lpstr>次期ワークシート!productname_header</vt:lpstr>
      <vt:lpstr>次期ワークシート!profit</vt:lpstr>
      <vt:lpstr>次期ワークシート!profit_header</vt:lpstr>
      <vt:lpstr>次期ワークシート!profit_rate</vt:lpstr>
      <vt:lpstr>次期ワークシート!receive_f_conversionrate</vt:lpstr>
      <vt:lpstr>次期ワークシート!receive_f_customercompanycode</vt:lpstr>
      <vt:lpstr>次期ワークシート!receive_f_deliverydate</vt:lpstr>
      <vt:lpstr>次期ワークシート!receive_f_monetaryunitcode</vt:lpstr>
      <vt:lpstr>次期ワークシート!receive_f_note</vt:lpstr>
      <vt:lpstr>次期ワークシート!receive_f_productprice</vt:lpstr>
      <vt:lpstr>次期ワークシート!receive_f_productquantity</vt:lpstr>
      <vt:lpstr>次期ワークシート!receive_f_rate_code</vt:lpstr>
      <vt:lpstr>次期ワークシート!receive_f_salesclasscode</vt:lpstr>
      <vt:lpstr>次期ワークシート!receive_f_salesdivisioncode</vt:lpstr>
      <vt:lpstr>次期ワークシート!receive_f_subtotalprice</vt:lpstr>
      <vt:lpstr>次期ワークシート!receive_f_totalprice</vt:lpstr>
      <vt:lpstr>次期ワークシート!receive_f_totalprice_header</vt:lpstr>
      <vt:lpstr>次期ワークシート!receive_f_totalquantity</vt:lpstr>
      <vt:lpstr>次期ワークシート!receive_p_conversionrate</vt:lpstr>
      <vt:lpstr>次期ワークシート!receive_p_customercompanycode</vt:lpstr>
      <vt:lpstr>次期ワークシート!receive_p_deliverydate</vt:lpstr>
      <vt:lpstr>次期ワークシート!receive_p_monetaryunitcode</vt:lpstr>
      <vt:lpstr>次期ワークシート!receive_p_note</vt:lpstr>
      <vt:lpstr>次期ワークシート!receive_p_productprice</vt:lpstr>
      <vt:lpstr>次期ワークシート!receive_p_productquantity</vt:lpstr>
      <vt:lpstr>次期ワークシート!receive_p_rate_code</vt:lpstr>
      <vt:lpstr>次期ワークシート!receive_p_salesclasscode</vt:lpstr>
      <vt:lpstr>次期ワークシート!receive_p_salesdivisioncode</vt:lpstr>
      <vt:lpstr>次期ワークシート!receive_p_subtotalprice</vt:lpstr>
      <vt:lpstr>次期ワークシート!receive_p_totalprice</vt:lpstr>
      <vt:lpstr>次期ワークシート!receive_p_totalprice_header</vt:lpstr>
      <vt:lpstr>次期ワークシート!receive_p_totalquantity</vt:lpstr>
      <vt:lpstr>次期ワークシート!retailprice</vt:lpstr>
      <vt:lpstr>次期ワークシート!retailprice_header</vt:lpstr>
      <vt:lpstr>次期ワークシート!salesamount</vt:lpstr>
      <vt:lpstr>次期ワークシート!salesamount_header</vt:lpstr>
      <vt:lpstr>次期ワークシート!standard_rate</vt:lpstr>
      <vt:lpstr>次期ワークシート!tariff_total</vt:lpstr>
      <vt:lpstr>次期ワークシート!top_left</vt:lpstr>
      <vt:lpstr>次期ワークシート!top_right</vt:lpstr>
      <vt:lpstr>'(現行)処理間の差異1'!var_dump_log___コピー</vt:lpstr>
      <vt:lpstr>'(現行)処理間の差異1'!var_dump_log___コピー_1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dcterms:created xsi:type="dcterms:W3CDTF">2019-09-10T10:48:14Z</dcterms:created>
  <dcterms:modified xsi:type="dcterms:W3CDTF">2019-09-18T01:58:31Z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1eaf9fda-aee7-4478-b0d1-61f68cba2d54</vt:lpwstr>
  </property>
</Properties>
</file>