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lcom\Desktop\Git\KIDS\01_kidsweb\home\kids2\report_tmp\"/>
    </mc:Choice>
  </mc:AlternateContent>
  <xr:revisionPtr revIDLastSave="0" documentId="13_ncr:1_{0742F964-3487-46F2-B4DD-CE987BA8DDDA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納品書" sheetId="1" r:id="rId1"/>
    <sheet name="納品連絡書" sheetId="2" r:id="rId2"/>
    <sheet name="データ設定用" sheetId="3" r:id="rId3"/>
  </sheets>
  <definedNames>
    <definedName name="_xlnm.Print_Area" localSheetId="0">納品書!$A$1:$L$22</definedName>
    <definedName name="_xlnm.Print_Area" localSheetId="1">納品連絡書!$A$1:$J$23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1" i="1" l="1"/>
  <c r="A3" i="1"/>
  <c r="A6" i="1"/>
  <c r="C18" i="1" l="1"/>
  <c r="C16" i="1"/>
  <c r="C14" i="1"/>
  <c r="C12" i="1"/>
  <c r="C10" i="1"/>
  <c r="B18" i="1"/>
  <c r="B16" i="1"/>
  <c r="B14" i="1"/>
  <c r="B12" i="1"/>
  <c r="B10" i="1"/>
  <c r="B8" i="1"/>
  <c r="A18" i="1"/>
  <c r="A16" i="1"/>
  <c r="A14" i="1"/>
  <c r="A12" i="1"/>
  <c r="A10" i="1"/>
  <c r="C8" i="1"/>
  <c r="A8" i="1"/>
  <c r="H17" i="2" l="1"/>
  <c r="H16" i="2"/>
  <c r="H15" i="2"/>
  <c r="H14" i="2"/>
  <c r="H13" i="2"/>
  <c r="H12" i="2"/>
  <c r="F17" i="2"/>
  <c r="F16" i="2"/>
  <c r="F15" i="2"/>
  <c r="F14" i="2"/>
  <c r="F13" i="2"/>
  <c r="F12" i="2"/>
  <c r="E17" i="2"/>
  <c r="E16" i="2"/>
  <c r="E15" i="2"/>
  <c r="E14" i="2"/>
  <c r="E13" i="2"/>
  <c r="E12" i="2"/>
  <c r="D17" i="2"/>
  <c r="I17" i="2" s="1"/>
  <c r="D16" i="2"/>
  <c r="I16" i="2" s="1"/>
  <c r="D15" i="2"/>
  <c r="I15" i="2" s="1"/>
  <c r="D14" i="2"/>
  <c r="I14" i="2" s="1"/>
  <c r="D13" i="2"/>
  <c r="I13" i="2" s="1"/>
  <c r="D12" i="2"/>
  <c r="I12" i="2" s="1"/>
  <c r="C17" i="2"/>
  <c r="C16" i="2"/>
  <c r="C15" i="2"/>
  <c r="C14" i="2"/>
  <c r="C13" i="2"/>
  <c r="C12" i="2"/>
  <c r="B17" i="2"/>
  <c r="B16" i="2"/>
  <c r="B15" i="2"/>
  <c r="B14" i="2"/>
  <c r="B13" i="2"/>
  <c r="B12" i="2"/>
  <c r="L19" i="1"/>
  <c r="L18" i="1"/>
  <c r="L17" i="1"/>
  <c r="L16" i="1"/>
  <c r="L15" i="1"/>
  <c r="L14" i="1"/>
  <c r="L13" i="1"/>
  <c r="L12" i="1"/>
  <c r="L11" i="1"/>
  <c r="L10" i="1"/>
  <c r="L9" i="1"/>
  <c r="L7" i="1"/>
  <c r="L6" i="1"/>
  <c r="L8" i="1"/>
  <c r="K18" i="1"/>
  <c r="K16" i="1"/>
  <c r="K14" i="1"/>
  <c r="K12" i="1"/>
  <c r="K10" i="1"/>
  <c r="K8" i="1"/>
  <c r="K6" i="1"/>
  <c r="C6" i="1"/>
  <c r="B6" i="1"/>
  <c r="B2" i="2" l="1"/>
  <c r="AI3" i="3" l="1"/>
  <c r="L22" i="1"/>
  <c r="B3" i="2"/>
  <c r="K20" i="1"/>
  <c r="D20" i="1"/>
  <c r="E20" i="1" s="1"/>
  <c r="D18" i="1"/>
  <c r="D14" i="1"/>
  <c r="D10" i="1"/>
  <c r="D8" i="1"/>
  <c r="D6" i="1"/>
  <c r="AJ3" i="3" l="1"/>
  <c r="K21" i="1"/>
  <c r="D21" i="1"/>
  <c r="D12" i="1"/>
  <c r="D16" i="1"/>
  <c r="E21" i="1" l="1"/>
  <c r="F21" i="1" s="1"/>
  <c r="F20" i="1"/>
  <c r="G20" i="1" s="1"/>
  <c r="G21" i="1" l="1"/>
  <c r="H21" i="1" s="1"/>
  <c r="H20" i="1"/>
  <c r="I21" i="1" l="1"/>
  <c r="J21" i="1" s="1"/>
  <c r="I20" i="1"/>
  <c r="J20" i="1" s="1"/>
  <c r="E6" i="1" l="1"/>
  <c r="F6" i="1" l="1"/>
  <c r="G6" i="1" l="1"/>
  <c r="H6" i="1" l="1"/>
  <c r="I6" i="1" l="1"/>
  <c r="J6" i="1" s="1"/>
  <c r="E8" i="1"/>
  <c r="F8" i="1" l="1"/>
  <c r="G8" i="1" s="1"/>
  <c r="H8" i="1" l="1"/>
  <c r="I8" i="1" l="1"/>
  <c r="J8" i="1" s="1"/>
  <c r="E10" i="1"/>
  <c r="F10" i="1" l="1"/>
  <c r="G10" i="1" s="1"/>
  <c r="H10" i="1" s="1"/>
  <c r="I10" i="1" l="1"/>
  <c r="J10" i="1" s="1"/>
  <c r="E12" i="1"/>
  <c r="F12" i="1" s="1"/>
  <c r="G12" i="1" l="1"/>
  <c r="H12" i="1" s="1"/>
  <c r="I12" i="1" l="1"/>
  <c r="J12" i="1" s="1"/>
  <c r="E14" i="1"/>
  <c r="F14" i="1" l="1"/>
  <c r="G14" i="1" l="1"/>
  <c r="H14" i="1" s="1"/>
  <c r="I14" i="1" l="1"/>
  <c r="J14" i="1" s="1"/>
  <c r="E16" i="1"/>
  <c r="F16" i="1" l="1"/>
  <c r="G16" i="1" s="1"/>
  <c r="H16" i="1" l="1"/>
  <c r="I16" i="1" s="1"/>
  <c r="J16" i="1" l="1"/>
  <c r="E18" i="1"/>
  <c r="F18" i="1" l="1"/>
  <c r="G18" i="1" l="1"/>
  <c r="H18" i="1" s="1"/>
  <c r="I18" i="1" s="1"/>
  <c r="J1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solcom-ad</author>
  </authors>
  <commentList>
    <comment ref="A3" authorId="0" shapeId="0" xr:uid="{00000000-0006-0000-0200-000001000000}">
      <text>
        <r>
          <rPr>
            <b/>
            <sz val="9"/>
            <color indexed="81"/>
            <rFont val="MS P ゴシック"/>
            <family val="3"/>
            <charset val="128"/>
          </rPr>
          <t>この行にマスタデータをセット</t>
        </r>
      </text>
    </comment>
    <comment ref="A6" authorId="0" shapeId="0" xr:uid="{00000000-0006-0000-0200-000002000000}">
      <text>
        <r>
          <rPr>
            <b/>
            <sz val="9"/>
            <color indexed="81"/>
            <rFont val="MS P ゴシック"/>
            <family val="3"/>
            <charset val="128"/>
          </rPr>
          <t>この行から明細データをセット</t>
        </r>
      </text>
    </comment>
  </commentList>
</comments>
</file>

<file path=xl/sharedStrings.xml><?xml version="1.0" encoding="utf-8"?>
<sst xmlns="http://schemas.openxmlformats.org/spreadsheetml/2006/main" count="135" uniqueCount="130">
  <si>
    <t>KWGNo:</t>
    <phoneticPr fontId="2"/>
  </si>
  <si>
    <t>税込合計金額</t>
    <rPh sb="0" eb="2">
      <t>ゼイコミ</t>
    </rPh>
    <rPh sb="2" eb="6">
      <t>ゴウケイ</t>
    </rPh>
    <phoneticPr fontId="2"/>
  </si>
  <si>
    <t>合計</t>
    <rPh sb="0" eb="2">
      <t>ゴウケイ</t>
    </rPh>
    <phoneticPr fontId="2"/>
  </si>
  <si>
    <t>摘要</t>
    <rPh sb="0" eb="1">
      <t>テキ</t>
    </rPh>
    <rPh sb="1" eb="2">
      <t>ヨウ</t>
    </rPh>
    <phoneticPr fontId="2"/>
  </si>
  <si>
    <t>金額</t>
    <rPh sb="0" eb="2">
      <t>キンガク</t>
    </rPh>
    <phoneticPr fontId="2"/>
  </si>
  <si>
    <t>単価</t>
    <rPh sb="0" eb="2">
      <t>タンカ</t>
    </rPh>
    <phoneticPr fontId="2"/>
  </si>
  <si>
    <t>数量</t>
    <rPh sb="0" eb="2">
      <t>スウリョウ</t>
    </rPh>
    <phoneticPr fontId="2"/>
  </si>
  <si>
    <t>品名</t>
    <rPh sb="0" eb="2">
      <t>ヒンメイ</t>
    </rPh>
    <phoneticPr fontId="2"/>
  </si>
  <si>
    <t>様</t>
    <rPh sb="0" eb="1">
      <t>サマ</t>
    </rPh>
    <phoneticPr fontId="2"/>
  </si>
  <si>
    <t>納　品　連　絡　書</t>
    <rPh sb="0" eb="1">
      <t>オサメ</t>
    </rPh>
    <rPh sb="2" eb="3">
      <t>シナ</t>
    </rPh>
    <rPh sb="4" eb="5">
      <t>レン</t>
    </rPh>
    <rPh sb="6" eb="7">
      <t>ラク</t>
    </rPh>
    <rPh sb="8" eb="9">
      <t>ショ</t>
    </rPh>
    <phoneticPr fontId="2"/>
  </si>
  <si>
    <t>下記の品、納品致します。宜しくお願い致します。</t>
    <rPh sb="0" eb="2">
      <t>カキ</t>
    </rPh>
    <rPh sb="3" eb="4">
      <t>シナ</t>
    </rPh>
    <rPh sb="5" eb="7">
      <t>ノウヒン</t>
    </rPh>
    <rPh sb="7" eb="8">
      <t>イタ</t>
    </rPh>
    <rPh sb="12" eb="23">
      <t>ヨロ</t>
    </rPh>
    <phoneticPr fontId="2"/>
  </si>
  <si>
    <t>納品日</t>
    <rPh sb="0" eb="3">
      <t>ノウヒンビ</t>
    </rPh>
    <phoneticPr fontId="2"/>
  </si>
  <si>
    <t>注文書No</t>
    <rPh sb="0" eb="3">
      <t>チュウモンショ</t>
    </rPh>
    <phoneticPr fontId="2"/>
  </si>
  <si>
    <t>品　　番</t>
    <rPh sb="0" eb="1">
      <t>シナ</t>
    </rPh>
    <rPh sb="3" eb="4">
      <t>バン</t>
    </rPh>
    <phoneticPr fontId="2"/>
  </si>
  <si>
    <t>品　　　　　名</t>
    <rPh sb="0" eb="1">
      <t>シナ</t>
    </rPh>
    <rPh sb="6" eb="7">
      <t>ナ</t>
    </rPh>
    <phoneticPr fontId="2"/>
  </si>
  <si>
    <t>数　量</t>
    <rPh sb="0" eb="1">
      <t>スウ</t>
    </rPh>
    <rPh sb="2" eb="3">
      <t>リョウ</t>
    </rPh>
    <phoneticPr fontId="2"/>
  </si>
  <si>
    <t>単　位</t>
    <rPh sb="0" eb="1">
      <t>タン</t>
    </rPh>
    <rPh sb="2" eb="3">
      <t>クライ</t>
    </rPh>
    <phoneticPr fontId="2"/>
  </si>
  <si>
    <t>納品時間</t>
    <rPh sb="0" eb="2">
      <t>ノウヒン</t>
    </rPh>
    <rPh sb="2" eb="4">
      <t>ジカン</t>
    </rPh>
    <phoneticPr fontId="2"/>
  </si>
  <si>
    <t>備　　考</t>
    <rPh sb="0" eb="1">
      <t>ビ</t>
    </rPh>
    <rPh sb="3" eb="4">
      <t>コウ</t>
    </rPh>
    <phoneticPr fontId="2"/>
  </si>
  <si>
    <t>納品倉庫</t>
    <rPh sb="0" eb="2">
      <t>ノウヒン</t>
    </rPh>
    <rPh sb="2" eb="4">
      <t>ソウコ</t>
    </rPh>
    <phoneticPr fontId="2"/>
  </si>
  <si>
    <t>株式会社　クワガタ</t>
    <rPh sb="0" eb="4">
      <t>カブシ</t>
    </rPh>
    <phoneticPr fontId="2"/>
  </si>
  <si>
    <t>コレクターズチーム</t>
    <phoneticPr fontId="2"/>
  </si>
  <si>
    <t>TEL</t>
    <phoneticPr fontId="2"/>
  </si>
  <si>
    <t>FAX</t>
    <phoneticPr fontId="2"/>
  </si>
  <si>
    <t>担当者：</t>
    <rPh sb="0" eb="3">
      <t>タントウシャ</t>
    </rPh>
    <phoneticPr fontId="2"/>
  </si>
  <si>
    <t>谷中</t>
    <rPh sb="0" eb="2">
      <t>ヤナカ</t>
    </rPh>
    <phoneticPr fontId="2"/>
  </si>
  <si>
    <t>納品伝票番号</t>
    <rPh sb="0" eb="2">
      <t>ノウヒン</t>
    </rPh>
    <rPh sb="2" eb="4">
      <t>デンピョウ</t>
    </rPh>
    <rPh sb="4" eb="6">
      <t>バンゴウ</t>
    </rPh>
    <phoneticPr fontId="8"/>
  </si>
  <si>
    <t>リビジョン番号</t>
    <rPh sb="5" eb="7">
      <t>バンゴウ</t>
    </rPh>
    <phoneticPr fontId="8"/>
  </si>
  <si>
    <t>納品伝票コード</t>
    <rPh sb="0" eb="2">
      <t>ノウヒン</t>
    </rPh>
    <rPh sb="2" eb="4">
      <t>デンピョウ</t>
    </rPh>
    <phoneticPr fontId="8"/>
  </si>
  <si>
    <t>売上番号</t>
    <rPh sb="0" eb="2">
      <t>ウリアゲ</t>
    </rPh>
    <rPh sb="2" eb="4">
      <t>バンゴウ</t>
    </rPh>
    <phoneticPr fontId="2"/>
  </si>
  <si>
    <t>顧客コード</t>
    <rPh sb="0" eb="2">
      <t>コキャク</t>
    </rPh>
    <phoneticPr fontId="8"/>
  </si>
  <si>
    <t>顧客名</t>
    <rPh sb="0" eb="2">
      <t>コキャク</t>
    </rPh>
    <rPh sb="2" eb="3">
      <t>メイ</t>
    </rPh>
    <phoneticPr fontId="8"/>
  </si>
  <si>
    <t>顧客担当者名</t>
    <rPh sb="0" eb="2">
      <t>コキャク</t>
    </rPh>
    <rPh sb="2" eb="5">
      <t>タントウシャ</t>
    </rPh>
    <rPh sb="5" eb="6">
      <t>メイ</t>
    </rPh>
    <phoneticPr fontId="8"/>
  </si>
  <si>
    <t>納品日</t>
    <rPh sb="0" eb="3">
      <t>ノウヒンビ</t>
    </rPh>
    <phoneticPr fontId="8"/>
  </si>
  <si>
    <t>納品場所コード</t>
    <rPh sb="0" eb="2">
      <t>ノウヒン</t>
    </rPh>
    <rPh sb="2" eb="4">
      <t>バショ</t>
    </rPh>
    <phoneticPr fontId="8"/>
  </si>
  <si>
    <t>納品場所名</t>
    <rPh sb="0" eb="2">
      <t>ノウヒン</t>
    </rPh>
    <rPh sb="2" eb="4">
      <t>バショ</t>
    </rPh>
    <rPh sb="4" eb="5">
      <t>メイ</t>
    </rPh>
    <phoneticPr fontId="8"/>
  </si>
  <si>
    <t>納品場所担当者名</t>
    <rPh sb="0" eb="2">
      <t>ノウヒン</t>
    </rPh>
    <rPh sb="2" eb="4">
      <t>バショ</t>
    </rPh>
    <rPh sb="4" eb="7">
      <t>タントウシャ</t>
    </rPh>
    <rPh sb="7" eb="8">
      <t>メイ</t>
    </rPh>
    <phoneticPr fontId="8"/>
  </si>
  <si>
    <t>担当者コード</t>
    <rPh sb="0" eb="3">
      <t>タントウシャ</t>
    </rPh>
    <phoneticPr fontId="8"/>
  </si>
  <si>
    <t>担当者名</t>
    <rPh sb="0" eb="3">
      <t>タントウシャ</t>
    </rPh>
    <rPh sb="3" eb="4">
      <t>メイ</t>
    </rPh>
    <phoneticPr fontId="8"/>
  </si>
  <si>
    <t>合計金額</t>
    <rPh sb="0" eb="2">
      <t>ゴウケイ</t>
    </rPh>
    <rPh sb="2" eb="4">
      <t>キンガク</t>
    </rPh>
    <phoneticPr fontId="8"/>
  </si>
  <si>
    <t>通貨単位コード</t>
    <rPh sb="0" eb="2">
      <t>ツウカ</t>
    </rPh>
    <rPh sb="2" eb="4">
      <t>タンイ</t>
    </rPh>
    <phoneticPr fontId="8"/>
  </si>
  <si>
    <t>通貨単位</t>
    <rPh sb="0" eb="2">
      <t>ツウカ</t>
    </rPh>
    <rPh sb="2" eb="4">
      <t>タンイ</t>
    </rPh>
    <phoneticPr fontId="8"/>
  </si>
  <si>
    <t>課税区分コード</t>
    <rPh sb="0" eb="2">
      <t>カゼイ</t>
    </rPh>
    <rPh sb="2" eb="4">
      <t>クブン</t>
    </rPh>
    <phoneticPr fontId="8"/>
  </si>
  <si>
    <t>課税区分</t>
    <rPh sb="0" eb="2">
      <t>カゼイ</t>
    </rPh>
    <rPh sb="2" eb="4">
      <t>クブン</t>
    </rPh>
    <phoneticPr fontId="8"/>
  </si>
  <si>
    <t>作成日</t>
    <rPh sb="0" eb="3">
      <t>サクセイビ</t>
    </rPh>
    <phoneticPr fontId="8"/>
  </si>
  <si>
    <t>備考</t>
    <rPh sb="0" eb="2">
      <t>ビコウ</t>
    </rPh>
    <phoneticPr fontId="8"/>
  </si>
  <si>
    <t>lngslipno</t>
  </si>
  <si>
    <t>lngrevisionno</t>
  </si>
  <si>
    <t>strslipcode</t>
  </si>
  <si>
    <t>lngsalesno</t>
  </si>
  <si>
    <t>strcustomercode</t>
  </si>
  <si>
    <t>strcustomername</t>
  </si>
  <si>
    <t>strcustomerusername</t>
  </si>
  <si>
    <t>dtmdeliverydate</t>
  </si>
  <si>
    <t>lngdeliveryplacecode</t>
  </si>
  <si>
    <t>strdeliveryplacename</t>
  </si>
  <si>
    <t>strdeliveryplaceusername</t>
  </si>
  <si>
    <t>strusercode</t>
  </si>
  <si>
    <t>strusername</t>
  </si>
  <si>
    <t>curtotalprice</t>
  </si>
  <si>
    <t>lngmonetaryunitcode</t>
  </si>
  <si>
    <t>strmonetaryunitsign</t>
  </si>
  <si>
    <t>lngtaxclasscode</t>
  </si>
  <si>
    <t>strtaxclassname</t>
  </si>
  <si>
    <t>dtminsertdate</t>
  </si>
  <si>
    <t>strnote</t>
  </si>
  <si>
    <t>納品書マスタ</t>
    <rPh sb="0" eb="3">
      <t>ノウヒンショ</t>
    </rPh>
    <phoneticPr fontId="2"/>
  </si>
  <si>
    <t>納品伝票明細番号</t>
    <rPh sb="0" eb="2">
      <t>ノウヒン</t>
    </rPh>
    <rPh sb="2" eb="4">
      <t>デンピョウ</t>
    </rPh>
    <rPh sb="4" eb="6">
      <t>メイサイ</t>
    </rPh>
    <rPh sb="6" eb="8">
      <t>バンゴウ</t>
    </rPh>
    <phoneticPr fontId="8"/>
  </si>
  <si>
    <t>顧客受注番号</t>
    <rPh sb="0" eb="2">
      <t>コキャク</t>
    </rPh>
    <rPh sb="2" eb="4">
      <t>ジュチュウ</t>
    </rPh>
    <rPh sb="4" eb="6">
      <t>バンゴウ</t>
    </rPh>
    <phoneticPr fontId="8"/>
  </si>
  <si>
    <t>売上区分コード</t>
    <rPh sb="0" eb="2">
      <t>ウリアゲ</t>
    </rPh>
    <rPh sb="2" eb="4">
      <t>クブン</t>
    </rPh>
    <phoneticPr fontId="8"/>
  </si>
  <si>
    <t>売上区分名</t>
    <rPh sb="0" eb="2">
      <t>ウリアゲ</t>
    </rPh>
    <rPh sb="2" eb="4">
      <t>クブン</t>
    </rPh>
    <rPh sb="4" eb="5">
      <t>メイ</t>
    </rPh>
    <phoneticPr fontId="8"/>
  </si>
  <si>
    <t>顧客品番</t>
    <rPh sb="0" eb="2">
      <t>コキャク</t>
    </rPh>
    <rPh sb="2" eb="4">
      <t>ヒンバン</t>
    </rPh>
    <phoneticPr fontId="8"/>
  </si>
  <si>
    <t>製品コード</t>
    <rPh sb="0" eb="2">
      <t>セイヒン</t>
    </rPh>
    <phoneticPr fontId="8"/>
  </si>
  <si>
    <t>再販コード</t>
  </si>
  <si>
    <t>製品名</t>
    <rPh sb="0" eb="2">
      <t>セイヒン</t>
    </rPh>
    <rPh sb="2" eb="3">
      <t>メイ</t>
    </rPh>
    <phoneticPr fontId="8"/>
  </si>
  <si>
    <t>製品名（英語）</t>
    <rPh sb="0" eb="2">
      <t>セイヒン</t>
    </rPh>
    <rPh sb="2" eb="3">
      <t>メイ</t>
    </rPh>
    <rPh sb="4" eb="6">
      <t>エイゴ</t>
    </rPh>
    <phoneticPr fontId="8"/>
  </si>
  <si>
    <t>単価</t>
    <rPh sb="0" eb="2">
      <t>タンカ</t>
    </rPh>
    <phoneticPr fontId="8"/>
  </si>
  <si>
    <t>入数</t>
    <rPh sb="0" eb="1">
      <t>イ</t>
    </rPh>
    <rPh sb="1" eb="2">
      <t>スウ</t>
    </rPh>
    <phoneticPr fontId="2"/>
  </si>
  <si>
    <t>数量</t>
    <rPh sb="0" eb="2">
      <t>スウリョウ</t>
    </rPh>
    <phoneticPr fontId="8"/>
  </si>
  <si>
    <t>製品単位コード</t>
    <rPh sb="0" eb="2">
      <t>セイヒン</t>
    </rPh>
    <rPh sb="2" eb="4">
      <t>タンイ</t>
    </rPh>
    <phoneticPr fontId="8"/>
  </si>
  <si>
    <t>製品単位名</t>
    <rPh sb="0" eb="2">
      <t>セイヒン</t>
    </rPh>
    <rPh sb="2" eb="4">
      <t>タンイ</t>
    </rPh>
    <rPh sb="4" eb="5">
      <t>メイ</t>
    </rPh>
    <phoneticPr fontId="8"/>
  </si>
  <si>
    <t>小計</t>
    <rPh sb="0" eb="2">
      <t>ショウケイ</t>
    </rPh>
    <phoneticPr fontId="8"/>
  </si>
  <si>
    <t>明細備考</t>
    <rPh sb="0" eb="2">
      <t>メイサイ</t>
    </rPh>
    <rPh sb="2" eb="4">
      <t>ビコウ</t>
    </rPh>
    <phoneticPr fontId="8"/>
  </si>
  <si>
    <t>lngslipdetailno</t>
  </si>
  <si>
    <t>strcustomersalescode</t>
  </si>
  <si>
    <t>lngsalesclasscode</t>
  </si>
  <si>
    <t>strsalesclassname</t>
  </si>
  <si>
    <t>strgoodscode</t>
  </si>
  <si>
    <t>strproductcode</t>
  </si>
  <si>
    <t>strrevisecode</t>
  </si>
  <si>
    <t>strproductname</t>
  </si>
  <si>
    <t>strproductenglishname</t>
  </si>
  <si>
    <t>curproductprice</t>
  </si>
  <si>
    <t>lngquantity</t>
  </si>
  <si>
    <t>lngproductquantity</t>
  </si>
  <si>
    <t>lngproductunitcode</t>
  </si>
  <si>
    <t>strproductunitname</t>
  </si>
  <si>
    <t>cursubtotalprice</t>
  </si>
  <si>
    <t>納品書明細1</t>
    <rPh sb="0" eb="3">
      <t>ノウヒンショ</t>
    </rPh>
    <rPh sb="3" eb="5">
      <t>メイサイ</t>
    </rPh>
    <phoneticPr fontId="2"/>
  </si>
  <si>
    <t>納品書明細2</t>
    <rPh sb="0" eb="3">
      <t>ノウヒンショ</t>
    </rPh>
    <rPh sb="3" eb="5">
      <t>メイサイ</t>
    </rPh>
    <phoneticPr fontId="2"/>
  </si>
  <si>
    <t>納品書明細3</t>
    <rPh sb="0" eb="3">
      <t>ノウヒンショ</t>
    </rPh>
    <rPh sb="3" eb="5">
      <t>メイサイ</t>
    </rPh>
    <phoneticPr fontId="2"/>
  </si>
  <si>
    <t>納品書明細4</t>
    <rPh sb="0" eb="3">
      <t>ノウヒンショ</t>
    </rPh>
    <rPh sb="3" eb="5">
      <t>メイサイ</t>
    </rPh>
    <phoneticPr fontId="2"/>
  </si>
  <si>
    <t>納品書明細5</t>
    <rPh sb="0" eb="3">
      <t>ノウヒンショ</t>
    </rPh>
    <rPh sb="3" eb="5">
      <t>メイサイ</t>
    </rPh>
    <phoneticPr fontId="2"/>
  </si>
  <si>
    <t>納品書明細6</t>
    <rPh sb="0" eb="3">
      <t>ノウヒンショ</t>
    </rPh>
    <rPh sb="3" eb="5">
      <t>メイサイ</t>
    </rPh>
    <phoneticPr fontId="2"/>
  </si>
  <si>
    <t>納品書明細7</t>
    <rPh sb="0" eb="3">
      <t>ノウヒンショ</t>
    </rPh>
    <rPh sb="3" eb="5">
      <t>メイサイ</t>
    </rPh>
    <phoneticPr fontId="2"/>
  </si>
  <si>
    <t>消費税率</t>
    <rPh sb="0" eb="2">
      <t>ショウヒ</t>
    </rPh>
    <rPh sb="2" eb="4">
      <t>ゼイリツ</t>
    </rPh>
    <phoneticPr fontId="3"/>
  </si>
  <si>
    <t>curtax</t>
  </si>
  <si>
    <t>顧客社名</t>
    <rPh sb="0" eb="2">
      <t>コキャク</t>
    </rPh>
    <rPh sb="2" eb="4">
      <t>シャメイ</t>
    </rPh>
    <phoneticPr fontId="8"/>
  </si>
  <si>
    <t>strcustomercompanyname</t>
  </si>
  <si>
    <t>消費税額</t>
    <rPh sb="0" eb="3">
      <t>ショウヒゼイ</t>
    </rPh>
    <rPh sb="3" eb="4">
      <t>ガク</t>
    </rPh>
    <phoneticPr fontId="2"/>
  </si>
  <si>
    <t>税込金額</t>
    <rPh sb="0" eb="2">
      <t>ゼイコミ</t>
    </rPh>
    <rPh sb="2" eb="4">
      <t>キンガク</t>
    </rPh>
    <phoneticPr fontId="2"/>
  </si>
  <si>
    <t>支払方法コード</t>
    <rPh sb="0" eb="2">
      <t>シハライ</t>
    </rPh>
    <rPh sb="2" eb="4">
      <t>ホウホウ</t>
    </rPh>
    <phoneticPr fontId="4"/>
  </si>
  <si>
    <t>支払期限</t>
    <rPh sb="0" eb="2">
      <t>シハライ</t>
    </rPh>
    <rPh sb="2" eb="4">
      <t>キゲン</t>
    </rPh>
    <phoneticPr fontId="4"/>
  </si>
  <si>
    <t>lngpaymentmethodcode</t>
  </si>
  <si>
    <t>dtmpaymentlimit</t>
  </si>
  <si>
    <t>顧客電話番号</t>
    <rPh sb="0" eb="2">
      <t>コキャク</t>
    </rPh>
    <rPh sb="2" eb="4">
      <t>デンワ</t>
    </rPh>
    <rPh sb="4" eb="6">
      <t>バンゴウ</t>
    </rPh>
    <phoneticPr fontId="9"/>
  </si>
  <si>
    <t>顧客FAX番号</t>
    <rPh sb="0" eb="2">
      <t>コキャク</t>
    </rPh>
    <rPh sb="5" eb="7">
      <t>バンゴウ</t>
    </rPh>
    <phoneticPr fontId="9"/>
  </si>
  <si>
    <t>strcustomerphoneno</t>
  </si>
  <si>
    <t>strcustomerfaxno</t>
  </si>
  <si>
    <t>顧客住所1</t>
    <rPh sb="0" eb="2">
      <t>コキャク</t>
    </rPh>
    <rPh sb="2" eb="4">
      <t>ジュウショ</t>
    </rPh>
    <phoneticPr fontId="9"/>
  </si>
  <si>
    <t>顧客住所2</t>
    <rPh sb="0" eb="2">
      <t>コキャク</t>
    </rPh>
    <rPh sb="2" eb="4">
      <t>ジュウショ</t>
    </rPh>
    <phoneticPr fontId="9"/>
  </si>
  <si>
    <t>顧客住所3</t>
    <rPh sb="0" eb="2">
      <t>コキャク</t>
    </rPh>
    <rPh sb="2" eb="4">
      <t>ジュウショ</t>
    </rPh>
    <phoneticPr fontId="9"/>
  </si>
  <si>
    <t>顧客住所4</t>
    <rPh sb="0" eb="2">
      <t>コキャク</t>
    </rPh>
    <rPh sb="2" eb="4">
      <t>ジュウショ</t>
    </rPh>
    <phoneticPr fontId="9"/>
  </si>
  <si>
    <t>strcustomeraddress1</t>
    <phoneticPr fontId="2"/>
  </si>
  <si>
    <t>strcustomeraddress2</t>
    <phoneticPr fontId="2"/>
  </si>
  <si>
    <t>strcustomeraddress3</t>
  </si>
  <si>
    <t>strcustomeraddress4</t>
  </si>
  <si>
    <t>仕入先コード（出荷者）</t>
    <rPh sb="0" eb="3">
      <t>シイレサキ</t>
    </rPh>
    <rPh sb="7" eb="10">
      <t>シュッカシャ</t>
    </rPh>
    <phoneticPr fontId="9"/>
  </si>
  <si>
    <t>strshippercode</t>
  </si>
  <si>
    <t>aaaaa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</si>
</sst>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yyyy&quot;年&quot;m&quot;月&quot;d&quot;日&quot;;@"/>
    <numFmt numFmtId="177" formatCode="0.00_ "/>
  </numFmts>
  <fonts count="1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sz val="14"/>
      <name val="ＭＳ Ｐゴシック"/>
      <family val="3"/>
      <charset val="128"/>
    </font>
    <font>
      <sz val="18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sz val="14"/>
      <name val="ＭＳ Ｐ明朝"/>
      <family val="1"/>
      <charset val="128"/>
    </font>
    <font>
      <b/>
      <sz val="9"/>
      <color indexed="81"/>
      <name val="MS P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38" fontId="1" fillId="0" borderId="0" applyFont="0" applyFill="0" applyBorder="0" applyAlignment="0" applyProtection="0">
      <alignment vertical="center"/>
    </xf>
    <xf numFmtId="0" fontId="1" fillId="0" borderId="0"/>
  </cellStyleXfs>
  <cellXfs count="50">
    <xf numFmtId="0" fontId="0" fillId="0" borderId="0" xfId="0"/>
    <xf numFmtId="38" fontId="0" fillId="0" borderId="0" xfId="1" applyFont="1" applyBorder="1" applyAlignment="1"/>
    <xf numFmtId="0" fontId="0" fillId="0" borderId="2" xfId="0" applyBorder="1"/>
    <xf numFmtId="0" fontId="1" fillId="0" borderId="3" xfId="0" applyFont="1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3" fillId="0" borderId="3" xfId="0" applyFont="1" applyBorder="1"/>
    <xf numFmtId="0" fontId="5" fillId="0" borderId="0" xfId="0" applyFont="1" applyAlignment="1"/>
    <xf numFmtId="0" fontId="4" fillId="0" borderId="0" xfId="0" applyFont="1" applyAlignment="1"/>
    <xf numFmtId="0" fontId="0" fillId="0" borderId="0" xfId="0" applyAlignment="1"/>
    <xf numFmtId="0" fontId="4" fillId="0" borderId="0" xfId="0" applyFont="1"/>
    <xf numFmtId="0" fontId="5" fillId="0" borderId="5" xfId="0" applyFont="1" applyBorder="1" applyAlignment="1">
      <alignment horizontal="center"/>
    </xf>
    <xf numFmtId="0" fontId="5" fillId="0" borderId="0" xfId="0" applyFont="1" applyAlignment="1">
      <alignment horizontal="center"/>
    </xf>
    <xf numFmtId="176" fontId="5" fillId="0" borderId="0" xfId="0" applyNumberFormat="1" applyFont="1" applyAlignment="1">
      <alignment horizontal="center"/>
    </xf>
    <xf numFmtId="0" fontId="0" fillId="0" borderId="0" xfId="0" applyBorder="1"/>
    <xf numFmtId="0" fontId="0" fillId="0" borderId="6" xfId="0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0" fillId="0" borderId="7" xfId="0" applyBorder="1"/>
    <xf numFmtId="0" fontId="4" fillId="0" borderId="0" xfId="0" applyFont="1" applyBorder="1"/>
    <xf numFmtId="0" fontId="7" fillId="0" borderId="0" xfId="0" applyFont="1"/>
    <xf numFmtId="0" fontId="0" fillId="0" borderId="0" xfId="0" applyAlignment="1">
      <alignment horizontal="right"/>
    </xf>
    <xf numFmtId="0" fontId="7" fillId="0" borderId="0" xfId="0" applyFont="1" applyAlignment="1">
      <alignment horizontal="right"/>
    </xf>
    <xf numFmtId="0" fontId="1" fillId="0" borderId="0" xfId="0" applyFont="1"/>
    <xf numFmtId="49" fontId="0" fillId="0" borderId="0" xfId="0" applyNumberFormat="1"/>
    <xf numFmtId="56" fontId="0" fillId="0" borderId="0" xfId="0" applyNumberFormat="1"/>
    <xf numFmtId="49" fontId="1" fillId="0" borderId="0" xfId="0" applyNumberFormat="1" applyFont="1"/>
    <xf numFmtId="0" fontId="0" fillId="0" borderId="0" xfId="0" applyFont="1"/>
    <xf numFmtId="0" fontId="1" fillId="0" borderId="0" xfId="2"/>
    <xf numFmtId="0" fontId="0" fillId="0" borderId="0" xfId="2" applyFont="1"/>
    <xf numFmtId="0" fontId="1" fillId="0" borderId="3" xfId="0" applyFont="1" applyBorder="1" applyAlignment="1">
      <alignment wrapText="1"/>
    </xf>
    <xf numFmtId="0" fontId="0" fillId="0" borderId="3" xfId="0" applyBorder="1" applyAlignment="1">
      <alignment horizontal="right"/>
    </xf>
    <xf numFmtId="38" fontId="0" fillId="0" borderId="3" xfId="1" applyFont="1" applyBorder="1" applyAlignment="1">
      <alignment horizontal="right"/>
    </xf>
    <xf numFmtId="0" fontId="3" fillId="0" borderId="3" xfId="0" applyNumberFormat="1" applyFont="1" applyBorder="1"/>
    <xf numFmtId="0" fontId="4" fillId="0" borderId="2" xfId="0" applyNumberFormat="1" applyFont="1" applyBorder="1"/>
    <xf numFmtId="0" fontId="4" fillId="0" borderId="3" xfId="0" applyNumberFormat="1" applyFont="1" applyBorder="1"/>
    <xf numFmtId="0" fontId="4" fillId="0" borderId="3" xfId="0" applyNumberFormat="1" applyFont="1" applyBorder="1" applyAlignment="1">
      <alignment wrapText="1"/>
    </xf>
    <xf numFmtId="0" fontId="4" fillId="0" borderId="4" xfId="0" applyNumberFormat="1" applyFont="1" applyBorder="1"/>
    <xf numFmtId="38" fontId="0" fillId="0" borderId="1" xfId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center"/>
    </xf>
    <xf numFmtId="0" fontId="6" fillId="0" borderId="5" xfId="0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7" fillId="0" borderId="0" xfId="0" applyFont="1" applyAlignment="1">
      <alignment horizontal="right"/>
    </xf>
    <xf numFmtId="0" fontId="4" fillId="0" borderId="0" xfId="0" applyFont="1" applyAlignment="1"/>
    <xf numFmtId="177" fontId="0" fillId="0" borderId="3" xfId="0" applyNumberFormat="1" applyBorder="1" applyAlignment="1">
      <alignment horizontal="right"/>
    </xf>
    <xf numFmtId="177" fontId="0" fillId="0" borderId="4" xfId="0" applyNumberFormat="1" applyBorder="1" applyAlignment="1">
      <alignment horizontal="right"/>
    </xf>
  </cellXfs>
  <cellStyles count="3">
    <cellStyle name="桁区切り" xfId="1" builtinId="6"/>
    <cellStyle name="標準" xfId="0" builtinId="0"/>
    <cellStyle name="標準 2" xfId="2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L22"/>
  <sheetViews>
    <sheetView tabSelected="1" view="pageBreakPreview" topLeftCell="A4" zoomScale="80" zoomScaleNormal="100" zoomScaleSheetLayoutView="80" workbookViewId="0">
      <selection activeCell="C6" sqref="C6:C20"/>
    </sheetView>
  </sheetViews>
  <sheetFormatPr defaultRowHeight="13.2"/>
  <cols>
    <col min="1" max="1" width="42.88671875" customWidth="1"/>
    <col min="2" max="3" width="15" customWidth="1"/>
    <col min="4" max="4" width="5.109375" customWidth="1"/>
    <col min="5" max="10" width="3.6640625" customWidth="1"/>
    <col min="11" max="11" width="6" customWidth="1"/>
    <col min="12" max="12" width="23.44140625" customWidth="1"/>
    <col min="13" max="13" width="3.44140625" customWidth="1"/>
  </cols>
  <sheetData>
    <row r="2" spans="1:12" ht="70.2" customHeight="1"/>
    <row r="3" spans="1:12" ht="26.7" customHeight="1">
      <c r="A3" s="3" t="str">
        <f>IF(データ設定用!G3="","",データ設定用!G3)</f>
        <v/>
      </c>
      <c r="B3" s="3" t="s">
        <v>8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60.4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27.45" customHeight="1">
      <c r="A5" s="5" t="s">
        <v>7</v>
      </c>
      <c r="B5" s="5" t="s">
        <v>6</v>
      </c>
      <c r="C5" s="5" t="s">
        <v>5</v>
      </c>
      <c r="D5" s="43" t="s">
        <v>4</v>
      </c>
      <c r="E5" s="43"/>
      <c r="F5" s="43"/>
      <c r="G5" s="43"/>
      <c r="H5" s="43"/>
      <c r="I5" s="43"/>
      <c r="J5" s="43"/>
      <c r="K5" s="43"/>
      <c r="L5" s="5" t="s">
        <v>3</v>
      </c>
    </row>
    <row r="6" spans="1:12" ht="19.95" customHeight="1">
      <c r="A6" s="43" t="str">
        <f>IF(LEN(データ設定用!K6)&gt;0,データ設定用!K6,"")</f>
        <v/>
      </c>
      <c r="B6" s="42" t="str">
        <f>IF(LEN(データ設定用!O6)&gt;0,データ設定用!O6,"")</f>
        <v/>
      </c>
      <c r="C6" s="48" t="str">
        <f>IF(LEN(データ設定用!M6)&gt;0,データ設定用!M6,"")</f>
        <v/>
      </c>
      <c r="D6" s="42" t="str">
        <f>IF(MOD(ROUNDDOWN(データ設定用!$R6/10000000,0),10) &gt; 0,MOD(ROUNDDOWN(データ設定用!$R6/10000000,0),10),"")</f>
        <v/>
      </c>
      <c r="E6" s="42" t="str">
        <f>IF(OR(MAX($D6:D7)&gt;0,MOD(ROUNDDOWN(データ設定用!$R6/1000000,0),10) &gt; 0),MOD(ROUNDDOWN(データ設定用!$R6/1000000,0),10),"")</f>
        <v/>
      </c>
      <c r="F6" s="42" t="str">
        <f>IF(OR(MAX($D6:E7)&gt;0,MOD(ROUNDDOWN(データ設定用!$R6/100000,0),10) &gt; 0),MOD(ROUNDDOWN(データ設定用!$R6/100000,0),10),"")</f>
        <v/>
      </c>
      <c r="G6" s="42" t="str">
        <f>IF(OR(MAX($D6:F7)&gt;0,MOD(ROUNDDOWN(データ設定用!$R6/10000,0),10) &gt; 0),MOD(ROUNDDOWN(データ設定用!$R6/10000,0),10),"")</f>
        <v/>
      </c>
      <c r="H6" s="42" t="str">
        <f>IF(OR(MAX($D6:G7)&gt;0,MOD(ROUNDDOWN(データ設定用!$R6/1000,0),10) &gt; 0),MOD(ROUNDDOWN(データ設定用!$R6/1000,0),10),"")</f>
        <v/>
      </c>
      <c r="I6" s="42" t="str">
        <f>IF(OR(MAX($D6:H7)&gt;0,MOD(ROUNDDOWN(データ設定用!$R6/100,0),10) &gt; 0),MOD(ROUNDDOWN(データ設定用!$R6/100,0),10),"")</f>
        <v/>
      </c>
      <c r="J6" s="42" t="str">
        <f>IF(OR(MAX($D6:I7)&gt;0,MOD(ROUNDDOWN(データ設定用!$R6/10,0),10) &gt; 0),MOD(ROUNDDOWN(データ設定用!$R6/10,0),10),"")</f>
        <v/>
      </c>
      <c r="K6" s="42" t="str">
        <f>IF(LEN(データ設定用!$R6)&gt;0,MOD(データ設定用!$R6,10),"")</f>
        <v/>
      </c>
      <c r="L6" s="6" t="str">
        <f>IF(LEN(データ設定用!S6)&gt;0,データ設定用!S6,"")</f>
        <v/>
      </c>
    </row>
    <row r="7" spans="1:12" ht="19.95" customHeight="1">
      <c r="A7" s="43"/>
      <c r="B7" s="42"/>
      <c r="C7" s="48"/>
      <c r="D7" s="42"/>
      <c r="E7" s="42"/>
      <c r="F7" s="42"/>
      <c r="G7" s="42"/>
      <c r="H7" s="42"/>
      <c r="I7" s="42"/>
      <c r="J7" s="42"/>
      <c r="K7" s="42"/>
      <c r="L7" s="34" t="str">
        <f>IF(LEN(データ設定用!I6)&gt;0,データ設定用!I6,"")</f>
        <v/>
      </c>
    </row>
    <row r="8" spans="1:12" ht="19.95" customHeight="1">
      <c r="A8" s="43" t="str">
        <f>IF(LEN(データ設定用!K7)&gt;0,データ設定用!K7,"")</f>
        <v/>
      </c>
      <c r="B8" s="42" t="str">
        <f>IF(LEN(データ設定用!O7)&gt;0,データ設定用!O7,"")</f>
        <v/>
      </c>
      <c r="C8" s="48" t="str">
        <f>IF(LEN(データ設定用!M7)&gt;0,データ設定用!M7,"")</f>
        <v/>
      </c>
      <c r="D8" s="42" t="str">
        <f>IF(MOD(ROUNDDOWN(データ設定用!$R7/10000000,0),10) &gt; 0,MOD(ROUNDDOWN(データ設定用!$R7/10000000,0),10),"")</f>
        <v/>
      </c>
      <c r="E8" s="42" t="str">
        <f>IF(OR(MAX($D8:D9)&gt;0,MOD(ROUNDDOWN(データ設定用!$R7/1000000,0),10) &gt; 0),MOD(ROUNDDOWN(データ設定用!$R7/1000000,0),10),"")</f>
        <v/>
      </c>
      <c r="F8" s="42" t="str">
        <f>IF(OR(MAX($D8:E9)&gt;0,MOD(ROUNDDOWN(データ設定用!$R7/100000,0),10) &gt; 0),MOD(ROUNDDOWN(データ設定用!$R7/100000,0),10),"")</f>
        <v/>
      </c>
      <c r="G8" s="42" t="str">
        <f>IF(OR(MAX($D8:F9)&gt;0,MOD(ROUNDDOWN(データ設定用!$R7/10000,0),10) &gt; 0),MOD(ROUNDDOWN(データ設定用!$R7/10000,0),10),"")</f>
        <v/>
      </c>
      <c r="H8" s="42" t="str">
        <f>IF(OR(MAX($D8:G9)&gt;0,MOD(ROUNDDOWN(データ設定用!$R7/1000,0),10) &gt; 0),MOD(ROUNDDOWN(データ設定用!$R7/1000,0),10),"")</f>
        <v/>
      </c>
      <c r="I8" s="42" t="str">
        <f>IF(OR(MAX($D8:H9)&gt;0,MOD(ROUNDDOWN(データ設定用!$R7/100,0),10) &gt; 0),MOD(ROUNDDOWN(データ設定用!$R7/100,0),10),"")</f>
        <v/>
      </c>
      <c r="J8" s="42" t="str">
        <f>IF(OR(MAX($D8:I9)&gt;0,MOD(ROUNDDOWN(データ設定用!$R7/10,0),10) &gt; 0),MOD(ROUNDDOWN(データ設定用!$R7/10,0),10),"")</f>
        <v/>
      </c>
      <c r="K8" s="42" t="str">
        <f>IF(LEN(データ設定用!$R7)&gt;0,MOD(データ設定用!$R7,10),"")</f>
        <v/>
      </c>
      <c r="L8" s="6" t="str">
        <f>IF(LEN(データ設定用!S7)&gt;0,データ設定用!S7,"")</f>
        <v/>
      </c>
    </row>
    <row r="9" spans="1:12" ht="19.95" customHeight="1">
      <c r="A9" s="43"/>
      <c r="B9" s="42"/>
      <c r="C9" s="48"/>
      <c r="D9" s="42"/>
      <c r="E9" s="42"/>
      <c r="F9" s="42"/>
      <c r="G9" s="42"/>
      <c r="H9" s="42"/>
      <c r="I9" s="42"/>
      <c r="J9" s="42"/>
      <c r="K9" s="42"/>
      <c r="L9" s="34" t="str">
        <f>IF(LEN(データ設定用!I7)&gt;0,データ設定用!I7,"")</f>
        <v/>
      </c>
    </row>
    <row r="10" spans="1:12" ht="19.95" customHeight="1">
      <c r="A10" s="43" t="str">
        <f>IF(LEN(データ設定用!K8)&gt;0,データ設定用!K8,"")</f>
        <v/>
      </c>
      <c r="B10" s="42" t="str">
        <f>IF(LEN(データ設定用!O8)&gt;0,データ設定用!O8,"")</f>
        <v/>
      </c>
      <c r="C10" s="48" t="str">
        <f>IF(LEN(データ設定用!M8)&gt;0,データ設定用!M8,"")</f>
        <v/>
      </c>
      <c r="D10" s="42" t="str">
        <f>IF(MOD(ROUNDDOWN(データ設定用!$R8/10000000,0),10) &gt; 0,MOD(ROUNDDOWN(データ設定用!$R8/10000000,0),10),"")</f>
        <v/>
      </c>
      <c r="E10" s="42" t="str">
        <f>IF(OR(MAX($D10:D11)&gt;0,MOD(ROUNDDOWN(データ設定用!$R8/1000000,0),10) &gt; 0),MOD(ROUNDDOWN(データ設定用!$R8/1000000,0),10),"")</f>
        <v/>
      </c>
      <c r="F10" s="42" t="str">
        <f>IF(OR(MAX($D10:E11)&gt;0,MOD(ROUNDDOWN(データ設定用!$R8/100000,0),10) &gt; 0),MOD(ROUNDDOWN(データ設定用!$R8/100000,0),10),"")</f>
        <v/>
      </c>
      <c r="G10" s="42" t="str">
        <f>IF(OR(MAX($D10:F11)&gt;0,MOD(ROUNDDOWN(データ設定用!$R8/10000,0),10) &gt; 0),MOD(ROUNDDOWN(データ設定用!$R8/10000,0),10),"")</f>
        <v/>
      </c>
      <c r="H10" s="42" t="str">
        <f>IF(OR(MAX($D10:G11)&gt;0,MOD(ROUNDDOWN(データ設定用!$R8/1000,0),10) &gt; 0),MOD(ROUNDDOWN(データ設定用!$R8/1000,0),10),"")</f>
        <v/>
      </c>
      <c r="I10" s="42" t="str">
        <f>IF(OR(MAX($D10:H11)&gt;0,MOD(ROUNDDOWN(データ設定用!$R8/100,0),10) &gt; 0),MOD(ROUNDDOWN(データ設定用!$R8/100,0),10),"")</f>
        <v/>
      </c>
      <c r="J10" s="42" t="str">
        <f>IF(OR(MAX($D10:I11)&gt;0,MOD(ROUNDDOWN(データ設定用!$R8/10,0),10) &gt; 0),MOD(ROUNDDOWN(データ設定用!$R8/10,0),10),"")</f>
        <v/>
      </c>
      <c r="K10" s="42" t="str">
        <f>IF(LEN(データ設定用!$R8)&gt;0,MOD(データ設定用!$R8,10),"")</f>
        <v/>
      </c>
      <c r="L10" s="34" t="str">
        <f>IF(LEN(データ設定用!S8)&gt;0,データ設定用!S8,"")</f>
        <v/>
      </c>
    </row>
    <row r="11" spans="1:12" ht="19.95" customHeight="1">
      <c r="A11" s="43"/>
      <c r="B11" s="42"/>
      <c r="C11" s="48"/>
      <c r="D11" s="42"/>
      <c r="E11" s="42"/>
      <c r="F11" s="42"/>
      <c r="G11" s="42"/>
      <c r="H11" s="42"/>
      <c r="I11" s="42"/>
      <c r="J11" s="42"/>
      <c r="K11" s="42"/>
      <c r="L11" s="34" t="str">
        <f>IF(LEN(データ設定用!I8)&gt;0,データ設定用!I8,"")</f>
        <v/>
      </c>
    </row>
    <row r="12" spans="1:12" ht="19.95" customHeight="1">
      <c r="A12" s="43" t="str">
        <f>IF(LEN(データ設定用!K9)&gt;0,データ設定用!K9,"")</f>
        <v/>
      </c>
      <c r="B12" s="42" t="str">
        <f>IF(LEN(データ設定用!O9)&gt;0,データ設定用!O9,"")</f>
        <v/>
      </c>
      <c r="C12" s="48" t="str">
        <f>IF(LEN(データ設定用!M9)&gt;0,データ設定用!M9,"")</f>
        <v/>
      </c>
      <c r="D12" s="42" t="str">
        <f>IF(MOD(ROUNDDOWN(データ設定用!$R9/10000000,0),10) &gt; 0,MOD(ROUNDDOWN(データ設定用!$R9/10000000,0),10),"")</f>
        <v/>
      </c>
      <c r="E12" s="42" t="str">
        <f>IF(OR(MAX($D12:D13)&gt;0,MOD(ROUNDDOWN(データ設定用!$R9/1000000,0),10) &gt; 0),MOD(ROUNDDOWN(データ設定用!$R9/1000000,0),10),"")</f>
        <v/>
      </c>
      <c r="F12" s="42" t="str">
        <f>IF(OR(MAX($D12:E13)&gt;0,MOD(ROUNDDOWN(データ設定用!$R9/100000,0),10) &gt; 0),MOD(ROUNDDOWN(データ設定用!$R9/100000,0),10),"")</f>
        <v/>
      </c>
      <c r="G12" s="42" t="str">
        <f>IF(OR(MAX($D12:F13)&gt;0,MOD(ROUNDDOWN(データ設定用!$R9/10000,0),10) &gt; 0),MOD(ROUNDDOWN(データ設定用!$R9/10000,0),10),"")</f>
        <v/>
      </c>
      <c r="H12" s="42" t="str">
        <f>IF(OR(MAX($D12:G13)&gt;0,MOD(ROUNDDOWN(データ設定用!$R9/1000,0),10) &gt; 0),MOD(ROUNDDOWN(データ設定用!$R9/1000,0),10),"")</f>
        <v/>
      </c>
      <c r="I12" s="42" t="str">
        <f>IF(OR(MAX($D12:H13)&gt;0,MOD(ROUNDDOWN(データ設定用!$R9/100,0),10) &gt; 0),MOD(ROUNDDOWN(データ設定用!$R9/100,0),10),"")</f>
        <v/>
      </c>
      <c r="J12" s="42" t="str">
        <f>IF(OR(MAX($D12:I13)&gt;0,MOD(ROUNDDOWN(データ設定用!$R9/10,0),10) &gt; 0),MOD(ROUNDDOWN(データ設定用!$R9/10,0),10),"")</f>
        <v/>
      </c>
      <c r="K12" s="42" t="str">
        <f>IF(LEN(データ設定用!$R9)&gt;0,MOD(データ設定用!$R9,10),"")</f>
        <v/>
      </c>
      <c r="L12" s="34" t="str">
        <f>IF(LEN(データ設定用!S9)&gt;0,データ設定用!S9,"")</f>
        <v/>
      </c>
    </row>
    <row r="13" spans="1:12" ht="19.95" customHeight="1">
      <c r="A13" s="43"/>
      <c r="B13" s="42"/>
      <c r="C13" s="48"/>
      <c r="D13" s="42"/>
      <c r="E13" s="42"/>
      <c r="F13" s="42"/>
      <c r="G13" s="42"/>
      <c r="H13" s="42"/>
      <c r="I13" s="42"/>
      <c r="J13" s="42"/>
      <c r="K13" s="42"/>
      <c r="L13" s="34" t="str">
        <f>IF(LEN(データ設定用!I9)&gt;0,データ設定用!I9,"")</f>
        <v/>
      </c>
    </row>
    <row r="14" spans="1:12" ht="19.95" customHeight="1">
      <c r="A14" s="43" t="str">
        <f>IF(LEN(データ設定用!K10)&gt;0,データ設定用!K10,"")</f>
        <v/>
      </c>
      <c r="B14" s="42" t="str">
        <f>IF(LEN(データ設定用!O10)&gt;0,データ設定用!O10,"")</f>
        <v/>
      </c>
      <c r="C14" s="48" t="str">
        <f>IF(LEN(データ設定用!M10)&gt;0,データ設定用!M10,"")</f>
        <v/>
      </c>
      <c r="D14" s="42" t="str">
        <f>IF(MOD(ROUNDDOWN(データ設定用!$R10/10000000,0),10) &gt; 0,MOD(ROUNDDOWN(データ設定用!$R10/10000000,0),10),"")</f>
        <v/>
      </c>
      <c r="E14" s="42" t="str">
        <f>IF(OR(MAX($D14:D15)&gt;0,MOD(ROUNDDOWN(データ設定用!$R10/1000000,0),10) &gt; 0),MOD(ROUNDDOWN(データ設定用!$R10/1000000,0),10),"")</f>
        <v/>
      </c>
      <c r="F14" s="42" t="str">
        <f>IF(OR(MAX($D14:E15)&gt;0,MOD(ROUNDDOWN(データ設定用!$R10/100000,0),10) &gt; 0),MOD(ROUNDDOWN(データ設定用!$R10/100000,0),10),"")</f>
        <v/>
      </c>
      <c r="G14" s="42" t="str">
        <f>IF(OR(MAX($D14:F15)&gt;0,MOD(ROUNDDOWN(データ設定用!$R10/10000,0),10) &gt; 0),MOD(ROUNDDOWN(データ設定用!$R10/10000,0),10),"")</f>
        <v/>
      </c>
      <c r="H14" s="42" t="str">
        <f>IF(OR(MAX($D14:G15)&gt;0,MOD(ROUNDDOWN(データ設定用!$R10/1000,0),10) &gt; 0),MOD(ROUNDDOWN(データ設定用!$R10/1000,0),10),"")</f>
        <v/>
      </c>
      <c r="I14" s="42" t="str">
        <f>IF(OR(MAX($D14:H15)&gt;0,MOD(ROUNDDOWN(データ設定用!$R10/100,0),10) &gt; 0),MOD(ROUNDDOWN(データ設定用!$R10/100,0),10),"")</f>
        <v/>
      </c>
      <c r="J14" s="42" t="str">
        <f>IF(OR(MAX($D14:I15)&gt;0,MOD(ROUNDDOWN(データ設定用!$R10/10,0),10) &gt; 0),MOD(ROUNDDOWN(データ設定用!$R10/10,0),10),"")</f>
        <v/>
      </c>
      <c r="K14" s="42" t="str">
        <f>IF(LEN(データ設定用!$R10)&gt;0,MOD(データ設定用!$R1,10),"")</f>
        <v/>
      </c>
      <c r="L14" s="34" t="str">
        <f>IF(LEN(データ設定用!S10)&gt;0,データ設定用!S10,"")</f>
        <v/>
      </c>
    </row>
    <row r="15" spans="1:12" ht="19.95" customHeight="1">
      <c r="A15" s="43"/>
      <c r="B15" s="42"/>
      <c r="C15" s="48"/>
      <c r="D15" s="42"/>
      <c r="E15" s="42"/>
      <c r="F15" s="42"/>
      <c r="G15" s="42"/>
      <c r="H15" s="42"/>
      <c r="I15" s="42"/>
      <c r="J15" s="42"/>
      <c r="K15" s="42"/>
      <c r="L15" s="34" t="str">
        <f>IF(LEN(データ設定用!I10)&gt;0,データ設定用!I10,"")</f>
        <v/>
      </c>
    </row>
    <row r="16" spans="1:12" ht="19.95" customHeight="1">
      <c r="A16" s="43" t="str">
        <f>IF(LEN(データ設定用!K11)&gt;0,データ設定用!K11,"")</f>
        <v/>
      </c>
      <c r="B16" s="42" t="str">
        <f>IF(LEN(データ設定用!O11)&gt;0,データ設定用!O11,"")</f>
        <v/>
      </c>
      <c r="C16" s="48" t="str">
        <f>IF(LEN(データ設定用!M11)&gt;0,データ設定用!M11,"")</f>
        <v/>
      </c>
      <c r="D16" s="42" t="str">
        <f>IF(MOD(ROUNDDOWN(データ設定用!$R11/10000000,0),10) &gt; 0,MOD(ROUNDDOWN(データ設定用!$R11/10000000,0),10),"")</f>
        <v/>
      </c>
      <c r="E16" s="42" t="str">
        <f>IF(OR(MAX($D16:D17)&gt;0,MOD(ROUNDDOWN(データ設定用!$R11/1000000,0),10) &gt; 0),MOD(ROUNDDOWN(データ設定用!$R11/1000000,0),10),"")</f>
        <v/>
      </c>
      <c r="F16" s="42" t="str">
        <f>IF(OR(MAX($D16:E17)&gt;0,MOD(ROUNDDOWN(データ設定用!$R11/100000,0),10) &gt; 0),MOD(ROUNDDOWN(データ設定用!$R11/100000,0),10),"")</f>
        <v/>
      </c>
      <c r="G16" s="42" t="str">
        <f>IF(OR(MAX($D16:F17)&gt;0,MOD(ROUNDDOWN(データ設定用!$R11/10000,0),10) &gt; 0),MOD(ROUNDDOWN(データ設定用!$R11/10000,0),10),"")</f>
        <v/>
      </c>
      <c r="H16" s="42" t="str">
        <f>IF(OR(MAX($D16:G17)&gt;0,MOD(ROUNDDOWN(データ設定用!$R11/1000,0),10) &gt; 0),MOD(ROUNDDOWN(データ設定用!$R11/1000,0),10),"")</f>
        <v/>
      </c>
      <c r="I16" s="42" t="str">
        <f>IF(OR(MAX($D16:H17)&gt;0,MOD(ROUNDDOWN(データ設定用!$R11/100,0),10) &gt; 0),MOD(ROUNDDOWN(データ設定用!$R11/100,0),10),"")</f>
        <v/>
      </c>
      <c r="J16" s="42" t="str">
        <f>IF(OR(MAX($D16:I17)&gt;0,MOD(ROUNDDOWN(データ設定用!$R11/10,0),10) &gt; 0),MOD(ROUNDDOWN(データ設定用!$R11/10,0),10),"")</f>
        <v/>
      </c>
      <c r="K16" s="42" t="str">
        <f>IF(LEN(データ設定用!$R11)&gt;0,MOD(データ設定用!$R11,10),"")</f>
        <v/>
      </c>
      <c r="L16" s="34" t="str">
        <f>IF(LEN(データ設定用!S11)&gt;0,データ設定用!S11,"")</f>
        <v/>
      </c>
    </row>
    <row r="17" spans="1:12" ht="19.95" customHeight="1">
      <c r="A17" s="43"/>
      <c r="B17" s="42"/>
      <c r="C17" s="48"/>
      <c r="D17" s="42"/>
      <c r="E17" s="42"/>
      <c r="F17" s="42"/>
      <c r="G17" s="42"/>
      <c r="H17" s="42"/>
      <c r="I17" s="42"/>
      <c r="J17" s="42"/>
      <c r="K17" s="42"/>
      <c r="L17" s="34" t="str">
        <f>IF(LEN(データ設定用!I11)&gt;0,データ設定用!I11,"")</f>
        <v/>
      </c>
    </row>
    <row r="18" spans="1:12" ht="19.95" customHeight="1">
      <c r="A18" s="43" t="str">
        <f>IF(LEN(データ設定用!K12)&gt;0,データ設定用!K12,"")</f>
        <v/>
      </c>
      <c r="B18" s="42" t="str">
        <f>IF(LEN(データ設定用!O12)&gt;0,データ設定用!O12,"")</f>
        <v/>
      </c>
      <c r="C18" s="48" t="str">
        <f>IF(LEN(データ設定用!M12)&gt;0,データ設定用!M12,"")</f>
        <v/>
      </c>
      <c r="D18" s="42" t="str">
        <f>IF(MOD(ROUNDDOWN(データ設定用!$R12/10000000,0),10) &gt; 0,MOD(ROUNDDOWN(データ設定用!$R12/10000000,0),10),"")</f>
        <v/>
      </c>
      <c r="E18" s="42" t="str">
        <f>IF(OR(MAX($D18:D19)&gt;0,MOD(ROUNDDOWN(データ設定用!$R12/1000000,0),10) &gt; 0),MOD(ROUNDDOWN(データ設定用!$R12/1000000,0),10),"")</f>
        <v/>
      </c>
      <c r="F18" s="42" t="str">
        <f>IF(OR(MAX($D18:E19)&gt;0,MOD(ROUNDDOWN(データ設定用!$R12/100000,0),10) &gt; 0),MOD(ROUNDDOWN(データ設定用!$R12/100000,0),10),"")</f>
        <v/>
      </c>
      <c r="G18" s="42" t="str">
        <f>IF(OR(MAX($D18:F19)&gt;0,MOD(ROUNDDOWN(データ設定用!$R12/10000,0),10) &gt; 0),MOD(ROUNDDOWN(データ設定用!$R12/10000,0),10),"")</f>
        <v/>
      </c>
      <c r="H18" s="42" t="str">
        <f>IF(OR(MAX($D18:G19)&gt;0,MOD(ROUNDDOWN(データ設定用!$R12/1000,0),10) &gt; 0),MOD(ROUNDDOWN(データ設定用!$R12/1000,0),10),"")</f>
        <v/>
      </c>
      <c r="I18" s="42" t="str">
        <f>IF(OR(MAX($D18:H19)&gt;0,MOD(ROUNDDOWN(データ設定用!$R12/100,0),10) &gt; 0),MOD(ROUNDDOWN(データ設定用!$R12/100,0),10),"")</f>
        <v/>
      </c>
      <c r="J18" s="42" t="str">
        <f>IF(OR(MAX($D18:I19)&gt;0,MOD(ROUNDDOWN(データ設定用!$R12/10,0),10) &gt; 0),MOD(ROUNDDOWN(データ設定用!$R12/10,0),10),"")</f>
        <v/>
      </c>
      <c r="K18" s="42" t="str">
        <f>IF(LEN(データ設定用!$R12)&gt;0,MOD(データ設定用!$R12,10),"")</f>
        <v/>
      </c>
      <c r="L18" s="34" t="str">
        <f>IF(LEN(データ設定用!S12)&gt;0,データ設定用!S12,"")</f>
        <v/>
      </c>
    </row>
    <row r="19" spans="1:12" ht="19.95" customHeight="1">
      <c r="A19" s="43"/>
      <c r="B19" s="42"/>
      <c r="C19" s="48"/>
      <c r="D19" s="42"/>
      <c r="E19" s="42"/>
      <c r="F19" s="42"/>
      <c r="G19" s="42"/>
      <c r="H19" s="42"/>
      <c r="I19" s="42"/>
      <c r="J19" s="42"/>
      <c r="K19" s="42"/>
      <c r="L19" s="34" t="str">
        <f>IF(LEN(データ設定用!I12)&gt;0,データ設定用!I12,"")</f>
        <v/>
      </c>
    </row>
    <row r="20" spans="1:12" ht="39" customHeight="1">
      <c r="A20" s="4" t="s">
        <v>2</v>
      </c>
      <c r="B20" s="32"/>
      <c r="C20" s="49"/>
      <c r="D20" s="33" t="str">
        <f>IF(MOD(ROUNDDOWN(データ設定用!$V$3/10000000,0),10) &gt; 0,MOD(ROUNDDOWN(データ設定用!$V$3/10000000,0),10),"")</f>
        <v/>
      </c>
      <c r="E20" s="33" t="str">
        <f>IF(OR(MAX(D20)&gt;0,MOD(ROUNDDOWN(データ設定用!$V$3/1000000,0),10) &gt; 0),MOD(ROUNDDOWN(データ設定用!$V$3/1000000,0),10),"")</f>
        <v/>
      </c>
      <c r="F20" s="33" t="str">
        <f>IF(OR(MAX(D20:E20)&gt;0,MOD(ROUNDDOWN(データ設定用!$V$3/100000,0),10) &gt; 0),MOD(ROUNDDOWN(データ設定用!$V$3/100000,0),10),"")</f>
        <v/>
      </c>
      <c r="G20" s="33">
        <f>IF(OR(MAX(D20:F20)&gt;0,MOD(ROUNDDOWN(データ設定用!$V$3/10000,0),10) &gt; 0),MOD(ROUNDDOWN(データ設定用!$V$3/10000,0),10),"")</f>
        <v>1</v>
      </c>
      <c r="H20" s="33">
        <f>IF(OR(MAX(D20:G20)&gt;0,MOD(ROUNDDOWN(データ設定用!$V$3/1000,0),10) &gt; 0),MOD(ROUNDDOWN(データ設定用!$V$3/1000,0),10),"")</f>
        <v>2</v>
      </c>
      <c r="I20" s="33">
        <f>IF(OR(MAX(D20:H20)&gt;0,MOD(ROUNDDOWN(データ設定用!$V$3/100,0),10) &gt; 0),MOD(ROUNDDOWN(データ設定用!$V$3/100,0),10),"")</f>
        <v>5</v>
      </c>
      <c r="J20" s="33">
        <f>IF(OR(MAX(D20:I20)&gt;0,MOD(ROUNDDOWN(データ設定用!$V$3/10,0),10) &gt; 0),MOD(ROUNDDOWN(データ設定用!$V$3/10,0),10),"")</f>
        <v>0</v>
      </c>
      <c r="K20" s="33">
        <f>MOD(データ設定用!V$3,10)</f>
        <v>0</v>
      </c>
      <c r="L20" s="2"/>
    </row>
    <row r="21" spans="1:12" ht="39.450000000000003" customHeight="1">
      <c r="A21" s="31">
        <f>IF(データ設定用!AI3&lt;&gt;0,
CONCATENATE("消費税(",データ設定用!AA3*100,"%)","　",TEXT(データ設定用!AI3,"0"),CHAR(10),データ設定用!AE3),
データ設定用!AE3)</f>
        <v>0</v>
      </c>
      <c r="B21" s="40" t="s">
        <v>1</v>
      </c>
      <c r="C21" s="41"/>
      <c r="D21" s="33" t="str">
        <f>IF(MOD(ROUNDDOWN((データ設定用!$V$3+データ設定用!$AI$3)/10000000,0),10) &gt; 0,MOD(ROUNDDOWN((データ設定用!$V$3+データ設定用!$AI$3)/10000000,0),10),"")</f>
        <v/>
      </c>
      <c r="E21" s="33" t="str">
        <f>IF(OR(MAX(D21)&gt;0,MOD(ROUNDDOWN((データ設定用!$V$3+データ設定用!$AI$3)/1000000,0),10) &gt; 0),MOD(ROUNDDOWN((データ設定用!$V$3+データ設定用!$AI$3)/1000000,0),10),"")</f>
        <v/>
      </c>
      <c r="F21" s="33" t="str">
        <f>IF(OR(MAX(D21:E21)&gt;0,MOD(ROUNDDOWN((データ設定用!$V$3+データ設定用!$AI$3)/100000,0),10) &gt; 0),MOD(ROUNDDOWN((データ設定用!$V$3+データ設定用!$AI$3)/100000,0),10),"")</f>
        <v/>
      </c>
      <c r="G21" s="33">
        <f>IF(OR(MAX(D21:F21)&gt;0,MOD(ROUNDDOWN((データ設定用!$V$3+データ設定用!$AI$3)/10000,0),10) &gt; 0),MOD(ROUNDDOWN((データ設定用!$V$3+データ設定用!$AI$3)/10000,0),10),"")</f>
        <v>1</v>
      </c>
      <c r="H21" s="33">
        <f>IF(OR(MAX(D21:G21)&gt;0,MOD(ROUNDDOWN((データ設定用!$V$3+データ設定用!$AI$3)/1000,0),10) &gt; 0),MOD(ROUNDDOWN((データ設定用!$V$3+データ設定用!$AI$3)/1000,0),10),"")</f>
        <v>2</v>
      </c>
      <c r="I21" s="33">
        <f>IF(OR(MAX(D21:H21)&gt;0,MOD(ROUNDDOWN((データ設定用!$V$3+データ設定用!$AI$3)/100,0),10) &gt; 0),MOD(ROUNDDOWN((データ設定用!$V$3+データ設定用!$AI$3)/100,0),10),"")</f>
        <v>5</v>
      </c>
      <c r="J21" s="33">
        <f>IF(OR(MAX(D21:I21)&gt;0,MOD(ROUNDDOWN((データ設定用!$V$3+データ設定用!$AI$3)/10,0),10) &gt; 0),MOD(ROUNDDOWN((データ設定用!$V$3+データ設定用!$AI$3)/10,0),10),"")</f>
        <v>0</v>
      </c>
      <c r="K21" s="33">
        <f>MOD((データ設定用!$V$3+データ設定用!$AI$3),10)</f>
        <v>0</v>
      </c>
      <c r="L21" s="2"/>
    </row>
    <row r="22" spans="1:12" ht="18" customHeight="1">
      <c r="D22" s="1"/>
      <c r="E22" s="1"/>
      <c r="F22" s="1"/>
      <c r="G22" s="1"/>
      <c r="H22" s="39" t="s">
        <v>0</v>
      </c>
      <c r="I22" s="39"/>
      <c r="J22" s="39"/>
      <c r="K22" s="39"/>
      <c r="L22" s="25">
        <f>データ設定用!D3</f>
        <v>0</v>
      </c>
    </row>
  </sheetData>
  <mergeCells count="80">
    <mergeCell ref="D5:K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J8:J9"/>
    <mergeCell ref="A8:A9"/>
    <mergeCell ref="B8:B9"/>
    <mergeCell ref="C8:C9"/>
    <mergeCell ref="D8:D9"/>
    <mergeCell ref="E8:E9"/>
    <mergeCell ref="K8:K9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F8:F9"/>
    <mergeCell ref="G8:G9"/>
    <mergeCell ref="H8:H9"/>
    <mergeCell ref="I8:I9"/>
    <mergeCell ref="J12:J13"/>
    <mergeCell ref="A12:A13"/>
    <mergeCell ref="B12:B13"/>
    <mergeCell ref="C12:C13"/>
    <mergeCell ref="D12:D13"/>
    <mergeCell ref="E12:E13"/>
    <mergeCell ref="K12:K13"/>
    <mergeCell ref="A14:A15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F12:F13"/>
    <mergeCell ref="G12:G13"/>
    <mergeCell ref="H12:H13"/>
    <mergeCell ref="I12:I13"/>
    <mergeCell ref="K16:K17"/>
    <mergeCell ref="A18:A19"/>
    <mergeCell ref="B18:B19"/>
    <mergeCell ref="C18:C19"/>
    <mergeCell ref="D18:D19"/>
    <mergeCell ref="E18:E19"/>
    <mergeCell ref="F16:F17"/>
    <mergeCell ref="G16:G17"/>
    <mergeCell ref="H16:H17"/>
    <mergeCell ref="I16:I17"/>
    <mergeCell ref="J16:J17"/>
    <mergeCell ref="A16:A17"/>
    <mergeCell ref="B16:B17"/>
    <mergeCell ref="C16:C17"/>
    <mergeCell ref="D16:D17"/>
    <mergeCell ref="E16:E17"/>
    <mergeCell ref="H22:K22"/>
    <mergeCell ref="B21:C21"/>
    <mergeCell ref="F18:F19"/>
    <mergeCell ref="G18:G19"/>
    <mergeCell ref="H18:H19"/>
    <mergeCell ref="I18:I19"/>
    <mergeCell ref="J18:J19"/>
    <mergeCell ref="K18:K19"/>
  </mergeCells>
  <phoneticPr fontId="2"/>
  <pageMargins left="0" right="0" top="0" bottom="0" header="0" footer="0"/>
  <pageSetup paperSize="212" fitToWidth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22"/>
  <sheetViews>
    <sheetView view="pageBreakPreview" zoomScaleNormal="100" zoomScaleSheetLayoutView="100" workbookViewId="0"/>
  </sheetViews>
  <sheetFormatPr defaultRowHeight="13.2"/>
  <cols>
    <col min="1" max="1" width="3" customWidth="1"/>
    <col min="2" max="2" width="16" customWidth="1"/>
    <col min="3" max="3" width="13.88671875" customWidth="1"/>
    <col min="4" max="4" width="31.44140625" customWidth="1"/>
    <col min="5" max="5" width="11.21875" customWidth="1"/>
    <col min="7" max="7" width="11.44140625" customWidth="1"/>
    <col min="8" max="8" width="16.21875" customWidth="1"/>
    <col min="9" max="9" width="18.77734375" customWidth="1"/>
    <col min="10" max="10" width="2.33203125" customWidth="1"/>
  </cols>
  <sheetData>
    <row r="2" spans="1:11" ht="15.45" customHeight="1">
      <c r="B2" s="47" t="str">
        <f>CONCATENATE(データ設定用!G3,"　",データ設定用!O3,"様")</f>
        <v>　様</v>
      </c>
      <c r="C2" s="47"/>
      <c r="D2" s="47"/>
      <c r="E2" s="47"/>
      <c r="F2" s="47"/>
      <c r="G2" s="47"/>
      <c r="H2" s="47"/>
      <c r="I2" s="47"/>
    </row>
    <row r="3" spans="1:11" ht="21" customHeight="1">
      <c r="B3" s="47" t="str">
        <f>CONCATENATE(データ設定用!R3,"　",データ設定用!S3,"様")</f>
        <v>　様</v>
      </c>
      <c r="C3" s="47"/>
      <c r="D3" s="47"/>
      <c r="E3" s="47"/>
      <c r="F3" s="47"/>
      <c r="G3" s="47"/>
      <c r="H3" s="47"/>
      <c r="I3" s="47"/>
    </row>
    <row r="4" spans="1:11" ht="9" customHeight="1">
      <c r="B4" s="8"/>
      <c r="C4" s="8"/>
      <c r="D4" s="8"/>
      <c r="E4" s="7"/>
      <c r="F4" s="7"/>
      <c r="G4" s="7"/>
    </row>
    <row r="5" spans="1:11" ht="30.45" customHeight="1" thickBot="1">
      <c r="B5" s="9"/>
      <c r="C5" s="9"/>
      <c r="D5" s="44" t="s">
        <v>9</v>
      </c>
      <c r="E5" s="44"/>
      <c r="F5" s="44"/>
      <c r="G5" s="44"/>
    </row>
    <row r="7" spans="1:11" ht="20.7" customHeight="1">
      <c r="D7" s="10" t="s">
        <v>10</v>
      </c>
      <c r="E7" s="10"/>
    </row>
    <row r="8" spans="1:11" ht="7.5" customHeight="1">
      <c r="D8" s="10"/>
      <c r="E8" s="10"/>
    </row>
    <row r="9" spans="1:11" ht="25.95" customHeight="1" thickBot="1">
      <c r="D9" s="11" t="s">
        <v>11</v>
      </c>
      <c r="E9" s="45">
        <v>43712</v>
      </c>
      <c r="F9" s="45"/>
      <c r="G9" s="45"/>
    </row>
    <row r="10" spans="1:11" ht="10.95" customHeight="1">
      <c r="D10" s="12"/>
      <c r="E10" s="13"/>
      <c r="F10" s="13"/>
      <c r="G10" s="13"/>
      <c r="J10" s="14"/>
      <c r="K10" s="14"/>
    </row>
    <row r="11" spans="1:11" ht="25.5" customHeight="1">
      <c r="A11" s="15"/>
      <c r="B11" s="16" t="s">
        <v>12</v>
      </c>
      <c r="C11" s="17" t="s">
        <v>13</v>
      </c>
      <c r="D11" s="17" t="s">
        <v>14</v>
      </c>
      <c r="E11" s="17" t="s">
        <v>15</v>
      </c>
      <c r="F11" s="17" t="s">
        <v>16</v>
      </c>
      <c r="G11" s="17" t="s">
        <v>17</v>
      </c>
      <c r="H11" s="17" t="s">
        <v>18</v>
      </c>
      <c r="I11" s="18" t="s">
        <v>19</v>
      </c>
      <c r="J11" s="19"/>
      <c r="K11" s="14"/>
    </row>
    <row r="12" spans="1:11" ht="33.450000000000003" customHeight="1">
      <c r="A12" s="15">
        <v>1</v>
      </c>
      <c r="B12" s="35" t="str">
        <f>IF(LEN(データ設定用!E6)&gt;0,データ設定用!E6,"")</f>
        <v/>
      </c>
      <c r="C12" s="36" t="str">
        <f>IF(LEN(データ設定用!H6)&gt;0,データ設定用!H6,"")</f>
        <v/>
      </c>
      <c r="D12" s="36" t="str">
        <f>IF(LEN(データ設定用!K6)&gt;0,データ設定用!K6,"")</f>
        <v/>
      </c>
      <c r="E12" s="36" t="str">
        <f>IF(LEN(データ設定用!O6)&gt;0,データ設定用!O6,"")</f>
        <v/>
      </c>
      <c r="F12" s="36" t="str">
        <f>IF(LEN(データ設定用!Q6)&gt;0,データ設定用!Q6,"")</f>
        <v/>
      </c>
      <c r="G12" s="36"/>
      <c r="H12" s="37" t="str">
        <f>IF(LEN(データ設定用!S6)&gt;0,CONCATENATE(データ設定用!S6,CHAR(10),データ設定用!$Z$3),"")</f>
        <v/>
      </c>
      <c r="I12" s="38" t="str">
        <f>IF(LEN(D12)&gt;0,データ設定用!$R$3,"")</f>
        <v/>
      </c>
      <c r="J12" s="19"/>
      <c r="K12" s="14"/>
    </row>
    <row r="13" spans="1:11" ht="33.450000000000003" customHeight="1">
      <c r="A13" s="15">
        <v>2</v>
      </c>
      <c r="B13" s="35" t="str">
        <f>IF(LEN(データ設定用!E7)&gt;0,データ設定用!E7,"")</f>
        <v/>
      </c>
      <c r="C13" s="36" t="str">
        <f>IF(LEN(データ設定用!H7)&gt;0,データ設定用!H7,"")</f>
        <v/>
      </c>
      <c r="D13" s="36" t="str">
        <f>IF(LEN(データ設定用!K7)&gt;0,データ設定用!K7,"")</f>
        <v/>
      </c>
      <c r="E13" s="36" t="str">
        <f>IF(LEN(データ設定用!O7)&gt;0,データ設定用!O7,"")</f>
        <v/>
      </c>
      <c r="F13" s="36" t="str">
        <f>IF(LEN(データ設定用!Q7)&gt;0,データ設定用!Q7,"")</f>
        <v/>
      </c>
      <c r="G13" s="36"/>
      <c r="H13" s="37" t="str">
        <f>IF(LEN(データ設定用!S7)&gt;0,CONCATENATE(データ設定用!S7,CHAR(10),データ設定用!$Z$3),"")</f>
        <v/>
      </c>
      <c r="I13" s="38" t="str">
        <f>IF(LEN(D13)&gt;0,データ設定用!$R$3,"")</f>
        <v/>
      </c>
      <c r="J13" s="19"/>
      <c r="K13" s="14"/>
    </row>
    <row r="14" spans="1:11" ht="33.450000000000003" customHeight="1">
      <c r="A14" s="15">
        <v>3</v>
      </c>
      <c r="B14" s="35" t="str">
        <f>IF(LEN(データ設定用!E8)&gt;0,データ設定用!E8,"")</f>
        <v/>
      </c>
      <c r="C14" s="36" t="str">
        <f>IF(LEN(データ設定用!H8)&gt;0,データ設定用!H8,"")</f>
        <v/>
      </c>
      <c r="D14" s="36" t="str">
        <f>IF(LEN(データ設定用!K8)&gt;0,データ設定用!K8,"")</f>
        <v/>
      </c>
      <c r="E14" s="36" t="str">
        <f>IF(LEN(データ設定用!O8)&gt;0,データ設定用!O8,"")</f>
        <v/>
      </c>
      <c r="F14" s="36" t="str">
        <f>IF(LEN(データ設定用!Q8)&gt;0,データ設定用!Q8,"")</f>
        <v/>
      </c>
      <c r="G14" s="36"/>
      <c r="H14" s="37" t="str">
        <f>IF(LEN(データ設定用!S8)&gt;0,CONCATENATE(データ設定用!S8,CHAR(10),データ設定用!$Z$3),"")</f>
        <v/>
      </c>
      <c r="I14" s="38" t="str">
        <f>IF(LEN(D14)&gt;0,データ設定用!$R$3,"")</f>
        <v/>
      </c>
      <c r="J14" s="19"/>
      <c r="K14" s="14"/>
    </row>
    <row r="15" spans="1:11" ht="33.450000000000003" customHeight="1">
      <c r="A15" s="15">
        <v>4</v>
      </c>
      <c r="B15" s="35" t="str">
        <f>IF(LEN(データ設定用!E9)&gt;0,データ設定用!E9,"")</f>
        <v/>
      </c>
      <c r="C15" s="36" t="str">
        <f>IF(LEN(データ設定用!H9)&gt;0,データ設定用!H9,"")</f>
        <v/>
      </c>
      <c r="D15" s="36" t="str">
        <f>IF(LEN(データ設定用!K9)&gt;0,データ設定用!K9,"")</f>
        <v/>
      </c>
      <c r="E15" s="36" t="str">
        <f>IF(LEN(データ設定用!O9)&gt;0,データ設定用!O9,"")</f>
        <v/>
      </c>
      <c r="F15" s="36" t="str">
        <f>IF(LEN(データ設定用!Q9)&gt;0,データ設定用!Q9,"")</f>
        <v/>
      </c>
      <c r="G15" s="36"/>
      <c r="H15" s="37" t="str">
        <f>IF(LEN(データ設定用!S9)&gt;0,CONCATENATE(データ設定用!S9,CHAR(10),データ設定用!$Z$3),"")</f>
        <v/>
      </c>
      <c r="I15" s="38" t="str">
        <f>IF(LEN(D15)&gt;0,データ設定用!$R$3,"")</f>
        <v/>
      </c>
      <c r="J15" s="19"/>
      <c r="K15" s="14"/>
    </row>
    <row r="16" spans="1:11" ht="33.450000000000003" customHeight="1">
      <c r="A16" s="15">
        <v>5</v>
      </c>
      <c r="B16" s="35" t="str">
        <f>IF(LEN(データ設定用!E10)&gt;0,データ設定用!E10,"")</f>
        <v/>
      </c>
      <c r="C16" s="36" t="str">
        <f>IF(LEN(データ設定用!H10)&gt;0,データ設定用!H10,"")</f>
        <v/>
      </c>
      <c r="D16" s="36" t="str">
        <f>IF(LEN(データ設定用!K10)&gt;0,データ設定用!K10,"")</f>
        <v/>
      </c>
      <c r="E16" s="36" t="str">
        <f>IF(LEN(データ設定用!O10)&gt;0,データ設定用!O10,"")</f>
        <v/>
      </c>
      <c r="F16" s="36" t="str">
        <f>IF(LEN(データ設定用!Q10)&gt;0,データ設定用!Q10,"")</f>
        <v/>
      </c>
      <c r="G16" s="36"/>
      <c r="H16" s="37" t="str">
        <f>IF(LEN(データ設定用!S10)&gt;0,CONCATENATE(データ設定用!S10,CHAR(10),データ設定用!$Z$3),"")</f>
        <v/>
      </c>
      <c r="I16" s="38" t="str">
        <f>IF(LEN(D16)&gt;0,データ設定用!$R$3,"")</f>
        <v/>
      </c>
      <c r="J16" s="19"/>
      <c r="K16" s="14"/>
    </row>
    <row r="17" spans="1:11" ht="33.450000000000003" customHeight="1">
      <c r="A17" s="15">
        <v>6</v>
      </c>
      <c r="B17" s="35" t="str">
        <f>IF(LEN(データ設定用!E11)&gt;0,データ設定用!E11,"")</f>
        <v/>
      </c>
      <c r="C17" s="36" t="str">
        <f>IF(LEN(データ設定用!H11)&gt;0,データ設定用!H11,"")</f>
        <v/>
      </c>
      <c r="D17" s="36" t="str">
        <f>IF(LEN(データ設定用!K11)&gt;0,データ設定用!K11,"")</f>
        <v/>
      </c>
      <c r="E17" s="36" t="str">
        <f>IF(LEN(データ設定用!O11)&gt;0,データ設定用!O11,"")</f>
        <v/>
      </c>
      <c r="F17" s="36" t="str">
        <f>IF(LEN(データ設定用!Q11)&gt;0,データ設定用!Q11,"")</f>
        <v/>
      </c>
      <c r="G17" s="36"/>
      <c r="H17" s="37" t="str">
        <f>IF(LEN(データ設定用!S11)&gt;0,CONCATENATE(データ設定用!S11,CHAR(10),データ設定用!$Z$3),"")</f>
        <v/>
      </c>
      <c r="I17" s="38" t="str">
        <f>IF(LEN(D17)&gt;0,データ設定用!$R$3,"")</f>
        <v/>
      </c>
      <c r="J17" s="19"/>
      <c r="K17" s="14"/>
    </row>
    <row r="18" spans="1:11" ht="13.95" customHeight="1">
      <c r="A18" s="14"/>
      <c r="B18" s="20"/>
      <c r="C18" s="20"/>
      <c r="D18" s="20"/>
      <c r="E18" s="20"/>
      <c r="F18" s="20"/>
      <c r="G18" s="20"/>
      <c r="H18" s="20"/>
      <c r="I18" s="20"/>
      <c r="J18" s="14"/>
      <c r="K18" s="14"/>
    </row>
    <row r="19" spans="1:11" ht="27" customHeight="1">
      <c r="G19" s="46" t="s">
        <v>20</v>
      </c>
      <c r="H19" s="46"/>
      <c r="I19" s="21" t="s">
        <v>21</v>
      </c>
      <c r="J19" s="14"/>
      <c r="K19" s="14"/>
    </row>
    <row r="20" spans="1:11" ht="15" customHeight="1">
      <c r="G20" s="22"/>
      <c r="H20" s="23"/>
      <c r="I20" s="21" t="s">
        <v>22</v>
      </c>
    </row>
    <row r="21" spans="1:11" ht="15" customHeight="1">
      <c r="G21" s="22"/>
      <c r="H21" s="23"/>
      <c r="I21" s="21" t="s">
        <v>23</v>
      </c>
    </row>
    <row r="22" spans="1:11" ht="15" customHeight="1">
      <c r="G22" s="22"/>
      <c r="H22" s="23" t="s">
        <v>24</v>
      </c>
      <c r="I22" s="21" t="s">
        <v>25</v>
      </c>
    </row>
  </sheetData>
  <mergeCells count="5">
    <mergeCell ref="D5:G5"/>
    <mergeCell ref="E9:G9"/>
    <mergeCell ref="G19:H19"/>
    <mergeCell ref="B2:I2"/>
    <mergeCell ref="B3:I3"/>
  </mergeCells>
  <phoneticPr fontId="2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12"/>
  <sheetViews>
    <sheetView workbookViewId="0">
      <selection activeCell="V8" sqref="V8"/>
    </sheetView>
  </sheetViews>
  <sheetFormatPr defaultRowHeight="13.2"/>
  <cols>
    <col min="1" max="1" width="12.88671875" bestFit="1" customWidth="1"/>
    <col min="2" max="2" width="13.88671875" bestFit="1" customWidth="1"/>
    <col min="3" max="3" width="18.33203125" bestFit="1" customWidth="1"/>
    <col min="4" max="4" width="14.88671875" bestFit="1" customWidth="1"/>
    <col min="5" max="5" width="20.44140625" bestFit="1" customWidth="1"/>
    <col min="6" max="6" width="16.88671875" bestFit="1" customWidth="1"/>
    <col min="7" max="7" width="24.6640625" bestFit="1" customWidth="1"/>
    <col min="8" max="8" width="16.44140625" bestFit="1" customWidth="1"/>
    <col min="9" max="9" width="20.33203125" bestFit="1" customWidth="1"/>
    <col min="10" max="10" width="15.33203125" bestFit="1" customWidth="1"/>
    <col min="11" max="11" width="19.77734375" bestFit="1" customWidth="1"/>
    <col min="12" max="12" width="21.21875" bestFit="1" customWidth="1"/>
    <col min="13" max="13" width="24" bestFit="1" customWidth="1"/>
    <col min="14" max="14" width="12.6640625" bestFit="1" customWidth="1"/>
    <col min="15" max="15" width="17.6640625" bestFit="1" customWidth="1"/>
    <col min="16" max="16" width="18" bestFit="1" customWidth="1"/>
    <col min="17" max="17" width="19.6640625" bestFit="1" customWidth="1"/>
    <col min="18" max="18" width="18.6640625" bestFit="1" customWidth="1"/>
    <col min="19" max="19" width="15.109375" bestFit="1" customWidth="1"/>
    <col min="20" max="20" width="15.44140625" bestFit="1" customWidth="1"/>
    <col min="21" max="21" width="9.44140625" bestFit="1" customWidth="1"/>
    <col min="22" max="22" width="13.33203125" bestFit="1" customWidth="1"/>
    <col min="23" max="23" width="14.44140625" bestFit="1" customWidth="1"/>
    <col min="28" max="28" width="11.6640625" bestFit="1" customWidth="1"/>
  </cols>
  <sheetData>
    <row r="1" spans="1:36">
      <c r="A1" s="24"/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107</v>
      </c>
      <c r="H1" t="s">
        <v>31</v>
      </c>
      <c r="I1" s="30" t="s">
        <v>119</v>
      </c>
      <c r="J1" s="30" t="s">
        <v>120</v>
      </c>
      <c r="K1" s="30" t="s">
        <v>121</v>
      </c>
      <c r="L1" s="30" t="s">
        <v>122</v>
      </c>
      <c r="M1" s="29" t="s">
        <v>115</v>
      </c>
      <c r="N1" s="29" t="s">
        <v>116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105</v>
      </c>
      <c r="AB1" t="s">
        <v>111</v>
      </c>
      <c r="AC1" t="s">
        <v>112</v>
      </c>
      <c r="AD1" t="s">
        <v>44</v>
      </c>
      <c r="AE1" t="s">
        <v>45</v>
      </c>
      <c r="AF1" s="29" t="s">
        <v>127</v>
      </c>
      <c r="AI1" t="s">
        <v>109</v>
      </c>
      <c r="AJ1" t="s">
        <v>110</v>
      </c>
    </row>
    <row r="2" spans="1:36"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108</v>
      </c>
      <c r="H2" t="s">
        <v>51</v>
      </c>
      <c r="I2" s="30" t="s">
        <v>123</v>
      </c>
      <c r="J2" s="30" t="s">
        <v>124</v>
      </c>
      <c r="K2" s="30" t="s">
        <v>125</v>
      </c>
      <c r="L2" s="30" t="s">
        <v>126</v>
      </c>
      <c r="M2" s="29" t="s">
        <v>117</v>
      </c>
      <c r="N2" s="29" t="s">
        <v>118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106</v>
      </c>
      <c r="AB2" t="s">
        <v>113</v>
      </c>
      <c r="AC2" t="s">
        <v>114</v>
      </c>
      <c r="AD2" t="s">
        <v>64</v>
      </c>
      <c r="AE2" t="s">
        <v>65</v>
      </c>
      <c r="AF2" s="29" t="s">
        <v>128</v>
      </c>
    </row>
    <row r="3" spans="1:36">
      <c r="A3" s="24" t="s">
        <v>66</v>
      </c>
      <c r="D3" s="25"/>
      <c r="G3" s="28"/>
      <c r="H3" s="28" t="s">
        <v>129</v>
      </c>
      <c r="I3" s="29"/>
      <c r="J3" s="29"/>
      <c r="K3" s="29"/>
      <c r="L3" s="29"/>
      <c r="M3" s="29"/>
      <c r="N3" s="29"/>
      <c r="O3" s="24"/>
      <c r="P3" s="26"/>
      <c r="R3" s="24"/>
      <c r="S3" s="24"/>
      <c r="U3" s="24"/>
      <c r="V3">
        <v>12500</v>
      </c>
      <c r="Z3" s="24"/>
      <c r="AA3" s="24"/>
      <c r="AE3" s="24"/>
      <c r="AF3" s="27"/>
      <c r="AI3">
        <f>ROUNDDOWN(IF(Y3&lt;&gt;1,0,IF(Y3=1,V3*AA3,V3/(1+AA3)*AA3)),0)</f>
        <v>0</v>
      </c>
      <c r="AJ3">
        <f>V3+AI3</f>
        <v>12500</v>
      </c>
    </row>
    <row r="4" spans="1:36">
      <c r="B4" t="s">
        <v>26</v>
      </c>
      <c r="C4" t="s">
        <v>67</v>
      </c>
      <c r="D4" t="s">
        <v>27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81</v>
      </c>
      <c r="S4" t="s">
        <v>82</v>
      </c>
    </row>
    <row r="5" spans="1:36">
      <c r="B5" t="s">
        <v>46</v>
      </c>
      <c r="C5" t="s">
        <v>83</v>
      </c>
      <c r="D5" t="s">
        <v>47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  <c r="N5" t="s">
        <v>93</v>
      </c>
      <c r="O5" t="s">
        <v>94</v>
      </c>
      <c r="P5" t="s">
        <v>95</v>
      </c>
      <c r="Q5" t="s">
        <v>96</v>
      </c>
      <c r="R5" t="s">
        <v>97</v>
      </c>
      <c r="S5" t="s">
        <v>65</v>
      </c>
    </row>
    <row r="6" spans="1:36">
      <c r="A6" s="24" t="s">
        <v>98</v>
      </c>
      <c r="E6" s="25"/>
      <c r="G6" s="24"/>
      <c r="H6" s="24"/>
      <c r="I6" s="27"/>
      <c r="J6" s="27"/>
      <c r="K6" s="24"/>
      <c r="Q6" s="24"/>
      <c r="S6" s="24"/>
    </row>
    <row r="7" spans="1:36">
      <c r="A7" s="24" t="s">
        <v>99</v>
      </c>
      <c r="E7" s="25"/>
      <c r="G7" s="24"/>
      <c r="H7" s="24"/>
      <c r="I7" s="27"/>
      <c r="J7" s="27"/>
      <c r="K7" s="24"/>
      <c r="Q7" s="24"/>
      <c r="S7" s="24"/>
    </row>
    <row r="8" spans="1:36">
      <c r="A8" s="24" t="s">
        <v>100</v>
      </c>
      <c r="E8" s="25"/>
      <c r="G8" s="24"/>
      <c r="H8" s="24"/>
      <c r="I8" s="27"/>
      <c r="J8" s="27"/>
      <c r="K8" s="24"/>
      <c r="Q8" s="24"/>
      <c r="S8" s="24"/>
    </row>
    <row r="9" spans="1:36">
      <c r="A9" s="24" t="s">
        <v>101</v>
      </c>
      <c r="E9" s="25"/>
      <c r="G9" s="24"/>
      <c r="H9" s="24"/>
      <c r="I9" s="27"/>
      <c r="J9" s="27"/>
      <c r="K9" s="24"/>
      <c r="Q9" s="24"/>
      <c r="S9" s="24"/>
    </row>
    <row r="10" spans="1:36">
      <c r="A10" s="24" t="s">
        <v>102</v>
      </c>
      <c r="E10" s="25"/>
      <c r="G10" s="24"/>
      <c r="H10" s="24"/>
      <c r="I10" s="27"/>
      <c r="J10" s="27"/>
      <c r="K10" s="24"/>
      <c r="Q10" s="24"/>
      <c r="S10" s="24"/>
    </row>
    <row r="11" spans="1:36">
      <c r="A11" s="24" t="s">
        <v>103</v>
      </c>
      <c r="E11" s="25"/>
      <c r="G11" s="24"/>
      <c r="H11" s="24"/>
      <c r="I11" s="27"/>
      <c r="J11" s="27"/>
      <c r="K11" s="24"/>
      <c r="Q11" s="24"/>
      <c r="S11" s="24"/>
    </row>
    <row r="12" spans="1:36">
      <c r="A12" s="24" t="s">
        <v>104</v>
      </c>
      <c r="E12" s="25"/>
      <c r="G12" s="24"/>
      <c r="H12" s="24"/>
      <c r="I12" s="27"/>
      <c r="J12" s="27"/>
      <c r="K12" s="24"/>
      <c r="Q12" s="24"/>
      <c r="S12" s="24"/>
    </row>
  </sheetData>
  <phoneticPr fontId="2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納品書</vt:lpstr>
      <vt:lpstr>納品連絡書</vt:lpstr>
      <vt:lpstr>データ設定用</vt:lpstr>
      <vt:lpstr>納品書!Print_Area</vt:lpstr>
      <vt:lpstr>納品連絡書!Print_Area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solcom</cp:lastModifiedBy>
  <cp:lastPrinted>2020-05-01T08:57:15Z</cp:lastPrinted>
  <dcterms:created xsi:type="dcterms:W3CDTF">2019-09-04T05:05:46Z</dcterms:created>
  <dcterms:modified xsi:type="dcterms:W3CDTF">2020-05-19T04:18:27Z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36eb5b85-b96b-458a-9fef-4273882eb077</vt:lpwstr>
  </property>
</Properties>
</file>