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5954158D-5AB1-4F08-9031-44B4C4D9B5C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納品書!$C$2:$N$23</definedName>
    <definedName name="_xlnm.Print_Area" localSheetId="1">納品連絡書!$A$1:$J$23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D15" i="1" l="1"/>
  <c r="D14" i="1"/>
  <c r="D13" i="1"/>
  <c r="D12" i="1"/>
  <c r="D11" i="1"/>
  <c r="D10" i="1"/>
  <c r="C10" i="1"/>
  <c r="C15" i="1"/>
  <c r="C14" i="1"/>
  <c r="C13" i="1"/>
  <c r="C12" i="1"/>
  <c r="C11" i="1"/>
  <c r="E10" i="1" l="1"/>
  <c r="H17" i="2" l="1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I17" i="2" s="1"/>
  <c r="D16" i="2"/>
  <c r="I16" i="2" s="1"/>
  <c r="D15" i="2"/>
  <c r="I15" i="2" s="1"/>
  <c r="D14" i="2"/>
  <c r="I14" i="2" s="1"/>
  <c r="D13" i="2"/>
  <c r="I13" i="2" s="1"/>
  <c r="D12" i="2"/>
  <c r="I12" i="2" s="1"/>
  <c r="M15" i="1" l="1"/>
  <c r="M14" i="1"/>
  <c r="M13" i="1"/>
  <c r="M12" i="1"/>
  <c r="M11" i="1"/>
  <c r="M10" i="1"/>
  <c r="J15" i="1"/>
  <c r="J14" i="1"/>
  <c r="J13" i="1"/>
  <c r="J12" i="1"/>
  <c r="J11" i="1"/>
  <c r="J10" i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G23" i="1" l="1"/>
  <c r="K15" i="1"/>
  <c r="K14" i="1"/>
  <c r="K13" i="1"/>
  <c r="K12" i="1"/>
  <c r="K11" i="1"/>
  <c r="K10" i="1"/>
  <c r="H22" i="1"/>
  <c r="H21" i="1"/>
  <c r="H20" i="1"/>
  <c r="H19" i="1"/>
  <c r="H18" i="1"/>
  <c r="H17" i="1"/>
  <c r="AI3" i="3" l="1"/>
  <c r="AJ3" i="3" s="1"/>
  <c r="E15" i="1" l="1"/>
  <c r="E14" i="1"/>
  <c r="E13" i="1"/>
  <c r="E12" i="1"/>
  <c r="E11" i="1"/>
  <c r="B3" i="2"/>
  <c r="B2" i="2"/>
  <c r="M17" i="1"/>
  <c r="C17" i="2"/>
  <c r="C16" i="2"/>
  <c r="C15" i="2"/>
  <c r="C14" i="2"/>
  <c r="C13" i="2"/>
  <c r="C12" i="2"/>
  <c r="B17" i="2"/>
  <c r="B16" i="2"/>
  <c r="B15" i="2"/>
  <c r="B14" i="2"/>
  <c r="B13" i="2"/>
  <c r="B12" i="2"/>
  <c r="L3" i="1"/>
  <c r="I17" i="1"/>
  <c r="I22" i="2" s="1"/>
  <c r="E9" i="2"/>
  <c r="H4" i="1"/>
  <c r="H7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<sst xmlns="http://schemas.openxmlformats.org/spreadsheetml/2006/main" count="142" uniqueCount="137">
  <si>
    <t>弊社注文書No</t>
    <rPh sb="0" eb="2">
      <t>ヘイシャ</t>
    </rPh>
    <rPh sb="2" eb="5">
      <t>チュウモンショ</t>
    </rPh>
    <phoneticPr fontId="1"/>
  </si>
  <si>
    <t>1個単価</t>
    <rPh sb="1" eb="2">
      <t>コ</t>
    </rPh>
    <rPh sb="2" eb="4">
      <t>タンカ</t>
    </rPh>
    <phoneticPr fontId="1"/>
  </si>
  <si>
    <t>入数</t>
    <rPh sb="0" eb="2">
      <t>イリスウ</t>
    </rPh>
    <phoneticPr fontId="1"/>
  </si>
  <si>
    <t>数量・単位</t>
    <rPh sb="0" eb="2">
      <t>スウリョウ</t>
    </rPh>
    <rPh sb="3" eb="5">
      <t>タンイ</t>
    </rPh>
    <phoneticPr fontId="1"/>
  </si>
  <si>
    <t>品　　　　　番</t>
    <rPh sb="0" eb="1">
      <t>シナ</t>
    </rPh>
    <rPh sb="6" eb="7">
      <t>バン</t>
    </rPh>
    <phoneticPr fontId="1"/>
  </si>
  <si>
    <t>品　　　　　　　　　　　　　名</t>
    <rPh sb="0" eb="1">
      <t>シナ</t>
    </rPh>
    <rPh sb="14" eb="15">
      <t>ナ</t>
    </rPh>
    <phoneticPr fontId="1"/>
  </si>
  <si>
    <t>単　　価</t>
    <rPh sb="0" eb="1">
      <t>タン</t>
    </rPh>
    <rPh sb="3" eb="4">
      <t>アタイ</t>
    </rPh>
    <phoneticPr fontId="1"/>
  </si>
  <si>
    <t>金　　　　　額</t>
    <rPh sb="0" eb="1">
      <t>キン</t>
    </rPh>
    <rPh sb="6" eb="7">
      <t>ガク</t>
    </rPh>
    <phoneticPr fontId="1"/>
  </si>
  <si>
    <t>KWGNo:</t>
    <phoneticPr fontId="1"/>
  </si>
  <si>
    <t>納品倉庫</t>
    <rPh sb="0" eb="2">
      <t>ノウヒン</t>
    </rPh>
    <rPh sb="2" eb="4">
      <t>ソウコ</t>
    </rPh>
    <phoneticPr fontId="1"/>
  </si>
  <si>
    <t>仕入先コード</t>
    <rPh sb="0" eb="3">
      <t>シイレサキ</t>
    </rPh>
    <phoneticPr fontId="1"/>
  </si>
  <si>
    <t>合計</t>
    <rPh sb="0" eb="2">
      <t>ゴウケイ</t>
    </rPh>
    <phoneticPr fontId="1"/>
  </si>
  <si>
    <t>東京都台東区駒形１丁目１２番１４号
株式会社　クワガタ
〒111-0043  TEL 03(3845)5925</t>
    <rPh sb="0" eb="3">
      <t>トウキョウト</t>
    </rPh>
    <rPh sb="3" eb="6">
      <t>タイトウク</t>
    </rPh>
    <rPh sb="6" eb="8">
      <t>コマガタ</t>
    </rPh>
    <rPh sb="9" eb="11">
      <t>チョウメ</t>
    </rPh>
    <rPh sb="13" eb="14">
      <t>バン</t>
    </rPh>
    <rPh sb="16" eb="17">
      <t>ゴウ</t>
    </rPh>
    <rPh sb="18" eb="22">
      <t>カブシキ</t>
    </rPh>
    <phoneticPr fontId="1"/>
  </si>
  <si>
    <t>部      門</t>
    <rPh sb="0" eb="1">
      <t>ブ</t>
    </rPh>
    <rPh sb="7" eb="8">
      <t>モン</t>
    </rPh>
    <phoneticPr fontId="1"/>
  </si>
  <si>
    <t>納 品 日</t>
    <rPh sb="0" eb="1">
      <t>オサメ</t>
    </rPh>
    <rPh sb="2" eb="3">
      <t>シナ</t>
    </rPh>
    <rPh sb="4" eb="5">
      <t>ヒ</t>
    </rPh>
    <phoneticPr fontId="1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</si>
  <si>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6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</si>
  <si>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6"/>
  </si>
  <si>
    <t>納品日</t>
    <rPh sb="0" eb="3">
      <t>ノウヒンビ</t>
    </rPh>
    <phoneticPr fontId="6"/>
  </si>
  <si>
    <t>注文書No</t>
    <rPh sb="0" eb="3">
      <t>チュウモンショ</t>
    </rPh>
    <phoneticPr fontId="6"/>
  </si>
  <si>
    <t>品　　番</t>
    <rPh sb="0" eb="1">
      <t>シナ</t>
    </rPh>
    <rPh sb="3" eb="4">
      <t>バン</t>
    </rPh>
    <phoneticPr fontId="6"/>
  </si>
  <si>
    <t>品　　　　　名</t>
    <rPh sb="0" eb="1">
      <t>シナ</t>
    </rPh>
    <rPh sb="6" eb="7">
      <t>ナ</t>
    </rPh>
    <phoneticPr fontId="6"/>
  </si>
  <si>
    <t>数　量</t>
    <rPh sb="0" eb="1">
      <t>スウ</t>
    </rPh>
    <rPh sb="2" eb="3">
      <t>リョウ</t>
    </rPh>
    <phoneticPr fontId="6"/>
  </si>
  <si>
    <t>単　位</t>
    <rPh sb="0" eb="1">
      <t>タン</t>
    </rPh>
    <rPh sb="2" eb="3">
      <t>クライ</t>
    </rPh>
    <phoneticPr fontId="6"/>
  </si>
  <si>
    <t>納品時間</t>
    <rPh sb="0" eb="2">
      <t>ノウヒン</t>
    </rPh>
    <rPh sb="2" eb="4">
      <t>ジカン</t>
    </rPh>
    <phoneticPr fontId="6"/>
  </si>
  <si>
    <t>備　　考</t>
    <rPh sb="0" eb="1">
      <t>ビ</t>
    </rPh>
    <rPh sb="3" eb="4">
      <t>コウ</t>
    </rPh>
    <phoneticPr fontId="6"/>
  </si>
  <si>
    <t>納品倉庫</t>
    <rPh sb="0" eb="2">
      <t>ノウヒン</t>
    </rPh>
    <rPh sb="2" eb="4">
      <t>ソウコ</t>
    </rPh>
    <phoneticPr fontId="6"/>
  </si>
  <si>
    <t>株式会社　クワガタ</t>
    <rPh sb="0" eb="4">
      <t>カブシ</t>
    </rPh>
    <phoneticPr fontId="6"/>
  </si>
  <si>
    <t>コレクターズチーム</t>
    <phoneticPr fontId="6"/>
  </si>
  <si>
    <t>TEL</t>
    <phoneticPr fontId="6"/>
  </si>
  <si>
    <t>FAX</t>
    <phoneticPr fontId="6"/>
  </si>
  <si>
    <t>担当者：</t>
    <rPh sb="0" eb="3">
      <t>タントウシャ</t>
    </rPh>
    <phoneticPr fontId="6"/>
  </si>
  <si>
    <t>納品書マスタ</t>
    <rPh sb="0" eb="3">
      <t>ノウヒンショ</t>
    </rPh>
    <phoneticPr fontId="1"/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</si>
  <si>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</si>
  <si>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</si>
  <si>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</si>
  <si>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</si>
  <si>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</si>
  <si>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納品書明細6</t>
    <rPh sb="0" eb="3">
      <t>ノウヒンショ</t>
    </rPh>
    <rPh sb="3" eb="5">
      <t>メイサイ</t>
    </rPh>
    <phoneticPr fontId="1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</si>
  <si>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</si>
  <si>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</si>
  <si>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</si>
  <si>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</si>
  <si>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</si>
  <si>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</si>
  <si>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</si>
  <si>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</si>
  <si>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</si>
  <si>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</si>
  <si>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</si>
  <si>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lngtaxclasscode</t>
  </si>
  <si>
    <t>strtaxclassname</t>
  </si>
  <si>
    <t>curtax</t>
  </si>
  <si>
    <t>strusercode</t>
  </si>
  <si>
    <t>strusername</t>
  </si>
  <si>
    <t>curtotalprice</t>
  </si>
  <si>
    <t>lngmonetaryunitcode</t>
  </si>
  <si>
    <t>strmonetaryunitsign</t>
  </si>
  <si>
    <t>dtminsertdate</t>
  </si>
  <si>
    <t>strnote</t>
  </si>
  <si>
    <t>lngslipdetailno</t>
  </si>
  <si>
    <t>strcustomersalescode</t>
  </si>
  <si>
    <t>lngsalesclasscode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</si>
  <si>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</si>
  <si>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</si>
  <si>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</si>
  <si>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</si>
  <si>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</si>
  <si>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</si>
  <si>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</si>
  <si>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</si>
  <si>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</si>
  <si>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</si>
  <si>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</si>
  <si>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納品伝票番号</t>
    <rPh sb="0" eb="2">
      <t>ノウヒン</t>
    </rPh>
    <rPh sb="2" eb="4">
      <t>デンピョウ</t>
    </rPh>
    <rPh sb="4" eb="6">
      <t>バンゴウ</t>
    </rPh>
    <phoneticPr fontId="3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</si>
  <si>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3"/>
  </si>
  <si>
    <t>リビジョン番号</t>
    <rPh sb="5" eb="7">
      <t>バンゴウ</t>
    </rPh>
    <phoneticPr fontId="3"/>
  </si>
  <si>
    <t>顧客受注番号</t>
    <rPh sb="0" eb="2">
      <t>コキャク</t>
    </rPh>
    <rPh sb="2" eb="4">
      <t>ジュチュウ</t>
    </rPh>
    <rPh sb="4" eb="6">
      <t>バンゴウ</t>
    </rPh>
    <phoneticPr fontId="3"/>
  </si>
  <si>
    <t>売上区分コード</t>
    <rPh sb="0" eb="2">
      <t>ウリアゲ</t>
    </rPh>
    <rPh sb="2" eb="4">
      <t>クブン</t>
    </rPh>
    <phoneticPr fontId="3"/>
  </si>
  <si>
    <t>売上区分名</t>
    <rPh sb="0" eb="2">
      <t>ウリアゲ</t>
    </rPh>
    <rPh sb="2" eb="4">
      <t>クブン</t>
    </rPh>
    <rPh sb="4" eb="5">
      <t>メイ</t>
    </rPh>
    <phoneticPr fontId="3"/>
  </si>
  <si>
    <t>顧客品番</t>
    <rPh sb="0" eb="2">
      <t>コキャク</t>
    </rPh>
    <rPh sb="2" eb="4">
      <t>ヒンバン</t>
    </rPh>
    <phoneticPr fontId="3"/>
  </si>
  <si>
    <t>製品コード</t>
    <rPh sb="0" eb="2">
      <t>セイヒン</t>
    </rPh>
    <phoneticPr fontId="3"/>
  </si>
  <si>
    <t>再販コード</t>
  </si>
  <si>
    <t>製品名</t>
    <rPh sb="0" eb="2">
      <t>セイヒン</t>
    </rPh>
    <rPh sb="2" eb="3">
      <t>メイ</t>
    </rPh>
    <phoneticPr fontId="3"/>
  </si>
  <si>
    <t>製品名（英語）</t>
    <rPh sb="0" eb="2">
      <t>セイヒン</t>
    </rPh>
    <rPh sb="2" eb="3">
      <t>メイ</t>
    </rPh>
    <rPh sb="4" eb="6">
      <t>エイゴ</t>
    </rPh>
    <phoneticPr fontId="3"/>
  </si>
  <si>
    <t>単価</t>
    <rPh sb="0" eb="2">
      <t>タンカ</t>
    </rPh>
    <phoneticPr fontId="3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</si>
  <si>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</si>
  <si>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3"/>
  </si>
  <si>
    <t>製品単位コード</t>
    <rPh sb="0" eb="2">
      <t>セイヒン</t>
    </rPh>
    <rPh sb="2" eb="4">
      <t>タンイ</t>
    </rPh>
    <phoneticPr fontId="3"/>
  </si>
  <si>
    <t>製品単位名</t>
    <rPh sb="0" eb="2">
      <t>セイヒン</t>
    </rPh>
    <rPh sb="2" eb="4">
      <t>タンイ</t>
    </rPh>
    <rPh sb="4" eb="5">
      <t>メイ</t>
    </rPh>
    <phoneticPr fontId="3"/>
  </si>
  <si>
    <t>小計</t>
    <rPh sb="0" eb="2">
      <t>ショウケイ</t>
    </rPh>
    <phoneticPr fontId="3"/>
  </si>
  <si>
    <t>明細備考</t>
    <rPh sb="0" eb="2">
      <t>メイサイ</t>
    </rPh>
    <rPh sb="2" eb="4">
      <t>ビコウ</t>
    </rPh>
    <phoneticPr fontId="3"/>
  </si>
  <si>
    <t>納品伝票コード</t>
    <rPh sb="0" eb="2">
      <t>ノウヒン</t>
    </rPh>
    <rPh sb="2" eb="4">
      <t>デンピョウ</t>
    </rPh>
    <phoneticPr fontId="3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</si>
  <si>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</si>
  <si>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</si>
  <si>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</si>
  <si>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顧客担当者名</t>
    <rPh sb="0" eb="2">
      <t>コキャク</t>
    </rPh>
    <rPh sb="2" eb="5">
      <t>タントウシャ</t>
    </rPh>
    <rPh sb="5" eb="6">
      <t>メイ</t>
    </rPh>
    <phoneticPr fontId="3"/>
  </si>
  <si>
    <t>納品日</t>
    <rPh sb="0" eb="3">
      <t>ノウヒンビ</t>
    </rPh>
    <phoneticPr fontId="3"/>
  </si>
  <si>
    <t>納品場所コード</t>
    <rPh sb="0" eb="2">
      <t>ノウヒン</t>
    </rPh>
    <rPh sb="2" eb="4">
      <t>バショ</t>
    </rPh>
    <phoneticPr fontId="3"/>
  </si>
  <si>
    <t>納品場所名</t>
    <rPh sb="0" eb="2">
      <t>ノウヒン</t>
    </rPh>
    <rPh sb="2" eb="4">
      <t>バショ</t>
    </rPh>
    <rPh sb="4" eb="5">
      <t>メイ</t>
    </rPh>
    <phoneticPr fontId="3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</si>
  <si>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3"/>
  </si>
  <si>
    <t>課税区分コード</t>
    <rPh sb="0" eb="2">
      <t>カゼイ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</si>
  <si>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</si>
  <si>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担当者コード</t>
    <rPh sb="0" eb="3">
      <t>タントウシャ</t>
    </rPh>
    <phoneticPr fontId="3"/>
  </si>
  <si>
    <t>担当者名</t>
    <rPh sb="0" eb="3">
      <t>タントウシャ</t>
    </rPh>
    <rPh sb="3" eb="4">
      <t>メイ</t>
    </rPh>
    <phoneticPr fontId="3"/>
  </si>
  <si>
    <t>合計金額</t>
    <rPh sb="0" eb="2">
      <t>ゴウケイ</t>
    </rPh>
    <rPh sb="2" eb="4">
      <t>キンガク</t>
    </rPh>
    <phoneticPr fontId="3"/>
  </si>
  <si>
    <t>通貨単位コード</t>
    <rPh sb="0" eb="2">
      <t>ツウカ</t>
    </rPh>
    <rPh sb="2" eb="4">
      <t>タンイ</t>
    </rPh>
    <phoneticPr fontId="3"/>
  </si>
  <si>
    <t>通貨単位</t>
    <rPh sb="0" eb="2">
      <t>ツウカ</t>
    </rPh>
    <rPh sb="2" eb="4">
      <t>タンイ</t>
    </rPh>
    <phoneticPr fontId="3"/>
  </si>
  <si>
    <t>作成日</t>
    <rPh sb="0" eb="3">
      <t>サクセイビ</t>
    </rPh>
    <phoneticPr fontId="3"/>
  </si>
  <si>
    <t>備考</t>
    <rPh sb="0" eb="2">
      <t>ビコウ</t>
    </rPh>
    <phoneticPr fontId="3"/>
  </si>
  <si>
    <t>消費税率</t>
    <rPh sb="0" eb="2">
      <t>ショウヒ</t>
    </rPh>
    <rPh sb="2" eb="4">
      <t>ゼイリツ</t>
    </rPh>
    <phoneticPr fontId="4"/>
  </si>
  <si>
    <t>顧客社名</t>
    <rPh sb="0" eb="2">
      <t>コキャク</t>
    </rPh>
    <rPh sb="2" eb="4">
      <t>シャメイ</t>
    </rPh>
    <phoneticPr fontId="3"/>
  </si>
  <si>
    <t>strcustomercompanyname</t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</si>
  <si>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</si>
  <si>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</si>
  <si>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</si>
  <si>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</si>
  <si>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</si>
  <si>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</si>
  <si>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0"/>
  </si>
  <si>
    <t>顧客FAX番号</t>
    <rPh sb="0" eb="2">
      <t>コキャク</t>
    </rPh>
    <rPh sb="5" eb="7">
      <t>バンゴウ</t>
    </rPh>
    <phoneticPr fontId="10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</si>
  <si>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</si>
  <si>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</si>
  <si>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0"/>
  </si>
  <si>
    <t>顧客住所2</t>
    <rPh sb="0" eb="2">
      <t>コキャク</t>
    </rPh>
    <rPh sb="2" eb="4">
      <t>ジュウショ</t>
    </rPh>
    <phoneticPr fontId="10"/>
  </si>
  <si>
    <t>顧客住所3</t>
    <rPh sb="0" eb="2">
      <t>コキャク</t>
    </rPh>
    <rPh sb="2" eb="4">
      <t>ジュウショ</t>
    </rPh>
    <phoneticPr fontId="10"/>
  </si>
  <si>
    <t>顧客住所4</t>
    <rPh sb="0" eb="2">
      <t>コキャク</t>
    </rPh>
    <rPh sb="2" eb="4">
      <t>ジュウショ</t>
    </rPh>
    <phoneticPr fontId="10"/>
  </si>
  <si>
    <t>strcustomeraddress1</t>
    <phoneticPr fontId="1"/>
  </si>
  <si>
    <t>strcustomeraddress2</t>
    <phoneticPr fontId="1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</si>
  <si>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</si>
  <si>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</si>
  <si>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10"/>
  </si>
  <si>
    <t>strshippercode</t>
  </si>
  <si>
    <t>製品CD</t>
    <rPh sb="0" eb="2">
      <t>セイヒン</t>
    </rPh>
    <phoneticPr fontId="1"/>
  </si>
  <si>
    <t>strsalesclassname</t>
    <phoneticPr fontId="1"/>
  </si>
  <si>
    <t>(</t>
    <phoneticPr fontId="1"/>
  </si>
  <si>
    <r>
      <t>%</t>
    </r>
    <r>
      <rPr>
        <sz val="11"/>
        <rFont val="ＭＳ Ｐゴシック"/>
        <family val="3"/>
        <charset val="128"/>
      </rPr>
      <t>)</t>
    </r>
    <phoneticPr fontId="1"/>
  </si>
  <si>
    <t xml:space="preserve">
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</si>
</sst>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#,##0_ "/>
    <numFmt numFmtId="177" formatCode="yyyy&quot;年&quot;m&quot;月&quot;d&quot;日&quot;;@"/>
    <numFmt numFmtId="178" formatCode="0.00_ 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89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5" fillId="0" borderId="0" xfId="1"/>
    <xf numFmtId="0" fontId="7" fillId="0" borderId="0" xfId="1" applyFont="1" applyAlignment="1"/>
    <xf numFmtId="0" fontId="2" fillId="0" borderId="0" xfId="1" applyFont="1" applyAlignment="1"/>
    <xf numFmtId="0" fontId="5" fillId="0" borderId="0" xfId="1" applyAlignment="1"/>
    <xf numFmtId="0" fontId="2" fillId="0" borderId="0" xfId="1" applyFont="1"/>
    <xf numFmtId="0" fontId="7" fillId="0" borderId="15" xfId="1" applyFont="1" applyBorder="1" applyAlignment="1">
      <alignment horizontal="center"/>
    </xf>
    <xf numFmtId="0" fontId="7" fillId="0" borderId="0" xfId="1" applyFont="1" applyAlignment="1">
      <alignment horizontal="center"/>
    </xf>
    <xf numFmtId="177" fontId="7" fillId="0" borderId="0" xfId="1" applyNumberFormat="1" applyFont="1" applyAlignment="1">
      <alignment horizontal="center"/>
    </xf>
    <xf numFmtId="0" fontId="5" fillId="0" borderId="0" xfId="1" applyBorder="1"/>
    <xf numFmtId="0" fontId="5" fillId="0" borderId="13" xfId="1" applyBorder="1"/>
    <xf numFmtId="0" fontId="2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5" fillId="0" borderId="12" xfId="1" applyBorder="1"/>
    <xf numFmtId="0" fontId="2" fillId="0" borderId="5" xfId="1" applyFont="1" applyBorder="1"/>
    <xf numFmtId="0" fontId="2" fillId="0" borderId="1" xfId="1" applyFont="1" applyBorder="1"/>
    <xf numFmtId="0" fontId="2" fillId="0" borderId="4" xfId="1" applyFont="1" applyBorder="1"/>
    <xf numFmtId="0" fontId="2" fillId="0" borderId="0" xfId="1" applyFont="1" applyBorder="1"/>
    <xf numFmtId="0" fontId="9" fillId="0" borderId="0" xfId="1" applyFont="1"/>
    <xf numFmtId="0" fontId="5" fillId="0" borderId="0" xfId="1" applyAlignment="1">
      <alignment horizontal="right"/>
    </xf>
    <xf numFmtId="0" fontId="9" fillId="0" borderId="0" xfId="1" applyFont="1" applyAlignment="1">
      <alignment horizontal="right"/>
    </xf>
    <xf numFmtId="0" fontId="5" fillId="0" borderId="0" xfId="0" applyFont="1"/>
    <xf numFmtId="56" fontId="0" fillId="0" borderId="0" xfId="0" applyNumberFormat="1"/>
    <xf numFmtId="49" fontId="0" fillId="0" borderId="0" xfId="0" applyNumberFormat="1"/>
    <xf numFmtId="0" fontId="3" fillId="0" borderId="1" xfId="0" applyNumberFormat="1" applyFont="1" applyFill="1" applyBorder="1" applyAlignment="1"/>
    <xf numFmtId="49" fontId="5" fillId="0" borderId="0" xfId="0" applyNumberFormat="1" applyFont="1"/>
    <xf numFmtId="0" fontId="2" fillId="0" borderId="1" xfId="1" applyFont="1" applyBorder="1" applyAlignment="1">
      <alignment wrapText="1"/>
    </xf>
    <xf numFmtId="0" fontId="0" fillId="0" borderId="0" xfId="1" applyFont="1"/>
    <xf numFmtId="0" fontId="12" fillId="0" borderId="1" xfId="0" applyFont="1" applyFill="1" applyBorder="1" applyAlignment="1">
      <alignment horizontal="center" shrinkToFit="1"/>
    </xf>
    <xf numFmtId="0" fontId="1" fillId="0" borderId="1" xfId="0" applyFont="1" applyFill="1" applyBorder="1" applyAlignment="1">
      <alignment horizontal="left" shrinkToFit="1"/>
    </xf>
    <xf numFmtId="0" fontId="2" fillId="0" borderId="1" xfId="0" applyFont="1" applyFill="1" applyBorder="1" applyAlignment="1">
      <alignment horizontal="right"/>
    </xf>
    <xf numFmtId="0" fontId="4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right"/>
    </xf>
    <xf numFmtId="176" fontId="2" fillId="0" borderId="5" xfId="0" applyNumberFormat="1" applyFont="1" applyFill="1" applyBorder="1" applyAlignment="1">
      <alignment horizontal="right"/>
    </xf>
    <xf numFmtId="176" fontId="2" fillId="0" borderId="4" xfId="0" applyNumberFormat="1" applyFont="1" applyFill="1" applyBorder="1" applyAlignment="1">
      <alignment horizontal="center"/>
    </xf>
    <xf numFmtId="176" fontId="2" fillId="0" borderId="5" xfId="0" applyNumberFormat="1" applyFont="1" applyFill="1" applyBorder="1" applyAlignment="1">
      <alignment horizontal="center"/>
    </xf>
    <xf numFmtId="176" fontId="2" fillId="0" borderId="8" xfId="0" applyNumberFormat="1" applyFont="1" applyFill="1" applyBorder="1" applyAlignment="1">
      <alignment horizontal="right"/>
    </xf>
    <xf numFmtId="176" fontId="2" fillId="0" borderId="9" xfId="0" applyNumberFormat="1" applyFont="1" applyFill="1" applyBorder="1" applyAlignment="1">
      <alignment horizontal="right"/>
    </xf>
    <xf numFmtId="176" fontId="2" fillId="0" borderId="10" xfId="0" applyNumberFormat="1" applyFont="1" applyFill="1" applyBorder="1" applyAlignment="1">
      <alignment horizontal="right"/>
    </xf>
    <xf numFmtId="176" fontId="2" fillId="0" borderId="1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left" wrapText="1"/>
    </xf>
    <xf numFmtId="49" fontId="2" fillId="0" borderId="4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8" fillId="0" borderId="15" xfId="1" applyFont="1" applyBorder="1" applyAlignment="1">
      <alignment horizontal="center"/>
    </xf>
    <xf numFmtId="177" fontId="7" fillId="0" borderId="15" xfId="1" applyNumberFormat="1" applyFont="1" applyBorder="1" applyAlignment="1">
      <alignment horizontal="center"/>
    </xf>
    <xf numFmtId="0" fontId="9" fillId="0" borderId="0" xfId="1" applyFont="1" applyAlignment="1">
      <alignment horizontal="right"/>
    </xf>
    <xf numFmtId="0" fontId="2" fillId="0" borderId="0" xfId="1" applyFont="1" applyAlignment="1"/>
    <xf numFmtId="178" fontId="2" fillId="0" borderId="1" xfId="0" applyNumberFormat="1" applyFont="1" applyFill="1" applyBorder="1" applyAlignment="1">
      <alignment horizontal="right"/>
    </xf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23"/>
  <sheetViews>
    <sheetView showZeros="0" tabSelected="1" view="pageBreakPreview" topLeftCell="B1" zoomScale="90" zoomScaleNormal="100" zoomScaleSheetLayoutView="90" workbookViewId="0">
      <selection activeCell="M10" sqref="M10:N15"/>
    </sheetView>
  </sheetViews>
  <sheetFormatPr defaultRowHeight="13.2"/>
  <cols>
    <col min="1" max="1" width="1.21875" customWidth="1"/>
    <col min="2" max="2" width="1" customWidth="1"/>
    <col min="3" max="3" width="13" customWidth="1"/>
    <col min="4" max="4" width="19.21875" customWidth="1"/>
    <col min="5" max="5" width="4.88671875" customWidth="1"/>
    <col min="6" max="6" width="9.88671875" customWidth="1"/>
    <col min="7" max="7" width="6.33203125" customWidth="1"/>
    <col min="8" max="8" width="21" customWidth="1"/>
    <col min="9" max="9" width="12.21875" customWidth="1"/>
    <col min="10" max="10" width="7.21875" customWidth="1"/>
    <col min="11" max="11" width="14.109375" customWidth="1"/>
    <col min="12" max="12" width="13.77734375" customWidth="1"/>
    <col min="13" max="13" width="9.44140625" customWidth="1"/>
    <col min="14" max="14" width="12" customWidth="1"/>
  </cols>
  <sheetData>
    <row r="1" spans="3:14" ht="13.95" customHeight="1"/>
    <row r="2" spans="3:14" ht="34.200000000000003" customHeight="1"/>
    <row r="3" spans="3:14" ht="16.2">
      <c r="C3" s="2"/>
      <c r="D3" s="2"/>
      <c r="E3" s="2"/>
      <c r="F3" s="2"/>
      <c r="G3" s="2"/>
      <c r="H3" s="2"/>
      <c r="I3" s="2"/>
      <c r="J3" s="2"/>
      <c r="K3" s="3" t="s">
        <v>10</v>
      </c>
      <c r="L3" s="73">
        <f>データ設定用!AF3</f>
        <v>0</v>
      </c>
      <c r="M3" s="74"/>
      <c r="N3" s="11"/>
    </row>
    <row r="4" spans="3:14" ht="12.45" customHeight="1">
      <c r="C4" s="79"/>
      <c r="D4" s="2"/>
      <c r="E4" s="2"/>
      <c r="F4" s="80" t="s">
        <v>13</v>
      </c>
      <c r="G4" s="2"/>
      <c r="H4" s="81">
        <f>データ設定用!H3</f>
        <v>0</v>
      </c>
      <c r="I4" s="81"/>
      <c r="J4" s="3"/>
      <c r="L4" s="9"/>
      <c r="M4" s="9"/>
      <c r="N4" s="2"/>
    </row>
    <row r="5" spans="3:14" ht="14.7" customHeight="1">
      <c r="C5" s="79"/>
      <c r="D5" s="2"/>
      <c r="E5" s="2"/>
      <c r="F5" s="80"/>
      <c r="G5" s="3"/>
      <c r="H5" s="81"/>
      <c r="I5" s="81"/>
      <c r="J5" s="2"/>
      <c r="K5" s="2"/>
      <c r="L5" s="2"/>
      <c r="M5" s="2"/>
      <c r="N5" s="2"/>
    </row>
    <row r="6" spans="3:14" ht="35.700000000000003" customHeight="1">
      <c r="C6" s="2"/>
      <c r="D6" s="2"/>
      <c r="E6" s="2"/>
      <c r="F6" s="4" t="s">
        <v>14</v>
      </c>
      <c r="G6" s="3"/>
      <c r="H6" s="83">
        <f>データ設定用!P3</f>
        <v>0</v>
      </c>
      <c r="I6" s="81"/>
      <c r="J6" s="77" t="s">
        <v>12</v>
      </c>
      <c r="K6" s="78"/>
      <c r="L6" s="78"/>
      <c r="M6" s="78"/>
      <c r="N6" s="78"/>
    </row>
    <row r="7" spans="3:14" ht="33.450000000000003" customHeight="1">
      <c r="C7" s="2"/>
      <c r="D7" s="2"/>
      <c r="E7" s="2"/>
      <c r="F7" s="40" t="s">
        <v>9</v>
      </c>
      <c r="G7" s="3"/>
      <c r="H7" s="81">
        <f>データ設定用!R3</f>
        <v>0</v>
      </c>
      <c r="I7" s="81"/>
      <c r="J7" s="78"/>
      <c r="K7" s="78"/>
      <c r="L7" s="78"/>
      <c r="M7" s="78"/>
      <c r="N7" s="78"/>
    </row>
    <row r="8" spans="3:14" ht="21" customHeight="1">
      <c r="C8" s="2"/>
      <c r="D8" s="2"/>
      <c r="E8" s="2"/>
      <c r="F8" s="2"/>
      <c r="G8" s="2"/>
      <c r="H8" s="2"/>
      <c r="I8" s="2"/>
      <c r="J8" s="5"/>
      <c r="K8" s="5"/>
      <c r="L8" s="5"/>
      <c r="M8" s="5"/>
      <c r="N8" s="5"/>
    </row>
    <row r="9" spans="3:14" ht="24.45" customHeight="1">
      <c r="C9" s="6" t="s">
        <v>0</v>
      </c>
      <c r="D9" s="6" t="s">
        <v>4</v>
      </c>
      <c r="E9" s="82" t="s">
        <v>5</v>
      </c>
      <c r="F9" s="82"/>
      <c r="G9" s="82"/>
      <c r="H9" s="82"/>
      <c r="I9" s="6" t="s">
        <v>1</v>
      </c>
      <c r="J9" s="6" t="s">
        <v>2</v>
      </c>
      <c r="K9" s="6" t="s">
        <v>3</v>
      </c>
      <c r="L9" s="6" t="s">
        <v>6</v>
      </c>
      <c r="M9" s="75" t="s">
        <v>7</v>
      </c>
      <c r="N9" s="76"/>
    </row>
    <row r="10" spans="3:14" ht="34.950000000000003" customHeight="1">
      <c r="C10" s="45" t="str">
        <f>IF(データ設定用!E6="","",データ設定用!E6)</f>
        <v/>
      </c>
      <c r="D10" s="10" t="str">
        <f>IF(データ設定用!H6="","",データ設定用!H6)</f>
        <v/>
      </c>
      <c r="E10" s="72" t="str">
        <f>CONCATENATE(データ設定用!K6,CHAR(10),データ設定用!G6,"　",データ設定用!S6)</f>
        <v xml:space="preserve">
　</v>
      </c>
      <c r="F10" s="72"/>
      <c r="G10" s="72"/>
      <c r="H10" s="72"/>
      <c r="I10" s="88" t="str">
        <f>IF(LEN(データ設定用!M6)&gt;0,データ設定用!M6,"")</f>
        <v/>
      </c>
      <c r="J10" s="42" t="str">
        <f>IF(LEN(データ設定用!N6)&gt;0,データ設定用!N6,"")</f>
        <v/>
      </c>
      <c r="K10" s="42" t="str">
        <f>IF(LEN(データ設定用!O6)&gt;0,CONCATENATE(TEXT(データ設定用!O6,"0"),データ設定用!Q6),"")</f>
        <v/>
      </c>
      <c r="L10" s="88" t="str">
        <f>IF(LEN(I10)&gt;0,I10,"")</f>
        <v/>
      </c>
      <c r="M10" s="64" t="str">
        <f>IF(LEN(データ設定用!R6)&gt;0,データ設定用!R6,"")</f>
        <v/>
      </c>
      <c r="N10" s="65"/>
    </row>
    <row r="11" spans="3:14" ht="34.950000000000003" customHeight="1">
      <c r="C11" s="45" t="str">
        <f>IF(データ設定用!E7 = "","",データ設定用!E7)</f>
        <v/>
      </c>
      <c r="D11" s="44" t="str">
        <f>IF(データ設定用!H7="","",データ設定用!H7)</f>
        <v/>
      </c>
      <c r="E11" s="72" t="str">
        <f>CONCATENATE(データ設定用!K7,CHAR(10),データ設定用!G7,"　",データ設定用!S7)</f>
        <v xml:space="preserve">
　</v>
      </c>
      <c r="F11" s="72"/>
      <c r="G11" s="72"/>
      <c r="H11" s="72"/>
      <c r="I11" s="88" t="str">
        <f>IF(LEN(データ設定用!M7)&gt;0,データ設定用!M7,"")</f>
        <v/>
      </c>
      <c r="J11" s="42" t="str">
        <f>IF(LEN(データ設定用!N7)&gt;0,データ設定用!N7,"")</f>
        <v/>
      </c>
      <c r="K11" s="42" t="str">
        <f>IF(LEN(データ設定用!O7)&gt;0,CONCATENATE(TEXT(データ設定用!O7,"0"),データ設定用!Q7),"")</f>
        <v/>
      </c>
      <c r="L11" s="88" t="str">
        <f t="shared" ref="L11:L15" si="0">IF(LEN(I11)&gt;0,I11,"")</f>
        <v/>
      </c>
      <c r="M11" s="64" t="str">
        <f>IF(LEN(データ設定用!R7)&gt;0,データ設定用!R7,"")</f>
        <v/>
      </c>
      <c r="N11" s="65"/>
    </row>
    <row r="12" spans="3:14" ht="34.950000000000003" customHeight="1">
      <c r="C12" s="45" t="str">
        <f>IF(データ設定用!E8 = "","",データ設定用!E8)</f>
        <v/>
      </c>
      <c r="D12" s="44" t="str">
        <f>IF(データ設定用!H8="","",データ設定用!H8)</f>
        <v/>
      </c>
      <c r="E12" s="72" t="str">
        <f>CONCATENATE(データ設定用!K8,CHAR(10),データ設定用!G8,"　",データ設定用!S8)</f>
        <v xml:space="preserve">
　</v>
      </c>
      <c r="F12" s="72"/>
      <c r="G12" s="72"/>
      <c r="H12" s="72"/>
      <c r="I12" s="88" t="str">
        <f>IF(LEN(データ設定用!M8)&gt;0,データ設定用!M8,"")</f>
        <v/>
      </c>
      <c r="J12" s="42" t="str">
        <f>IF(LEN(データ設定用!N8)&gt;0,データ設定用!N8,"")</f>
        <v/>
      </c>
      <c r="K12" s="42" t="str">
        <f>IF(LEN(データ設定用!O8)&gt;0,CONCATENATE(TEXT(データ設定用!O8,"0"),データ設定用!Q8),"")</f>
        <v/>
      </c>
      <c r="L12" s="88" t="str">
        <f t="shared" si="0"/>
        <v/>
      </c>
      <c r="M12" s="64" t="str">
        <f>IF(LEN(データ設定用!R8)&gt;0,データ設定用!R8,"")</f>
        <v/>
      </c>
      <c r="N12" s="65"/>
    </row>
    <row r="13" spans="3:14" ht="34.950000000000003" customHeight="1">
      <c r="C13" s="45" t="str">
        <f>IF(データ設定用!E9 = "","",データ設定用!E9)</f>
        <v/>
      </c>
      <c r="D13" s="44" t="str">
        <f>IF(データ設定用!H9="","",データ設定用!H9)</f>
        <v/>
      </c>
      <c r="E13" s="72" t="str">
        <f>CONCATENATE(データ設定用!K9,CHAR(10),データ設定用!G9,"　",データ設定用!S9)</f>
        <v xml:space="preserve">
　</v>
      </c>
      <c r="F13" s="72"/>
      <c r="G13" s="72"/>
      <c r="H13" s="72"/>
      <c r="I13" s="88" t="str">
        <f>IF(LEN(データ設定用!M9)&gt;0,データ設定用!M9,"")</f>
        <v/>
      </c>
      <c r="J13" s="42" t="str">
        <f>IF(LEN(データ設定用!N9)&gt;0,データ設定用!N9,"")</f>
        <v/>
      </c>
      <c r="K13" s="42" t="str">
        <f>IF(LEN(データ設定用!O9)&gt;0,CONCATENATE(TEXT(データ設定用!O9,"0"),データ設定用!Q9),"")</f>
        <v/>
      </c>
      <c r="L13" s="88" t="str">
        <f t="shared" si="0"/>
        <v/>
      </c>
      <c r="M13" s="64" t="str">
        <f>IF(LEN(データ設定用!R9)&gt;0,データ設定用!R9,"")</f>
        <v/>
      </c>
      <c r="N13" s="65"/>
    </row>
    <row r="14" spans="3:14" ht="34.950000000000003" customHeight="1">
      <c r="C14" s="45" t="str">
        <f>IF(データ設定用!E10 = "","",データ設定用!E10)</f>
        <v/>
      </c>
      <c r="D14" s="44" t="str">
        <f>IF(データ設定用!H10="","",データ設定用!H10)</f>
        <v/>
      </c>
      <c r="E14" s="72" t="str">
        <f>CONCATENATE(データ設定用!K10,CHAR(10),データ設定用!G10,"　",データ設定用!S10)</f>
        <v xml:space="preserve">
　</v>
      </c>
      <c r="F14" s="72"/>
      <c r="G14" s="72"/>
      <c r="H14" s="72"/>
      <c r="I14" s="88" t="str">
        <f>IF(LEN(データ設定用!M10)&gt;0,データ設定用!M10,"")</f>
        <v/>
      </c>
      <c r="J14" s="42" t="str">
        <f>IF(LEN(データ設定用!N10)&gt;0,データ設定用!N10,"")</f>
        <v/>
      </c>
      <c r="K14" s="42" t="str">
        <f>IF(LEN(データ設定用!O10)&gt;0,CONCATENATE(TEXT(データ設定用!O10,"0"),データ設定用!Q10),"")</f>
        <v/>
      </c>
      <c r="L14" s="88" t="str">
        <f t="shared" si="0"/>
        <v/>
      </c>
      <c r="M14" s="64" t="str">
        <f>IF(LEN(データ設定用!R10)&gt;0,データ設定用!R10,"")</f>
        <v/>
      </c>
      <c r="N14" s="65"/>
    </row>
    <row r="15" spans="3:14" ht="34.950000000000003" customHeight="1">
      <c r="C15" s="45" t="str">
        <f>IF(データ設定用!E11 = "","",データ設定用!E11)</f>
        <v/>
      </c>
      <c r="D15" s="44" t="str">
        <f>IF(データ設定用!H11="","",データ設定用!H11)</f>
        <v/>
      </c>
      <c r="E15" s="72" t="str">
        <f>CONCATENATE(データ設定用!K11,CHAR(10),データ設定用!G11,"　",データ設定用!S11)</f>
        <v xml:space="preserve">
　</v>
      </c>
      <c r="F15" s="72"/>
      <c r="G15" s="72"/>
      <c r="H15" s="72"/>
      <c r="I15" s="88" t="str">
        <f>IF(LEN(データ設定用!M11)&gt;0,データ設定用!M11,"")</f>
        <v/>
      </c>
      <c r="J15" s="42" t="str">
        <f>IF(LEN(データ設定用!N11)&gt;0,データ設定用!N11,"")</f>
        <v/>
      </c>
      <c r="K15" s="42" t="str">
        <f>IF(LEN(データ設定用!O11)&gt;0,CONCATENATE(TEXT(データ設定用!O11,"0"),データ設定用!Q11),"")</f>
        <v/>
      </c>
      <c r="L15" s="88" t="str">
        <f t="shared" si="0"/>
        <v/>
      </c>
      <c r="M15" s="64" t="str">
        <f>IF(LEN(データ設定用!R11)&gt;0,データ設定用!R11,"")</f>
        <v/>
      </c>
      <c r="N15" s="65"/>
    </row>
    <row r="16" spans="3:14" ht="9.4499999999999993" customHeight="1">
      <c r="C16" s="9"/>
      <c r="D16" s="9"/>
      <c r="E16" s="9"/>
      <c r="F16" s="9"/>
      <c r="G16" s="9"/>
      <c r="H16" s="9"/>
      <c r="I16" s="9"/>
      <c r="J16" s="9"/>
      <c r="K16" s="9"/>
      <c r="L16" s="10"/>
      <c r="M16" s="66"/>
      <c r="N16" s="67"/>
    </row>
    <row r="17" spans="3:14" ht="13.2" customHeight="1">
      <c r="C17" s="49" t="str">
        <f>CONCATENATE(IF(LEN(データ設定用!G6)&gt;0,CONCATENATE(データ設定用!G6,"分　"),""),データ設定用!Z3,IF(データ設定用!Z3&lt;&gt;"非課税",CONCATENATE(データ設定用!AK1,データ設定用!AA3*100,データ設定用!AL1),""),データ設定用!AM1,データ設定用!AE3)</f>
        <v xml:space="preserve">(0%)
</v>
      </c>
      <c r="D17" s="50"/>
      <c r="E17" s="50"/>
      <c r="F17" s="51"/>
      <c r="G17" s="41" t="s">
        <v>132</v>
      </c>
      <c r="H17" s="43" t="str">
        <f>IF(LEN(データ設定用!I6)&gt;0,CONCATENATE(データ設定用!I6,"_",データ設定用!J6),"")</f>
        <v/>
      </c>
      <c r="I17" s="58">
        <f>データ設定用!U3</f>
        <v>0</v>
      </c>
      <c r="J17" s="59"/>
      <c r="K17" s="2"/>
      <c r="L17" s="47" t="s">
        <v>11</v>
      </c>
      <c r="M17" s="68">
        <f>データ設定用!V3</f>
        <v>0</v>
      </c>
      <c r="N17" s="69"/>
    </row>
    <row r="18" spans="3:14" ht="13.2" customHeight="1">
      <c r="C18" s="52"/>
      <c r="D18" s="53"/>
      <c r="E18" s="53"/>
      <c r="F18" s="54"/>
      <c r="G18" s="2"/>
      <c r="H18" s="43" t="str">
        <f>IF(LEN(データ設定用!I7)&gt;0,CONCATENATE(データ設定用!I7,"_",データ設定用!J7),"")</f>
        <v/>
      </c>
      <c r="I18" s="60"/>
      <c r="J18" s="61"/>
      <c r="K18" s="2"/>
      <c r="L18" s="48"/>
      <c r="M18" s="70"/>
      <c r="N18" s="71"/>
    </row>
    <row r="19" spans="3:14" ht="13.2" customHeight="1">
      <c r="C19" s="52"/>
      <c r="D19" s="53"/>
      <c r="E19" s="53"/>
      <c r="F19" s="54"/>
      <c r="G19" s="2"/>
      <c r="H19" s="43" t="str">
        <f>IF(LEN(データ設定用!I8)&gt;0,CONCATENATE(データ設定用!I8,"_",データ設定用!J8),"")</f>
        <v/>
      </c>
      <c r="I19" s="60"/>
      <c r="J19" s="61"/>
      <c r="K19" s="2"/>
      <c r="L19" s="2"/>
      <c r="M19" s="2"/>
      <c r="N19" s="2"/>
    </row>
    <row r="20" spans="3:14" ht="13.2" customHeight="1">
      <c r="C20" s="52"/>
      <c r="D20" s="53"/>
      <c r="E20" s="53"/>
      <c r="F20" s="54"/>
      <c r="G20" s="2"/>
      <c r="H20" s="43" t="str">
        <f>IF(LEN(データ設定用!I9)&gt;0,CONCATENATE(データ設定用!I9,"_",データ設定用!J9),"")</f>
        <v/>
      </c>
      <c r="I20" s="60"/>
      <c r="J20" s="61"/>
      <c r="K20" s="2"/>
      <c r="L20" s="2"/>
      <c r="M20" s="2"/>
      <c r="N20" s="2"/>
    </row>
    <row r="21" spans="3:14" ht="13.2" customHeight="1">
      <c r="C21" s="52"/>
      <c r="D21" s="53"/>
      <c r="E21" s="53"/>
      <c r="F21" s="54"/>
      <c r="G21" s="2"/>
      <c r="H21" s="43" t="str">
        <f>IF(LEN(データ設定用!I10)&gt;0,CONCATENATE(データ設定用!I10,"_",データ設定用!J10),"")</f>
        <v/>
      </c>
      <c r="I21" s="60"/>
      <c r="J21" s="61"/>
      <c r="K21" s="2"/>
      <c r="L21" s="2"/>
      <c r="M21" s="2"/>
      <c r="N21" s="2"/>
    </row>
    <row r="22" spans="3:14" ht="13.2" customHeight="1">
      <c r="C22" s="55"/>
      <c r="D22" s="56"/>
      <c r="E22" s="56"/>
      <c r="F22" s="57"/>
      <c r="G22" s="1"/>
      <c r="H22" s="43" t="str">
        <f>IF(LEN(データ設定用!I11)&gt;0,CONCATENATE(データ設定用!I11,"_",データ設定用!J11),"")</f>
        <v/>
      </c>
      <c r="I22" s="62"/>
      <c r="J22" s="63"/>
      <c r="K22" s="2"/>
      <c r="L22" s="2"/>
      <c r="M22" s="2"/>
      <c r="N22" s="2"/>
    </row>
    <row r="23" spans="3:14" ht="12" customHeight="1">
      <c r="C23" s="2"/>
      <c r="D23" s="2"/>
      <c r="E23" s="2"/>
      <c r="F23" s="7" t="s">
        <v>8</v>
      </c>
      <c r="G23" s="36" t="str">
        <f>IF(LEN(データ設定用!AM1)&gt;0,TEXT(データ設定用!AM1,"0"),"")</f>
        <v xml:space="preserve">
</v>
      </c>
      <c r="H23" s="8"/>
      <c r="I23" s="2"/>
      <c r="J23" s="2"/>
      <c r="K23" s="2"/>
      <c r="L23" s="2"/>
      <c r="M23" s="2"/>
      <c r="N23" s="2"/>
    </row>
  </sheetData>
  <mergeCells count="26">
    <mergeCell ref="C4:C5"/>
    <mergeCell ref="F4:F5"/>
    <mergeCell ref="H4:I5"/>
    <mergeCell ref="E10:H10"/>
    <mergeCell ref="E11:H11"/>
    <mergeCell ref="E9:H9"/>
    <mergeCell ref="H6:I6"/>
    <mergeCell ref="H7:I7"/>
    <mergeCell ref="L3:M3"/>
    <mergeCell ref="M9:N9"/>
    <mergeCell ref="M10:N10"/>
    <mergeCell ref="M11:N11"/>
    <mergeCell ref="E14:H14"/>
    <mergeCell ref="E12:H12"/>
    <mergeCell ref="E13:H13"/>
    <mergeCell ref="J6:N7"/>
    <mergeCell ref="M12:N12"/>
    <mergeCell ref="M13:N13"/>
    <mergeCell ref="L17:L18"/>
    <mergeCell ref="C17:F22"/>
    <mergeCell ref="I17:J22"/>
    <mergeCell ref="M14:N14"/>
    <mergeCell ref="M15:N15"/>
    <mergeCell ref="M16:N16"/>
    <mergeCell ref="M17:N18"/>
    <mergeCell ref="E15:H15"/>
  </mergeCells>
  <phoneticPr fontId="1"/>
  <pageMargins left="0.15748031496062992" right="0.15748031496062992" top="0.51181102362204722" bottom="0" header="0" footer="0"/>
  <pageSetup paperSize="211" scale="73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2"/>
  <sheetViews>
    <sheetView showZeros="0" view="pageBreakPreview" zoomScaleNormal="100" zoomScaleSheetLayoutView="100" workbookViewId="0">
      <selection activeCell="K11" sqref="K11"/>
    </sheetView>
  </sheetViews>
  <sheetFormatPr defaultColWidth="8.88671875" defaultRowHeight="13.2"/>
  <cols>
    <col min="1" max="1" width="3" style="12" customWidth="1"/>
    <col min="2" max="2" width="16" style="12" customWidth="1"/>
    <col min="3" max="3" width="13.88671875" style="12" customWidth="1"/>
    <col min="4" max="4" width="31.44140625" style="12" customWidth="1"/>
    <col min="5" max="5" width="11.21875" style="12" customWidth="1"/>
    <col min="6" max="6" width="8.88671875" style="12"/>
    <col min="7" max="7" width="11.44140625" style="12" customWidth="1"/>
    <col min="8" max="8" width="16.21875" style="12" customWidth="1"/>
    <col min="9" max="9" width="18.77734375" style="12" customWidth="1"/>
    <col min="10" max="10" width="2.33203125" style="12" customWidth="1"/>
    <col min="11" max="16384" width="8.88671875" style="12"/>
  </cols>
  <sheetData>
    <row r="2" spans="1:11" ht="15.45" customHeight="1">
      <c r="B2" s="87" t="str">
        <f>CONCATENATE(データ設定用!G3,"　",データ設定用!H3,"　",データ設定用!O3,"様")</f>
        <v>　　様</v>
      </c>
      <c r="C2" s="87"/>
      <c r="D2" s="87"/>
      <c r="E2" s="87"/>
      <c r="F2" s="87"/>
      <c r="G2" s="87"/>
      <c r="H2" s="87"/>
      <c r="I2" s="87"/>
    </row>
    <row r="3" spans="1:11" ht="21" customHeight="1">
      <c r="B3" s="87" t="str">
        <f>CONCATENATE(データ設定用!R3,"　",データ設定用!S3,"様")</f>
        <v>　様</v>
      </c>
      <c r="C3" s="87"/>
      <c r="D3" s="87"/>
      <c r="E3" s="87"/>
      <c r="F3" s="87"/>
      <c r="G3" s="87"/>
      <c r="H3" s="87"/>
      <c r="I3" s="87"/>
    </row>
    <row r="4" spans="1:11" ht="9" customHeight="1">
      <c r="B4" s="14"/>
      <c r="C4" s="14"/>
      <c r="D4" s="14"/>
      <c r="E4" s="13"/>
      <c r="F4" s="13"/>
      <c r="G4" s="13"/>
    </row>
    <row r="5" spans="1:11" ht="30.45" customHeight="1" thickBot="1">
      <c r="B5" s="15"/>
      <c r="C5" s="15"/>
      <c r="D5" s="84" t="s">
        <v>15</v>
      </c>
      <c r="E5" s="84"/>
      <c r="F5" s="84"/>
      <c r="G5" s="84"/>
    </row>
    <row r="7" spans="1:11" ht="20.7" customHeight="1">
      <c r="D7" s="16" t="s">
        <v>16</v>
      </c>
      <c r="E7" s="16"/>
    </row>
    <row r="8" spans="1:11" ht="7.5" customHeight="1">
      <c r="D8" s="16"/>
      <c r="E8" s="16"/>
    </row>
    <row r="9" spans="1:11" ht="25.95" customHeight="1" thickBot="1">
      <c r="D9" s="17" t="s">
        <v>17</v>
      </c>
      <c r="E9" s="85">
        <f>データ設定用!P3</f>
        <v>0</v>
      </c>
      <c r="F9" s="85"/>
      <c r="G9" s="85"/>
    </row>
    <row r="10" spans="1:11" ht="10.95" customHeight="1">
      <c r="D10" s="18"/>
      <c r="E10" s="19"/>
      <c r="F10" s="19"/>
      <c r="G10" s="19"/>
      <c r="J10" s="20"/>
      <c r="K10" s="20"/>
    </row>
    <row r="11" spans="1:11" ht="25.5" customHeight="1">
      <c r="A11" s="21"/>
      <c r="B11" s="22" t="s">
        <v>18</v>
      </c>
      <c r="C11" s="23" t="s">
        <v>19</v>
      </c>
      <c r="D11" s="23" t="s">
        <v>20</v>
      </c>
      <c r="E11" s="23" t="s">
        <v>21</v>
      </c>
      <c r="F11" s="23" t="s">
        <v>22</v>
      </c>
      <c r="G11" s="23" t="s">
        <v>23</v>
      </c>
      <c r="H11" s="23" t="s">
        <v>24</v>
      </c>
      <c r="I11" s="24" t="s">
        <v>25</v>
      </c>
      <c r="J11" s="25"/>
      <c r="K11" s="20"/>
    </row>
    <row r="12" spans="1:11" ht="33.450000000000003" customHeight="1">
      <c r="A12" s="21">
        <v>1</v>
      </c>
      <c r="B12" s="26" t="str">
        <f>IF(LEN(納品書!C10)&gt;0,納品書!C10,"")</f>
        <v/>
      </c>
      <c r="C12" s="27" t="str">
        <f>IF(LEN(納品書!D10)&gt;0,納品書!D10,"")</f>
        <v/>
      </c>
      <c r="D12" s="27" t="str">
        <f>IF(LEN(データ設定用!K6)&gt;0,データ設定用!K6,"")</f>
        <v/>
      </c>
      <c r="E12" s="27" t="str">
        <f>IF(LEN(データ設定用!O6)&gt;0,データ設定用!O6,"")</f>
        <v/>
      </c>
      <c r="F12" s="27" t="str">
        <f>IF(LEN(データ設定用!Q6)&gt;0,データ設定用!Q6,"")</f>
        <v/>
      </c>
      <c r="G12" s="27"/>
      <c r="H12" s="38" t="str">
        <f>IF(LEN(データ設定用!G6)&gt;0,CONCATENATE(データ設定用!G6,CHAR(10),データ設定用!$Z$3),"")</f>
        <v/>
      </c>
      <c r="I12" s="28" t="str">
        <f>IF(LEN(D12)&gt;0,データ設定用!$R$3,"")</f>
        <v/>
      </c>
      <c r="J12" s="25"/>
      <c r="K12" s="20"/>
    </row>
    <row r="13" spans="1:11" ht="33.450000000000003" customHeight="1">
      <c r="A13" s="21">
        <v>2</v>
      </c>
      <c r="B13" s="26" t="str">
        <f>IF(LEN(納品書!C11)&gt;0,納品書!C11,"")</f>
        <v/>
      </c>
      <c r="C13" s="27" t="str">
        <f>IF(LEN(納品書!D11)&gt;0,納品書!D11,"")</f>
        <v/>
      </c>
      <c r="D13" s="27" t="str">
        <f>IF(LEN(データ設定用!K7)&gt;0,データ設定用!K7,"")</f>
        <v/>
      </c>
      <c r="E13" s="27" t="str">
        <f>IF(LEN(データ設定用!O7)&gt;0,データ設定用!O7,"")</f>
        <v/>
      </c>
      <c r="F13" s="27" t="str">
        <f>IF(LEN(データ設定用!Q7)&gt;0,データ設定用!Q7,"")</f>
        <v/>
      </c>
      <c r="G13" s="27"/>
      <c r="H13" s="38" t="str">
        <f>IF(LEN(データ設定用!G7)&gt;0,CONCATENATE(データ設定用!G7,CHAR(10),データ設定用!$Z$3),"")</f>
        <v/>
      </c>
      <c r="I13" s="28" t="str">
        <f>IF(LEN(D13)&gt;0,データ設定用!$R$3,"")</f>
        <v/>
      </c>
      <c r="J13" s="25"/>
      <c r="K13" s="20"/>
    </row>
    <row r="14" spans="1:11" ht="33.450000000000003" customHeight="1">
      <c r="A14" s="21">
        <v>3</v>
      </c>
      <c r="B14" s="26" t="str">
        <f>IF(LEN(納品書!C12)&gt;0,納品書!C12,"")</f>
        <v/>
      </c>
      <c r="C14" s="27" t="str">
        <f>IF(LEN(納品書!D12)&gt;0,納品書!D12,"")</f>
        <v/>
      </c>
      <c r="D14" s="27" t="str">
        <f>IF(LEN(データ設定用!K8)&gt;0,データ設定用!K8,"")</f>
        <v/>
      </c>
      <c r="E14" s="27" t="str">
        <f>IF(LEN(データ設定用!O8)&gt;0,データ設定用!O8,"")</f>
        <v/>
      </c>
      <c r="F14" s="27" t="str">
        <f>IF(LEN(データ設定用!Q8)&gt;0,データ設定用!Q8,"")</f>
        <v/>
      </c>
      <c r="G14" s="27"/>
      <c r="H14" s="38" t="str">
        <f>IF(LEN(データ設定用!G8)&gt;0,CONCATENATE(データ設定用!G8,CHAR(10),データ設定用!$Z$3),"")</f>
        <v/>
      </c>
      <c r="I14" s="28" t="str">
        <f>IF(LEN(D14)&gt;0,データ設定用!$R$3,"")</f>
        <v/>
      </c>
      <c r="J14" s="25"/>
      <c r="K14" s="20"/>
    </row>
    <row r="15" spans="1:11" ht="33.450000000000003" customHeight="1">
      <c r="A15" s="21">
        <v>4</v>
      </c>
      <c r="B15" s="26" t="str">
        <f>IF(LEN(納品書!C13)&gt;0,納品書!C13,"")</f>
        <v/>
      </c>
      <c r="C15" s="27" t="str">
        <f>IF(LEN(納品書!D13)&gt;0,納品書!D13,"")</f>
        <v/>
      </c>
      <c r="D15" s="27" t="str">
        <f>IF(LEN(データ設定用!K9)&gt;0,データ設定用!K9,"")</f>
        <v/>
      </c>
      <c r="E15" s="27" t="str">
        <f>IF(LEN(データ設定用!O9)&gt;0,データ設定用!O9,"")</f>
        <v/>
      </c>
      <c r="F15" s="27" t="str">
        <f>IF(LEN(データ設定用!Q9)&gt;0,データ設定用!Q9,"")</f>
        <v/>
      </c>
      <c r="G15" s="27"/>
      <c r="H15" s="38" t="str">
        <f>IF(LEN(データ設定用!G9)&gt;0,CONCATENATE(データ設定用!G9,CHAR(10),データ設定用!$Z$3),"")</f>
        <v/>
      </c>
      <c r="I15" s="28" t="str">
        <f>IF(LEN(D15)&gt;0,データ設定用!$R$3,"")</f>
        <v/>
      </c>
      <c r="J15" s="25"/>
      <c r="K15" s="20"/>
    </row>
    <row r="16" spans="1:11" ht="33.450000000000003" customHeight="1">
      <c r="A16" s="21">
        <v>5</v>
      </c>
      <c r="B16" s="26" t="str">
        <f>IF(LEN(納品書!C14)&gt;0,納品書!C14,"")</f>
        <v/>
      </c>
      <c r="C16" s="27" t="str">
        <f>IF(LEN(納品書!D14)&gt;0,納品書!D14,"")</f>
        <v/>
      </c>
      <c r="D16" s="27" t="str">
        <f>IF(LEN(データ設定用!K10)&gt;0,データ設定用!K10,"")</f>
        <v/>
      </c>
      <c r="E16" s="27" t="str">
        <f>IF(LEN(データ設定用!O10)&gt;0,データ設定用!O10,"")</f>
        <v/>
      </c>
      <c r="F16" s="27" t="str">
        <f>IF(LEN(データ設定用!Q10)&gt;0,データ設定用!Q10,"")</f>
        <v/>
      </c>
      <c r="G16" s="27"/>
      <c r="H16" s="38" t="str">
        <f>IF(LEN(データ設定用!G10)&gt;0,CONCATENATE(データ設定用!G10,CHAR(10),データ設定用!$Z$3),"")</f>
        <v/>
      </c>
      <c r="I16" s="28" t="str">
        <f>IF(LEN(D16)&gt;0,データ設定用!$R$3,"")</f>
        <v/>
      </c>
      <c r="J16" s="25"/>
      <c r="K16" s="20"/>
    </row>
    <row r="17" spans="1:11" ht="33.450000000000003" customHeight="1">
      <c r="A17" s="21">
        <v>6</v>
      </c>
      <c r="B17" s="26" t="str">
        <f>IF(LEN(納品書!C15)&gt;0,納品書!C15,"")</f>
        <v/>
      </c>
      <c r="C17" s="27" t="str">
        <f>IF(LEN(納品書!D15)&gt;0,納品書!D15,"")</f>
        <v/>
      </c>
      <c r="D17" s="27" t="str">
        <f>IF(LEN(データ設定用!K11)&gt;0,データ設定用!K11,"")</f>
        <v/>
      </c>
      <c r="E17" s="27" t="str">
        <f>IF(LEN(データ設定用!O11)&gt;0,データ設定用!O11,"")</f>
        <v/>
      </c>
      <c r="F17" s="27" t="str">
        <f>IF(LEN(データ設定用!Q11)&gt;0,データ設定用!Q11,"")</f>
        <v/>
      </c>
      <c r="G17" s="27"/>
      <c r="H17" s="38" t="str">
        <f>IF(LEN(データ設定用!G11)&gt;0,CONCATENATE(データ設定用!G11,CHAR(10),データ設定用!$Z$3),"")</f>
        <v/>
      </c>
      <c r="I17" s="28" t="str">
        <f>IF(LEN(D17)&gt;0,データ設定用!$R$3,"")</f>
        <v/>
      </c>
      <c r="J17" s="25"/>
      <c r="K17" s="20"/>
    </row>
    <row r="18" spans="1:11" ht="13.95" customHeight="1">
      <c r="A18" s="20"/>
      <c r="B18" s="29"/>
      <c r="C18" s="29"/>
      <c r="D18" s="29"/>
      <c r="E18" s="29"/>
      <c r="F18" s="29"/>
      <c r="G18" s="29"/>
      <c r="H18" s="29"/>
      <c r="I18" s="29"/>
      <c r="J18" s="20"/>
      <c r="K18" s="20"/>
    </row>
    <row r="19" spans="1:11" ht="27" customHeight="1">
      <c r="G19" s="86" t="s">
        <v>26</v>
      </c>
      <c r="H19" s="86"/>
      <c r="I19" s="30" t="s">
        <v>27</v>
      </c>
      <c r="J19" s="20"/>
      <c r="K19" s="20"/>
    </row>
    <row r="20" spans="1:11" ht="15" customHeight="1">
      <c r="G20" s="31"/>
      <c r="H20" s="32"/>
      <c r="I20" s="30" t="s">
        <v>28</v>
      </c>
    </row>
    <row r="21" spans="1:11" ht="15" customHeight="1">
      <c r="G21" s="31"/>
      <c r="H21" s="32"/>
      <c r="I21" s="30" t="s">
        <v>29</v>
      </c>
    </row>
    <row r="22" spans="1:11" ht="15" customHeight="1">
      <c r="G22" s="31"/>
      <c r="H22" s="32" t="s">
        <v>30</v>
      </c>
      <c r="I22" s="30">
        <f>納品書!I17</f>
        <v>0</v>
      </c>
    </row>
  </sheetData>
  <mergeCells count="5">
    <mergeCell ref="D5:G5"/>
    <mergeCell ref="E9:G9"/>
    <mergeCell ref="G19:H19"/>
    <mergeCell ref="B2:I2"/>
    <mergeCell ref="B3:I3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1"/>
  <sheetViews>
    <sheetView topLeftCell="H1" workbookViewId="0">
      <selection activeCell="AE11" sqref="AE11"/>
    </sheetView>
  </sheetViews>
  <sheetFormatPr defaultRowHeight="13.2"/>
  <cols>
    <col min="1" max="1" width="24" customWidth="1"/>
    <col min="2" max="2" width="8.6640625" bestFit="1" customWidth="1"/>
    <col min="3" max="3" width="13.44140625" bestFit="1" customWidth="1"/>
    <col min="4" max="4" width="12.44140625" bestFit="1" customWidth="1"/>
    <col min="5" max="5" width="20.44140625" bestFit="1" customWidth="1"/>
    <col min="6" max="6" width="16.88671875" bestFit="1" customWidth="1"/>
    <col min="7" max="7" width="21.6640625" bestFit="1" customWidth="1"/>
    <col min="8" max="8" width="20.33203125" bestFit="1" customWidth="1"/>
    <col min="9" max="9" width="15.33203125" bestFit="1" customWidth="1"/>
    <col min="10" max="10" width="19.77734375" bestFit="1" customWidth="1"/>
    <col min="11" max="11" width="20.109375" bestFit="1" customWidth="1"/>
    <col min="12" max="12" width="24" bestFit="1" customWidth="1"/>
    <col min="13" max="13" width="15.109375" bestFit="1" customWidth="1"/>
    <col min="14" max="14" width="11.88671875" bestFit="1" customWidth="1"/>
    <col min="15" max="15" width="17.6640625" bestFit="1" customWidth="1"/>
    <col min="16" max="16" width="19.6640625" bestFit="1" customWidth="1"/>
    <col min="17" max="17" width="18.6640625" bestFit="1" customWidth="1"/>
    <col min="18" max="18" width="15.44140625" bestFit="1" customWidth="1"/>
    <col min="19" max="19" width="12.6640625" bestFit="1" customWidth="1"/>
    <col min="20" max="20" width="12.21875" bestFit="1" customWidth="1"/>
    <col min="21" max="21" width="17.21875" bestFit="1" customWidth="1"/>
    <col min="22" max="22" width="19.21875" bestFit="1" customWidth="1"/>
    <col min="23" max="23" width="19.6640625" bestFit="1" customWidth="1"/>
    <col min="24" max="24" width="18.6640625" bestFit="1" customWidth="1"/>
    <col min="25" max="25" width="15.109375" bestFit="1" customWidth="1"/>
    <col min="26" max="26" width="15.44140625" bestFit="1" customWidth="1"/>
    <col min="27" max="27" width="9.44140625" bestFit="1" customWidth="1"/>
    <col min="28" max="28" width="22.21875" bestFit="1" customWidth="1"/>
    <col min="29" max="29" width="15.6640625" bestFit="1" customWidth="1"/>
    <col min="30" max="30" width="13.33203125" bestFit="1" customWidth="1"/>
    <col min="31" max="31" width="14.44140625" bestFit="1" customWidth="1"/>
    <col min="32" max="32" width="12.6640625" bestFit="1" customWidth="1"/>
  </cols>
  <sheetData>
    <row r="1" spans="1:39" ht="26.4">
      <c r="B1" t="s">
        <v>73</v>
      </c>
      <c r="C1" t="s">
        <v>75</v>
      </c>
      <c r="D1" t="s">
        <v>91</v>
      </c>
      <c r="E1" t="s">
        <v>92</v>
      </c>
      <c r="F1" t="s">
        <v>93</v>
      </c>
      <c r="G1" t="s">
        <v>110</v>
      </c>
      <c r="H1" t="s">
        <v>94</v>
      </c>
      <c r="I1" s="39" t="s">
        <v>122</v>
      </c>
      <c r="J1" s="39" t="s">
        <v>123</v>
      </c>
      <c r="K1" s="39" t="s">
        <v>124</v>
      </c>
      <c r="L1" s="39" t="s">
        <v>125</v>
      </c>
      <c r="M1" s="12" t="s">
        <v>118</v>
      </c>
      <c r="N1" s="12" t="s">
        <v>119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100</v>
      </c>
      <c r="Z1" t="s">
        <v>101</v>
      </c>
      <c r="AA1" t="s">
        <v>109</v>
      </c>
      <c r="AB1" t="s">
        <v>114</v>
      </c>
      <c r="AC1" t="s">
        <v>115</v>
      </c>
      <c r="AD1" t="s">
        <v>107</v>
      </c>
      <c r="AE1" t="s">
        <v>108</v>
      </c>
      <c r="AF1" s="12" t="s">
        <v>130</v>
      </c>
      <c r="AG1" s="33"/>
      <c r="AI1" t="s">
        <v>112</v>
      </c>
      <c r="AJ1" t="s">
        <v>113</v>
      </c>
      <c r="AK1" s="33" t="s">
        <v>134</v>
      </c>
      <c r="AL1" s="33" t="s">
        <v>135</v>
      </c>
      <c r="AM1" s="46" t="s">
        <v>136</v>
      </c>
    </row>
    <row r="2" spans="1:39"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111</v>
      </c>
      <c r="H2" t="s">
        <v>43</v>
      </c>
      <c r="I2" s="39" t="s">
        <v>126</v>
      </c>
      <c r="J2" s="39" t="s">
        <v>127</v>
      </c>
      <c r="K2" s="39" t="s">
        <v>128</v>
      </c>
      <c r="L2" s="39" t="s">
        <v>129</v>
      </c>
      <c r="M2" s="12" t="s">
        <v>120</v>
      </c>
      <c r="N2" s="12" t="s">
        <v>121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49</v>
      </c>
      <c r="Z2" t="s">
        <v>50</v>
      </c>
      <c r="AA2" t="s">
        <v>51</v>
      </c>
      <c r="AB2" t="s">
        <v>116</v>
      </c>
      <c r="AC2" t="s">
        <v>117</v>
      </c>
      <c r="AD2" t="s">
        <v>57</v>
      </c>
      <c r="AE2" t="s">
        <v>58</v>
      </c>
      <c r="AF2" s="12" t="s">
        <v>131</v>
      </c>
    </row>
    <row r="3" spans="1:39">
      <c r="A3" s="33" t="s">
        <v>31</v>
      </c>
      <c r="G3" s="33"/>
      <c r="H3" s="33"/>
      <c r="I3" s="12"/>
      <c r="J3" s="12"/>
      <c r="K3" s="12"/>
      <c r="L3" s="12"/>
      <c r="M3" s="12"/>
      <c r="N3" s="12"/>
      <c r="O3" s="33"/>
      <c r="P3" s="34"/>
      <c r="R3" s="33"/>
      <c r="S3" s="33"/>
      <c r="U3" s="33"/>
      <c r="Z3" s="33"/>
      <c r="AA3" s="33"/>
      <c r="AE3" s="33"/>
      <c r="AF3" s="37"/>
      <c r="AG3" s="33"/>
      <c r="AI3">
        <f>ROUNDDOWN(IF(Y3&lt;&gt;1,0,IF(Y3=1,V3*AA3,V3/(1+AA3)*AA3)),0)</f>
        <v>0</v>
      </c>
      <c r="AJ3">
        <f>V3+AI3</f>
        <v>0</v>
      </c>
    </row>
    <row r="4" spans="1:39"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84</v>
      </c>
      <c r="N4" t="s">
        <v>85</v>
      </c>
      <c r="O4" t="s">
        <v>86</v>
      </c>
      <c r="P4" t="s">
        <v>87</v>
      </c>
      <c r="Q4" t="s">
        <v>88</v>
      </c>
      <c r="R4" t="s">
        <v>89</v>
      </c>
      <c r="S4" t="s">
        <v>90</v>
      </c>
    </row>
    <row r="5" spans="1:39">
      <c r="B5" t="s">
        <v>38</v>
      </c>
      <c r="C5" t="s">
        <v>59</v>
      </c>
      <c r="D5" t="s">
        <v>39</v>
      </c>
      <c r="E5" t="s">
        <v>60</v>
      </c>
      <c r="F5" t="s">
        <v>61</v>
      </c>
      <c r="G5" s="33" t="s">
        <v>133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67</v>
      </c>
      <c r="N5" t="s">
        <v>68</v>
      </c>
      <c r="O5" t="s">
        <v>69</v>
      </c>
      <c r="P5" t="s">
        <v>70</v>
      </c>
      <c r="Q5" t="s">
        <v>71</v>
      </c>
      <c r="R5" t="s">
        <v>72</v>
      </c>
      <c r="S5" t="s">
        <v>58</v>
      </c>
    </row>
    <row r="6" spans="1:39">
      <c r="A6" s="33" t="s">
        <v>32</v>
      </c>
      <c r="E6" s="37"/>
      <c r="G6" s="33"/>
      <c r="H6" s="33"/>
      <c r="I6" s="37"/>
      <c r="J6" s="37"/>
      <c r="K6" s="33"/>
      <c r="Q6" s="33"/>
      <c r="S6" s="33"/>
    </row>
    <row r="7" spans="1:39">
      <c r="A7" s="33" t="s">
        <v>33</v>
      </c>
      <c r="E7" s="35"/>
      <c r="G7" s="33"/>
      <c r="H7" s="33"/>
      <c r="I7" s="37"/>
      <c r="J7" s="37"/>
      <c r="K7" s="33"/>
      <c r="Q7" s="33"/>
      <c r="S7" s="33"/>
    </row>
    <row r="8" spans="1:39">
      <c r="A8" s="33" t="s">
        <v>34</v>
      </c>
      <c r="E8" s="35"/>
      <c r="G8" s="33"/>
      <c r="H8" s="33"/>
      <c r="I8" s="37"/>
      <c r="J8" s="37"/>
      <c r="K8" s="33"/>
      <c r="Q8" s="33"/>
      <c r="S8" s="33"/>
    </row>
    <row r="9" spans="1:39">
      <c r="A9" s="33" t="s">
        <v>35</v>
      </c>
      <c r="E9" s="35"/>
      <c r="G9" s="33"/>
      <c r="H9" s="33"/>
      <c r="I9" s="37"/>
      <c r="J9" s="37"/>
      <c r="K9" s="33"/>
      <c r="Q9" s="33"/>
      <c r="S9" s="33"/>
      <c r="Z9" s="33"/>
    </row>
    <row r="10" spans="1:39">
      <c r="A10" s="33" t="s">
        <v>36</v>
      </c>
      <c r="E10" s="35"/>
      <c r="G10" s="33"/>
      <c r="H10" s="33"/>
      <c r="I10" s="37"/>
      <c r="J10" s="37"/>
      <c r="K10" s="33"/>
      <c r="Q10" s="33"/>
      <c r="S10" s="33"/>
    </row>
    <row r="11" spans="1:39">
      <c r="A11" s="33" t="s">
        <v>37</v>
      </c>
      <c r="E11" s="35"/>
      <c r="G11" s="33"/>
      <c r="H11" s="33"/>
      <c r="I11" s="37"/>
      <c r="J11" s="37"/>
      <c r="K11" s="33"/>
      <c r="Q11" s="33"/>
      <c r="S11" s="33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</cp:lastModifiedBy>
  <cp:lastPrinted>2019-09-04T07:23:07Z</cp:lastPrinted>
  <dcterms:created xsi:type="dcterms:W3CDTF">2019-03-07T05:51:51Z</dcterms:created>
  <dcterms:modified xsi:type="dcterms:W3CDTF">2020-05-19T02:48:39Z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e9670925-f42a-4d6d-9370-7d2585f5b705</vt:lpwstr>
  </property>
</Properties>
</file>