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theme/themeOverride1.xml" ContentType="application/vnd.openxmlformats-officedocument.themeOverride+xml"/>
  <Override PartName="/xl/charts/chart9.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ml.chartshapes+xml"/>
  <Override PartName="/xl/charts/chart10.xml" ContentType="application/vnd.openxmlformats-officedocument.drawingml.chart+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B:\LCFS\Market_Sensitive_Data\Program_Analyses\Quarterly Summaries\2021\Q3\Management Review\"/>
    </mc:Choice>
  </mc:AlternateContent>
  <xr:revisionPtr revIDLastSave="0" documentId="13_ncr:1_{5B7DE170-5725-44B1-BDF6-BE4DA606931C}" xr6:coauthVersionLast="46" xr6:coauthVersionMax="46" xr10:uidLastSave="{00000000-0000-0000-0000-000000000000}"/>
  <bookViews>
    <workbookView xWindow="-110" yWindow="-110" windowWidth="19420" windowHeight="10420" xr2:uid="{00000000-000D-0000-FFFF-FFFF00000000}"/>
  </bookViews>
  <sheets>
    <sheet name="Notes" sheetId="12" r:id="rId1"/>
    <sheet name="Fuels" sheetId="1" r:id="rId2"/>
    <sheet name="FeedStock" sheetId="13" r:id="rId3"/>
    <sheet name="Graphs" sheetId="3" r:id="rId4"/>
    <sheet name="Graph Data" sheetId="4" r:id="rId5"/>
    <sheet name="FeedStock 2011 - 2021" sheetId="9" r:id="rId6"/>
  </sheets>
  <definedNames>
    <definedName name="_xlnm.Print_Titles" localSheetId="2">FeedStock!#REF!</definedName>
    <definedName name="_xlnm.Print_Titles" localSheetId="5">'FeedStock 2011 - 2021'!#REF!</definedName>
    <definedName name="_xlnm.Print_Titles" localSheetId="1">Fuels!$1:$1</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33" i="4" l="1"/>
  <c r="AS34" i="4"/>
  <c r="AS35" i="4"/>
  <c r="AS36" i="4"/>
  <c r="AS37" i="4"/>
  <c r="AS39" i="4"/>
  <c r="AS40" i="4"/>
  <c r="AS41" i="4"/>
  <c r="AS58" i="4" s="1"/>
  <c r="AS42" i="4"/>
  <c r="AS43" i="4"/>
  <c r="AS44" i="4"/>
  <c r="AS45" i="4"/>
  <c r="AS46" i="4"/>
  <c r="AS47" i="4"/>
  <c r="AS48" i="4"/>
  <c r="AS53" i="4"/>
  <c r="AS55" i="4"/>
  <c r="AS57" i="4"/>
  <c r="AP4" i="4"/>
  <c r="AP5" i="4"/>
  <c r="AP25" i="4" s="1"/>
  <c r="AP6" i="4"/>
  <c r="AP7" i="4"/>
  <c r="AP8" i="4"/>
  <c r="AP10" i="4"/>
  <c r="AP22" i="4" s="1"/>
  <c r="AP11" i="4"/>
  <c r="AP26" i="4" s="1"/>
  <c r="AP12" i="4"/>
  <c r="AP27" i="4" s="1"/>
  <c r="AP13" i="4"/>
  <c r="AP14" i="4"/>
  <c r="AP15" i="4"/>
  <c r="AP18" i="4"/>
  <c r="AP19" i="4"/>
  <c r="AS45" i="1"/>
  <c r="AP24" i="4" l="1"/>
  <c r="AS56" i="4"/>
  <c r="AP28" i="4"/>
  <c r="AS59" i="4"/>
  <c r="AS98" i="1"/>
  <c r="AS67" i="1"/>
  <c r="AS34" i="1" l="1"/>
  <c r="AS38" i="4" s="1"/>
  <c r="AS54" i="4" s="1"/>
  <c r="AR33" i="4"/>
  <c r="AR34" i="4"/>
  <c r="AR35" i="4"/>
  <c r="AR36" i="4"/>
  <c r="AR37" i="4"/>
  <c r="AR39" i="4"/>
  <c r="AR53" i="4" s="1"/>
  <c r="AR40" i="4"/>
  <c r="AR57" i="4" s="1"/>
  <c r="AR41" i="4"/>
  <c r="AR58" i="4" s="1"/>
  <c r="AR42" i="4"/>
  <c r="AR43" i="4"/>
  <c r="AR44" i="4"/>
  <c r="AR45" i="4"/>
  <c r="AR46" i="4"/>
  <c r="AR47" i="4"/>
  <c r="AR48" i="4"/>
  <c r="AO4" i="4"/>
  <c r="AO5" i="4"/>
  <c r="AO6" i="4"/>
  <c r="AO7" i="4"/>
  <c r="AO8" i="4"/>
  <c r="AO10" i="4"/>
  <c r="AO11" i="4"/>
  <c r="AO26" i="4" s="1"/>
  <c r="AO12" i="4"/>
  <c r="AO27" i="4" s="1"/>
  <c r="AO13" i="4"/>
  <c r="AO14" i="4"/>
  <c r="AO15" i="4"/>
  <c r="AO18" i="4"/>
  <c r="AO19" i="4"/>
  <c r="AO22" i="4"/>
  <c r="AR98" i="1"/>
  <c r="AR67" i="1"/>
  <c r="AR45" i="1"/>
  <c r="AR34" i="1"/>
  <c r="AR38" i="4" s="1"/>
  <c r="AR54" i="4" s="1"/>
  <c r="AQ33" i="4"/>
  <c r="AQ34" i="4"/>
  <c r="AQ35" i="4"/>
  <c r="AQ36" i="4"/>
  <c r="AQ37" i="4"/>
  <c r="AQ39" i="4"/>
  <c r="AQ53" i="4" s="1"/>
  <c r="AQ40" i="4"/>
  <c r="AQ57" i="4" s="1"/>
  <c r="AQ41" i="4"/>
  <c r="AQ58" i="4" s="1"/>
  <c r="AQ42" i="4"/>
  <c r="AQ43" i="4"/>
  <c r="AQ44" i="4"/>
  <c r="AQ45" i="4"/>
  <c r="AQ46" i="4"/>
  <c r="AQ47" i="4"/>
  <c r="AQ48" i="4"/>
  <c r="AN4" i="4"/>
  <c r="AN5" i="4"/>
  <c r="AN6" i="4"/>
  <c r="AN7" i="4"/>
  <c r="AN8" i="4"/>
  <c r="AN10" i="4"/>
  <c r="AN22" i="4" s="1"/>
  <c r="AN11" i="4"/>
  <c r="AN26" i="4" s="1"/>
  <c r="AN12" i="4"/>
  <c r="AN27" i="4" s="1"/>
  <c r="AN13" i="4"/>
  <c r="AN14" i="4"/>
  <c r="AN15" i="4"/>
  <c r="AN18" i="4"/>
  <c r="AN19" i="4"/>
  <c r="AQ98" i="1"/>
  <c r="AQ34" i="1"/>
  <c r="AQ38" i="4" s="1"/>
  <c r="AQ54" i="4" s="1"/>
  <c r="AQ45" i="1"/>
  <c r="AQ67" i="1"/>
  <c r="AN33" i="4"/>
  <c r="AO33" i="4"/>
  <c r="AP33" i="4"/>
  <c r="AN34" i="4"/>
  <c r="AO34" i="4"/>
  <c r="AP34" i="4"/>
  <c r="AN35" i="4"/>
  <c r="AO35" i="4"/>
  <c r="AP35" i="4"/>
  <c r="AN36" i="4"/>
  <c r="AO36" i="4"/>
  <c r="AP36" i="4"/>
  <c r="AN37" i="4"/>
  <c r="AO37" i="4"/>
  <c r="AP37" i="4"/>
  <c r="AN39" i="4"/>
  <c r="AO39" i="4"/>
  <c r="AP39" i="4"/>
  <c r="AN40" i="4"/>
  <c r="AO40" i="4"/>
  <c r="AP40" i="4"/>
  <c r="AN41" i="4"/>
  <c r="AO41" i="4"/>
  <c r="AP41" i="4"/>
  <c r="AN42" i="4"/>
  <c r="AO42" i="4"/>
  <c r="AP42" i="4"/>
  <c r="AN43" i="4"/>
  <c r="AO43" i="4"/>
  <c r="AP43" i="4"/>
  <c r="AN44" i="4"/>
  <c r="AO44" i="4"/>
  <c r="AP44" i="4"/>
  <c r="AN45" i="4"/>
  <c r="AO45" i="4"/>
  <c r="AP45" i="4"/>
  <c r="AN46" i="4"/>
  <c r="AO46" i="4"/>
  <c r="AP46" i="4"/>
  <c r="AN47" i="4"/>
  <c r="AO47" i="4"/>
  <c r="AP47" i="4"/>
  <c r="AN48" i="4"/>
  <c r="AO48" i="4"/>
  <c r="AP48" i="4"/>
  <c r="C47"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C48"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G18" i="4"/>
  <c r="AH18" i="4"/>
  <c r="AI18" i="4"/>
  <c r="AJ18" i="4"/>
  <c r="AK18" i="4"/>
  <c r="AL18" i="4"/>
  <c r="AM18" i="4"/>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C98" i="1"/>
  <c r="AR56" i="4" l="1"/>
  <c r="AO24" i="4"/>
  <c r="AO25" i="4"/>
  <c r="AR55" i="4"/>
  <c r="AQ56" i="4"/>
  <c r="AO28" i="4"/>
  <c r="AR59" i="4"/>
  <c r="AN24" i="4"/>
  <c r="AQ55" i="4"/>
  <c r="AN25" i="4"/>
  <c r="AQ59" i="4"/>
  <c r="AN28" i="4"/>
  <c r="AP56" i="4"/>
  <c r="AP55" i="4"/>
  <c r="AP53" i="4"/>
  <c r="AP57" i="4"/>
  <c r="AP58" i="4"/>
  <c r="AM4" i="4"/>
  <c r="AM5" i="4"/>
  <c r="AM6" i="4"/>
  <c r="AM7" i="4"/>
  <c r="AM8" i="4"/>
  <c r="AM10" i="4"/>
  <c r="AM22" i="4" s="1"/>
  <c r="AM11" i="4"/>
  <c r="AM26" i="4" s="1"/>
  <c r="AM12" i="4"/>
  <c r="AM27" i="4" s="1"/>
  <c r="AM13" i="4"/>
  <c r="AM14" i="4"/>
  <c r="AM15" i="4"/>
  <c r="AM19" i="4"/>
  <c r="AP45" i="1"/>
  <c r="AM28" i="4" l="1"/>
  <c r="AM25" i="4"/>
  <c r="AP59" i="4"/>
  <c r="AM24" i="4"/>
  <c r="AP67" i="1"/>
  <c r="AP34" i="1"/>
  <c r="AP9" i="4" s="1"/>
  <c r="AP23" i="4" s="1"/>
  <c r="AP38" i="4" l="1"/>
  <c r="AP54" i="4" s="1"/>
  <c r="AO53" i="4"/>
  <c r="AO57" i="4"/>
  <c r="AO58" i="4"/>
  <c r="AL4" i="4"/>
  <c r="AL5" i="4"/>
  <c r="AL6" i="4"/>
  <c r="AL7" i="4"/>
  <c r="AL8" i="4"/>
  <c r="AL10" i="4"/>
  <c r="AL22" i="4" s="1"/>
  <c r="AL11" i="4"/>
  <c r="AL26" i="4" s="1"/>
  <c r="AL12" i="4"/>
  <c r="AL27" i="4" s="1"/>
  <c r="AL13" i="4"/>
  <c r="AL14" i="4"/>
  <c r="AL15" i="4"/>
  <c r="AL17" i="4"/>
  <c r="AL19" i="4"/>
  <c r="AO67" i="1"/>
  <c r="AL28" i="4" l="1"/>
  <c r="AO56" i="4"/>
  <c r="AO55" i="4"/>
  <c r="AO59" i="4"/>
  <c r="AL25" i="4"/>
  <c r="AL24" i="4"/>
  <c r="V15" i="4"/>
  <c r="W15" i="4"/>
  <c r="X15" i="4"/>
  <c r="Y15" i="4"/>
  <c r="Z15" i="4"/>
  <c r="AA15" i="4"/>
  <c r="AB15" i="4"/>
  <c r="AC15" i="4"/>
  <c r="AD15" i="4"/>
  <c r="AE15" i="4"/>
  <c r="AF15" i="4"/>
  <c r="AG15" i="4"/>
  <c r="AH15" i="4"/>
  <c r="AI15" i="4"/>
  <c r="AJ15" i="4"/>
  <c r="AK15"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C10" i="4"/>
  <c r="AN53" i="4" l="1"/>
  <c r="AN57" i="4"/>
  <c r="AN58" i="4"/>
  <c r="AK4" i="4"/>
  <c r="AK5" i="4"/>
  <c r="AK6" i="4"/>
  <c r="AK7" i="4"/>
  <c r="AK8" i="4"/>
  <c r="AK11" i="4"/>
  <c r="AK26" i="4" s="1"/>
  <c r="AK12" i="4"/>
  <c r="AK27" i="4" s="1"/>
  <c r="AK13" i="4"/>
  <c r="AK14" i="4"/>
  <c r="AK17" i="4"/>
  <c r="AK19" i="4"/>
  <c r="AK22" i="4"/>
  <c r="AN67" i="1"/>
  <c r="AK28" i="4" l="1"/>
  <c r="AN55" i="4"/>
  <c r="AN56" i="4"/>
  <c r="AK25" i="4"/>
  <c r="AK24" i="4"/>
  <c r="AN59" i="4"/>
  <c r="AM67" i="1" l="1"/>
  <c r="AI17" i="4" l="1"/>
  <c r="AM33" i="4" l="1"/>
  <c r="AM34" i="4"/>
  <c r="AM35" i="4"/>
  <c r="AM36" i="4"/>
  <c r="AM37" i="4"/>
  <c r="AM39" i="4"/>
  <c r="AM53" i="4" s="1"/>
  <c r="AM40" i="4"/>
  <c r="AM57" i="4" s="1"/>
  <c r="AM41" i="4"/>
  <c r="AM58" i="4" s="1"/>
  <c r="AM42" i="4"/>
  <c r="AM43" i="4"/>
  <c r="AM44" i="4"/>
  <c r="AM45" i="4"/>
  <c r="AM46"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C39" i="4"/>
  <c r="AJ4" i="4"/>
  <c r="AJ5" i="4"/>
  <c r="AJ6" i="4"/>
  <c r="AJ7" i="4"/>
  <c r="AJ8" i="4"/>
  <c r="AJ11" i="4"/>
  <c r="AJ26" i="4" s="1"/>
  <c r="AJ12" i="4"/>
  <c r="AJ27" i="4" s="1"/>
  <c r="AJ13" i="4"/>
  <c r="AJ14" i="4"/>
  <c r="AJ17" i="4"/>
  <c r="AJ19" i="4"/>
  <c r="AJ22"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C22" i="4"/>
  <c r="AJ28" i="4" l="1"/>
  <c r="AM56" i="4"/>
  <c r="AM55" i="4"/>
  <c r="AJ25" i="4"/>
  <c r="AM59" i="4"/>
  <c r="AJ24" i="4"/>
  <c r="AL33" i="4" l="1"/>
  <c r="AL34" i="4"/>
  <c r="AL35" i="4"/>
  <c r="AL36" i="4"/>
  <c r="AL37" i="4"/>
  <c r="AL53" i="4"/>
  <c r="AL40" i="4"/>
  <c r="AL57" i="4" s="1"/>
  <c r="AL41" i="4"/>
  <c r="AL58" i="4" s="1"/>
  <c r="AL42" i="4"/>
  <c r="AL43" i="4"/>
  <c r="AL44" i="4"/>
  <c r="AL45" i="4"/>
  <c r="AL46" i="4"/>
  <c r="AI4" i="4"/>
  <c r="AI5" i="4"/>
  <c r="AI6" i="4"/>
  <c r="AI7" i="4"/>
  <c r="AI8" i="4"/>
  <c r="AI11" i="4"/>
  <c r="AI26" i="4" s="1"/>
  <c r="AI12" i="4"/>
  <c r="AI27" i="4" s="1"/>
  <c r="AI13" i="4"/>
  <c r="AI14" i="4"/>
  <c r="AI19" i="4"/>
  <c r="AL67" i="1"/>
  <c r="AI28" i="4" l="1"/>
  <c r="AL56" i="4"/>
  <c r="AL55" i="4"/>
  <c r="AI25" i="4"/>
  <c r="AI24" i="4"/>
  <c r="AL59" i="4"/>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C46" i="4"/>
  <c r="AH17" i="4"/>
  <c r="AH19" i="4"/>
  <c r="D67" i="1" l="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AH67" i="1"/>
  <c r="AI67" i="1"/>
  <c r="AJ67" i="1"/>
  <c r="AK67" i="1"/>
  <c r="C67" i="1"/>
  <c r="AT67" i="1" l="1"/>
  <c r="AK33" i="4"/>
  <c r="AK34" i="4"/>
  <c r="AK35" i="4"/>
  <c r="AK36" i="4"/>
  <c r="AK37" i="4"/>
  <c r="AK40" i="4"/>
  <c r="AK57" i="4" s="1"/>
  <c r="AK41" i="4"/>
  <c r="AK58" i="4" s="1"/>
  <c r="AK42" i="4"/>
  <c r="AK43" i="4"/>
  <c r="AK44" i="4"/>
  <c r="AK45" i="4"/>
  <c r="AH4" i="4"/>
  <c r="AH5" i="4"/>
  <c r="AH6" i="4"/>
  <c r="AH7" i="4"/>
  <c r="AH8" i="4"/>
  <c r="AH11" i="4"/>
  <c r="AH26" i="4" s="1"/>
  <c r="AH12" i="4"/>
  <c r="AH27" i="4" s="1"/>
  <c r="AH13" i="4"/>
  <c r="AH14" i="4"/>
  <c r="AH28" i="4" l="1"/>
  <c r="AK53" i="4"/>
  <c r="AK55" i="4"/>
  <c r="AH24" i="4"/>
  <c r="AH25" i="4"/>
  <c r="AK59" i="4"/>
  <c r="AK56" i="4"/>
  <c r="AG19" i="4" l="1"/>
  <c r="T16" i="4"/>
  <c r="U16" i="4"/>
  <c r="V16" i="4"/>
  <c r="W16" i="4"/>
  <c r="X16" i="4"/>
  <c r="Y16" i="4"/>
  <c r="Z16" i="4"/>
  <c r="AA16" i="4"/>
  <c r="AB16" i="4"/>
  <c r="AC16" i="4"/>
  <c r="AD16" i="4"/>
  <c r="AJ33" i="4"/>
  <c r="AJ34" i="4"/>
  <c r="AJ35" i="4"/>
  <c r="AJ36" i="4"/>
  <c r="AJ37" i="4"/>
  <c r="AJ40" i="4"/>
  <c r="AJ57" i="4" s="1"/>
  <c r="AJ41" i="4"/>
  <c r="AJ58" i="4" s="1"/>
  <c r="AJ42" i="4"/>
  <c r="AJ43" i="4"/>
  <c r="AJ44" i="4"/>
  <c r="AJ45" i="4"/>
  <c r="AG4" i="4"/>
  <c r="AG5" i="4"/>
  <c r="AG6" i="4"/>
  <c r="AG7" i="4"/>
  <c r="AG8" i="4"/>
  <c r="AG11" i="4"/>
  <c r="AG26" i="4" s="1"/>
  <c r="AG12" i="4"/>
  <c r="AG27" i="4" s="1"/>
  <c r="AG13" i="4"/>
  <c r="AG14" i="4"/>
  <c r="AG28" i="4" l="1"/>
  <c r="AJ59" i="4"/>
  <c r="AG25" i="4"/>
  <c r="AJ55" i="4"/>
  <c r="AG24" i="4"/>
  <c r="AJ53" i="4"/>
  <c r="AJ56"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AF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C14" i="4"/>
  <c r="AI33" i="4" l="1"/>
  <c r="AI34" i="4"/>
  <c r="AI35" i="4"/>
  <c r="AI36" i="4"/>
  <c r="AI37" i="4"/>
  <c r="AI40" i="4"/>
  <c r="AI57" i="4" s="1"/>
  <c r="AI41" i="4"/>
  <c r="AI58" i="4" s="1"/>
  <c r="AI42" i="4"/>
  <c r="AI44" i="4"/>
  <c r="AI45" i="4"/>
  <c r="AF4" i="4"/>
  <c r="AF5" i="4"/>
  <c r="AF6" i="4"/>
  <c r="AF7" i="4"/>
  <c r="AF8" i="4"/>
  <c r="AF28" i="4" s="1"/>
  <c r="AF11" i="4"/>
  <c r="AF26" i="4" s="1"/>
  <c r="AF12" i="4"/>
  <c r="AF27" i="4" s="1"/>
  <c r="AF13" i="4"/>
  <c r="AI59" i="4" l="1"/>
  <c r="AI56" i="4"/>
  <c r="AF24" i="4"/>
  <c r="AI53" i="4"/>
  <c r="AF25" i="4"/>
  <c r="AI55" i="4"/>
  <c r="D42" i="4" l="1"/>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C42"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C13" i="4"/>
  <c r="AH33" i="4" l="1"/>
  <c r="AH34" i="4"/>
  <c r="AH35" i="4"/>
  <c r="AH36" i="4"/>
  <c r="AH37" i="4"/>
  <c r="AH40" i="4"/>
  <c r="AH41" i="4"/>
  <c r="AH44" i="4"/>
  <c r="AH45" i="4"/>
  <c r="AH59" i="4" l="1"/>
  <c r="AH57" i="4"/>
  <c r="AH58" i="4"/>
  <c r="AE4" i="4"/>
  <c r="AE5" i="4"/>
  <c r="AE6" i="4"/>
  <c r="AE7" i="4"/>
  <c r="AE8" i="4"/>
  <c r="AE28" i="4" s="1"/>
  <c r="AE11" i="4"/>
  <c r="AE26" i="4" s="1"/>
  <c r="AE12" i="4"/>
  <c r="AE27" i="4" s="1"/>
  <c r="AE24" i="4" l="1"/>
  <c r="AH56" i="4"/>
  <c r="AE25" i="4"/>
  <c r="AH55" i="4"/>
  <c r="AH53" i="4"/>
  <c r="AG33" i="4" l="1"/>
  <c r="AG34" i="4"/>
  <c r="AG35" i="4"/>
  <c r="AG36" i="4"/>
  <c r="AG37" i="4"/>
  <c r="AG40" i="4"/>
  <c r="AG57" i="4" s="1"/>
  <c r="AG41" i="4"/>
  <c r="AG58" i="4" s="1"/>
  <c r="AG44" i="4"/>
  <c r="AG45"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C45" i="4"/>
  <c r="C44" i="4"/>
  <c r="AG59" i="4" l="1"/>
  <c r="AG56" i="4"/>
  <c r="AG55" i="4"/>
  <c r="AG53" i="4"/>
  <c r="D33" i="4" l="1"/>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D37" i="4"/>
  <c r="D59" i="4" s="1"/>
  <c r="E37" i="4"/>
  <c r="E59" i="4" s="1"/>
  <c r="F37" i="4"/>
  <c r="F59" i="4" s="1"/>
  <c r="G37" i="4"/>
  <c r="G59" i="4" s="1"/>
  <c r="H37" i="4"/>
  <c r="H59" i="4" s="1"/>
  <c r="I37" i="4"/>
  <c r="I59" i="4" s="1"/>
  <c r="J37" i="4"/>
  <c r="J59" i="4" s="1"/>
  <c r="K37" i="4"/>
  <c r="K59" i="4" s="1"/>
  <c r="L37" i="4"/>
  <c r="L59" i="4" s="1"/>
  <c r="M37" i="4"/>
  <c r="M59" i="4" s="1"/>
  <c r="N37" i="4"/>
  <c r="N59" i="4" s="1"/>
  <c r="O37" i="4"/>
  <c r="O59" i="4" s="1"/>
  <c r="P37" i="4"/>
  <c r="P59" i="4" s="1"/>
  <c r="Q37" i="4"/>
  <c r="Q59" i="4" s="1"/>
  <c r="R37" i="4"/>
  <c r="R59" i="4" s="1"/>
  <c r="S37" i="4"/>
  <c r="S59" i="4" s="1"/>
  <c r="T37" i="4"/>
  <c r="T59" i="4" s="1"/>
  <c r="U37" i="4"/>
  <c r="U59" i="4" s="1"/>
  <c r="V37" i="4"/>
  <c r="V59" i="4" s="1"/>
  <c r="W37" i="4"/>
  <c r="W59" i="4" s="1"/>
  <c r="X37" i="4"/>
  <c r="X59" i="4" s="1"/>
  <c r="Y37" i="4"/>
  <c r="Y59" i="4" s="1"/>
  <c r="Z37" i="4"/>
  <c r="Z59" i="4" s="1"/>
  <c r="AA37" i="4"/>
  <c r="AA59" i="4" s="1"/>
  <c r="AB37" i="4"/>
  <c r="AB59" i="4" s="1"/>
  <c r="AC37" i="4"/>
  <c r="AC59" i="4" s="1"/>
  <c r="AD37" i="4"/>
  <c r="AD59" i="4" s="1"/>
  <c r="AE37" i="4"/>
  <c r="AE59" i="4" s="1"/>
  <c r="AF37" i="4"/>
  <c r="AF59" i="4" s="1"/>
  <c r="D40" i="4"/>
  <c r="D57" i="4" s="1"/>
  <c r="E40" i="4"/>
  <c r="E57" i="4" s="1"/>
  <c r="F40" i="4"/>
  <c r="F57" i="4" s="1"/>
  <c r="G40" i="4"/>
  <c r="G57" i="4" s="1"/>
  <c r="H40" i="4"/>
  <c r="H57" i="4" s="1"/>
  <c r="I40" i="4"/>
  <c r="I57" i="4" s="1"/>
  <c r="J40" i="4"/>
  <c r="J57" i="4" s="1"/>
  <c r="K40" i="4"/>
  <c r="K57" i="4" s="1"/>
  <c r="L40" i="4"/>
  <c r="L57" i="4" s="1"/>
  <c r="M40" i="4"/>
  <c r="M57" i="4" s="1"/>
  <c r="N40" i="4"/>
  <c r="N57" i="4" s="1"/>
  <c r="O40" i="4"/>
  <c r="O57" i="4" s="1"/>
  <c r="P40" i="4"/>
  <c r="P57" i="4" s="1"/>
  <c r="Q40" i="4"/>
  <c r="Q57" i="4" s="1"/>
  <c r="R40" i="4"/>
  <c r="R57" i="4" s="1"/>
  <c r="S40" i="4"/>
  <c r="S57" i="4" s="1"/>
  <c r="T40" i="4"/>
  <c r="T57" i="4" s="1"/>
  <c r="U40" i="4"/>
  <c r="U57" i="4" s="1"/>
  <c r="V40" i="4"/>
  <c r="V57" i="4" s="1"/>
  <c r="W40" i="4"/>
  <c r="W57" i="4" s="1"/>
  <c r="X40" i="4"/>
  <c r="X57" i="4" s="1"/>
  <c r="Y40" i="4"/>
  <c r="Y57" i="4" s="1"/>
  <c r="Z40" i="4"/>
  <c r="Z57" i="4" s="1"/>
  <c r="AA40" i="4"/>
  <c r="AA57" i="4" s="1"/>
  <c r="AB40" i="4"/>
  <c r="AB57" i="4" s="1"/>
  <c r="AC40" i="4"/>
  <c r="AC57" i="4" s="1"/>
  <c r="AD40" i="4"/>
  <c r="AD57" i="4" s="1"/>
  <c r="AE40" i="4"/>
  <c r="AE57" i="4" s="1"/>
  <c r="AF40" i="4"/>
  <c r="AF57" i="4" s="1"/>
  <c r="D41" i="4"/>
  <c r="D58" i="4" s="1"/>
  <c r="E41" i="4"/>
  <c r="E58" i="4" s="1"/>
  <c r="F41" i="4"/>
  <c r="F58" i="4" s="1"/>
  <c r="G41" i="4"/>
  <c r="G58" i="4" s="1"/>
  <c r="H41" i="4"/>
  <c r="H58" i="4" s="1"/>
  <c r="I41" i="4"/>
  <c r="I58" i="4" s="1"/>
  <c r="J41" i="4"/>
  <c r="J58" i="4" s="1"/>
  <c r="K41" i="4"/>
  <c r="K58" i="4" s="1"/>
  <c r="L41" i="4"/>
  <c r="L58" i="4" s="1"/>
  <c r="M41" i="4"/>
  <c r="M58" i="4" s="1"/>
  <c r="N41" i="4"/>
  <c r="N58" i="4" s="1"/>
  <c r="O41" i="4"/>
  <c r="O58" i="4" s="1"/>
  <c r="P41" i="4"/>
  <c r="P58" i="4" s="1"/>
  <c r="Q41" i="4"/>
  <c r="Q58" i="4" s="1"/>
  <c r="R41" i="4"/>
  <c r="R58" i="4" s="1"/>
  <c r="S41" i="4"/>
  <c r="S58" i="4" s="1"/>
  <c r="T41" i="4"/>
  <c r="T58" i="4" s="1"/>
  <c r="U41" i="4"/>
  <c r="U58" i="4" s="1"/>
  <c r="V41" i="4"/>
  <c r="V58" i="4" s="1"/>
  <c r="W41" i="4"/>
  <c r="W58" i="4" s="1"/>
  <c r="X41" i="4"/>
  <c r="X58" i="4" s="1"/>
  <c r="Y41" i="4"/>
  <c r="Y58" i="4" s="1"/>
  <c r="Z41" i="4"/>
  <c r="Z58" i="4" s="1"/>
  <c r="AA41" i="4"/>
  <c r="AA58" i="4" s="1"/>
  <c r="AB41" i="4"/>
  <c r="AB58" i="4" s="1"/>
  <c r="AC41" i="4"/>
  <c r="AC58" i="4" s="1"/>
  <c r="AD41" i="4"/>
  <c r="AD58" i="4" s="1"/>
  <c r="AE41" i="4"/>
  <c r="AE58" i="4" s="1"/>
  <c r="AF41" i="4"/>
  <c r="AF58" i="4" s="1"/>
  <c r="C40" i="4"/>
  <c r="C57" i="4" s="1"/>
  <c r="C41" i="4"/>
  <c r="C58" i="4" s="1"/>
  <c r="C34" i="4"/>
  <c r="C35" i="4"/>
  <c r="C36" i="4"/>
  <c r="C37" i="4"/>
  <c r="C59" i="4" s="1"/>
  <c r="C33" i="4"/>
  <c r="C5" i="4"/>
  <c r="D5" i="4"/>
  <c r="E5" i="4"/>
  <c r="F5" i="4"/>
  <c r="G5" i="4"/>
  <c r="H5" i="4"/>
  <c r="I5" i="4"/>
  <c r="J5" i="4"/>
  <c r="K5" i="4"/>
  <c r="L5" i="4"/>
  <c r="M5" i="4"/>
  <c r="N5" i="4"/>
  <c r="O5" i="4"/>
  <c r="P5" i="4"/>
  <c r="Q5" i="4"/>
  <c r="R5" i="4"/>
  <c r="S5" i="4"/>
  <c r="T5" i="4"/>
  <c r="U5" i="4"/>
  <c r="V5" i="4"/>
  <c r="W5" i="4"/>
  <c r="X5" i="4"/>
  <c r="Y5" i="4"/>
  <c r="Z5" i="4"/>
  <c r="AA5" i="4"/>
  <c r="AB5" i="4"/>
  <c r="AC5" i="4"/>
  <c r="AD5" i="4"/>
  <c r="C6" i="4"/>
  <c r="D6" i="4"/>
  <c r="E6" i="4"/>
  <c r="F6" i="4"/>
  <c r="G6" i="4"/>
  <c r="H6" i="4"/>
  <c r="I6" i="4"/>
  <c r="J6" i="4"/>
  <c r="K6" i="4"/>
  <c r="L6" i="4"/>
  <c r="M6" i="4"/>
  <c r="N6" i="4"/>
  <c r="O6" i="4"/>
  <c r="P6" i="4"/>
  <c r="Q6" i="4"/>
  <c r="R6" i="4"/>
  <c r="S6" i="4"/>
  <c r="T6" i="4"/>
  <c r="U6" i="4"/>
  <c r="V6" i="4"/>
  <c r="W6" i="4"/>
  <c r="X6" i="4"/>
  <c r="Y6" i="4"/>
  <c r="Z6" i="4"/>
  <c r="AA6" i="4"/>
  <c r="AB6" i="4"/>
  <c r="AC6" i="4"/>
  <c r="AD6" i="4"/>
  <c r="C7" i="4"/>
  <c r="D7" i="4"/>
  <c r="E7" i="4"/>
  <c r="F7" i="4"/>
  <c r="G7" i="4"/>
  <c r="H7" i="4"/>
  <c r="I7" i="4"/>
  <c r="J7" i="4"/>
  <c r="K7" i="4"/>
  <c r="L7" i="4"/>
  <c r="M7" i="4"/>
  <c r="N7" i="4"/>
  <c r="O7" i="4"/>
  <c r="P7" i="4"/>
  <c r="Q7" i="4"/>
  <c r="R7" i="4"/>
  <c r="S7" i="4"/>
  <c r="T7" i="4"/>
  <c r="U7" i="4"/>
  <c r="V7" i="4"/>
  <c r="W7" i="4"/>
  <c r="X7" i="4"/>
  <c r="Y7" i="4"/>
  <c r="Z7" i="4"/>
  <c r="AA7" i="4"/>
  <c r="AB7" i="4"/>
  <c r="AC7" i="4"/>
  <c r="AD7" i="4"/>
  <c r="C8" i="4"/>
  <c r="C28" i="4" s="1"/>
  <c r="D8" i="4"/>
  <c r="D28" i="4" s="1"/>
  <c r="E8" i="4"/>
  <c r="E28" i="4" s="1"/>
  <c r="F8" i="4"/>
  <c r="F28" i="4" s="1"/>
  <c r="G8" i="4"/>
  <c r="G28" i="4" s="1"/>
  <c r="H8" i="4"/>
  <c r="H28" i="4" s="1"/>
  <c r="I8" i="4"/>
  <c r="I28" i="4" s="1"/>
  <c r="J8" i="4"/>
  <c r="J28" i="4" s="1"/>
  <c r="K8" i="4"/>
  <c r="K28" i="4" s="1"/>
  <c r="L8" i="4"/>
  <c r="L28" i="4" s="1"/>
  <c r="M8" i="4"/>
  <c r="M28" i="4" s="1"/>
  <c r="N8" i="4"/>
  <c r="N28" i="4" s="1"/>
  <c r="O8" i="4"/>
  <c r="O28" i="4" s="1"/>
  <c r="P8" i="4"/>
  <c r="P28" i="4" s="1"/>
  <c r="Q8" i="4"/>
  <c r="Q28" i="4" s="1"/>
  <c r="R8" i="4"/>
  <c r="R28" i="4" s="1"/>
  <c r="S8" i="4"/>
  <c r="S28" i="4" s="1"/>
  <c r="T8" i="4"/>
  <c r="T28" i="4" s="1"/>
  <c r="U8" i="4"/>
  <c r="U28" i="4" s="1"/>
  <c r="V8" i="4"/>
  <c r="V28" i="4" s="1"/>
  <c r="W8" i="4"/>
  <c r="W28" i="4" s="1"/>
  <c r="X8" i="4"/>
  <c r="X28" i="4" s="1"/>
  <c r="Y8" i="4"/>
  <c r="Y28" i="4" s="1"/>
  <c r="Z8" i="4"/>
  <c r="Z28" i="4" s="1"/>
  <c r="AA8" i="4"/>
  <c r="AA28" i="4" s="1"/>
  <c r="AB8" i="4"/>
  <c r="AB28" i="4" s="1"/>
  <c r="AC8" i="4"/>
  <c r="AC28" i="4" s="1"/>
  <c r="AD8" i="4"/>
  <c r="AD28" i="4" s="1"/>
  <c r="C11" i="4"/>
  <c r="C26" i="4" s="1"/>
  <c r="D11" i="4"/>
  <c r="D26" i="4" s="1"/>
  <c r="E11" i="4"/>
  <c r="E26" i="4" s="1"/>
  <c r="F11" i="4"/>
  <c r="F26" i="4" s="1"/>
  <c r="G11" i="4"/>
  <c r="G26" i="4" s="1"/>
  <c r="H11" i="4"/>
  <c r="H26" i="4" s="1"/>
  <c r="I11" i="4"/>
  <c r="I26" i="4" s="1"/>
  <c r="J11" i="4"/>
  <c r="J26" i="4" s="1"/>
  <c r="K11" i="4"/>
  <c r="K26" i="4" s="1"/>
  <c r="L11" i="4"/>
  <c r="L26" i="4" s="1"/>
  <c r="M11" i="4"/>
  <c r="M26" i="4" s="1"/>
  <c r="N11" i="4"/>
  <c r="N26" i="4" s="1"/>
  <c r="O11" i="4"/>
  <c r="O26" i="4" s="1"/>
  <c r="P11" i="4"/>
  <c r="P26" i="4" s="1"/>
  <c r="Q11" i="4"/>
  <c r="Q26" i="4" s="1"/>
  <c r="R11" i="4"/>
  <c r="R26" i="4" s="1"/>
  <c r="S11" i="4"/>
  <c r="S26" i="4" s="1"/>
  <c r="T11" i="4"/>
  <c r="T26" i="4" s="1"/>
  <c r="U11" i="4"/>
  <c r="U26" i="4" s="1"/>
  <c r="V11" i="4"/>
  <c r="V26" i="4" s="1"/>
  <c r="W11" i="4"/>
  <c r="W26" i="4" s="1"/>
  <c r="X11" i="4"/>
  <c r="X26" i="4" s="1"/>
  <c r="Y11" i="4"/>
  <c r="Y26" i="4" s="1"/>
  <c r="Z11" i="4"/>
  <c r="Z26" i="4" s="1"/>
  <c r="AA11" i="4"/>
  <c r="AA26" i="4" s="1"/>
  <c r="AB11" i="4"/>
  <c r="AB26" i="4" s="1"/>
  <c r="AC11" i="4"/>
  <c r="AC26" i="4" s="1"/>
  <c r="AD11" i="4"/>
  <c r="AD26" i="4" s="1"/>
  <c r="C12" i="4"/>
  <c r="C27" i="4" s="1"/>
  <c r="D12" i="4"/>
  <c r="D27" i="4" s="1"/>
  <c r="E12" i="4"/>
  <c r="E27" i="4" s="1"/>
  <c r="F12" i="4"/>
  <c r="F27" i="4" s="1"/>
  <c r="G12" i="4"/>
  <c r="G27" i="4" s="1"/>
  <c r="H12" i="4"/>
  <c r="H27" i="4" s="1"/>
  <c r="I12" i="4"/>
  <c r="I27" i="4" s="1"/>
  <c r="J12" i="4"/>
  <c r="J27" i="4" s="1"/>
  <c r="K12" i="4"/>
  <c r="K27" i="4" s="1"/>
  <c r="L12" i="4"/>
  <c r="L27" i="4" s="1"/>
  <c r="M12" i="4"/>
  <c r="M27" i="4" s="1"/>
  <c r="N12" i="4"/>
  <c r="N27" i="4" s="1"/>
  <c r="O12" i="4"/>
  <c r="O27" i="4" s="1"/>
  <c r="P12" i="4"/>
  <c r="P27" i="4" s="1"/>
  <c r="Q12" i="4"/>
  <c r="Q27" i="4" s="1"/>
  <c r="R12" i="4"/>
  <c r="R27" i="4" s="1"/>
  <c r="S12" i="4"/>
  <c r="S27" i="4" s="1"/>
  <c r="T12" i="4"/>
  <c r="T27" i="4" s="1"/>
  <c r="U12" i="4"/>
  <c r="U27" i="4" s="1"/>
  <c r="V12" i="4"/>
  <c r="V27" i="4" s="1"/>
  <c r="W12" i="4"/>
  <c r="W27" i="4" s="1"/>
  <c r="X12" i="4"/>
  <c r="X27" i="4" s="1"/>
  <c r="Y12" i="4"/>
  <c r="Y27" i="4" s="1"/>
  <c r="Z12" i="4"/>
  <c r="Z27" i="4" s="1"/>
  <c r="AA12" i="4"/>
  <c r="AA27" i="4" s="1"/>
  <c r="AB12" i="4"/>
  <c r="AB27" i="4" s="1"/>
  <c r="AC12" i="4"/>
  <c r="AC27" i="4" s="1"/>
  <c r="AD12" i="4"/>
  <c r="AD27" i="4" s="1"/>
  <c r="D4" i="4"/>
  <c r="E4" i="4"/>
  <c r="F4" i="4"/>
  <c r="G4" i="4"/>
  <c r="H4" i="4"/>
  <c r="I4" i="4"/>
  <c r="J4" i="4"/>
  <c r="K4" i="4"/>
  <c r="L4" i="4"/>
  <c r="M4" i="4"/>
  <c r="N4" i="4"/>
  <c r="O4" i="4"/>
  <c r="P4" i="4"/>
  <c r="Q4" i="4"/>
  <c r="R4" i="4"/>
  <c r="S4" i="4"/>
  <c r="T4" i="4"/>
  <c r="U4" i="4"/>
  <c r="V4" i="4"/>
  <c r="W4" i="4"/>
  <c r="X4" i="4"/>
  <c r="Y4" i="4"/>
  <c r="Z4" i="4"/>
  <c r="AA4" i="4"/>
  <c r="AB4" i="4"/>
  <c r="AC4" i="4"/>
  <c r="AD4" i="4"/>
  <c r="C4" i="4"/>
  <c r="G55" i="4" l="1"/>
  <c r="AD55" i="4"/>
  <c r="V55" i="4"/>
  <c r="R55" i="4"/>
  <c r="Z55" i="4"/>
  <c r="F55" i="4"/>
  <c r="AF56" i="4"/>
  <c r="X56" i="4"/>
  <c r="P56" i="4"/>
  <c r="S24" i="4"/>
  <c r="Y25" i="4"/>
  <c r="J55" i="4"/>
  <c r="Q56" i="4"/>
  <c r="AB53" i="4"/>
  <c r="L53" i="4"/>
  <c r="U55" i="4"/>
  <c r="M55" i="4"/>
  <c r="E55" i="4"/>
  <c r="O56" i="4"/>
  <c r="G56" i="4"/>
  <c r="Y53" i="4"/>
  <c r="I53" i="4"/>
  <c r="M53" i="4"/>
  <c r="E53" i="4"/>
  <c r="K55" i="4"/>
  <c r="AF55" i="4"/>
  <c r="X55" i="4"/>
  <c r="H55" i="4"/>
  <c r="M56" i="4"/>
  <c r="Z56" i="4"/>
  <c r="R56" i="4"/>
  <c r="J56" i="4"/>
  <c r="Q53" i="4"/>
  <c r="Q25" i="4"/>
  <c r="I25" i="4"/>
  <c r="O25" i="4"/>
  <c r="G25" i="4"/>
  <c r="AA25" i="4"/>
  <c r="S25" i="4"/>
  <c r="K25" i="4"/>
  <c r="H56" i="4"/>
  <c r="AB56" i="4"/>
  <c r="T56" i="4"/>
  <c r="L56" i="4"/>
  <c r="D56" i="4"/>
  <c r="C56" i="4"/>
  <c r="H24" i="4"/>
  <c r="AB24" i="4"/>
  <c r="T24" i="4"/>
  <c r="P25" i="4"/>
  <c r="G24" i="4"/>
  <c r="AA24" i="4"/>
  <c r="K24" i="4"/>
  <c r="AD24" i="4"/>
  <c r="V24" i="4"/>
  <c r="J25" i="4"/>
  <c r="AD25" i="4"/>
  <c r="V25" i="4"/>
  <c r="N25" i="4"/>
  <c r="F25" i="4"/>
  <c r="AC24" i="4"/>
  <c r="U24" i="4"/>
  <c r="M24" i="4"/>
  <c r="E24" i="4"/>
  <c r="P55" i="4"/>
  <c r="X25" i="4"/>
  <c r="H25" i="4"/>
  <c r="W25" i="4"/>
  <c r="AC53" i="4"/>
  <c r="U53" i="4"/>
  <c r="R53" i="4"/>
  <c r="AA55" i="4"/>
  <c r="S55" i="4"/>
  <c r="AC56" i="4"/>
  <c r="U56" i="4"/>
  <c r="E56" i="4"/>
  <c r="AE53" i="4"/>
  <c r="W53" i="4"/>
  <c r="Y24" i="4"/>
  <c r="Q24" i="4"/>
  <c r="I24" i="4"/>
  <c r="AC25" i="4"/>
  <c r="E25" i="4"/>
  <c r="L24" i="4"/>
  <c r="D24" i="4"/>
  <c r="X24" i="4"/>
  <c r="P24" i="4"/>
  <c r="AB25" i="4"/>
  <c r="T25" i="4"/>
  <c r="C24" i="4"/>
  <c r="W24" i="4"/>
  <c r="O24" i="4"/>
  <c r="C53" i="4"/>
  <c r="N55" i="4"/>
  <c r="O53" i="4"/>
  <c r="G53" i="4"/>
  <c r="T53" i="4"/>
  <c r="D53" i="4"/>
  <c r="AE56" i="4"/>
  <c r="W56" i="4"/>
  <c r="AE55" i="4"/>
  <c r="W55" i="4"/>
  <c r="O55" i="4"/>
  <c r="Y56" i="4"/>
  <c r="I56" i="4"/>
  <c r="C55" i="4"/>
  <c r="C25" i="4"/>
  <c r="Z24" i="4"/>
  <c r="R24" i="4"/>
  <c r="J24" i="4"/>
  <c r="N24" i="4"/>
  <c r="F24" i="4"/>
  <c r="Z25" i="4"/>
  <c r="R25" i="4"/>
  <c r="AD53" i="4"/>
  <c r="V53" i="4"/>
  <c r="N53" i="4"/>
  <c r="F53" i="4"/>
  <c r="AA53" i="4"/>
  <c r="S53" i="4"/>
  <c r="K53" i="4"/>
  <c r="AF53" i="4"/>
  <c r="X53" i="4"/>
  <c r="P53" i="4"/>
  <c r="H53" i="4"/>
  <c r="AB55" i="4"/>
  <c r="T55" i="4"/>
  <c r="L55" i="4"/>
  <c r="D55" i="4"/>
  <c r="Y55" i="4"/>
  <c r="Q55" i="4"/>
  <c r="I55" i="4"/>
  <c r="AD56" i="4"/>
  <c r="V56" i="4"/>
  <c r="N56" i="4"/>
  <c r="F56" i="4"/>
  <c r="AA56" i="4"/>
  <c r="S56" i="4"/>
  <c r="K56" i="4"/>
  <c r="U25" i="4"/>
  <c r="M25" i="4"/>
  <c r="L25" i="4"/>
  <c r="D25" i="4"/>
  <c r="Z53" i="4"/>
  <c r="J53" i="4"/>
  <c r="AC55" i="4"/>
  <c r="AO45" i="1" l="1"/>
  <c r="L45" i="1"/>
  <c r="AB45" i="1"/>
  <c r="I45" i="1"/>
  <c r="Y45" i="1"/>
  <c r="F45" i="1"/>
  <c r="V45" i="1"/>
  <c r="AL45" i="1"/>
  <c r="S45" i="1"/>
  <c r="AI45" i="1"/>
  <c r="AM45" i="1"/>
  <c r="AK45" i="1"/>
  <c r="AJ45" i="1"/>
  <c r="AG45" i="1"/>
  <c r="Q45" i="1"/>
  <c r="D45" i="1"/>
  <c r="E45" i="1"/>
  <c r="AE45" i="1"/>
  <c r="Z45" i="1"/>
  <c r="R45" i="1"/>
  <c r="U45" i="1"/>
  <c r="H45" i="1"/>
  <c r="P45" i="1"/>
  <c r="AN45" i="1"/>
  <c r="AF45" i="1"/>
  <c r="M45" i="1"/>
  <c r="AC45" i="1"/>
  <c r="AO34" i="1"/>
  <c r="AO9" i="4" s="1"/>
  <c r="AO23" i="4" s="1"/>
  <c r="T45" i="1"/>
  <c r="J45" i="1"/>
  <c r="AD45" i="1"/>
  <c r="O45" i="1"/>
  <c r="AL34" i="1"/>
  <c r="AL38" i="4" s="1"/>
  <c r="AL54" i="4" s="1"/>
  <c r="X45" i="1"/>
  <c r="N45" i="1"/>
  <c r="G45" i="1"/>
  <c r="T34" i="1"/>
  <c r="T38" i="4" s="1"/>
  <c r="T54" i="4" s="1"/>
  <c r="M34" i="1"/>
  <c r="M38" i="4" s="1"/>
  <c r="M54" i="4" s="1"/>
  <c r="O34" i="1"/>
  <c r="O38" i="4" s="1"/>
  <c r="O54" i="4" s="1"/>
  <c r="AD34" i="1"/>
  <c r="AD38" i="4" s="1"/>
  <c r="AD54" i="4" s="1"/>
  <c r="AH45" i="1"/>
  <c r="AH34" i="1"/>
  <c r="W45" i="1"/>
  <c r="W34" i="1"/>
  <c r="AI34" i="1"/>
  <c r="AJ34" i="1"/>
  <c r="S34" i="1"/>
  <c r="S38" i="4" s="1"/>
  <c r="S54" i="4" s="1"/>
  <c r="Q34" i="1"/>
  <c r="X34" i="1"/>
  <c r="X38" i="4" s="1"/>
  <c r="X54" i="4" s="1"/>
  <c r="K45" i="1"/>
  <c r="I34" i="1"/>
  <c r="G34" i="1"/>
  <c r="V34" i="1"/>
  <c r="V38" i="4" s="1"/>
  <c r="V54" i="4" s="1"/>
  <c r="AB34" i="1"/>
  <c r="AB38" i="4" s="1"/>
  <c r="AB54" i="4" s="1"/>
  <c r="J34" i="1"/>
  <c r="J38" i="4" s="1"/>
  <c r="J54" i="4" s="1"/>
  <c r="AF34" i="1"/>
  <c r="AF38" i="4" s="1"/>
  <c r="AF54" i="4" s="1"/>
  <c r="AA45" i="1"/>
  <c r="AC34" i="1"/>
  <c r="L34" i="1"/>
  <c r="AN34" i="1"/>
  <c r="AN9" i="4" s="1"/>
  <c r="AN23" i="4" s="1"/>
  <c r="AM34" i="1"/>
  <c r="AG34" i="1"/>
  <c r="K34" i="1"/>
  <c r="K38" i="4" s="1"/>
  <c r="K54" i="4" s="1"/>
  <c r="N34" i="1"/>
  <c r="N38" i="4" s="1"/>
  <c r="N54" i="4" s="1"/>
  <c r="H34" i="1"/>
  <c r="H38" i="4" s="1"/>
  <c r="H54" i="4" s="1"/>
  <c r="AE34" i="1"/>
  <c r="AE38" i="4" s="1"/>
  <c r="AE54" i="4" s="1"/>
  <c r="Z34" i="1"/>
  <c r="Z38" i="4" s="1"/>
  <c r="Z54" i="4" s="1"/>
  <c r="AA34" i="1"/>
  <c r="AA38" i="4" s="1"/>
  <c r="AA54" i="4" s="1"/>
  <c r="Y34" i="1"/>
  <c r="Y38" i="4" s="1"/>
  <c r="Y54" i="4" s="1"/>
  <c r="F34" i="1"/>
  <c r="F38" i="4" s="1"/>
  <c r="F54" i="4" s="1"/>
  <c r="E34" i="1"/>
  <c r="E38" i="4" s="1"/>
  <c r="E54" i="4" s="1"/>
  <c r="AK34" i="1"/>
  <c r="AK38" i="4" s="1"/>
  <c r="AK54" i="4" s="1"/>
  <c r="U34" i="1"/>
  <c r="U38" i="4" s="1"/>
  <c r="U54" i="4" s="1"/>
  <c r="P34" i="1"/>
  <c r="P38" i="4" s="1"/>
  <c r="P54" i="4" s="1"/>
  <c r="C34" i="1"/>
  <c r="C38" i="4" s="1"/>
  <c r="C54" i="4" s="1"/>
  <c r="C45" i="1"/>
  <c r="D34" i="1"/>
  <c r="D38" i="4" s="1"/>
  <c r="D54" i="4" s="1"/>
  <c r="R34" i="1"/>
  <c r="R38" i="4" s="1"/>
  <c r="R54" i="4" s="1"/>
  <c r="AT45" i="1" l="1"/>
  <c r="C46" i="1"/>
  <c r="D46" i="1" s="1"/>
  <c r="E46" i="1" s="1"/>
  <c r="F46" i="1" s="1"/>
  <c r="G46" i="1" s="1"/>
  <c r="H46" i="1" s="1"/>
  <c r="I46" i="1" s="1"/>
  <c r="J46" i="1" s="1"/>
  <c r="K46" i="1" s="1"/>
  <c r="L46" i="1" s="1"/>
  <c r="M46" i="1" s="1"/>
  <c r="N46" i="1" s="1"/>
  <c r="O46" i="1" s="1"/>
  <c r="P46" i="1" s="1"/>
  <c r="Q46" i="1" s="1"/>
  <c r="R46" i="1" s="1"/>
  <c r="S46" i="1" s="1"/>
  <c r="T46" i="1" s="1"/>
  <c r="U46" i="1" s="1"/>
  <c r="V46" i="1" s="1"/>
  <c r="W46" i="1" s="1"/>
  <c r="X46" i="1" s="1"/>
  <c r="Y46" i="1" s="1"/>
  <c r="Z46" i="1" s="1"/>
  <c r="AA46" i="1" s="1"/>
  <c r="AB46" i="1" s="1"/>
  <c r="AC46" i="1" s="1"/>
  <c r="AD46" i="1" s="1"/>
  <c r="AE46" i="1" s="1"/>
  <c r="AF46" i="1" s="1"/>
  <c r="AG46" i="1" s="1"/>
  <c r="AH46" i="1" s="1"/>
  <c r="AI46" i="1" s="1"/>
  <c r="AJ46" i="1" s="1"/>
  <c r="AK46" i="1" s="1"/>
  <c r="AL46" i="1" s="1"/>
  <c r="AM46" i="1" s="1"/>
  <c r="AN46" i="1" s="1"/>
  <c r="AO46" i="1" s="1"/>
  <c r="AP46" i="1" s="1"/>
  <c r="AQ46" i="1" s="1"/>
  <c r="AR46" i="1" s="1"/>
  <c r="AS46" i="1" s="1"/>
  <c r="AN38" i="4"/>
  <c r="AN54" i="4" s="1"/>
  <c r="AO38" i="4"/>
  <c r="AO54" i="4" s="1"/>
  <c r="AC9" i="4"/>
  <c r="AC23" i="4" s="1"/>
  <c r="AG9" i="4"/>
  <c r="AG23" i="4" s="1"/>
  <c r="AM38" i="4"/>
  <c r="AM54" i="4" s="1"/>
  <c r="AM9" i="4"/>
  <c r="AM23" i="4" s="1"/>
  <c r="V9" i="4"/>
  <c r="V23" i="4" s="1"/>
  <c r="Y9" i="4"/>
  <c r="Y23" i="4" s="1"/>
  <c r="H9" i="4"/>
  <c r="H23" i="4" s="1"/>
  <c r="AB9" i="4"/>
  <c r="AB23" i="4" s="1"/>
  <c r="G9" i="4"/>
  <c r="G23" i="4" s="1"/>
  <c r="AJ9" i="4"/>
  <c r="AJ23" i="4" s="1"/>
  <c r="AH9" i="4"/>
  <c r="AH23" i="4" s="1"/>
  <c r="N9" i="4"/>
  <c r="N23" i="4" s="1"/>
  <c r="AF9" i="4"/>
  <c r="AF23" i="4" s="1"/>
  <c r="L9" i="4"/>
  <c r="L23" i="4" s="1"/>
  <c r="G38" i="4"/>
  <c r="G54" i="4" s="1"/>
  <c r="Q9" i="4"/>
  <c r="Q23" i="4" s="1"/>
  <c r="AI9" i="4"/>
  <c r="AI23" i="4" s="1"/>
  <c r="AA9" i="4"/>
  <c r="AA23" i="4" s="1"/>
  <c r="AE9" i="4"/>
  <c r="AE23" i="4" s="1"/>
  <c r="AC38" i="4"/>
  <c r="AC54" i="4" s="1"/>
  <c r="I9" i="4"/>
  <c r="I23" i="4" s="1"/>
  <c r="W9" i="4"/>
  <c r="W23" i="4" s="1"/>
  <c r="AH38" i="4"/>
  <c r="AH54" i="4" s="1"/>
  <c r="I38" i="4"/>
  <c r="I54" i="4" s="1"/>
  <c r="Z9" i="4"/>
  <c r="Z23" i="4" s="1"/>
  <c r="J9" i="4"/>
  <c r="J23" i="4" s="1"/>
  <c r="E9" i="4"/>
  <c r="E23" i="4" s="1"/>
  <c r="X9" i="4"/>
  <c r="X23" i="4" s="1"/>
  <c r="S9" i="4"/>
  <c r="S23" i="4" s="1"/>
  <c r="AG38" i="4"/>
  <c r="AG54" i="4" s="1"/>
  <c r="L38" i="4"/>
  <c r="L54" i="4" s="1"/>
  <c r="AD9" i="4"/>
  <c r="AD23" i="4" s="1"/>
  <c r="O9" i="4"/>
  <c r="O23" i="4" s="1"/>
  <c r="M9" i="4"/>
  <c r="M23" i="4" s="1"/>
  <c r="Q38" i="4"/>
  <c r="Q54" i="4" s="1"/>
  <c r="AI38" i="4"/>
  <c r="AI54" i="4" s="1"/>
  <c r="AK9" i="4"/>
  <c r="AK23" i="4" s="1"/>
  <c r="P9" i="4"/>
  <c r="P23" i="4" s="1"/>
  <c r="D9" i="4"/>
  <c r="D23" i="4" s="1"/>
  <c r="U9" i="4"/>
  <c r="U23" i="4" s="1"/>
  <c r="W38" i="4"/>
  <c r="W54" i="4" s="1"/>
  <c r="AL9" i="4"/>
  <c r="AL23" i="4" s="1"/>
  <c r="T9" i="4"/>
  <c r="T23" i="4" s="1"/>
  <c r="R9" i="4"/>
  <c r="R23" i="4" s="1"/>
  <c r="C9" i="4"/>
  <c r="C23" i="4" s="1"/>
  <c r="F9" i="4"/>
  <c r="F23" i="4" s="1"/>
  <c r="K9" i="4"/>
  <c r="K23" i="4" s="1"/>
  <c r="AJ38" i="4"/>
  <c r="AJ54" i="4" s="1"/>
</calcChain>
</file>

<file path=xl/sharedStrings.xml><?xml version="1.0" encoding="utf-8"?>
<sst xmlns="http://schemas.openxmlformats.org/spreadsheetml/2006/main" count="1556" uniqueCount="305">
  <si>
    <t>Credits</t>
  </si>
  <si>
    <t/>
  </si>
  <si>
    <t>Fuel Type</t>
  </si>
  <si>
    <t>Units</t>
  </si>
  <si>
    <t>Q1</t>
  </si>
  <si>
    <t>Q2</t>
  </si>
  <si>
    <t>Q3</t>
  </si>
  <si>
    <t>Q4</t>
  </si>
  <si>
    <t>Bio-CNG</t>
  </si>
  <si>
    <t>MT</t>
  </si>
  <si>
    <t>Bio-LNG</t>
  </si>
  <si>
    <t>Fossil CNG</t>
  </si>
  <si>
    <t>Fossil LNG</t>
  </si>
  <si>
    <t>Hydrogen</t>
  </si>
  <si>
    <t>Electricity - Onroad</t>
  </si>
  <si>
    <t>Ethanol &lt;65</t>
  </si>
  <si>
    <t>Biodiesel</t>
  </si>
  <si>
    <t>Renewable Diesel</t>
  </si>
  <si>
    <t>CARBOB</t>
  </si>
  <si>
    <t>Diesel</t>
  </si>
  <si>
    <t>Fossil Natural Gas</t>
  </si>
  <si>
    <t>Biomethane</t>
  </si>
  <si>
    <t>Rolling Average</t>
  </si>
  <si>
    <t>Electricity</t>
  </si>
  <si>
    <t>Deficits</t>
  </si>
  <si>
    <t>Total Volume</t>
  </si>
  <si>
    <t>dge</t>
  </si>
  <si>
    <t>gge</t>
  </si>
  <si>
    <t>gal</t>
  </si>
  <si>
    <t>Ethanol</t>
  </si>
  <si>
    <t>Estimated Petroleum Fuel Displaced</t>
  </si>
  <si>
    <t>Estimated Petroleum Fuel Displaced by Alternative Fuels Supported by LCFS</t>
  </si>
  <si>
    <t>North American Landfill Gas</t>
  </si>
  <si>
    <t>North American Fossil Gas</t>
  </si>
  <si>
    <t>RNWD – UCO</t>
  </si>
  <si>
    <t>RNWD – Tallow</t>
  </si>
  <si>
    <t>RNWD – Other</t>
  </si>
  <si>
    <t>RNWD – Fish Oil</t>
  </si>
  <si>
    <t>RNWD – Corn Oil</t>
  </si>
  <si>
    <t>BD-UCO</t>
  </si>
  <si>
    <t>BD-Tallow</t>
  </si>
  <si>
    <t>BD-Soy</t>
  </si>
  <si>
    <t>BD-Corn Oil</t>
  </si>
  <si>
    <t>BD-Canola</t>
  </si>
  <si>
    <t>BD – Other</t>
  </si>
  <si>
    <t>Ethanol – Sorghum&amp;Corn&amp;Wheat</t>
  </si>
  <si>
    <t>Ethanol – Sorghum&amp;Corn</t>
  </si>
  <si>
    <t>Ethanol - Waste Corn&amp;Sorghum Seeds</t>
  </si>
  <si>
    <t>Ethanol - Waste Beverage</t>
  </si>
  <si>
    <t>Ethanol - Molasses</t>
  </si>
  <si>
    <t>Ethanol - Corn</t>
  </si>
  <si>
    <t>Ethanol - Cane</t>
  </si>
  <si>
    <t>Ethanol - Biomass</t>
  </si>
  <si>
    <t>Fuel - Feedstock</t>
  </si>
  <si>
    <t>Figure 2</t>
  </si>
  <si>
    <t>Figure 2 - GRAPH DATA</t>
  </si>
  <si>
    <t>Figure 3</t>
  </si>
  <si>
    <t xml:space="preserve">Credits </t>
  </si>
  <si>
    <t>2011Q1</t>
  </si>
  <si>
    <t>2012Q1</t>
  </si>
  <si>
    <t>2013Q1</t>
  </si>
  <si>
    <t>2014Q1</t>
  </si>
  <si>
    <t>2015Q1</t>
  </si>
  <si>
    <t>2016Q1</t>
  </si>
  <si>
    <t>2017Q1</t>
  </si>
  <si>
    <t>2018Q1</t>
  </si>
  <si>
    <t xml:space="preserve">Innovative Crude </t>
  </si>
  <si>
    <t>Figure 3 - GRAPH DATA</t>
  </si>
  <si>
    <t xml:space="preserve">Renewable Diesel </t>
  </si>
  <si>
    <t>Notes</t>
  </si>
  <si>
    <t>Fuel (units)</t>
  </si>
  <si>
    <t xml:space="preserve"> CARBOB (gal)</t>
  </si>
  <si>
    <t xml:space="preserve"> CaRFG (gal)</t>
  </si>
  <si>
    <t xml:space="preserve"> Diesel fuel (gal)</t>
  </si>
  <si>
    <t xml:space="preserve"> LNG (gal)</t>
  </si>
  <si>
    <t xml:space="preserve"> Electricity (KWh)</t>
  </si>
  <si>
    <t xml:space="preserve"> Hydrogen (kg)</t>
  </si>
  <si>
    <t xml:space="preserve"> Denatured Ethanol (gal)</t>
  </si>
  <si>
    <t xml:space="preserve"> FAME Biodiesel (gal)</t>
  </si>
  <si>
    <t xml:space="preserve"> Renewable Diesel (gal)</t>
  </si>
  <si>
    <t>Tab "Feedstock"</t>
  </si>
  <si>
    <t>Tab "Graphs"</t>
  </si>
  <si>
    <t>Project Type</t>
  </si>
  <si>
    <t>Low Complexity/Low Energy Use Refinery</t>
  </si>
  <si>
    <t>Refinery Investment Credit</t>
  </si>
  <si>
    <t>Renewable Hydrogen Refinery Credit</t>
  </si>
  <si>
    <t>Administratively Adjusted Credits</t>
  </si>
  <si>
    <t>Cummulative Bank</t>
  </si>
  <si>
    <t>Q1 - Q4 '11</t>
  </si>
  <si>
    <t>Q2 '11 - Q1 '12</t>
  </si>
  <si>
    <t>Q3 '11 - Q2 '12</t>
  </si>
  <si>
    <t>Q4 '11 - Q3 '12</t>
  </si>
  <si>
    <t>Q1 - Q4 '12</t>
  </si>
  <si>
    <t>Q2 '12 - Q1 '13</t>
  </si>
  <si>
    <t>Q3 '12 - Q2 '13</t>
  </si>
  <si>
    <t>Q4 '12 - Q3 '13</t>
  </si>
  <si>
    <t>Q1 - Q4 '13</t>
  </si>
  <si>
    <t>Q2 '13 - Q1 '14</t>
  </si>
  <si>
    <t>Q3 '13 - Q2 '14</t>
  </si>
  <si>
    <t>Q4 '13 - Q3 '14</t>
  </si>
  <si>
    <t>Q1 - Q4 '14</t>
  </si>
  <si>
    <t>Q2 '14 - Q1 '15</t>
  </si>
  <si>
    <t>Q3 '14 - Q2 '15</t>
  </si>
  <si>
    <t>Q4 '14 - Q3 '15</t>
  </si>
  <si>
    <t>Q1 - Q4 '15</t>
  </si>
  <si>
    <t>Q2 '15 - Q1 '16</t>
  </si>
  <si>
    <t>Q3 '15 - Q2 '16</t>
  </si>
  <si>
    <t>Q4 '15 - Q3 '16</t>
  </si>
  <si>
    <t>Q1 - Q4 '16</t>
  </si>
  <si>
    <t>Q2 '16 - Q1 '17</t>
  </si>
  <si>
    <t>Q3 '16 - Q2 '17</t>
  </si>
  <si>
    <t>Q4 '16 - Q3 2017</t>
  </si>
  <si>
    <t>Q1 - Q4 '17</t>
  </si>
  <si>
    <t>Q2 '17 - Q1 '18</t>
  </si>
  <si>
    <t>Q3 '17 - Q2 '18</t>
  </si>
  <si>
    <t>Q4 '17 - Q3 '18</t>
  </si>
  <si>
    <t>Renewable Naptha</t>
  </si>
  <si>
    <t>Renewable Naphtha</t>
  </si>
  <si>
    <t>Q1 '18 - Q4 '18</t>
  </si>
  <si>
    <t>Ethanol - Sorghum</t>
  </si>
  <si>
    <t>Ethanol - Wheat</t>
  </si>
  <si>
    <t>Dairy Digester/Animal Waste</t>
  </si>
  <si>
    <t>Alternative Jet Fuel</t>
  </si>
  <si>
    <t>Propane</t>
  </si>
  <si>
    <t>Q2 '18 - Q1 '19</t>
  </si>
  <si>
    <t>2019Q1</t>
  </si>
  <si>
    <t>High-Solids Anaerobic Digestion (HSAD/Food Waste) &amp; Waste Water</t>
  </si>
  <si>
    <t>Other (Hydrogen, Renewable Naphtha, Propane, Innovative Crude &amp; Low Complexity / Low Energy Use Refining, etc.)</t>
  </si>
  <si>
    <t>Ethanol - Other</t>
  </si>
  <si>
    <t>Q3 '18 - Q2 '19</t>
  </si>
  <si>
    <t>Cummulative Buffer Account</t>
  </si>
  <si>
    <t>Q4 '18 - Q3 '19</t>
  </si>
  <si>
    <t>Q1 '19 - Q4 '19</t>
  </si>
  <si>
    <t>2020Q1</t>
  </si>
  <si>
    <t>Q2 '19 - Q1 '20</t>
  </si>
  <si>
    <t>Electricity Credits</t>
  </si>
  <si>
    <t>Electricity Total Volume</t>
  </si>
  <si>
    <t>Total Electricity Credits</t>
  </si>
  <si>
    <t>Total Credits</t>
  </si>
  <si>
    <t>Total Deficits</t>
  </si>
  <si>
    <t>(LDV/MDV – Onroad) Residential EV Charging with Grid Avg. CI (Base Credits)</t>
  </si>
  <si>
    <t xml:space="preserve">(LDV/MDV – Onroad) Residential EV Charging with Low-CI (Incremental Credits) </t>
  </si>
  <si>
    <t>(LDV/MDV - Onroad) Non-residential EV Charging with Grid Avg. CI</t>
  </si>
  <si>
    <t xml:space="preserve">(LDV/MDV - Onroad) Non-residential EV Charging with Low-CI </t>
  </si>
  <si>
    <t>(HDV – Onroad) Non-residential EV charging with Grid Avg. CI</t>
  </si>
  <si>
    <t xml:space="preserve">(HDV – Onroad) Non-residential EV charging with Low-CI </t>
  </si>
  <si>
    <t>(Offroad) Fixed Guideway Systems</t>
  </si>
  <si>
    <t>(Offroad) eOGV</t>
  </si>
  <si>
    <t>(Offroad) eForklifts</t>
  </si>
  <si>
    <t>(Offroad) eCHE and eTRU</t>
  </si>
  <si>
    <t>Diesel Incremental Deficits</t>
  </si>
  <si>
    <t>Q3 '19 - Q2 '20</t>
  </si>
  <si>
    <t>CARBOB Incremental Deficits</t>
  </si>
  <si>
    <t>Q4 '19 - Q3 '20</t>
  </si>
  <si>
    <t>Tab "Fuels"</t>
  </si>
  <si>
    <t>Hydrogen Refueling Infrastructure (HRI) Credits</t>
  </si>
  <si>
    <t>DC Fast Charging Infrastructure (FCI) Credits</t>
  </si>
  <si>
    <t>NG - Waste Water</t>
  </si>
  <si>
    <t>NG - North American Landfill Gas</t>
  </si>
  <si>
    <t>NG - North American Fossil Gas</t>
  </si>
  <si>
    <t>NG - High-Solids Anaerobic Digestion (HSAD/Food Waste)</t>
  </si>
  <si>
    <t>NG - Dairy and Swine Manure</t>
  </si>
  <si>
    <t>NG - AD Wastewater Sludge</t>
  </si>
  <si>
    <t>Ethanol – Other</t>
  </si>
  <si>
    <t>Ethanol – Sugarcane / Molasses</t>
  </si>
  <si>
    <t>Ethanol - Fiber</t>
  </si>
  <si>
    <t>Electricity – Other Low-CI</t>
  </si>
  <si>
    <t>Electricity – Zero-CI</t>
  </si>
  <si>
    <t>Electricity – Grid avg. CI</t>
  </si>
  <si>
    <t>kWh</t>
  </si>
  <si>
    <t>Q1 '20 - Q4 '20</t>
  </si>
  <si>
    <t>2021Q1</t>
  </si>
  <si>
    <t>Q2 '20 - Q1 '21</t>
  </si>
  <si>
    <t>Fuel Application Type</t>
  </si>
  <si>
    <t>Electricity - Onroad - LDV/MDV
(Replaced by rows 89 - 91 starting 2019)</t>
  </si>
  <si>
    <t>Electricity - Onroad - HDV
(Replaced by rows 92 - 93 starting 2019)</t>
  </si>
  <si>
    <t>Electricity - Onroad - LDV/MDV
(Replaced by rows 24 - 27 starting 2019)</t>
  </si>
  <si>
    <t>Electricity - Onroad - HDV
(Replaced by rows 28 - 29 starting 2019)</t>
  </si>
  <si>
    <r>
      <rPr>
        <b/>
        <sz val="11"/>
        <color rgb="FF000000"/>
        <rFont val="Arial"/>
        <family val="2"/>
      </rPr>
      <t>Credits and Deficits</t>
    </r>
    <r>
      <rPr>
        <sz val="11"/>
        <color rgb="FF000000"/>
        <rFont val="Arial"/>
        <family val="2"/>
      </rPr>
      <t xml:space="preserve"> are calculated using the equation in section 95486(b)(3) of the LCFS regulation.  </t>
    </r>
  </si>
  <si>
    <t>RD – Corn Oil</t>
  </si>
  <si>
    <t>RD – UCO</t>
  </si>
  <si>
    <t>RD – Tallow</t>
  </si>
  <si>
    <t>RD – Other</t>
  </si>
  <si>
    <t>Tab "Feedstock 2011 - 2021"</t>
  </si>
  <si>
    <t>https://ww2.arb.ca.gov/sites/default/files/2020-07/2020_lcfs_fro_oal-approved_unofficial_06302020.pdf</t>
  </si>
  <si>
    <t>Total Electricity</t>
  </si>
  <si>
    <t>Q3 '20 - Q2 '21</t>
  </si>
  <si>
    <t xml:space="preserve">CA-GREET3.0 </t>
  </si>
  <si>
    <t>California Greenhouse Gases, Regulated Emissions, and Energy Use in Transportation model</t>
  </si>
  <si>
    <t>LCFS Regulation</t>
  </si>
  <si>
    <t>References</t>
  </si>
  <si>
    <t>used cooking oil</t>
  </si>
  <si>
    <t xml:space="preserve">     UCO</t>
  </si>
  <si>
    <t>renewable diesel</t>
  </si>
  <si>
    <t xml:space="preserve">     RNWD</t>
  </si>
  <si>
    <t>metric tons of carbon dioxide equivalent</t>
  </si>
  <si>
    <t xml:space="preserve">     MT</t>
  </si>
  <si>
    <t>LCFS Reporting Tool and Credit Bank &amp; Transfer System</t>
  </si>
  <si>
    <t xml:space="preserve">     LRT-CBTS</t>
  </si>
  <si>
    <t>liquified natural gas</t>
  </si>
  <si>
    <t xml:space="preserve">     LNG</t>
  </si>
  <si>
    <t>lower heating value</t>
  </si>
  <si>
    <t xml:space="preserve">     LHV</t>
  </si>
  <si>
    <t>fuel pathway code</t>
  </si>
  <si>
    <t xml:space="preserve">     FPC</t>
  </si>
  <si>
    <t>higher heating value</t>
  </si>
  <si>
    <t xml:space="preserve">     HHV</t>
  </si>
  <si>
    <t>gasoline gallon equivalent</t>
  </si>
  <si>
    <t xml:space="preserve">     gge</t>
  </si>
  <si>
    <t>diesel gallon equivalent</t>
  </si>
  <si>
    <t xml:space="preserve">     dge</t>
  </si>
  <si>
    <t>compressed natural gas</t>
  </si>
  <si>
    <t xml:space="preserve">     CNG </t>
  </si>
  <si>
    <t xml:space="preserve">carbon intensity (gCO2e/MJ) </t>
  </si>
  <si>
    <t xml:space="preserve">     CI </t>
  </si>
  <si>
    <t>biodiesel</t>
  </si>
  <si>
    <t xml:space="preserve">     BD</t>
  </si>
  <si>
    <t>includes naphtha from a renewable feedstock blended into CARBOB.</t>
  </si>
  <si>
    <t xml:space="preserve">     "Renewable Naphtha"</t>
  </si>
  <si>
    <t>means California reformulated gasoline blendstock for oxygenate blending.</t>
  </si>
  <si>
    <t xml:space="preserve">     "CARBOB"</t>
  </si>
  <si>
    <t>means biogas-derived biomethane which has been compressed and liquefied into LNG. Bio-LNG has equivalent performance characteristics when compared to fossil LNG.</t>
  </si>
  <si>
    <t xml:space="preserve">     "Bio-LNG" </t>
  </si>
  <si>
    <t>means biogas-derived biomethane which has been compressed to CNG.  Bio-CNG has equivalent performance characteristics when compared to fossil CNG.</t>
  </si>
  <si>
    <t xml:space="preserve">     "Bio-CNG"</t>
  </si>
  <si>
    <t>is calculated as a sum of bio-CNG and bio-LNG reported in the LCFS.</t>
  </si>
  <si>
    <t xml:space="preserve">     "Biomethane"</t>
  </si>
  <si>
    <t xml:space="preserve">Full list of definitions and acronyms can be found in section 95481 of the LCFS regulation. </t>
  </si>
  <si>
    <t>Definitions and Acronyms</t>
  </si>
  <si>
    <t xml:space="preserve">     Figure 3 presents the number of credits (in MT) for each fuel type from 2011 to the present.     </t>
  </si>
  <si>
    <t xml:space="preserve">     Figure 2 presents the contribution of each fuel type to the total number of credits as a percentage, and it is based on the credit 4-quarter rolling average for each fuel type.</t>
  </si>
  <si>
    <t xml:space="preserve">     Figure 1 presents the total amount of credits and deficits for all fuels reported for each quarter and the cumulative bank curve.  </t>
  </si>
  <si>
    <t xml:space="preserve">     For archive purposes as the categories have been revised in the Tab "Feedstock" to no longer include CA-GREET2.0 and CA-GREET1.8B feedstock designations. </t>
  </si>
  <si>
    <r>
      <t xml:space="preserve">     </t>
    </r>
    <r>
      <rPr>
        <sz val="11"/>
        <color theme="1"/>
        <rFont val="Arial"/>
        <family val="2"/>
      </rPr>
      <t>This tab contains total credits, deficits, and volume for each feedstock of E</t>
    </r>
    <r>
      <rPr>
        <sz val="11"/>
        <color rgb="FF000000"/>
        <rFont val="Arial"/>
        <family val="2"/>
      </rPr>
      <t xml:space="preserve">thanol, </t>
    </r>
    <r>
      <rPr>
        <sz val="11"/>
        <color theme="1"/>
        <rFont val="Arial"/>
        <family val="2"/>
      </rPr>
      <t>Biodiesel, Renewable Diesel, Natural Gas, and Electricity.</t>
    </r>
  </si>
  <si>
    <t xml:space="preserve">     archived on a seperate tab. </t>
  </si>
  <si>
    <t xml:space="preserve">     Beginning in Q1 2021, all parties are reporting using CA-GREET3.0 FPCs.  These categories have been aligned with the feedstocks available through the Tier 1 calculator. 2011 through 2021 data will be </t>
  </si>
  <si>
    <t xml:space="preserve">     transportation).</t>
  </si>
  <si>
    <t xml:space="preserve">     import, import, purchased with obligation, gain in inventory) minus the sum of all transactions with a negative obligation indicator (-) (i.e., export, sold with obligation, loss of inventory, not used for</t>
  </si>
  <si>
    <r>
      <rPr>
        <b/>
        <sz val="11"/>
        <color rgb="FF000000"/>
        <rFont val="Arial"/>
        <family val="2"/>
      </rPr>
      <t>Volume</t>
    </r>
    <r>
      <rPr>
        <sz val="11"/>
        <color rgb="FF000000"/>
        <rFont val="Arial"/>
        <family val="2"/>
      </rPr>
      <t xml:space="preserve"> represents the "total obligated amount" (TOA) which is the sum of all fuel transactions (reported in LRT-CBTS) with a positive obligation indicator (+) (i.e., production in California, production for</t>
    </r>
  </si>
  <si>
    <r>
      <rPr>
        <b/>
        <sz val="11"/>
        <color rgb="FF000000"/>
        <rFont val="Arial"/>
        <family val="2"/>
      </rPr>
      <t>Credits and deficits</t>
    </r>
    <r>
      <rPr>
        <sz val="11"/>
        <color rgb="FF000000"/>
        <rFont val="Arial"/>
        <family val="2"/>
      </rPr>
      <t xml:space="preserve"> are calculated using the equation in section 95486(b)(3) of the LCFS regulation. </t>
    </r>
  </si>
  <si>
    <t xml:space="preserve">     energy economy ratio (EER) and divided by energy density of CaRFG in order to convert it to gge. </t>
  </si>
  <si>
    <t xml:space="preserve">     into LCFS each quarter since the beginning of the program.  It is calculated as a sum of the quarterly TOA of each alternative fuel multiplied by the energy density of the fuel and by the applicable </t>
  </si>
  <si>
    <r>
      <rPr>
        <b/>
        <sz val="11"/>
        <color rgb="FF000000"/>
        <rFont val="Arial"/>
        <family val="2"/>
      </rPr>
      <t>Estimated Petroleum Fuel Displaced by Alternative Fuels Supported by LCFS</t>
    </r>
    <r>
      <rPr>
        <sz val="11"/>
        <color rgb="FF000000"/>
        <rFont val="Arial"/>
        <family val="2"/>
      </rPr>
      <t xml:space="preserve"> represents the total amount of gasoline and diesel (expressed in gge) that was displaced by the alternative fuels reported</t>
    </r>
  </si>
  <si>
    <r>
      <rPr>
        <b/>
        <sz val="11"/>
        <color rgb="FF000000"/>
        <rFont val="Arial"/>
        <family val="2"/>
      </rPr>
      <t>For (HDV – Onroad):</t>
    </r>
    <r>
      <rPr>
        <sz val="11"/>
        <color rgb="FF000000"/>
        <rFont val="Arial"/>
        <family val="2"/>
      </rPr>
      <t xml:space="preserve"> "Non-residential EV charging with Grid Avg. CI" and "Non-residential EV charging with Low-CI".</t>
    </r>
  </si>
  <si>
    <r>
      <rPr>
        <b/>
        <sz val="11"/>
        <color rgb="FF000000"/>
        <rFont val="Arial"/>
        <family val="2"/>
      </rPr>
      <t>For (LDV/MDV – Onroad)</t>
    </r>
    <r>
      <rPr>
        <sz val="11"/>
        <color rgb="FF000000"/>
        <rFont val="Arial"/>
        <family val="2"/>
      </rPr>
      <t>: "Residential EV Charging with Grid Avg. CI (Base Credits)",  "Non-residential EV Charging with Grid Avg. CI", and "Non-residential EV Charging with Low-CI".</t>
    </r>
  </si>
  <si>
    <r>
      <t xml:space="preserve">     Beginning in Q1 2019, </t>
    </r>
    <r>
      <rPr>
        <b/>
        <sz val="11"/>
        <rFont val="Arial"/>
        <family val="2"/>
      </rPr>
      <t>electricity total volume</t>
    </r>
    <r>
      <rPr>
        <sz val="11"/>
        <rFont val="Arial"/>
        <family val="2"/>
      </rPr>
      <t xml:space="preserve"> has been further broken out into the following subcategories: </t>
    </r>
  </si>
  <si>
    <t xml:space="preserve">                  89.63   (MJ/gal)</t>
  </si>
  <si>
    <t xml:space="preserve"> Propane (gal)</t>
  </si>
  <si>
    <t xml:space="preserve">                  117.66 (MJ/gal)</t>
  </si>
  <si>
    <t xml:space="preserve"> Renewable Naphtha (gal)</t>
  </si>
  <si>
    <t xml:space="preserve">                  126.37 (MJ/gal)</t>
  </si>
  <si>
    <t xml:space="preserve"> Alternative Jet Fuel (gal)</t>
  </si>
  <si>
    <t xml:space="preserve">                  129.65 (MJ/gal)</t>
  </si>
  <si>
    <t xml:space="preserve">                  126.13 (MJ/gal)</t>
  </si>
  <si>
    <t xml:space="preserve">                  81.51   (MJ/gal)</t>
  </si>
  <si>
    <t xml:space="preserve">                  80.53   (MJ/gal)</t>
  </si>
  <si>
    <t xml:space="preserve"> Undenatured Anhydrous Ethanol (gal)</t>
  </si>
  <si>
    <t xml:space="preserve">                  120.00 (MJ/kg)</t>
  </si>
  <si>
    <t xml:space="preserve">                  3.60     (MJ/KWh)</t>
  </si>
  <si>
    <t xml:space="preserve">                  78.83   (MJ/gal)</t>
  </si>
  <si>
    <t xml:space="preserve">                  105.50 (MJ/Therm)</t>
  </si>
  <si>
    <t xml:space="preserve"> CNG (Therm)</t>
  </si>
  <si>
    <t xml:space="preserve">                  134.47 (MJ/gal)</t>
  </si>
  <si>
    <t xml:space="preserve">                  115.83 (MJ/gal)</t>
  </si>
  <si>
    <t xml:space="preserve">                  119.53 (MJ/gal)</t>
  </si>
  <si>
    <t xml:space="preserve">     Energy Density and Conversion Factors</t>
  </si>
  <si>
    <t xml:space="preserve">     Energy densities of LCFS fuels and blendstocks are listed in the table below:</t>
  </si>
  <si>
    <t xml:space="preserve">     Therefore, the conversion from therms (HHV) to dge is calculated using the following equation: # of Therms X  0.903 X 105.50 / 134.47</t>
  </si>
  <si>
    <t xml:space="preserve">                                                                                 MJ LHV=therms HHV x (930/1030) x 105.50 MJ/therm.</t>
  </si>
  <si>
    <r>
      <t xml:space="preserve">     </t>
    </r>
    <r>
      <rPr>
        <b/>
        <sz val="11"/>
        <color rgb="FF000000"/>
        <rFont val="Arial"/>
        <family val="2"/>
      </rPr>
      <t>Higher Heating Value</t>
    </r>
    <r>
      <rPr>
        <sz val="11"/>
        <color rgb="FF000000"/>
        <rFont val="Arial"/>
        <family val="2"/>
      </rPr>
      <t xml:space="preserve"> (HHV) as shown on utilities bills. The amount of fuel reported in therms is converted to mega joules (MJ) on a Lower Heating Value (LHV) basis using the conversion factor </t>
    </r>
  </si>
  <si>
    <r>
      <t xml:space="preserve">     </t>
    </r>
    <r>
      <rPr>
        <b/>
        <sz val="11"/>
        <color rgb="FF000000"/>
        <rFont val="Arial"/>
        <family val="2"/>
      </rPr>
      <t>Prior 2019</t>
    </r>
    <r>
      <rPr>
        <sz val="11"/>
        <color rgb="FF000000"/>
        <rFont val="Arial"/>
        <family val="2"/>
      </rPr>
      <t xml:space="preserve">, CNG and L-CNG were reported in standard cubic feet (scf). Starting in 2019 the amount of fuel dispensed at all fueling facilities is required to be reported in therms based on </t>
    </r>
  </si>
  <si>
    <t xml:space="preserve">     LNG gallons are converted to dge by multiplying them with the ratio of the energy density of the fuel divided by energy density of Diesel.</t>
  </si>
  <si>
    <t xml:space="preserve">     Hydrogen and Electricity volumes are converted to gge by multiplying the kg or kwh with the ratio of the energy density of the fuel divided by energy density of CaRFG.</t>
  </si>
  <si>
    <t xml:space="preserve">     The TOA of Ethanol, Biodiesel, Renewable Diesel, Alternative Jet Fuel, Renewable Naphtha, Propane, CARBOB and Diesel is reported in gallons.</t>
  </si>
  <si>
    <t xml:space="preserve">     transportation).
</t>
  </si>
  <si>
    <r>
      <rPr>
        <b/>
        <sz val="11"/>
        <color rgb="FF000000"/>
        <rFont val="Arial"/>
        <family val="2"/>
      </rPr>
      <t>Volume</t>
    </r>
    <r>
      <rPr>
        <sz val="11"/>
        <color rgb="FF000000"/>
        <rFont val="Arial"/>
        <family val="2"/>
      </rPr>
      <t xml:space="preserve"> represents the "total obligated amount" (</t>
    </r>
    <r>
      <rPr>
        <b/>
        <sz val="11"/>
        <color rgb="FF000000"/>
        <rFont val="Arial"/>
        <family val="2"/>
      </rPr>
      <t>TOA</t>
    </r>
    <r>
      <rPr>
        <sz val="11"/>
        <color rgb="FF000000"/>
        <rFont val="Arial"/>
        <family val="2"/>
      </rPr>
      <t>) which is the sum of all fuel transactions (reported in LRT-CBTS) with a positive obligation indicator (+) (i.e., production in California, production for</t>
    </r>
  </si>
  <si>
    <r>
      <t xml:space="preserve">     </t>
    </r>
    <r>
      <rPr>
        <b/>
        <sz val="11"/>
        <color rgb="FF000000"/>
        <rFont val="Arial"/>
        <family val="2"/>
      </rPr>
      <t>Cummulative Buffer Account</t>
    </r>
    <r>
      <rPr>
        <sz val="11"/>
        <color rgb="FF000000"/>
        <rFont val="Arial"/>
        <family val="2"/>
      </rPr>
      <t xml:space="preserve"> shows number of credits deposited in the buffer account pursuant to the LCFS regulation section 95486 (a)(3).</t>
    </r>
  </si>
  <si>
    <r>
      <t xml:space="preserve">     </t>
    </r>
    <r>
      <rPr>
        <b/>
        <sz val="11"/>
        <color rgb="FF000000"/>
        <rFont val="Arial"/>
        <family val="2"/>
      </rPr>
      <t>Cummulative Bank</t>
    </r>
    <r>
      <rPr>
        <sz val="11"/>
        <color rgb="FF000000"/>
        <rFont val="Arial"/>
        <family val="2"/>
      </rPr>
      <t xml:space="preserve"> shows the net credit/deficit balance as of the most recent quarter.</t>
    </r>
  </si>
  <si>
    <t xml:space="preserve">     in each quarter) pursuant to LCFS regulation section 95491(h)</t>
  </si>
  <si>
    <r>
      <t xml:space="preserve">     </t>
    </r>
    <r>
      <rPr>
        <b/>
        <sz val="11"/>
        <color rgb="FF000000"/>
        <rFont val="Arial"/>
        <family val="2"/>
      </rPr>
      <t>Administratively Adjusted Credits</t>
    </r>
    <r>
      <rPr>
        <sz val="11"/>
        <color rgb="FF000000"/>
        <rFont val="Arial"/>
        <family val="2"/>
      </rPr>
      <t xml:space="preserve"> reflect corrections to inaccurately reported data discovered through audits or self reported to CARB (Note: Data shown denotes net credits and deficits adjustments</t>
    </r>
  </si>
  <si>
    <r>
      <rPr>
        <b/>
        <sz val="11"/>
        <color rgb="FF000000"/>
        <rFont val="Arial"/>
        <family val="2"/>
      </rPr>
      <t>Hydrogen Refueling Infrastructure (HRI) and DC Fast Charging Infrastructure (FCI)</t>
    </r>
    <r>
      <rPr>
        <sz val="11"/>
        <color rgb="FF000000"/>
        <rFont val="Arial"/>
        <family val="2"/>
      </rPr>
      <t>: these pathways generate ZEV Infrastructure Credits pursuant to LCFS regulation section 95486.2(a) &amp; (b).</t>
    </r>
  </si>
  <si>
    <r>
      <rPr>
        <b/>
        <sz val="11"/>
        <color rgb="FF000000"/>
        <rFont val="Arial"/>
        <family val="2"/>
      </rPr>
      <t>Renewable Hydrogen Refinery</t>
    </r>
    <r>
      <rPr>
        <sz val="11"/>
        <color rgb="FF000000"/>
        <rFont val="Arial"/>
        <family val="2"/>
      </rPr>
      <t xml:space="preserve"> </t>
    </r>
    <r>
      <rPr>
        <b/>
        <sz val="11"/>
        <color rgb="FF000000"/>
        <rFont val="Arial"/>
        <family val="2"/>
      </rPr>
      <t>Credit</t>
    </r>
    <r>
      <rPr>
        <sz val="11"/>
        <color rgb="FF000000"/>
        <rFont val="Arial"/>
        <family val="2"/>
      </rPr>
      <t>: offered to a refiner that produces CARBOB or diesel fuel that is partially derived from renewable hydrogen pursuant to LCFS regulation section 95489(f).</t>
    </r>
  </si>
  <si>
    <r>
      <rPr>
        <b/>
        <sz val="11"/>
        <color rgb="FF000000"/>
        <rFont val="Arial"/>
        <family val="2"/>
      </rPr>
      <t>Refinery Investment Credit</t>
    </r>
    <r>
      <rPr>
        <sz val="11"/>
        <color rgb="FF000000"/>
        <rFont val="Arial"/>
        <family val="2"/>
      </rPr>
      <t>:  offered to refiners that can demonstrate reduction of greenhouse gas emissions in its facility pursuant to LCFS regulation section 95489(e).</t>
    </r>
  </si>
  <si>
    <t xml:space="preserve">     equal to or less than 5 million MMBtu pursuant to LCFS regulation section 95489(d).</t>
  </si>
  <si>
    <r>
      <rPr>
        <b/>
        <sz val="11"/>
        <color rgb="FF000000"/>
        <rFont val="Arial"/>
        <family val="2"/>
      </rPr>
      <t>Low Complexity/Low Energy Use Refinery</t>
    </r>
    <r>
      <rPr>
        <sz val="11"/>
        <color rgb="FF000000"/>
        <rFont val="Arial"/>
        <family val="2"/>
      </rPr>
      <t>: offered to a refiner that meets both of the following criteria; a Modified Nelson Complexity Score equal to or less than 5, and total annual energy use</t>
    </r>
  </si>
  <si>
    <t xml:space="preserve">     or carbon capture and storage (CCS) at the crude oil production facilities pursuant to LCFS regulation section 95489(c).</t>
  </si>
  <si>
    <r>
      <rPr>
        <b/>
        <sz val="11"/>
        <color rgb="FF000000"/>
        <rFont val="Arial"/>
        <family val="2"/>
      </rPr>
      <t>Innovative crude</t>
    </r>
    <r>
      <rPr>
        <sz val="11"/>
        <color rgb="FF000000"/>
        <rFont val="Arial"/>
        <family val="2"/>
      </rPr>
      <t>:  includes crude produced and supplied to California refineries using solar steam generation (55 percent quality or greater), solar or wind electricity generation, solar heat generation,</t>
    </r>
  </si>
  <si>
    <r>
      <t xml:space="preserve">     </t>
    </r>
    <r>
      <rPr>
        <b/>
        <sz val="11"/>
        <color rgb="FF000000"/>
        <rFont val="Arial"/>
        <family val="2"/>
      </rPr>
      <t xml:space="preserve">Project Type </t>
    </r>
    <r>
      <rPr>
        <sz val="11"/>
        <color rgb="FF000000"/>
        <rFont val="Arial"/>
        <family val="2"/>
      </rPr>
      <t>credits are generated from the following:</t>
    </r>
  </si>
  <si>
    <r>
      <t xml:space="preserve">     </t>
    </r>
    <r>
      <rPr>
        <b/>
        <sz val="11"/>
        <color rgb="FF000000"/>
        <rFont val="Arial"/>
        <family val="2"/>
      </rPr>
      <t>Electricity- Offroad</t>
    </r>
    <r>
      <rPr>
        <sz val="11"/>
        <color rgb="FF000000"/>
        <rFont val="Arial"/>
        <family val="2"/>
      </rPr>
      <t xml:space="preserve"> category is broken out into "Fixed Guideway Systems", "eOGVs", "eForklifts", and "eCHE/eTRU". </t>
    </r>
  </si>
  <si>
    <t>and "Non-residential EV Charging with Low-CI".</t>
  </si>
  <si>
    <r>
      <rPr>
        <b/>
        <sz val="11"/>
        <color rgb="FF000000"/>
        <rFont val="Arial"/>
        <family val="2"/>
      </rPr>
      <t>For (LDV/MDV – Onroad)</t>
    </r>
    <r>
      <rPr>
        <sz val="11"/>
        <color rgb="FF000000"/>
        <rFont val="Arial"/>
        <family val="2"/>
      </rPr>
      <t>: "Residential EV Charging with Grid Avg. CI (Base Credits)", "Residential EV Charging with Low-CI (Incremental Credits)", "Non-residential EV Charging with Grid Avg. CI",</t>
    </r>
  </si>
  <si>
    <r>
      <t xml:space="preserve">     Beginning in Q1 2019, </t>
    </r>
    <r>
      <rPr>
        <b/>
        <sz val="11"/>
        <rFont val="Arial"/>
        <family val="2"/>
      </rPr>
      <t>electricity credits</t>
    </r>
    <r>
      <rPr>
        <sz val="11"/>
        <rFont val="Arial"/>
        <family val="2"/>
      </rPr>
      <t xml:space="preserve"> have been further broken out into the following subcategories: </t>
    </r>
  </si>
  <si>
    <t xml:space="preserve">     standard.</t>
  </si>
  <si>
    <r>
      <t xml:space="preserve">     Beginning in Q1 2020, </t>
    </r>
    <r>
      <rPr>
        <b/>
        <sz val="11"/>
        <rFont val="Arial"/>
        <family val="2"/>
      </rPr>
      <t>CARBOB Incremental Deficits</t>
    </r>
    <r>
      <rPr>
        <sz val="11"/>
        <rFont val="Arial"/>
        <family val="2"/>
      </rPr>
      <t xml:space="preserve"> and </t>
    </r>
    <r>
      <rPr>
        <b/>
        <sz val="11"/>
        <rFont val="Arial"/>
        <family val="2"/>
      </rPr>
      <t>Diesel Incremental Deficits</t>
    </r>
    <r>
      <rPr>
        <sz val="11"/>
        <rFont val="Arial"/>
        <family val="2"/>
      </rPr>
      <t xml:space="preserve"> were generated due to the latest 3 year average of crude oil supply having a higher CI average than the baseline</t>
    </r>
  </si>
  <si>
    <r>
      <t xml:space="preserve">     For </t>
    </r>
    <r>
      <rPr>
        <b/>
        <sz val="11"/>
        <color rgb="FF000000"/>
        <rFont val="Arial"/>
        <family val="2"/>
      </rPr>
      <t>CARBOB and Diesel</t>
    </r>
    <r>
      <rPr>
        <sz val="11"/>
        <color rgb="FF000000"/>
        <rFont val="Arial"/>
        <family val="2"/>
      </rPr>
      <t>, deficits shown are generated due to production, import and purchase, etc. while any credits shown are generated due to sale of inventory, exports outside CA, etc.</t>
    </r>
  </si>
  <si>
    <t xml:space="preserve">     higher carbon intensity (CI) than the CI standard or due to sale of inventories, exports outside of CA, etc.</t>
  </si>
  <si>
    <r>
      <t xml:space="preserve">     For </t>
    </r>
    <r>
      <rPr>
        <b/>
        <sz val="11"/>
        <rFont val="Arial"/>
        <family val="2"/>
      </rPr>
      <t>Alternative fuels</t>
    </r>
    <r>
      <rPr>
        <sz val="11"/>
        <rFont val="Arial"/>
        <family val="2"/>
      </rPr>
      <t xml:space="preserve"> that displace CARBOB and Diesel, credits </t>
    </r>
    <r>
      <rPr>
        <sz val="11"/>
        <color rgb="FF000000"/>
        <rFont val="Arial"/>
        <family val="2"/>
      </rPr>
      <t xml:space="preserve">are generated by low-CI fuels due to production, imports and purchase, etc. while any deficits generated are either due to a </t>
    </r>
  </si>
  <si>
    <t xml:space="preserve">     Alternative Fuels Supported by LCFS.</t>
  </si>
  <si>
    <t xml:space="preserve">     This tab contains total credits, deficits and volume for each fuel reported under the LCFS program. It also includes Carbon Intensity (CI) averages values and the Estimated Petroleum Fuel Displaced by</t>
  </si>
  <si>
    <t xml:space="preserve">     This sheet explains the content in each tab and provides definitions and acronyms for terms used in this spreadsheet.</t>
  </si>
  <si>
    <t>CI Avg</t>
  </si>
  <si>
    <t>gCO2e/MJ</t>
  </si>
  <si>
    <t>Q4 '20 - Q3 '21</t>
  </si>
  <si>
    <t>RD – Soy</t>
  </si>
  <si>
    <r>
      <rPr>
        <b/>
        <sz val="11"/>
        <rFont val="Arial"/>
        <family val="2"/>
      </rPr>
      <t>CI average</t>
    </r>
    <r>
      <rPr>
        <sz val="11"/>
        <rFont val="Arial"/>
        <family val="2"/>
      </rPr>
      <t xml:space="preserve"> shows the Carbon Intensity value in gCO2e/MJ for Ethanol, Biodiesel, Renewable Diesel, Bio-CNG, Bio-LNG, Electricity, and Alternative Jet Fuel.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</si>
</sst>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7" x14ac:knownFonts="1">
    <font>
      <sz val="11"/>
      <color rgb="FF000000"/>
      <name val="Calibri"/>
      <family val="2"/>
      <scheme val="minor"/>
    </font>
    <font>
      <sz val="11"/>
      <name val="Calibri"/>
      <family val="2"/>
    </font>
    <font>
      <b/>
      <u/>
      <sz val="14"/>
      <color rgb="FF000000"/>
      <name val="Arial"/>
      <family val="2"/>
    </font>
    <font>
      <b/>
      <u/>
      <sz val="10"/>
      <color rgb="FF000000"/>
      <name val="Arial"/>
      <family val="2"/>
    </font>
    <font>
      <sz val="10"/>
      <color rgb="FF000000"/>
      <name val="Arial"/>
      <family val="2"/>
    </font>
    <font>
      <sz val="11"/>
      <color rgb="FF000000"/>
      <name val="Calibri"/>
      <family val="2"/>
    </font>
    <font>
      <b/>
      <sz val="10"/>
      <color rgb="FF000000"/>
      <name val="Arial"/>
      <family val="2"/>
    </font>
    <font>
      <sz val="11"/>
      <color rgb="FF000000"/>
      <name val="Calibri"/>
      <family val="2"/>
      <scheme val="minor"/>
    </font>
    <font>
      <b/>
      <sz val="11"/>
      <name val="Calibri"/>
      <family val="2"/>
    </font>
    <font>
      <b/>
      <sz val="14"/>
      <color rgb="FF000000"/>
      <name val="Calibri"/>
      <family val="2"/>
    </font>
    <font>
      <b/>
      <sz val="11"/>
      <color rgb="FF000000"/>
      <name val="Calibri"/>
      <family val="2"/>
    </font>
    <font>
      <sz val="11"/>
      <color rgb="FF000000"/>
      <name val="Arial"/>
      <family val="2"/>
    </font>
    <font>
      <b/>
      <sz val="11"/>
      <color rgb="FF000000"/>
      <name val="Arial"/>
      <family val="2"/>
    </font>
    <font>
      <u/>
      <sz val="11"/>
      <color theme="10"/>
      <name val="Calibri"/>
      <family val="2"/>
      <scheme val="minor"/>
    </font>
    <font>
      <sz val="11"/>
      <name val="Calibri"/>
      <family val="2"/>
    </font>
    <font>
      <sz val="10"/>
      <color rgb="FF000000"/>
      <name val="Arial"/>
      <family val="2"/>
    </font>
    <font>
      <b/>
      <u/>
      <sz val="10"/>
      <color rgb="FF000000"/>
      <name val="Arial"/>
      <family val="2"/>
    </font>
    <font>
      <i/>
      <sz val="11"/>
      <name val="Arial"/>
      <family val="2"/>
    </font>
    <font>
      <sz val="11"/>
      <color theme="0"/>
      <name val="Calibri"/>
      <family val="2"/>
      <scheme val="minor"/>
    </font>
    <font>
      <sz val="11"/>
      <color theme="1" tint="4.9989318521683403E-2"/>
      <name val="Calibri"/>
      <family val="2"/>
      <scheme val="minor"/>
    </font>
    <font>
      <b/>
      <sz val="14"/>
      <color rgb="FF000000"/>
      <name val="Arial"/>
      <family val="2"/>
    </font>
    <font>
      <b/>
      <u/>
      <sz val="10"/>
      <color rgb="FF000000"/>
      <name val="Arial"/>
      <family val="2"/>
    </font>
    <font>
      <sz val="10"/>
      <color rgb="FF000000"/>
      <name val="Arial"/>
      <family val="2"/>
    </font>
    <font>
      <b/>
      <sz val="10"/>
      <color rgb="FF000000"/>
      <name val="Arial"/>
      <family val="2"/>
    </font>
    <font>
      <sz val="10"/>
      <name val="Arial"/>
      <family val="2"/>
    </font>
    <font>
      <sz val="8"/>
      <name val="Calibri"/>
      <family val="2"/>
      <scheme val="minor"/>
    </font>
    <font>
      <b/>
      <sz val="11"/>
      <name val="Arial"/>
      <family val="2"/>
    </font>
    <font>
      <sz val="11"/>
      <name val="Arial"/>
      <family val="2"/>
    </font>
    <font>
      <sz val="11"/>
      <color theme="1"/>
      <name val="Calibri"/>
      <family val="2"/>
    </font>
    <font>
      <sz val="11"/>
      <color rgb="FFFF0000"/>
      <name val="Calibri"/>
      <family val="2"/>
    </font>
    <font>
      <sz val="11"/>
      <color theme="0" tint="-0.499984740745262"/>
      <name val="Calibri"/>
      <family val="2"/>
    </font>
    <font>
      <u/>
      <sz val="11"/>
      <color theme="10"/>
      <name val="Arial"/>
      <family val="2"/>
    </font>
    <font>
      <b/>
      <sz val="12"/>
      <color rgb="FF000000"/>
      <name val="Arial"/>
      <family val="2"/>
    </font>
    <font>
      <sz val="11"/>
      <color theme="1"/>
      <name val="Arial"/>
      <family val="2"/>
    </font>
    <font>
      <sz val="11"/>
      <color rgb="FF0000CC"/>
      <name val="Arial"/>
      <family val="2"/>
    </font>
    <font>
      <sz val="10"/>
      <color rgb="FF0000CC"/>
      <name val="Arial"/>
      <family val="2"/>
    </font>
    <font>
      <sz val="10"/>
      <color theme="1"/>
      <name val="Arial"/>
      <family val="2"/>
    </font>
  </fonts>
  <fills count="8">
    <fill>
      <patternFill patternType="none"/>
    </fill>
    <fill>
      <patternFill patternType="gray125"/>
    </fill>
    <fill>
      <patternFill patternType="solid">
        <fgColor rgb="FFFFC0CB"/>
        <bgColor rgb="FFFFC0CB"/>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5"/>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rgb="FFD3D3D3"/>
      </left>
      <right style="thin">
        <color rgb="FFD3D3D3"/>
      </right>
      <top style="thin">
        <color rgb="FFD3D3D3"/>
      </top>
      <bottom style="thin">
        <color rgb="FFD3D3D3"/>
      </bottom>
      <diagonal/>
    </border>
    <border>
      <left/>
      <right/>
      <top style="thin">
        <color rgb="FFD3D3D3"/>
      </top>
      <bottom style="thin">
        <color rgb="FFD3D3D3"/>
      </bottom>
      <diagonal/>
    </border>
    <border>
      <left/>
      <right style="thin">
        <color rgb="FFD3D3D3"/>
      </right>
      <top style="thin">
        <color rgb="FFD3D3D3"/>
      </top>
      <bottom style="thin">
        <color rgb="FFD3D3D3"/>
      </bottom>
      <diagonal/>
    </border>
    <border>
      <left style="thin">
        <color indexed="64"/>
      </left>
      <right style="thin">
        <color indexed="64"/>
      </right>
      <top style="thin">
        <color indexed="64"/>
      </top>
      <bottom style="thin">
        <color indexed="64"/>
      </bottom>
      <diagonal/>
    </border>
    <border>
      <left style="thin">
        <color rgb="FFD3D3D3"/>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5">
    <xf numFmtId="0" fontId="0" fillId="0" borderId="0"/>
    <xf numFmtId="43" fontId="7" fillId="0" borderId="0" applyFont="0" applyFill="0" applyBorder="0" applyAlignment="0" applyProtection="0"/>
    <xf numFmtId="0" fontId="13" fillId="0" borderId="0" applyNumberFormat="0" applyFill="0" applyBorder="0" applyAlignment="0" applyProtection="0"/>
    <xf numFmtId="0" fontId="18" fillId="5" borderId="0" applyNumberFormat="0" applyBorder="0" applyAlignment="0" applyProtection="0"/>
    <xf numFmtId="9" fontId="7" fillId="0" borderId="0" applyFont="0" applyFill="0" applyBorder="0" applyAlignment="0" applyProtection="0"/>
  </cellStyleXfs>
  <cellXfs count="106">
    <xf numFmtId="0" fontId="1" fillId="0" borderId="0" xfId="0" applyFont="1" applyFill="1" applyBorder="1"/>
    <xf numFmtId="0" fontId="2" fillId="0" borderId="1" xfId="0" applyNumberFormat="1" applyFont="1" applyFill="1" applyBorder="1" applyAlignment="1">
      <alignment vertical="top" wrapText="1" readingOrder="1"/>
    </xf>
    <xf numFmtId="0" fontId="3" fillId="0" borderId="1" xfId="0" applyNumberFormat="1" applyFont="1" applyFill="1" applyBorder="1" applyAlignment="1">
      <alignment vertical="top" wrapText="1" readingOrder="1"/>
    </xf>
    <xf numFmtId="0" fontId="5" fillId="0" borderId="1"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6" fillId="0" borderId="1" xfId="0" applyNumberFormat="1" applyFont="1" applyFill="1" applyBorder="1" applyAlignment="1">
      <alignment vertical="top" wrapText="1" readingOrder="1"/>
    </xf>
    <xf numFmtId="0" fontId="1" fillId="0" borderId="0" xfId="0" applyFont="1" applyFill="1" applyBorder="1"/>
    <xf numFmtId="0" fontId="4" fillId="0" borderId="1" xfId="0" applyNumberFormat="1" applyFont="1" applyFill="1" applyBorder="1" applyAlignment="1">
      <alignment vertical="top" wrapText="1" readingOrder="1"/>
    </xf>
    <xf numFmtId="0" fontId="4" fillId="0" borderId="0" xfId="0" applyNumberFormat="1" applyFont="1" applyFill="1" applyBorder="1" applyAlignment="1">
      <alignment vertical="top" wrapText="1" readingOrder="1"/>
    </xf>
    <xf numFmtId="0" fontId="8" fillId="0" borderId="0" xfId="0" applyFont="1" applyFill="1" applyBorder="1"/>
    <xf numFmtId="0" fontId="5" fillId="3" borderId="1" xfId="0" applyNumberFormat="1" applyFont="1" applyFill="1" applyBorder="1" applyAlignment="1">
      <alignment vertical="top" wrapText="1" readingOrder="1"/>
    </xf>
    <xf numFmtId="0" fontId="1" fillId="3" borderId="0" xfId="0" applyFont="1" applyFill="1" applyBorder="1" applyAlignment="1">
      <alignment wrapText="1" readingOrder="1"/>
    </xf>
    <xf numFmtId="0" fontId="1" fillId="0" borderId="0" xfId="0" applyFont="1" applyFill="1" applyBorder="1" applyAlignment="1">
      <alignment wrapText="1" readingOrder="1"/>
    </xf>
    <xf numFmtId="164" fontId="1" fillId="0" borderId="0" xfId="1" applyNumberFormat="1" applyFont="1" applyFill="1" applyBorder="1"/>
    <xf numFmtId="0" fontId="9" fillId="0" borderId="1" xfId="0" applyNumberFormat="1" applyFont="1" applyFill="1" applyBorder="1" applyAlignment="1">
      <alignment vertical="top" wrapText="1" readingOrder="1"/>
    </xf>
    <xf numFmtId="0" fontId="10" fillId="0" borderId="1" xfId="0" applyNumberFormat="1" applyFont="1" applyFill="1" applyBorder="1" applyAlignment="1">
      <alignment vertical="top" wrapText="1" readingOrder="1"/>
    </xf>
    <xf numFmtId="0" fontId="11" fillId="0" borderId="0" xfId="0" applyFont="1"/>
    <xf numFmtId="0" fontId="4" fillId="0" borderId="2" xfId="0" applyNumberFormat="1" applyFont="1" applyFill="1" applyBorder="1" applyAlignment="1">
      <alignment vertical="top" wrapText="1" readingOrder="1"/>
    </xf>
    <xf numFmtId="0" fontId="4" fillId="0" borderId="3" xfId="0" applyNumberFormat="1" applyFont="1" applyFill="1" applyBorder="1" applyAlignment="1">
      <alignment vertical="top" wrapText="1" readingOrder="1"/>
    </xf>
    <xf numFmtId="164" fontId="4" fillId="0" borderId="1" xfId="1" applyNumberFormat="1" applyFont="1" applyFill="1" applyBorder="1" applyAlignment="1">
      <alignment vertical="top" wrapText="1" readingOrder="1"/>
    </xf>
    <xf numFmtId="0" fontId="1" fillId="0" borderId="0" xfId="0" applyFont="1" applyFill="1" applyBorder="1"/>
    <xf numFmtId="0" fontId="4" fillId="0" borderId="1" xfId="0" applyNumberFormat="1" applyFont="1" applyFill="1" applyBorder="1" applyAlignment="1">
      <alignment vertical="top" wrapText="1" readingOrder="1"/>
    </xf>
    <xf numFmtId="0" fontId="12" fillId="0" borderId="1" xfId="0" applyNumberFormat="1" applyFont="1" applyFill="1" applyBorder="1" applyAlignment="1">
      <alignment vertical="top" wrapText="1" readingOrder="1"/>
    </xf>
    <xf numFmtId="164" fontId="4" fillId="0" borderId="1" xfId="0" applyNumberFormat="1" applyFont="1" applyFill="1" applyBorder="1" applyAlignment="1">
      <alignment vertical="top" wrapText="1" readingOrder="1"/>
    </xf>
    <xf numFmtId="164" fontId="1" fillId="0" borderId="0" xfId="0" applyNumberFormat="1" applyFont="1" applyFill="1" applyBorder="1"/>
    <xf numFmtId="0" fontId="1" fillId="0" borderId="0" xfId="0" applyFont="1" applyFill="1" applyBorder="1"/>
    <xf numFmtId="0" fontId="1" fillId="0" borderId="0" xfId="0" applyFont="1" applyFill="1" applyBorder="1"/>
    <xf numFmtId="0" fontId="1" fillId="0" borderId="0" xfId="0" applyFont="1" applyFill="1" applyBorder="1"/>
    <xf numFmtId="0" fontId="1" fillId="0" borderId="0" xfId="0" applyFont="1" applyFill="1" applyBorder="1"/>
    <xf numFmtId="0" fontId="4" fillId="2" borderId="5" xfId="0" applyNumberFormat="1" applyFont="1" applyFill="1" applyBorder="1" applyAlignment="1">
      <alignment vertical="top" wrapText="1" readingOrder="1"/>
    </xf>
    <xf numFmtId="0" fontId="1" fillId="0" borderId="0" xfId="0" applyFont="1" applyFill="1" applyBorder="1"/>
    <xf numFmtId="0" fontId="14" fillId="0" borderId="0" xfId="0" applyFont="1" applyFill="1" applyBorder="1"/>
    <xf numFmtId="0" fontId="15" fillId="0" borderId="1" xfId="0" applyNumberFormat="1" applyFont="1" applyFill="1" applyBorder="1" applyAlignment="1">
      <alignment vertical="top" wrapText="1" readingOrder="1"/>
    </xf>
    <xf numFmtId="0" fontId="16" fillId="0" borderId="1" xfId="0" applyNumberFormat="1" applyFont="1" applyFill="1" applyBorder="1" applyAlignment="1">
      <alignment vertical="top" wrapText="1" readingOrder="1"/>
    </xf>
    <xf numFmtId="0" fontId="15" fillId="0" borderId="0" xfId="0" applyNumberFormat="1" applyFont="1" applyFill="1" applyBorder="1" applyAlignment="1">
      <alignment vertical="top" wrapText="1" readingOrder="1"/>
    </xf>
    <xf numFmtId="164" fontId="15" fillId="0" borderId="1" xfId="1" applyNumberFormat="1" applyFont="1" applyFill="1" applyBorder="1" applyAlignment="1">
      <alignment vertical="top" wrapText="1" readingOrder="1"/>
    </xf>
    <xf numFmtId="164" fontId="4" fillId="0" borderId="2" xfId="0" applyNumberFormat="1" applyFont="1" applyFill="1" applyBorder="1" applyAlignment="1">
      <alignment vertical="top" wrapText="1" readingOrder="1"/>
    </xf>
    <xf numFmtId="164" fontId="4" fillId="0" borderId="3" xfId="0" applyNumberFormat="1" applyFont="1" applyFill="1" applyBorder="1" applyAlignment="1">
      <alignment vertical="top" wrapText="1" readingOrder="1"/>
    </xf>
    <xf numFmtId="0" fontId="11" fillId="0" borderId="1" xfId="0" applyNumberFormat="1" applyFont="1" applyFill="1" applyBorder="1" applyAlignment="1">
      <alignment vertical="top" wrapText="1" readingOrder="1"/>
    </xf>
    <xf numFmtId="0" fontId="4" fillId="2" borderId="0" xfId="0" applyNumberFormat="1" applyFont="1" applyFill="1" applyBorder="1" applyAlignment="1">
      <alignment vertical="top" wrapText="1" readingOrder="1"/>
    </xf>
    <xf numFmtId="164" fontId="4" fillId="0" borderId="0" xfId="0" applyNumberFormat="1" applyFont="1" applyFill="1" applyBorder="1" applyAlignment="1">
      <alignment vertical="top" wrapText="1" readingOrder="1"/>
    </xf>
    <xf numFmtId="0" fontId="4" fillId="2" borderId="1" xfId="0" applyNumberFormat="1" applyFont="1" applyFill="1" applyBorder="1" applyAlignment="1">
      <alignment vertical="top" wrapText="1" readingOrder="1"/>
    </xf>
    <xf numFmtId="164" fontId="19" fillId="0" borderId="1" xfId="3" applyNumberFormat="1" applyFont="1" applyFill="1" applyBorder="1" applyAlignment="1">
      <alignment vertical="top" wrapText="1" readingOrder="1"/>
    </xf>
    <xf numFmtId="0" fontId="20" fillId="0" borderId="1" xfId="0" applyNumberFormat="1" applyFont="1" applyFill="1" applyBorder="1" applyAlignment="1">
      <alignment vertical="top" wrapText="1" readingOrder="1"/>
    </xf>
    <xf numFmtId="0" fontId="21" fillId="0" borderId="1" xfId="0" applyNumberFormat="1" applyFont="1" applyFill="1" applyBorder="1" applyAlignment="1">
      <alignment vertical="top" wrapText="1" readingOrder="1"/>
    </xf>
    <xf numFmtId="0" fontId="22" fillId="0" borderId="1" xfId="0" applyNumberFormat="1" applyFont="1" applyFill="1" applyBorder="1" applyAlignment="1">
      <alignment vertical="top" wrapText="1" readingOrder="1"/>
    </xf>
    <xf numFmtId="0" fontId="23" fillId="0" borderId="1" xfId="0" applyNumberFormat="1" applyFont="1" applyFill="1" applyBorder="1" applyAlignment="1">
      <alignment vertical="top" wrapText="1" readingOrder="1"/>
    </xf>
    <xf numFmtId="164" fontId="4" fillId="0" borderId="0" xfId="1" applyNumberFormat="1" applyFont="1" applyFill="1" applyBorder="1" applyAlignment="1">
      <alignment vertical="top" wrapText="1" readingOrder="1"/>
    </xf>
    <xf numFmtId="164" fontId="22" fillId="0" borderId="1" xfId="1" applyNumberFormat="1" applyFont="1" applyFill="1" applyBorder="1" applyAlignment="1">
      <alignment vertical="top" wrapText="1" readingOrder="1"/>
    </xf>
    <xf numFmtId="0" fontId="4" fillId="6" borderId="1" xfId="0" applyNumberFormat="1" applyFont="1" applyFill="1" applyBorder="1" applyAlignment="1">
      <alignment vertical="top" wrapText="1" readingOrder="1"/>
    </xf>
    <xf numFmtId="0" fontId="24" fillId="6" borderId="1" xfId="0" applyNumberFormat="1" applyFont="1" applyFill="1" applyBorder="1" applyAlignment="1">
      <alignment vertical="top" wrapText="1" readingOrder="1"/>
    </xf>
    <xf numFmtId="164" fontId="4" fillId="0" borderId="5" xfId="0" applyNumberFormat="1" applyFont="1" applyFill="1" applyBorder="1" applyAlignment="1">
      <alignment vertical="top" wrapText="1" readingOrder="1"/>
    </xf>
    <xf numFmtId="9" fontId="1" fillId="0" borderId="0" xfId="4" applyFont="1" applyFill="1" applyBorder="1"/>
    <xf numFmtId="9" fontId="29" fillId="0" borderId="0" xfId="4" applyFont="1" applyFill="1" applyBorder="1"/>
    <xf numFmtId="9" fontId="28" fillId="0" borderId="0" xfId="4" applyFont="1" applyFill="1" applyBorder="1"/>
    <xf numFmtId="0" fontId="1" fillId="0" borderId="0" xfId="0" applyFont="1"/>
    <xf numFmtId="0" fontId="30" fillId="0" borderId="0" xfId="0" applyFont="1" applyFill="1" applyBorder="1"/>
    <xf numFmtId="10" fontId="30" fillId="0" borderId="0" xfId="4" applyNumberFormat="1" applyFont="1" applyFill="1" applyBorder="1"/>
    <xf numFmtId="0" fontId="30" fillId="0" borderId="0" xfId="0" applyFont="1"/>
    <xf numFmtId="9" fontId="30" fillId="0" borderId="0" xfId="4" applyFont="1" applyFill="1" applyBorder="1"/>
    <xf numFmtId="164" fontId="30" fillId="0" borderId="0" xfId="0" applyNumberFormat="1" applyFont="1" applyFill="1" applyBorder="1"/>
    <xf numFmtId="164" fontId="1" fillId="0" borderId="0" xfId="0" applyNumberFormat="1" applyFont="1"/>
    <xf numFmtId="164" fontId="30" fillId="0" borderId="0" xfId="0" applyNumberFormat="1" applyFont="1"/>
    <xf numFmtId="9" fontId="30" fillId="0" borderId="0" xfId="0" applyNumberFormat="1" applyFont="1"/>
    <xf numFmtId="0" fontId="30" fillId="0" borderId="0" xfId="0" applyFont="1" applyAlignment="1">
      <alignment vertical="center"/>
    </xf>
    <xf numFmtId="9" fontId="30" fillId="0" borderId="0" xfId="4" applyFont="1" applyFill="1" applyBorder="1" applyAlignment="1">
      <alignment vertical="center"/>
    </xf>
    <xf numFmtId="0" fontId="30" fillId="0" borderId="0" xfId="0" applyFont="1" applyFill="1" applyBorder="1" applyAlignment="1">
      <alignment horizontal="left" vertical="center" indent="2"/>
    </xf>
    <xf numFmtId="0" fontId="11" fillId="0" borderId="0" xfId="0" applyFont="1" applyAlignment="1">
      <alignment vertical="center"/>
    </xf>
    <xf numFmtId="0" fontId="11" fillId="4" borderId="0" xfId="0" applyFont="1" applyFill="1"/>
    <xf numFmtId="0" fontId="13" fillId="4" borderId="0" xfId="2" applyFill="1"/>
    <xf numFmtId="0" fontId="31" fillId="4" borderId="0" xfId="2" applyFont="1" applyFill="1" applyAlignment="1"/>
    <xf numFmtId="0" fontId="12" fillId="4" borderId="0" xfId="0" applyFont="1" applyFill="1"/>
    <xf numFmtId="0" fontId="17" fillId="4" borderId="0" xfId="0" applyFont="1" applyFill="1" applyAlignment="1">
      <alignment vertical="center"/>
    </xf>
    <xf numFmtId="0" fontId="12" fillId="4" borderId="0" xfId="0" applyFont="1" applyFill="1" applyAlignment="1">
      <alignment vertical="center"/>
    </xf>
    <xf numFmtId="0" fontId="11" fillId="4" borderId="0" xfId="0" applyFont="1" applyFill="1" applyAlignment="1">
      <alignment vertical="center"/>
    </xf>
    <xf numFmtId="0" fontId="11" fillId="7" borderId="6" xfId="0" applyFont="1" applyFill="1" applyBorder="1"/>
    <xf numFmtId="0" fontId="11" fillId="7" borderId="7" xfId="0" applyFont="1" applyFill="1" applyBorder="1"/>
    <xf numFmtId="0" fontId="12" fillId="7" borderId="7" xfId="0" applyFont="1" applyFill="1" applyBorder="1" applyAlignment="1">
      <alignment vertical="center"/>
    </xf>
    <xf numFmtId="0" fontId="32" fillId="7" borderId="8" xfId="0" applyFont="1" applyFill="1" applyBorder="1" applyAlignment="1">
      <alignment vertical="center"/>
    </xf>
    <xf numFmtId="0" fontId="11" fillId="4" borderId="0" xfId="0" applyFont="1" applyFill="1" applyAlignment="1">
      <alignment horizontal="left" vertical="center"/>
    </xf>
    <xf numFmtId="0" fontId="11" fillId="4" borderId="0" xfId="0" applyFont="1" applyFill="1" applyAlignment="1">
      <alignment horizontal="left" vertical="top"/>
    </xf>
    <xf numFmtId="0" fontId="11" fillId="4" borderId="0" xfId="0" applyFont="1" applyFill="1" applyAlignment="1">
      <alignment vertical="top"/>
    </xf>
    <xf numFmtId="0" fontId="27" fillId="4" borderId="0" xfId="0" applyFont="1" applyFill="1" applyAlignment="1">
      <alignment vertical="top"/>
    </xf>
    <xf numFmtId="0" fontId="34" fillId="4" borderId="0" xfId="0" applyFont="1" applyFill="1" applyAlignment="1">
      <alignment vertical="center"/>
    </xf>
    <xf numFmtId="0" fontId="27" fillId="4" borderId="0" xfId="0" applyFont="1" applyFill="1" applyAlignment="1">
      <alignment vertical="center"/>
    </xf>
    <xf numFmtId="0" fontId="11" fillId="4" borderId="0" xfId="0" applyFont="1" applyFill="1" applyAlignment="1">
      <alignment horizontal="left"/>
    </xf>
    <xf numFmtId="0" fontId="35" fillId="0" borderId="1" xfId="0" applyFont="1" applyBorder="1" applyAlignment="1">
      <alignment horizontal="center" vertical="center" wrapText="1" readingOrder="1"/>
    </xf>
    <xf numFmtId="0" fontId="4" fillId="0" borderId="1" xfId="0" applyFont="1" applyBorder="1" applyAlignment="1">
      <alignment vertical="top" wrapText="1" readingOrder="1"/>
    </xf>
    <xf numFmtId="0" fontId="5" fillId="0" borderId="1" xfId="0" applyNumberFormat="1" applyFont="1" applyFill="1" applyBorder="1" applyAlignment="1">
      <alignment horizontal="center" vertical="top" wrapText="1" readingOrder="1"/>
    </xf>
    <xf numFmtId="0" fontId="36" fillId="0" borderId="1" xfId="0" applyFont="1" applyBorder="1" applyAlignment="1">
      <alignment horizontal="center" vertical="top" wrapText="1" readingOrder="1"/>
    </xf>
    <xf numFmtId="0" fontId="36" fillId="0" borderId="1" xfId="0" applyFont="1" applyBorder="1" applyAlignment="1">
      <alignment horizontal="center" vertical="center" wrapText="1" readingOrder="1"/>
    </xf>
    <xf numFmtId="0" fontId="4" fillId="0" borderId="1" xfId="0" applyFont="1" applyBorder="1" applyAlignment="1">
      <alignment horizontal="center" vertical="top" wrapText="1" readingOrder="1"/>
    </xf>
    <xf numFmtId="0" fontId="1" fillId="0" borderId="0" xfId="0" applyFont="1" applyFill="1" applyBorder="1" applyAlignment="1">
      <alignment horizontal="center"/>
    </xf>
    <xf numFmtId="0" fontId="1" fillId="3" borderId="0" xfId="0" applyFont="1" applyFill="1" applyBorder="1" applyAlignment="1">
      <alignment horizontal="center" wrapText="1" readingOrder="1"/>
    </xf>
    <xf numFmtId="0" fontId="3" fillId="0" borderId="1" xfId="0" applyFont="1" applyBorder="1" applyAlignment="1">
      <alignment vertical="top" wrapText="1" readingOrder="1"/>
    </xf>
    <xf numFmtId="0" fontId="3" fillId="0" borderId="1" xfId="0" applyFont="1" applyBorder="1" applyAlignment="1">
      <alignment horizontal="center" vertical="top" wrapText="1" readingOrder="1"/>
    </xf>
    <xf numFmtId="0" fontId="4" fillId="2" borderId="1" xfId="0" applyFont="1" applyFill="1" applyBorder="1" applyAlignment="1">
      <alignment vertical="top" wrapText="1" readingOrder="1"/>
    </xf>
    <xf numFmtId="0" fontId="4" fillId="0" borderId="0" xfId="0" applyFont="1" applyAlignment="1">
      <alignment vertical="top" wrapText="1" readingOrder="1"/>
    </xf>
    <xf numFmtId="164" fontId="4" fillId="0" borderId="1" xfId="1" applyNumberFormat="1" applyFont="1" applyBorder="1" applyAlignment="1">
      <alignment vertical="top" wrapText="1" readingOrder="1"/>
    </xf>
    <xf numFmtId="9" fontId="1" fillId="0" borderId="0" xfId="4" applyFont="1"/>
    <xf numFmtId="164" fontId="1" fillId="0" borderId="0" xfId="1" applyNumberFormat="1" applyFont="1"/>
    <xf numFmtId="0" fontId="1" fillId="0" borderId="0" xfId="0" applyFont="1" applyAlignment="1">
      <alignment horizontal="center"/>
    </xf>
    <xf numFmtId="0" fontId="11" fillId="4" borderId="4" xfId="0" applyFont="1" applyFill="1" applyBorder="1" applyAlignment="1">
      <alignment horizontal="right"/>
    </xf>
    <xf numFmtId="0" fontId="11" fillId="4" borderId="4" xfId="0" applyFont="1" applyFill="1" applyBorder="1" applyAlignment="1">
      <alignment horizontal="left"/>
    </xf>
    <xf numFmtId="0" fontId="26" fillId="4" borderId="4" xfId="0" applyFont="1" applyFill="1" applyBorder="1" applyAlignment="1">
      <alignment horizontal="right"/>
    </xf>
    <xf numFmtId="0" fontId="26" fillId="4" borderId="4" xfId="0" applyFont="1" applyFill="1" applyBorder="1" applyAlignment="1">
      <alignment horizontal="left"/>
    </xf>
  </cellXfs>
  <cellStyles count="5">
    <cellStyle name="Accent2" xfId="3" builtinId="33"/>
    <cellStyle name="Comma" xfId="1" builtinId="3"/>
    <cellStyle name="Hyperlink" xfId="2" builtinId="8"/>
    <cellStyle name="Normal" xfId="0" builtinId="0"/>
    <cellStyle name="Percent"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C0CB"/>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Ethanol CI Avg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Fuels!$A$102</c:f>
              <c:strCache>
                <c:ptCount val="1"/>
                <c:pt idx="0">
                  <c:v>Ethanol</c:v>
                </c:pt>
              </c:strCache>
            </c:strRef>
          </c:tx>
          <c:spPr>
            <a:ln w="28575" cap="rnd">
              <a:solidFill>
                <a:schemeClr val="accent1"/>
              </a:solidFill>
              <a:round/>
            </a:ln>
            <a:effectLst/>
          </c:spPr>
          <c:marker>
            <c:symbol val="none"/>
          </c:marker>
          <c:cat>
            <c:strRef>
              <c:f>Fuels!$C$101:$AS$101</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Fuels!$C$102:$AS$102</c:f>
              <c:numCache>
                <c:formatCode>General</c:formatCode>
                <c:ptCount val="43"/>
                <c:pt idx="0">
                  <c:v>88.48</c:v>
                </c:pt>
                <c:pt idx="1">
                  <c:v>87.8</c:v>
                </c:pt>
                <c:pt idx="2">
                  <c:v>87</c:v>
                </c:pt>
                <c:pt idx="3">
                  <c:v>86.6</c:v>
                </c:pt>
                <c:pt idx="4">
                  <c:v>86.8</c:v>
                </c:pt>
                <c:pt idx="5">
                  <c:v>86.78</c:v>
                </c:pt>
                <c:pt idx="6">
                  <c:v>83.48</c:v>
                </c:pt>
                <c:pt idx="7">
                  <c:v>84.27</c:v>
                </c:pt>
                <c:pt idx="8">
                  <c:v>83.6</c:v>
                </c:pt>
                <c:pt idx="9">
                  <c:v>83.81</c:v>
                </c:pt>
                <c:pt idx="10">
                  <c:v>80.239999999999995</c:v>
                </c:pt>
                <c:pt idx="11">
                  <c:v>81.84</c:v>
                </c:pt>
                <c:pt idx="12">
                  <c:v>82.83</c:v>
                </c:pt>
                <c:pt idx="13">
                  <c:v>80.400000000000006</c:v>
                </c:pt>
                <c:pt idx="14">
                  <c:v>82.03</c:v>
                </c:pt>
                <c:pt idx="15">
                  <c:v>82.38</c:v>
                </c:pt>
                <c:pt idx="16">
                  <c:v>82.86</c:v>
                </c:pt>
                <c:pt idx="17">
                  <c:v>82.75</c:v>
                </c:pt>
                <c:pt idx="18">
                  <c:v>81.8</c:v>
                </c:pt>
                <c:pt idx="19">
                  <c:v>78.87</c:v>
                </c:pt>
                <c:pt idx="20">
                  <c:v>72.87</c:v>
                </c:pt>
                <c:pt idx="21">
                  <c:v>70.83</c:v>
                </c:pt>
                <c:pt idx="22">
                  <c:v>69.98</c:v>
                </c:pt>
                <c:pt idx="23">
                  <c:v>70.34</c:v>
                </c:pt>
                <c:pt idx="24">
                  <c:v>71.489999999999995</c:v>
                </c:pt>
                <c:pt idx="25">
                  <c:v>70.290000000000006</c:v>
                </c:pt>
                <c:pt idx="26">
                  <c:v>69.510000000000005</c:v>
                </c:pt>
                <c:pt idx="27">
                  <c:v>68.98</c:v>
                </c:pt>
                <c:pt idx="28">
                  <c:v>70.099999999999994</c:v>
                </c:pt>
                <c:pt idx="29">
                  <c:v>70.02</c:v>
                </c:pt>
                <c:pt idx="30">
                  <c:v>68.41</c:v>
                </c:pt>
                <c:pt idx="31">
                  <c:v>65.89</c:v>
                </c:pt>
                <c:pt idx="32">
                  <c:v>66</c:v>
                </c:pt>
                <c:pt idx="33">
                  <c:v>63.69</c:v>
                </c:pt>
                <c:pt idx="34">
                  <c:v>59.33</c:v>
                </c:pt>
                <c:pt idx="35">
                  <c:v>59.46</c:v>
                </c:pt>
                <c:pt idx="36">
                  <c:v>60.34</c:v>
                </c:pt>
                <c:pt idx="37">
                  <c:v>62.13</c:v>
                </c:pt>
                <c:pt idx="38">
                  <c:v>57.77</c:v>
                </c:pt>
                <c:pt idx="39">
                  <c:v>57.69</c:v>
                </c:pt>
                <c:pt idx="40">
                  <c:v>60.66</c:v>
                </c:pt>
                <c:pt idx="41">
                  <c:v>60.87</c:v>
                </c:pt>
                <c:pt idx="42">
                  <c:v>59.43</c:v>
                </c:pt>
              </c:numCache>
            </c:numRef>
          </c:val>
          <c:smooth val="0"/>
          <c:extLst>
            <c:ext xmlns:c16="http://schemas.microsoft.com/office/drawing/2014/chart" uri="{C3380CC4-5D6E-409C-BE32-E72D297353CC}">
              <c16:uniqueId val="{00000000-ECBB-4DEA-B3BB-2F35BAE5D64A}"/>
            </c:ext>
          </c:extLst>
        </c:ser>
        <c:dLbls>
          <c:showLegendKey val="0"/>
          <c:showVal val="0"/>
          <c:showCatName val="0"/>
          <c:showSerName val="0"/>
          <c:showPercent val="0"/>
          <c:showBubbleSize val="0"/>
        </c:dLbls>
        <c:smooth val="0"/>
        <c:axId val="79620736"/>
        <c:axId val="80548224"/>
      </c:lineChart>
      <c:catAx>
        <c:axId val="7962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224"/>
        <c:crosses val="autoZero"/>
        <c:auto val="1"/>
        <c:lblAlgn val="ctr"/>
        <c:lblOffset val="100"/>
        <c:noMultiLvlLbl val="0"/>
      </c:catAx>
      <c:valAx>
        <c:axId val="8054822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200"/>
              <a:t>Fig 1. Total Credits and Deficits (MT)</a:t>
            </a:r>
          </a:p>
          <a:p>
            <a:pPr>
              <a:defRPr/>
            </a:pPr>
            <a:r>
              <a:rPr lang="en-US" sz="1200"/>
              <a:t>for All Fuels Reported Q1 2011 - Q3 2021</a:t>
            </a:r>
          </a:p>
        </c:rich>
      </c:tx>
      <c:overlay val="0"/>
    </c:title>
    <c:autoTitleDeleted val="0"/>
    <c:plotArea>
      <c:layout>
        <c:manualLayout>
          <c:layoutTarget val="inner"/>
          <c:xMode val="edge"/>
          <c:yMode val="edge"/>
          <c:x val="0.14441110215553765"/>
          <c:y val="0.20314487004913859"/>
          <c:w val="0.80471098401702346"/>
          <c:h val="0.56910096764220264"/>
        </c:manualLayout>
      </c:layout>
      <c:barChart>
        <c:barDir val="col"/>
        <c:grouping val="clustered"/>
        <c:varyColors val="0"/>
        <c:ser>
          <c:idx val="0"/>
          <c:order val="0"/>
          <c:tx>
            <c:strRef>
              <c:f>Fuels!$A$2</c:f>
              <c:strCache>
                <c:ptCount val="1"/>
                <c:pt idx="0">
                  <c:v>Credits</c:v>
                </c:pt>
              </c:strCache>
            </c:strRef>
          </c:tx>
          <c:invertIfNegative val="0"/>
          <c:cat>
            <c:strRef>
              <c:f>Fuels!$C$3:$AS$3</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Fuels!$C$45:$AS$45</c:f>
              <c:numCache>
                <c:formatCode>_(* #,##0_);_(* \(#,##0\);_(* "-"??_);_(@_)</c:formatCode>
                <c:ptCount val="43"/>
                <c:pt idx="0">
                  <c:v>275639</c:v>
                </c:pt>
                <c:pt idx="1">
                  <c:v>325071</c:v>
                </c:pt>
                <c:pt idx="2">
                  <c:v>358817</c:v>
                </c:pt>
                <c:pt idx="3">
                  <c:v>334451</c:v>
                </c:pt>
                <c:pt idx="4">
                  <c:v>366391</c:v>
                </c:pt>
                <c:pt idx="5">
                  <c:v>380783</c:v>
                </c:pt>
                <c:pt idx="6">
                  <c:v>471290</c:v>
                </c:pt>
                <c:pt idx="7">
                  <c:v>473045</c:v>
                </c:pt>
                <c:pt idx="8">
                  <c:v>652535</c:v>
                </c:pt>
                <c:pt idx="9">
                  <c:v>832199</c:v>
                </c:pt>
                <c:pt idx="10">
                  <c:v>1132141</c:v>
                </c:pt>
                <c:pt idx="11">
                  <c:v>1137322</c:v>
                </c:pt>
                <c:pt idx="12">
                  <c:v>961263</c:v>
                </c:pt>
                <c:pt idx="13">
                  <c:v>1111616</c:v>
                </c:pt>
                <c:pt idx="14">
                  <c:v>1148264</c:v>
                </c:pt>
                <c:pt idx="15">
                  <c:v>1079148</c:v>
                </c:pt>
                <c:pt idx="16">
                  <c:v>1102924</c:v>
                </c:pt>
                <c:pt idx="17">
                  <c:v>1307672</c:v>
                </c:pt>
                <c:pt idx="18">
                  <c:v>1510754</c:v>
                </c:pt>
                <c:pt idx="19">
                  <c:v>1566898</c:v>
                </c:pt>
                <c:pt idx="20">
                  <c:v>1907907</c:v>
                </c:pt>
                <c:pt idx="21">
                  <c:v>2416121</c:v>
                </c:pt>
                <c:pt idx="22">
                  <c:v>2428897</c:v>
                </c:pt>
                <c:pt idx="23">
                  <c:v>2631117</c:v>
                </c:pt>
                <c:pt idx="24">
                  <c:v>2195244</c:v>
                </c:pt>
                <c:pt idx="25">
                  <c:v>2582576</c:v>
                </c:pt>
                <c:pt idx="26">
                  <c:v>2727782</c:v>
                </c:pt>
                <c:pt idx="27">
                  <c:v>2515833</c:v>
                </c:pt>
                <c:pt idx="28">
                  <c:v>2510703</c:v>
                </c:pt>
                <c:pt idx="29">
                  <c:v>2698412</c:v>
                </c:pt>
                <c:pt idx="30">
                  <c:v>2801498</c:v>
                </c:pt>
                <c:pt idx="31">
                  <c:v>3299859</c:v>
                </c:pt>
                <c:pt idx="32">
                  <c:v>3327540</c:v>
                </c:pt>
                <c:pt idx="33">
                  <c:v>3707203</c:v>
                </c:pt>
                <c:pt idx="34">
                  <c:v>3812952</c:v>
                </c:pt>
                <c:pt idx="35">
                  <c:v>4087226</c:v>
                </c:pt>
                <c:pt idx="36">
                  <c:v>3665763</c:v>
                </c:pt>
                <c:pt idx="37">
                  <c:v>3230033</c:v>
                </c:pt>
                <c:pt idx="38">
                  <c:v>4027988</c:v>
                </c:pt>
                <c:pt idx="39">
                  <c:v>4316209</c:v>
                </c:pt>
                <c:pt idx="40">
                  <c:v>4066039</c:v>
                </c:pt>
                <c:pt idx="41">
                  <c:v>4976098</c:v>
                </c:pt>
                <c:pt idx="42">
                  <c:v>5545060</c:v>
                </c:pt>
              </c:numCache>
            </c:numRef>
          </c:val>
          <c:extLst>
            <c:ext xmlns:c16="http://schemas.microsoft.com/office/drawing/2014/chart" uri="{C3380CC4-5D6E-409C-BE32-E72D297353CC}">
              <c16:uniqueId val="{00000000-4AD3-4A70-8827-9C4A0CAA9EF4}"/>
            </c:ext>
          </c:extLst>
        </c:ser>
        <c:ser>
          <c:idx val="1"/>
          <c:order val="1"/>
          <c:tx>
            <c:strRef>
              <c:f>Fuels!$A$50</c:f>
              <c:strCache>
                <c:ptCount val="1"/>
                <c:pt idx="0">
                  <c:v>Deficits</c:v>
                </c:pt>
              </c:strCache>
            </c:strRef>
          </c:tx>
          <c:invertIfNegative val="0"/>
          <c:cat>
            <c:strRef>
              <c:f>Fuels!$C$3:$AS$3</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Fuels!$C$67:$AS$67</c:f>
              <c:numCache>
                <c:formatCode>_(* #,##0_);_(* \(#,##0\);_(* "-"??_);_(@_)</c:formatCode>
                <c:ptCount val="43"/>
                <c:pt idx="0">
                  <c:v>132283</c:v>
                </c:pt>
                <c:pt idx="1">
                  <c:v>134760</c:v>
                </c:pt>
                <c:pt idx="2">
                  <c:v>141381</c:v>
                </c:pt>
                <c:pt idx="3">
                  <c:v>137396</c:v>
                </c:pt>
                <c:pt idx="4">
                  <c:v>240260</c:v>
                </c:pt>
                <c:pt idx="5">
                  <c:v>252750</c:v>
                </c:pt>
                <c:pt idx="6">
                  <c:v>259582</c:v>
                </c:pt>
                <c:pt idx="7">
                  <c:v>266666</c:v>
                </c:pt>
                <c:pt idx="8">
                  <c:v>558804</c:v>
                </c:pt>
                <c:pt idx="9">
                  <c:v>636140</c:v>
                </c:pt>
                <c:pt idx="10">
                  <c:v>646613</c:v>
                </c:pt>
                <c:pt idx="11">
                  <c:v>653565</c:v>
                </c:pt>
                <c:pt idx="12">
                  <c:v>596240</c:v>
                </c:pt>
                <c:pt idx="13">
                  <c:v>653122</c:v>
                </c:pt>
                <c:pt idx="14">
                  <c:v>660254</c:v>
                </c:pt>
                <c:pt idx="15">
                  <c:v>657732</c:v>
                </c:pt>
                <c:pt idx="16">
                  <c:v>600144</c:v>
                </c:pt>
                <c:pt idx="17">
                  <c:v>660642</c:v>
                </c:pt>
                <c:pt idx="18">
                  <c:v>696772</c:v>
                </c:pt>
                <c:pt idx="19">
                  <c:v>686210</c:v>
                </c:pt>
                <c:pt idx="20">
                  <c:v>1627195</c:v>
                </c:pt>
                <c:pt idx="21">
                  <c:v>1641557</c:v>
                </c:pt>
                <c:pt idx="22">
                  <c:v>1736480</c:v>
                </c:pt>
                <c:pt idx="23">
                  <c:v>1775489</c:v>
                </c:pt>
                <c:pt idx="24">
                  <c:v>2356219</c:v>
                </c:pt>
                <c:pt idx="25">
                  <c:v>2497824</c:v>
                </c:pt>
                <c:pt idx="26">
                  <c:v>2566865</c:v>
                </c:pt>
                <c:pt idx="27">
                  <c:v>2595941</c:v>
                </c:pt>
                <c:pt idx="28">
                  <c:v>2879229</c:v>
                </c:pt>
                <c:pt idx="29">
                  <c:v>3141737</c:v>
                </c:pt>
                <c:pt idx="30">
                  <c:v>3140905</c:v>
                </c:pt>
                <c:pt idx="31">
                  <c:v>3204695</c:v>
                </c:pt>
                <c:pt idx="32">
                  <c:v>3747363</c:v>
                </c:pt>
                <c:pt idx="33">
                  <c:v>3918948</c:v>
                </c:pt>
                <c:pt idx="34">
                  <c:v>3930131</c:v>
                </c:pt>
                <c:pt idx="35">
                  <c:v>3890973</c:v>
                </c:pt>
                <c:pt idx="36">
                  <c:v>4148685</c:v>
                </c:pt>
                <c:pt idx="37">
                  <c:v>3388059</c:v>
                </c:pt>
                <c:pt idx="38">
                  <c:v>4001573</c:v>
                </c:pt>
                <c:pt idx="39">
                  <c:v>3949915</c:v>
                </c:pt>
                <c:pt idx="40">
                  <c:v>4326382</c:v>
                </c:pt>
                <c:pt idx="41">
                  <c:v>4795371</c:v>
                </c:pt>
                <c:pt idx="42">
                  <c:v>5112122</c:v>
                </c:pt>
              </c:numCache>
            </c:numRef>
          </c:val>
          <c:extLst>
            <c:ext xmlns:c16="http://schemas.microsoft.com/office/drawing/2014/chart" uri="{C3380CC4-5D6E-409C-BE32-E72D297353CC}">
              <c16:uniqueId val="{00000001-4AD3-4A70-8827-9C4A0CAA9EF4}"/>
            </c:ext>
          </c:extLst>
        </c:ser>
        <c:dLbls>
          <c:showLegendKey val="0"/>
          <c:showVal val="0"/>
          <c:showCatName val="0"/>
          <c:showSerName val="0"/>
          <c:showPercent val="0"/>
          <c:showBubbleSize val="0"/>
        </c:dLbls>
        <c:gapWidth val="150"/>
        <c:axId val="79760768"/>
        <c:axId val="79762560"/>
      </c:barChart>
      <c:lineChart>
        <c:grouping val="standard"/>
        <c:varyColors val="0"/>
        <c:ser>
          <c:idx val="2"/>
          <c:order val="2"/>
          <c:tx>
            <c:strRef>
              <c:f>Fuels!$A$46</c:f>
              <c:strCache>
                <c:ptCount val="1"/>
                <c:pt idx="0">
                  <c:v>Cummulative Bank</c:v>
                </c:pt>
              </c:strCache>
            </c:strRef>
          </c:tx>
          <c:marker>
            <c:symbol val="none"/>
          </c:marker>
          <c:cat>
            <c:strRef>
              <c:f>Fuels!$C$3:$AL$3</c:f>
              <c:strCache>
                <c:ptCount val="36"/>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strCache>
            </c:strRef>
          </c:cat>
          <c:val>
            <c:numRef>
              <c:f>Fuels!$C$46:$AS$46</c:f>
              <c:numCache>
                <c:formatCode>_(* #,##0_);_(* \(#,##0\);_(* "-"??_);_(@_)</c:formatCode>
                <c:ptCount val="43"/>
                <c:pt idx="0">
                  <c:v>143356</c:v>
                </c:pt>
                <c:pt idx="1">
                  <c:v>333667</c:v>
                </c:pt>
                <c:pt idx="2">
                  <c:v>551103</c:v>
                </c:pt>
                <c:pt idx="3">
                  <c:v>748158</c:v>
                </c:pt>
                <c:pt idx="4">
                  <c:v>874289</c:v>
                </c:pt>
                <c:pt idx="5">
                  <c:v>1002322</c:v>
                </c:pt>
                <c:pt idx="6">
                  <c:v>1214030</c:v>
                </c:pt>
                <c:pt idx="7">
                  <c:v>1420409</c:v>
                </c:pt>
                <c:pt idx="8">
                  <c:v>1514140</c:v>
                </c:pt>
                <c:pt idx="9">
                  <c:v>1710199</c:v>
                </c:pt>
                <c:pt idx="10">
                  <c:v>2195727</c:v>
                </c:pt>
                <c:pt idx="11">
                  <c:v>2679484</c:v>
                </c:pt>
                <c:pt idx="12">
                  <c:v>3044507</c:v>
                </c:pt>
                <c:pt idx="13">
                  <c:v>3503001</c:v>
                </c:pt>
                <c:pt idx="14">
                  <c:v>3991011</c:v>
                </c:pt>
                <c:pt idx="15">
                  <c:v>4412427</c:v>
                </c:pt>
                <c:pt idx="16">
                  <c:v>4915207</c:v>
                </c:pt>
                <c:pt idx="17">
                  <c:v>5562237</c:v>
                </c:pt>
                <c:pt idx="18">
                  <c:v>6376219</c:v>
                </c:pt>
                <c:pt idx="19">
                  <c:v>7256907</c:v>
                </c:pt>
                <c:pt idx="20">
                  <c:v>7537619</c:v>
                </c:pt>
                <c:pt idx="21">
                  <c:v>8312183</c:v>
                </c:pt>
                <c:pt idx="22">
                  <c:v>9004600</c:v>
                </c:pt>
                <c:pt idx="23">
                  <c:v>9860228</c:v>
                </c:pt>
                <c:pt idx="24">
                  <c:v>9699253</c:v>
                </c:pt>
                <c:pt idx="25">
                  <c:v>9784005</c:v>
                </c:pt>
                <c:pt idx="26">
                  <c:v>9944922</c:v>
                </c:pt>
                <c:pt idx="27">
                  <c:v>9864814</c:v>
                </c:pt>
                <c:pt idx="28">
                  <c:v>9496288</c:v>
                </c:pt>
                <c:pt idx="29">
                  <c:v>9052963</c:v>
                </c:pt>
                <c:pt idx="30">
                  <c:v>8713556</c:v>
                </c:pt>
                <c:pt idx="31">
                  <c:v>8808720</c:v>
                </c:pt>
                <c:pt idx="32">
                  <c:v>8388897</c:v>
                </c:pt>
                <c:pt idx="33">
                  <c:v>8177152</c:v>
                </c:pt>
                <c:pt idx="34">
                  <c:v>8059973</c:v>
                </c:pt>
                <c:pt idx="35">
                  <c:v>8256226</c:v>
                </c:pt>
                <c:pt idx="36">
                  <c:v>7773304</c:v>
                </c:pt>
                <c:pt idx="37">
                  <c:v>7615278</c:v>
                </c:pt>
                <c:pt idx="38">
                  <c:v>7641693</c:v>
                </c:pt>
                <c:pt idx="39">
                  <c:v>8007987</c:v>
                </c:pt>
                <c:pt idx="40">
                  <c:v>7747644</c:v>
                </c:pt>
                <c:pt idx="41">
                  <c:v>7928371</c:v>
                </c:pt>
                <c:pt idx="42">
                  <c:v>8361309</c:v>
                </c:pt>
              </c:numCache>
            </c:numRef>
          </c:val>
          <c:smooth val="0"/>
          <c:extLst>
            <c:ext xmlns:c16="http://schemas.microsoft.com/office/drawing/2014/chart" uri="{C3380CC4-5D6E-409C-BE32-E72D297353CC}">
              <c16:uniqueId val="{00000002-4AD3-4A70-8827-9C4A0CAA9EF4}"/>
            </c:ext>
          </c:extLst>
        </c:ser>
        <c:dLbls>
          <c:showLegendKey val="0"/>
          <c:showVal val="0"/>
          <c:showCatName val="0"/>
          <c:showSerName val="0"/>
          <c:showPercent val="0"/>
          <c:showBubbleSize val="0"/>
        </c:dLbls>
        <c:marker val="1"/>
        <c:smooth val="0"/>
        <c:axId val="79760768"/>
        <c:axId val="79762560"/>
      </c:lineChart>
      <c:catAx>
        <c:axId val="79760768"/>
        <c:scaling>
          <c:orientation val="minMax"/>
        </c:scaling>
        <c:delete val="0"/>
        <c:axPos val="b"/>
        <c:numFmt formatCode="General" sourceLinked="0"/>
        <c:majorTickMark val="out"/>
        <c:minorTickMark val="none"/>
        <c:tickLblPos val="nextTo"/>
        <c:crossAx val="79762560"/>
        <c:crosses val="autoZero"/>
        <c:auto val="1"/>
        <c:lblAlgn val="ctr"/>
        <c:lblOffset val="100"/>
        <c:noMultiLvlLbl val="0"/>
      </c:catAx>
      <c:valAx>
        <c:axId val="79762560"/>
        <c:scaling>
          <c:orientation val="minMax"/>
          <c:max val="11000000"/>
          <c:min val="0"/>
        </c:scaling>
        <c:delete val="0"/>
        <c:axPos val="l"/>
        <c:majorGridlines/>
        <c:title>
          <c:tx>
            <c:rich>
              <a:bodyPr rot="-5400000" vert="horz"/>
              <a:lstStyle/>
              <a:p>
                <a:pPr>
                  <a:defRPr/>
                </a:pPr>
                <a:r>
                  <a:rPr lang="en-US"/>
                  <a:t>Metric Tons</a:t>
                </a:r>
                <a:r>
                  <a:rPr lang="en-US" baseline="0"/>
                  <a:t> (MT)</a:t>
                </a:r>
                <a:endParaRPr lang="en-US"/>
              </a:p>
            </c:rich>
          </c:tx>
          <c:overlay val="0"/>
        </c:title>
        <c:numFmt formatCode="#,##0" sourceLinked="0"/>
        <c:majorTickMark val="out"/>
        <c:minorTickMark val="none"/>
        <c:tickLblPos val="nextTo"/>
        <c:crossAx val="79760768"/>
        <c:crosses val="autoZero"/>
        <c:crossBetween val="between"/>
      </c:valAx>
      <c:spPr>
        <a:ln>
          <a:solidFill>
            <a:srgbClr val="4F81BD"/>
          </a:solidFill>
        </a:ln>
      </c:spPr>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Biodiesel CI Avg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Fuels!$A$103</c:f>
              <c:strCache>
                <c:ptCount val="1"/>
                <c:pt idx="0">
                  <c:v>Biodiesel</c:v>
                </c:pt>
              </c:strCache>
            </c:strRef>
          </c:tx>
          <c:spPr>
            <a:ln w="28575" cap="rnd">
              <a:solidFill>
                <a:schemeClr val="accent1"/>
              </a:solidFill>
              <a:round/>
            </a:ln>
            <a:effectLst/>
          </c:spPr>
          <c:marker>
            <c:symbol val="none"/>
          </c:marker>
          <c:cat>
            <c:strRef>
              <c:f>Fuels!$C$101:$AS$101</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Fuels!$C$103:$AS$103</c:f>
              <c:numCache>
                <c:formatCode>General</c:formatCode>
                <c:ptCount val="43"/>
                <c:pt idx="0">
                  <c:v>44.57</c:v>
                </c:pt>
                <c:pt idx="1">
                  <c:v>30.14</c:v>
                </c:pt>
                <c:pt idx="2">
                  <c:v>44.16</c:v>
                </c:pt>
                <c:pt idx="3">
                  <c:v>45.45</c:v>
                </c:pt>
                <c:pt idx="4">
                  <c:v>39.68</c:v>
                </c:pt>
                <c:pt idx="5">
                  <c:v>43.15</c:v>
                </c:pt>
                <c:pt idx="6">
                  <c:v>30.58</c:v>
                </c:pt>
                <c:pt idx="7">
                  <c:v>23.16</c:v>
                </c:pt>
                <c:pt idx="8">
                  <c:v>29.14</c:v>
                </c:pt>
                <c:pt idx="9">
                  <c:v>27.78</c:v>
                </c:pt>
                <c:pt idx="10">
                  <c:v>26.97</c:v>
                </c:pt>
                <c:pt idx="11">
                  <c:v>21.59</c:v>
                </c:pt>
                <c:pt idx="12">
                  <c:v>18.52</c:v>
                </c:pt>
                <c:pt idx="13">
                  <c:v>19.91</c:v>
                </c:pt>
                <c:pt idx="14">
                  <c:v>15.16</c:v>
                </c:pt>
                <c:pt idx="15">
                  <c:v>19.04</c:v>
                </c:pt>
                <c:pt idx="16">
                  <c:v>24.88</c:v>
                </c:pt>
                <c:pt idx="17">
                  <c:v>21.9</c:v>
                </c:pt>
                <c:pt idx="18">
                  <c:v>33.51</c:v>
                </c:pt>
                <c:pt idx="19">
                  <c:v>20.7</c:v>
                </c:pt>
                <c:pt idx="20">
                  <c:v>17.25</c:v>
                </c:pt>
                <c:pt idx="21">
                  <c:v>13.83</c:v>
                </c:pt>
                <c:pt idx="22">
                  <c:v>17.53</c:v>
                </c:pt>
                <c:pt idx="23">
                  <c:v>18.309999999999999</c:v>
                </c:pt>
                <c:pt idx="24">
                  <c:v>34.76</c:v>
                </c:pt>
                <c:pt idx="25">
                  <c:v>30.84</c:v>
                </c:pt>
                <c:pt idx="26">
                  <c:v>36.82</c:v>
                </c:pt>
                <c:pt idx="27">
                  <c:v>34.22</c:v>
                </c:pt>
                <c:pt idx="28">
                  <c:v>33.97</c:v>
                </c:pt>
                <c:pt idx="29">
                  <c:v>29.93</c:v>
                </c:pt>
                <c:pt idx="30">
                  <c:v>29.61</c:v>
                </c:pt>
                <c:pt idx="31">
                  <c:v>30.69</c:v>
                </c:pt>
                <c:pt idx="32">
                  <c:v>28.46</c:v>
                </c:pt>
                <c:pt idx="33">
                  <c:v>26.98</c:v>
                </c:pt>
                <c:pt idx="34">
                  <c:v>26.15</c:v>
                </c:pt>
                <c:pt idx="35">
                  <c:v>26.35</c:v>
                </c:pt>
                <c:pt idx="36">
                  <c:v>25.93</c:v>
                </c:pt>
                <c:pt idx="37">
                  <c:v>27.25</c:v>
                </c:pt>
                <c:pt idx="38">
                  <c:v>27.08</c:v>
                </c:pt>
                <c:pt idx="39">
                  <c:v>29.92</c:v>
                </c:pt>
                <c:pt idx="40">
                  <c:v>29.69</c:v>
                </c:pt>
                <c:pt idx="41">
                  <c:v>28.49</c:v>
                </c:pt>
                <c:pt idx="42">
                  <c:v>28.03</c:v>
                </c:pt>
              </c:numCache>
            </c:numRef>
          </c:val>
          <c:smooth val="0"/>
          <c:extLst>
            <c:ext xmlns:c16="http://schemas.microsoft.com/office/drawing/2014/chart" uri="{C3380CC4-5D6E-409C-BE32-E72D297353CC}">
              <c16:uniqueId val="{00000000-3F92-4231-BD76-D31A47456D57}"/>
            </c:ext>
          </c:extLst>
        </c:ser>
        <c:dLbls>
          <c:showLegendKey val="0"/>
          <c:showVal val="0"/>
          <c:showCatName val="0"/>
          <c:showSerName val="0"/>
          <c:showPercent val="0"/>
          <c:showBubbleSize val="0"/>
        </c:dLbls>
        <c:smooth val="0"/>
        <c:axId val="79620736"/>
        <c:axId val="80548224"/>
      </c:lineChart>
      <c:catAx>
        <c:axId val="7962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224"/>
        <c:crosses val="autoZero"/>
        <c:auto val="1"/>
        <c:lblAlgn val="ctr"/>
        <c:lblOffset val="100"/>
        <c:noMultiLvlLbl val="0"/>
      </c:catAx>
      <c:valAx>
        <c:axId val="805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Renewable Diesel CI Avg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Fuels!$A$104</c:f>
              <c:strCache>
                <c:ptCount val="1"/>
                <c:pt idx="0">
                  <c:v>Renewable Diesel</c:v>
                </c:pt>
              </c:strCache>
            </c:strRef>
          </c:tx>
          <c:spPr>
            <a:ln w="28575" cap="rnd">
              <a:solidFill>
                <a:schemeClr val="accent1"/>
              </a:solidFill>
              <a:round/>
            </a:ln>
            <a:effectLst/>
          </c:spPr>
          <c:marker>
            <c:symbol val="none"/>
          </c:marker>
          <c:cat>
            <c:strRef>
              <c:f>Fuels!$C$101:$AS$101</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Fuels!$C$104:$AS$104</c:f>
              <c:numCache>
                <c:formatCode>General</c:formatCode>
                <c:ptCount val="43"/>
                <c:pt idx="0">
                  <c:v>19.649999999999999</c:v>
                </c:pt>
                <c:pt idx="1">
                  <c:v>19.649999999999999</c:v>
                </c:pt>
                <c:pt idx="2">
                  <c:v>19.649999999999999</c:v>
                </c:pt>
                <c:pt idx="3">
                  <c:v>19.649999999999999</c:v>
                </c:pt>
                <c:pt idx="4">
                  <c:v>19.649999999999999</c:v>
                </c:pt>
                <c:pt idx="5">
                  <c:v>19.649999999999999</c:v>
                </c:pt>
                <c:pt idx="6">
                  <c:v>19.649999999999999</c:v>
                </c:pt>
                <c:pt idx="7">
                  <c:v>32.11</c:v>
                </c:pt>
                <c:pt idx="8">
                  <c:v>34.65</c:v>
                </c:pt>
                <c:pt idx="9">
                  <c:v>37.1</c:v>
                </c:pt>
                <c:pt idx="10">
                  <c:v>41.86</c:v>
                </c:pt>
                <c:pt idx="11">
                  <c:v>52.18</c:v>
                </c:pt>
                <c:pt idx="12">
                  <c:v>38.159999999999997</c:v>
                </c:pt>
                <c:pt idx="13">
                  <c:v>34.32</c:v>
                </c:pt>
                <c:pt idx="14">
                  <c:v>40.53</c:v>
                </c:pt>
                <c:pt idx="15">
                  <c:v>36.840000000000003</c:v>
                </c:pt>
                <c:pt idx="16">
                  <c:v>37.26</c:v>
                </c:pt>
                <c:pt idx="17">
                  <c:v>50.63</c:v>
                </c:pt>
                <c:pt idx="18">
                  <c:v>51.06</c:v>
                </c:pt>
                <c:pt idx="19">
                  <c:v>46.56</c:v>
                </c:pt>
                <c:pt idx="20">
                  <c:v>52.89</c:v>
                </c:pt>
                <c:pt idx="21">
                  <c:v>31.78</c:v>
                </c:pt>
                <c:pt idx="22">
                  <c:v>30.2</c:v>
                </c:pt>
                <c:pt idx="23">
                  <c:v>30.71</c:v>
                </c:pt>
                <c:pt idx="24">
                  <c:v>30.11</c:v>
                </c:pt>
                <c:pt idx="25">
                  <c:v>30.23</c:v>
                </c:pt>
                <c:pt idx="26">
                  <c:v>30.39</c:v>
                </c:pt>
                <c:pt idx="27">
                  <c:v>30.9</c:v>
                </c:pt>
                <c:pt idx="28">
                  <c:v>30.9</c:v>
                </c:pt>
                <c:pt idx="29">
                  <c:v>31.53</c:v>
                </c:pt>
                <c:pt idx="30">
                  <c:v>32.200000000000003</c:v>
                </c:pt>
                <c:pt idx="31">
                  <c:v>34.049999999999997</c:v>
                </c:pt>
                <c:pt idx="32">
                  <c:v>36.39</c:v>
                </c:pt>
                <c:pt idx="33">
                  <c:v>34.25</c:v>
                </c:pt>
                <c:pt idx="34">
                  <c:v>33.58</c:v>
                </c:pt>
                <c:pt idx="35">
                  <c:v>34.119999999999997</c:v>
                </c:pt>
                <c:pt idx="36">
                  <c:v>32.11</c:v>
                </c:pt>
                <c:pt idx="37">
                  <c:v>35.049999999999997</c:v>
                </c:pt>
                <c:pt idx="38">
                  <c:v>32.1</c:v>
                </c:pt>
                <c:pt idx="39">
                  <c:v>32.880000000000003</c:v>
                </c:pt>
                <c:pt idx="40">
                  <c:v>36.33</c:v>
                </c:pt>
                <c:pt idx="41">
                  <c:v>38.659999999999997</c:v>
                </c:pt>
                <c:pt idx="42">
                  <c:v>38</c:v>
                </c:pt>
              </c:numCache>
            </c:numRef>
          </c:val>
          <c:smooth val="0"/>
          <c:extLst>
            <c:ext xmlns:c16="http://schemas.microsoft.com/office/drawing/2014/chart" uri="{C3380CC4-5D6E-409C-BE32-E72D297353CC}">
              <c16:uniqueId val="{00000000-4B13-47AD-9A00-41C86C0F5F66}"/>
            </c:ext>
          </c:extLst>
        </c:ser>
        <c:dLbls>
          <c:showLegendKey val="0"/>
          <c:showVal val="0"/>
          <c:showCatName val="0"/>
          <c:showSerName val="0"/>
          <c:showPercent val="0"/>
          <c:showBubbleSize val="0"/>
        </c:dLbls>
        <c:smooth val="0"/>
        <c:axId val="79620736"/>
        <c:axId val="80548224"/>
      </c:lineChart>
      <c:catAx>
        <c:axId val="7962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224"/>
        <c:crosses val="autoZero"/>
        <c:auto val="1"/>
        <c:lblAlgn val="ctr"/>
        <c:lblOffset val="100"/>
        <c:noMultiLvlLbl val="0"/>
      </c:catAx>
      <c:valAx>
        <c:axId val="805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Bio-CNG CI Avg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Fuels!$A$105</c:f>
              <c:strCache>
                <c:ptCount val="1"/>
                <c:pt idx="0">
                  <c:v>Bio-CNG</c:v>
                </c:pt>
              </c:strCache>
            </c:strRef>
          </c:tx>
          <c:spPr>
            <a:ln w="28575" cap="rnd">
              <a:solidFill>
                <a:schemeClr val="accent1"/>
              </a:solidFill>
              <a:round/>
            </a:ln>
            <a:effectLst/>
          </c:spPr>
          <c:marker>
            <c:symbol val="none"/>
          </c:marker>
          <c:cat>
            <c:strRef>
              <c:f>Fuels!$C$101:$AS$101</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Fuels!$L$105:$AS$105</c:f>
              <c:numCache>
                <c:formatCode>General</c:formatCode>
                <c:ptCount val="34"/>
                <c:pt idx="0">
                  <c:v>32.21</c:v>
                </c:pt>
                <c:pt idx="1">
                  <c:v>14.83</c:v>
                </c:pt>
                <c:pt idx="2">
                  <c:v>15.88</c:v>
                </c:pt>
                <c:pt idx="3">
                  <c:v>16.02</c:v>
                </c:pt>
                <c:pt idx="4">
                  <c:v>16.62</c:v>
                </c:pt>
                <c:pt idx="5">
                  <c:v>22.11</c:v>
                </c:pt>
                <c:pt idx="6">
                  <c:v>24.76</c:v>
                </c:pt>
                <c:pt idx="7">
                  <c:v>25.92</c:v>
                </c:pt>
                <c:pt idx="8">
                  <c:v>21.27</c:v>
                </c:pt>
                <c:pt idx="9">
                  <c:v>19.3</c:v>
                </c:pt>
                <c:pt idx="10">
                  <c:v>22.06</c:v>
                </c:pt>
                <c:pt idx="11">
                  <c:v>23.84</c:v>
                </c:pt>
                <c:pt idx="12">
                  <c:v>26.3</c:v>
                </c:pt>
                <c:pt idx="13">
                  <c:v>39.659999999999997</c:v>
                </c:pt>
                <c:pt idx="14">
                  <c:v>41.26</c:v>
                </c:pt>
                <c:pt idx="15">
                  <c:v>44.65</c:v>
                </c:pt>
                <c:pt idx="16">
                  <c:v>40.270000000000003</c:v>
                </c:pt>
                <c:pt idx="17">
                  <c:v>38.22</c:v>
                </c:pt>
                <c:pt idx="18">
                  <c:v>37.549999999999997</c:v>
                </c:pt>
                <c:pt idx="19">
                  <c:v>38.880000000000003</c:v>
                </c:pt>
                <c:pt idx="20">
                  <c:v>43.04</c:v>
                </c:pt>
                <c:pt idx="21">
                  <c:v>40.39</c:v>
                </c:pt>
                <c:pt idx="22">
                  <c:v>41.44</c:v>
                </c:pt>
                <c:pt idx="23">
                  <c:v>41.33</c:v>
                </c:pt>
                <c:pt idx="24">
                  <c:v>41.77</c:v>
                </c:pt>
                <c:pt idx="25">
                  <c:v>30.99</c:v>
                </c:pt>
                <c:pt idx="26">
                  <c:v>16.84</c:v>
                </c:pt>
                <c:pt idx="27">
                  <c:v>20.73</c:v>
                </c:pt>
                <c:pt idx="28">
                  <c:v>5.42</c:v>
                </c:pt>
                <c:pt idx="29">
                  <c:v>-14.28</c:v>
                </c:pt>
                <c:pt idx="30">
                  <c:v>-25.92</c:v>
                </c:pt>
                <c:pt idx="31">
                  <c:v>-16.739999999999998</c:v>
                </c:pt>
                <c:pt idx="32">
                  <c:v>-35.869999999999997</c:v>
                </c:pt>
                <c:pt idx="33">
                  <c:v>-62.7</c:v>
                </c:pt>
              </c:numCache>
            </c:numRef>
          </c:val>
          <c:smooth val="0"/>
          <c:extLst>
            <c:ext xmlns:c16="http://schemas.microsoft.com/office/drawing/2014/chart" uri="{C3380CC4-5D6E-409C-BE32-E72D297353CC}">
              <c16:uniqueId val="{00000000-1041-4292-AD13-EAF7F404ABE7}"/>
            </c:ext>
          </c:extLst>
        </c:ser>
        <c:dLbls>
          <c:showLegendKey val="0"/>
          <c:showVal val="0"/>
          <c:showCatName val="0"/>
          <c:showSerName val="0"/>
          <c:showPercent val="0"/>
          <c:showBubbleSize val="0"/>
        </c:dLbls>
        <c:smooth val="0"/>
        <c:axId val="79620736"/>
        <c:axId val="80548224"/>
      </c:lineChart>
      <c:catAx>
        <c:axId val="796207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224"/>
        <c:crosses val="autoZero"/>
        <c:auto val="1"/>
        <c:lblAlgn val="ctr"/>
        <c:lblOffset val="100"/>
        <c:noMultiLvlLbl val="0"/>
      </c:catAx>
      <c:valAx>
        <c:axId val="805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Bio-LNG CI Avg</a:t>
            </a:r>
          </a:p>
        </c:rich>
      </c:tx>
      <c:overlay val="0"/>
      <c:spPr>
        <a:noFill/>
        <a:ln>
          <a:noFill/>
        </a:ln>
        <a:effectLst/>
      </c:spPr>
    </c:title>
    <c:autoTitleDeleted val="0"/>
    <c:plotArea>
      <c:layout/>
      <c:lineChart>
        <c:grouping val="standard"/>
        <c:varyColors val="0"/>
        <c:ser>
          <c:idx val="0"/>
          <c:order val="0"/>
          <c:tx>
            <c:strRef>
              <c:f>Fuels!$A$106</c:f>
              <c:strCache>
                <c:ptCount val="1"/>
                <c:pt idx="0">
                  <c:v>Bio-LNG</c:v>
                </c:pt>
              </c:strCache>
            </c:strRef>
          </c:tx>
          <c:spPr>
            <a:ln w="28575" cap="rnd">
              <a:solidFill>
                <a:schemeClr val="accent1"/>
              </a:solidFill>
              <a:round/>
            </a:ln>
            <a:effectLst/>
          </c:spPr>
          <c:marker>
            <c:symbol val="none"/>
          </c:marker>
          <c:cat>
            <c:strRef>
              <c:f>Fuels!$C$101:$AS$101</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Fuels!$C$106:$AS$106</c:f>
              <c:numCache>
                <c:formatCode>General</c:formatCode>
                <c:ptCount val="43"/>
                <c:pt idx="0">
                  <c:v>15.56</c:v>
                </c:pt>
                <c:pt idx="1">
                  <c:v>15.56</c:v>
                </c:pt>
                <c:pt idx="2">
                  <c:v>15.56</c:v>
                </c:pt>
                <c:pt idx="3">
                  <c:v>15.56</c:v>
                </c:pt>
                <c:pt idx="4">
                  <c:v>15.56</c:v>
                </c:pt>
                <c:pt idx="5">
                  <c:v>15.56</c:v>
                </c:pt>
                <c:pt idx="6">
                  <c:v>15.56</c:v>
                </c:pt>
                <c:pt idx="7">
                  <c:v>15.56</c:v>
                </c:pt>
                <c:pt idx="8">
                  <c:v>15.56</c:v>
                </c:pt>
                <c:pt idx="9">
                  <c:v>25.06</c:v>
                </c:pt>
                <c:pt idx="10">
                  <c:v>20.32</c:v>
                </c:pt>
                <c:pt idx="11">
                  <c:v>23.42</c:v>
                </c:pt>
                <c:pt idx="12">
                  <c:v>24.31</c:v>
                </c:pt>
                <c:pt idx="13">
                  <c:v>26</c:v>
                </c:pt>
                <c:pt idx="14">
                  <c:v>39.65</c:v>
                </c:pt>
                <c:pt idx="15">
                  <c:v>34.76</c:v>
                </c:pt>
                <c:pt idx="16">
                  <c:v>33.17</c:v>
                </c:pt>
                <c:pt idx="17">
                  <c:v>25.96</c:v>
                </c:pt>
                <c:pt idx="18">
                  <c:v>24.2</c:v>
                </c:pt>
                <c:pt idx="19">
                  <c:v>26.86</c:v>
                </c:pt>
                <c:pt idx="20">
                  <c:v>26.17</c:v>
                </c:pt>
                <c:pt idx="21">
                  <c:v>26.78</c:v>
                </c:pt>
                <c:pt idx="22">
                  <c:v>42.66</c:v>
                </c:pt>
                <c:pt idx="23">
                  <c:v>43.55</c:v>
                </c:pt>
                <c:pt idx="24">
                  <c:v>49.59</c:v>
                </c:pt>
                <c:pt idx="25">
                  <c:v>47.97</c:v>
                </c:pt>
                <c:pt idx="26">
                  <c:v>51.38</c:v>
                </c:pt>
                <c:pt idx="27">
                  <c:v>49.57</c:v>
                </c:pt>
                <c:pt idx="28">
                  <c:v>52.59</c:v>
                </c:pt>
                <c:pt idx="29">
                  <c:v>51.78</c:v>
                </c:pt>
                <c:pt idx="30">
                  <c:v>52.1</c:v>
                </c:pt>
                <c:pt idx="31">
                  <c:v>52.25</c:v>
                </c:pt>
                <c:pt idx="32">
                  <c:v>58.14</c:v>
                </c:pt>
                <c:pt idx="33">
                  <c:v>52.69</c:v>
                </c:pt>
                <c:pt idx="34">
                  <c:v>57.83</c:v>
                </c:pt>
                <c:pt idx="35">
                  <c:v>55.92</c:v>
                </c:pt>
                <c:pt idx="36">
                  <c:v>52.31</c:v>
                </c:pt>
                <c:pt idx="37">
                  <c:v>54.07</c:v>
                </c:pt>
                <c:pt idx="38">
                  <c:v>57.42</c:v>
                </c:pt>
                <c:pt idx="39">
                  <c:v>55.96</c:v>
                </c:pt>
                <c:pt idx="40">
                  <c:v>61.71</c:v>
                </c:pt>
                <c:pt idx="41">
                  <c:v>60.84</c:v>
                </c:pt>
                <c:pt idx="42">
                  <c:v>61.28</c:v>
                </c:pt>
              </c:numCache>
            </c:numRef>
          </c:val>
          <c:smooth val="0"/>
          <c:extLst>
            <c:ext xmlns:c16="http://schemas.microsoft.com/office/drawing/2014/chart" uri="{C3380CC4-5D6E-409C-BE32-E72D297353CC}">
              <c16:uniqueId val="{00000002-EF1D-499B-A41D-54E785B4AC32}"/>
            </c:ext>
          </c:extLst>
        </c:ser>
        <c:dLbls>
          <c:showLegendKey val="0"/>
          <c:showVal val="0"/>
          <c:showCatName val="0"/>
          <c:showSerName val="0"/>
          <c:showPercent val="0"/>
          <c:showBubbleSize val="0"/>
        </c:dLbls>
        <c:smooth val="0"/>
        <c:axId val="79620736"/>
        <c:axId val="80548224"/>
      </c:lineChart>
      <c:catAx>
        <c:axId val="7962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224"/>
        <c:crosses val="autoZero"/>
        <c:auto val="1"/>
        <c:lblAlgn val="ctr"/>
        <c:lblOffset val="100"/>
        <c:noMultiLvlLbl val="0"/>
      </c:catAx>
      <c:valAx>
        <c:axId val="805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736"/>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Electricity CI Avg</a:t>
            </a:r>
          </a:p>
        </c:rich>
      </c:tx>
      <c:overlay val="0"/>
      <c:spPr>
        <a:noFill/>
        <a:ln>
          <a:noFill/>
        </a:ln>
        <a:effectLst/>
      </c:spPr>
    </c:title>
    <c:autoTitleDeleted val="0"/>
    <c:plotArea>
      <c:layout/>
      <c:lineChart>
        <c:grouping val="standard"/>
        <c:varyColors val="0"/>
        <c:ser>
          <c:idx val="0"/>
          <c:order val="0"/>
          <c:tx>
            <c:strRef>
              <c:f>Fuels!$A$107</c:f>
              <c:strCache>
                <c:ptCount val="1"/>
                <c:pt idx="0">
                  <c:v>Electricity</c:v>
                </c:pt>
              </c:strCache>
            </c:strRef>
          </c:tx>
          <c:spPr>
            <a:ln w="28575" cap="rnd">
              <a:solidFill>
                <a:schemeClr val="accent1"/>
              </a:solidFill>
              <a:round/>
            </a:ln>
            <a:effectLst/>
          </c:spPr>
          <c:marker>
            <c:symbol val="none"/>
          </c:marker>
          <c:cat>
            <c:strRef>
              <c:f>Fuels!$C$101:$AS$101</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Fuels!$C$107:$AS$107</c:f>
              <c:numCache>
                <c:formatCode>General</c:formatCode>
                <c:ptCount val="43"/>
                <c:pt idx="0">
                  <c:v>105.13</c:v>
                </c:pt>
                <c:pt idx="1">
                  <c:v>106.66</c:v>
                </c:pt>
                <c:pt idx="2">
                  <c:v>108.82</c:v>
                </c:pt>
                <c:pt idx="3">
                  <c:v>108.98</c:v>
                </c:pt>
                <c:pt idx="4">
                  <c:v>109.46</c:v>
                </c:pt>
                <c:pt idx="5">
                  <c:v>109.11</c:v>
                </c:pt>
                <c:pt idx="6">
                  <c:v>108.82</c:v>
                </c:pt>
                <c:pt idx="7">
                  <c:v>108.9</c:v>
                </c:pt>
                <c:pt idx="8">
                  <c:v>107.33</c:v>
                </c:pt>
                <c:pt idx="9">
                  <c:v>107.34</c:v>
                </c:pt>
                <c:pt idx="10">
                  <c:v>107.33</c:v>
                </c:pt>
                <c:pt idx="11">
                  <c:v>108.43</c:v>
                </c:pt>
                <c:pt idx="12">
                  <c:v>107.13</c:v>
                </c:pt>
                <c:pt idx="13">
                  <c:v>106.9</c:v>
                </c:pt>
                <c:pt idx="14">
                  <c:v>106.94</c:v>
                </c:pt>
                <c:pt idx="15">
                  <c:v>107.06</c:v>
                </c:pt>
                <c:pt idx="16">
                  <c:v>107.45</c:v>
                </c:pt>
                <c:pt idx="17">
                  <c:v>107.69</c:v>
                </c:pt>
                <c:pt idx="18">
                  <c:v>108.72</c:v>
                </c:pt>
                <c:pt idx="19">
                  <c:v>108.98</c:v>
                </c:pt>
                <c:pt idx="20">
                  <c:v>109.57</c:v>
                </c:pt>
                <c:pt idx="21">
                  <c:v>109.39</c:v>
                </c:pt>
                <c:pt idx="22">
                  <c:v>109.4</c:v>
                </c:pt>
                <c:pt idx="23">
                  <c:v>106.8</c:v>
                </c:pt>
                <c:pt idx="24">
                  <c:v>105.16</c:v>
                </c:pt>
                <c:pt idx="25">
                  <c:v>105.16</c:v>
                </c:pt>
                <c:pt idx="26">
                  <c:v>105.16</c:v>
                </c:pt>
                <c:pt idx="27">
                  <c:v>105.16</c:v>
                </c:pt>
                <c:pt idx="28">
                  <c:v>105.15</c:v>
                </c:pt>
                <c:pt idx="29">
                  <c:v>105.06</c:v>
                </c:pt>
                <c:pt idx="30">
                  <c:v>105.09</c:v>
                </c:pt>
                <c:pt idx="31">
                  <c:v>105.13</c:v>
                </c:pt>
                <c:pt idx="32">
                  <c:v>73.77</c:v>
                </c:pt>
                <c:pt idx="33">
                  <c:v>68.260000000000005</c:v>
                </c:pt>
                <c:pt idx="34">
                  <c:v>50.83</c:v>
                </c:pt>
                <c:pt idx="35">
                  <c:v>48.32</c:v>
                </c:pt>
                <c:pt idx="36">
                  <c:v>44.26</c:v>
                </c:pt>
                <c:pt idx="37">
                  <c:v>33.92</c:v>
                </c:pt>
                <c:pt idx="38">
                  <c:v>31.02</c:v>
                </c:pt>
                <c:pt idx="39">
                  <c:v>30.55</c:v>
                </c:pt>
                <c:pt idx="40">
                  <c:v>27.6</c:v>
                </c:pt>
                <c:pt idx="41">
                  <c:v>25.24</c:v>
                </c:pt>
                <c:pt idx="42">
                  <c:v>27.07</c:v>
                </c:pt>
              </c:numCache>
            </c:numRef>
          </c:val>
          <c:smooth val="0"/>
          <c:extLst>
            <c:ext xmlns:c16="http://schemas.microsoft.com/office/drawing/2014/chart" uri="{C3380CC4-5D6E-409C-BE32-E72D297353CC}">
              <c16:uniqueId val="{00000001-6942-4D0C-9971-7F7509ED9B7E}"/>
            </c:ext>
          </c:extLst>
        </c:ser>
        <c:dLbls>
          <c:showLegendKey val="0"/>
          <c:showVal val="0"/>
          <c:showCatName val="0"/>
          <c:showSerName val="0"/>
          <c:showPercent val="0"/>
          <c:showBubbleSize val="0"/>
        </c:dLbls>
        <c:smooth val="0"/>
        <c:axId val="79620736"/>
        <c:axId val="80548224"/>
      </c:lineChart>
      <c:catAx>
        <c:axId val="7962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224"/>
        <c:crosses val="autoZero"/>
        <c:auto val="1"/>
        <c:lblAlgn val="ctr"/>
        <c:lblOffset val="100"/>
        <c:noMultiLvlLbl val="0"/>
      </c:catAx>
      <c:valAx>
        <c:axId val="805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736"/>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Alternative Jet</a:t>
            </a:r>
            <a:r>
              <a:rPr lang="en-US" baseline="0"/>
              <a:t> Fuel</a:t>
            </a:r>
            <a:r>
              <a:rPr lang="en-US"/>
              <a:t> CI Avg</a:t>
            </a:r>
          </a:p>
        </c:rich>
      </c:tx>
      <c:overlay val="0"/>
      <c:spPr>
        <a:noFill/>
        <a:ln>
          <a:noFill/>
        </a:ln>
        <a:effectLst/>
      </c:spPr>
    </c:title>
    <c:autoTitleDeleted val="0"/>
    <c:plotArea>
      <c:layout/>
      <c:lineChart>
        <c:grouping val="standard"/>
        <c:varyColors val="0"/>
        <c:ser>
          <c:idx val="0"/>
          <c:order val="0"/>
          <c:tx>
            <c:strRef>
              <c:f>Fuels!$A$108</c:f>
              <c:strCache>
                <c:ptCount val="1"/>
                <c:pt idx="0">
                  <c:v>Alternative Jet Fuel</c:v>
                </c:pt>
              </c:strCache>
            </c:strRef>
          </c:tx>
          <c:spPr>
            <a:ln w="28575" cap="rnd">
              <a:solidFill>
                <a:schemeClr val="accent1"/>
              </a:solidFill>
              <a:round/>
            </a:ln>
            <a:effectLst/>
          </c:spPr>
          <c:marker>
            <c:symbol val="none"/>
          </c:marker>
          <c:cat>
            <c:strRef>
              <c:f>Fuels!$C$101:$AS$101</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 Q2 </c:v>
                </c:pt>
                <c:pt idx="34">
                  <c:v> Q3 </c:v>
                </c:pt>
                <c:pt idx="35">
                  <c:v> Q4 </c:v>
                </c:pt>
                <c:pt idx="36">
                  <c:v>2020Q1</c:v>
                </c:pt>
                <c:pt idx="37">
                  <c:v>Q2</c:v>
                </c:pt>
                <c:pt idx="38">
                  <c:v>Q3</c:v>
                </c:pt>
                <c:pt idx="39">
                  <c:v>Q4</c:v>
                </c:pt>
                <c:pt idx="40">
                  <c:v>2021Q1</c:v>
                </c:pt>
                <c:pt idx="41">
                  <c:v>Q2</c:v>
                </c:pt>
                <c:pt idx="42">
                  <c:v>Q3</c:v>
                </c:pt>
              </c:strCache>
            </c:strRef>
          </c:cat>
          <c:val>
            <c:numRef>
              <c:f>Fuels!$C$108:$AS$108</c:f>
              <c:numCache>
                <c:formatCode>General</c:formatCode>
                <c:ptCount val="43"/>
                <c:pt idx="33">
                  <c:v>50</c:v>
                </c:pt>
                <c:pt idx="34">
                  <c:v>37.130000000000003</c:v>
                </c:pt>
                <c:pt idx="35">
                  <c:v>37.380000000000003</c:v>
                </c:pt>
                <c:pt idx="36">
                  <c:v>31.41</c:v>
                </c:pt>
                <c:pt idx="37">
                  <c:v>47.03</c:v>
                </c:pt>
                <c:pt idx="38">
                  <c:v>42.98</c:v>
                </c:pt>
                <c:pt idx="39">
                  <c:v>25.41</c:v>
                </c:pt>
                <c:pt idx="40">
                  <c:v>22.96</c:v>
                </c:pt>
                <c:pt idx="41">
                  <c:v>40.36</c:v>
                </c:pt>
                <c:pt idx="42">
                  <c:v>35.1</c:v>
                </c:pt>
              </c:numCache>
            </c:numRef>
          </c:val>
          <c:smooth val="0"/>
          <c:extLst>
            <c:ext xmlns:c16="http://schemas.microsoft.com/office/drawing/2014/chart" uri="{C3380CC4-5D6E-409C-BE32-E72D297353CC}">
              <c16:uniqueId val="{00000000-EFB3-4770-8737-31B912EF6469}"/>
            </c:ext>
          </c:extLst>
        </c:ser>
        <c:dLbls>
          <c:showLegendKey val="0"/>
          <c:showVal val="0"/>
          <c:showCatName val="0"/>
          <c:showSerName val="0"/>
          <c:showPercent val="0"/>
          <c:showBubbleSize val="0"/>
        </c:dLbls>
        <c:smooth val="0"/>
        <c:axId val="79620736"/>
        <c:axId val="80548224"/>
      </c:lineChart>
      <c:catAx>
        <c:axId val="7962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224"/>
        <c:crosses val="autoZero"/>
        <c:auto val="1"/>
        <c:lblAlgn val="ctr"/>
        <c:lblOffset val="100"/>
        <c:noMultiLvlLbl val="0"/>
      </c:catAx>
      <c:valAx>
        <c:axId val="805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736"/>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200"/>
            </a:pPr>
            <a:r>
              <a:rPr lang="en-US" sz="1200" b="1" i="0" baseline="0">
                <a:effectLst/>
              </a:rPr>
              <a:t>Fig 2. Credit Percentage by Fuel</a:t>
            </a:r>
            <a:endParaRPr lang="en-US" sz="1200">
              <a:effectLst/>
            </a:endParaRPr>
          </a:p>
          <a:p>
            <a:pPr>
              <a:defRPr sz="1200"/>
            </a:pPr>
            <a:r>
              <a:rPr lang="en-US" sz="1200" b="1" i="0" baseline="0">
                <a:effectLst/>
              </a:rPr>
              <a:t>Q1 2011 - Q3 2021</a:t>
            </a:r>
            <a:endParaRPr lang="en-US" sz="1200">
              <a:effectLst/>
            </a:endParaRPr>
          </a:p>
        </c:rich>
      </c:tx>
      <c:overlay val="0"/>
    </c:title>
    <c:autoTitleDeleted val="0"/>
    <c:plotArea>
      <c:layout>
        <c:manualLayout>
          <c:layoutTarget val="inner"/>
          <c:xMode val="edge"/>
          <c:yMode val="edge"/>
          <c:x val="6.7170095081760778E-2"/>
          <c:y val="0.17518624001787012"/>
          <c:w val="0.66944782458068375"/>
          <c:h val="0.6834243591891439"/>
        </c:manualLayout>
      </c:layout>
      <c:areaChart>
        <c:grouping val="percentStacked"/>
        <c:varyColors val="0"/>
        <c:ser>
          <c:idx val="2"/>
          <c:order val="0"/>
          <c:tx>
            <c:strRef>
              <c:f>'Graph Data'!$A$28</c:f>
              <c:strCache>
                <c:ptCount val="1"/>
                <c:pt idx="0">
                  <c:v>Other (Hydrogen, Renewable Naphtha, Propane, Innovative Crude &amp; Low Complexity / Low Energy Use Refining, etc.)</c:v>
                </c:pt>
              </c:strCache>
            </c:strRef>
          </c:tx>
          <c:spPr>
            <a:solidFill>
              <a:srgbClr val="FFFF00"/>
            </a:solidFill>
            <a:ln w="25400">
              <a:noFill/>
            </a:ln>
          </c:spPr>
          <c:cat>
            <c:strRef>
              <c:f>'Graph Data'!$C$3:$AP$3</c:f>
              <c:strCache>
                <c:ptCount val="40"/>
                <c:pt idx="0">
                  <c:v>Q1 - Q4 '11</c:v>
                </c:pt>
                <c:pt idx="1">
                  <c:v>Q2 '11 - Q1 '12</c:v>
                </c:pt>
                <c:pt idx="2">
                  <c:v>Q3 '11 - Q2 '12</c:v>
                </c:pt>
                <c:pt idx="3">
                  <c:v>Q4 '11 - Q3 '12</c:v>
                </c:pt>
                <c:pt idx="4">
                  <c:v>Q1 - Q4 '12</c:v>
                </c:pt>
                <c:pt idx="5">
                  <c:v>Q2 '12 - Q1 '13</c:v>
                </c:pt>
                <c:pt idx="6">
                  <c:v>Q3 '12 - Q2 '13</c:v>
                </c:pt>
                <c:pt idx="7">
                  <c:v>Q4 '12 - Q3 '13</c:v>
                </c:pt>
                <c:pt idx="8">
                  <c:v>Q1 - Q4 '13</c:v>
                </c:pt>
                <c:pt idx="9">
                  <c:v>Q2 '13 - Q1 '14</c:v>
                </c:pt>
                <c:pt idx="10">
                  <c:v>Q3 '13 - Q2 '14</c:v>
                </c:pt>
                <c:pt idx="11">
                  <c:v>Q4 '13 - Q3 '14</c:v>
                </c:pt>
                <c:pt idx="12">
                  <c:v>Q1 - Q4 '14</c:v>
                </c:pt>
                <c:pt idx="13">
                  <c:v>Q2 '14 - Q1 '15</c:v>
                </c:pt>
                <c:pt idx="14">
                  <c:v>Q3 '14 - Q2 '15</c:v>
                </c:pt>
                <c:pt idx="15">
                  <c:v>Q4 '14 - Q3 '15</c:v>
                </c:pt>
                <c:pt idx="16">
                  <c:v>Q1 - Q4 '15</c:v>
                </c:pt>
                <c:pt idx="17">
                  <c:v>Q2 '15 - Q1 '16</c:v>
                </c:pt>
                <c:pt idx="18">
                  <c:v>Q3 '15 - Q2 '16</c:v>
                </c:pt>
                <c:pt idx="19">
                  <c:v>Q4 '15 - Q3 '16</c:v>
                </c:pt>
                <c:pt idx="20">
                  <c:v>Q1 - Q4 '16</c:v>
                </c:pt>
                <c:pt idx="21">
                  <c:v>Q2 '16 - Q1 '17</c:v>
                </c:pt>
                <c:pt idx="22">
                  <c:v>Q3 '16 - Q2 '17</c:v>
                </c:pt>
                <c:pt idx="23">
                  <c:v>Q4 '16 - Q3 2017</c:v>
                </c:pt>
                <c:pt idx="24">
                  <c:v>Q1 - Q4 '17</c:v>
                </c:pt>
                <c:pt idx="25">
                  <c:v>Q2 '17 - Q1 '18</c:v>
                </c:pt>
                <c:pt idx="26">
                  <c:v>Q3 '17 - Q2 '18</c:v>
                </c:pt>
                <c:pt idx="27">
                  <c:v>Q4 '17 - Q3 '18</c:v>
                </c:pt>
                <c:pt idx="28">
                  <c:v>Q1 '18 - Q4 '18</c:v>
                </c:pt>
                <c:pt idx="29">
                  <c:v>Q2 '18 - Q1 '19</c:v>
                </c:pt>
                <c:pt idx="30">
                  <c:v>Q3 '18 - Q2 '19</c:v>
                </c:pt>
                <c:pt idx="31">
                  <c:v>Q4 '18 - Q3 '19</c:v>
                </c:pt>
                <c:pt idx="32">
                  <c:v>Q1 '19 - Q4 '19</c:v>
                </c:pt>
                <c:pt idx="33">
                  <c:v>Q2 '19 - Q1 '20</c:v>
                </c:pt>
                <c:pt idx="34">
                  <c:v>Q3 '19 - Q2 '20</c:v>
                </c:pt>
                <c:pt idx="35">
                  <c:v>Q4 '19 - Q3 '20</c:v>
                </c:pt>
                <c:pt idx="36">
                  <c:v>Q1 '20 - Q4 '20</c:v>
                </c:pt>
                <c:pt idx="37">
                  <c:v>Q2 '20 - Q1 '21</c:v>
                </c:pt>
                <c:pt idx="38">
                  <c:v>Q3 '20 - Q2 '21</c:v>
                </c:pt>
                <c:pt idx="39">
                  <c:v>Q4 '20 - Q3 '21</c:v>
                </c:pt>
              </c:strCache>
            </c:strRef>
          </c:cat>
          <c:val>
            <c:numRef>
              <c:f>'Graph Data'!$C$28:$AP$28</c:f>
              <c:numCache>
                <c:formatCode>_(* #,##0_);_(* \(#,##0\);_(* "-"??_);_(@_)</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12.5</c:v>
                </c:pt>
                <c:pt idx="16">
                  <c:v>18.5</c:v>
                </c:pt>
                <c:pt idx="17">
                  <c:v>37968.75</c:v>
                </c:pt>
                <c:pt idx="18">
                  <c:v>38112.25</c:v>
                </c:pt>
                <c:pt idx="19">
                  <c:v>39251.166666666664</c:v>
                </c:pt>
                <c:pt idx="20">
                  <c:v>39246.25</c:v>
                </c:pt>
                <c:pt idx="21">
                  <c:v>38815.333333333336</c:v>
                </c:pt>
                <c:pt idx="22">
                  <c:v>38495.25</c:v>
                </c:pt>
                <c:pt idx="23">
                  <c:v>37963.75</c:v>
                </c:pt>
                <c:pt idx="24">
                  <c:v>37501.5</c:v>
                </c:pt>
                <c:pt idx="25">
                  <c:v>37136.75</c:v>
                </c:pt>
                <c:pt idx="26">
                  <c:v>36755</c:v>
                </c:pt>
                <c:pt idx="27">
                  <c:v>36385.75</c:v>
                </c:pt>
                <c:pt idx="28">
                  <c:v>2920.55</c:v>
                </c:pt>
                <c:pt idx="29">
                  <c:v>3716.25</c:v>
                </c:pt>
                <c:pt idx="30">
                  <c:v>6516.1666666666661</c:v>
                </c:pt>
                <c:pt idx="31">
                  <c:v>19441.583333333336</c:v>
                </c:pt>
                <c:pt idx="32">
                  <c:v>22781.375</c:v>
                </c:pt>
                <c:pt idx="33">
                  <c:v>26945.625</c:v>
                </c:pt>
                <c:pt idx="34">
                  <c:v>30835.75</c:v>
                </c:pt>
                <c:pt idx="35">
                  <c:v>38982.375</c:v>
                </c:pt>
                <c:pt idx="36">
                  <c:v>33367.71428571429</c:v>
                </c:pt>
                <c:pt idx="37">
                  <c:v>41829.416666666672</c:v>
                </c:pt>
                <c:pt idx="38">
                  <c:v>51277.65</c:v>
                </c:pt>
                <c:pt idx="39">
                  <c:v>55639.5</c:v>
                </c:pt>
              </c:numCache>
            </c:numRef>
          </c:val>
          <c:extLst>
            <c:ext xmlns:c16="http://schemas.microsoft.com/office/drawing/2014/chart" uri="{C3380CC4-5D6E-409C-BE32-E72D297353CC}">
              <c16:uniqueId val="{00000002-73BD-45D0-B61F-FB6ABAA8FEE2}"/>
            </c:ext>
          </c:extLst>
        </c:ser>
        <c:ser>
          <c:idx val="1"/>
          <c:order val="1"/>
          <c:tx>
            <c:strRef>
              <c:f>'Graph Data'!$A$27</c:f>
              <c:strCache>
                <c:ptCount val="1"/>
                <c:pt idx="0">
                  <c:v>Renewable Diesel</c:v>
                </c:pt>
              </c:strCache>
            </c:strRef>
          </c:tx>
          <c:spPr>
            <a:ln w="25400">
              <a:noFill/>
            </a:ln>
          </c:spPr>
          <c:cat>
            <c:strRef>
              <c:f>'Graph Data'!$C$3:$AP$3</c:f>
              <c:strCache>
                <c:ptCount val="40"/>
                <c:pt idx="0">
                  <c:v>Q1 - Q4 '11</c:v>
                </c:pt>
                <c:pt idx="1">
                  <c:v>Q2 '11 - Q1 '12</c:v>
                </c:pt>
                <c:pt idx="2">
                  <c:v>Q3 '11 - Q2 '12</c:v>
                </c:pt>
                <c:pt idx="3">
                  <c:v>Q4 '11 - Q3 '12</c:v>
                </c:pt>
                <c:pt idx="4">
                  <c:v>Q1 - Q4 '12</c:v>
                </c:pt>
                <c:pt idx="5">
                  <c:v>Q2 '12 - Q1 '13</c:v>
                </c:pt>
                <c:pt idx="6">
                  <c:v>Q3 '12 - Q2 '13</c:v>
                </c:pt>
                <c:pt idx="7">
                  <c:v>Q4 '12 - Q3 '13</c:v>
                </c:pt>
                <c:pt idx="8">
                  <c:v>Q1 - Q4 '13</c:v>
                </c:pt>
                <c:pt idx="9">
                  <c:v>Q2 '13 - Q1 '14</c:v>
                </c:pt>
                <c:pt idx="10">
                  <c:v>Q3 '13 - Q2 '14</c:v>
                </c:pt>
                <c:pt idx="11">
                  <c:v>Q4 '13 - Q3 '14</c:v>
                </c:pt>
                <c:pt idx="12">
                  <c:v>Q1 - Q4 '14</c:v>
                </c:pt>
                <c:pt idx="13">
                  <c:v>Q2 '14 - Q1 '15</c:v>
                </c:pt>
                <c:pt idx="14">
                  <c:v>Q3 '14 - Q2 '15</c:v>
                </c:pt>
                <c:pt idx="15">
                  <c:v>Q4 '14 - Q3 '15</c:v>
                </c:pt>
                <c:pt idx="16">
                  <c:v>Q1 - Q4 '15</c:v>
                </c:pt>
                <c:pt idx="17">
                  <c:v>Q2 '15 - Q1 '16</c:v>
                </c:pt>
                <c:pt idx="18">
                  <c:v>Q3 '15 - Q2 '16</c:v>
                </c:pt>
                <c:pt idx="19">
                  <c:v>Q4 '15 - Q3 '16</c:v>
                </c:pt>
                <c:pt idx="20">
                  <c:v>Q1 - Q4 '16</c:v>
                </c:pt>
                <c:pt idx="21">
                  <c:v>Q2 '16 - Q1 '17</c:v>
                </c:pt>
                <c:pt idx="22">
                  <c:v>Q3 '16 - Q2 '17</c:v>
                </c:pt>
                <c:pt idx="23">
                  <c:v>Q4 '16 - Q3 2017</c:v>
                </c:pt>
                <c:pt idx="24">
                  <c:v>Q1 - Q4 '17</c:v>
                </c:pt>
                <c:pt idx="25">
                  <c:v>Q2 '17 - Q1 '18</c:v>
                </c:pt>
                <c:pt idx="26">
                  <c:v>Q3 '17 - Q2 '18</c:v>
                </c:pt>
                <c:pt idx="27">
                  <c:v>Q4 '17 - Q3 '18</c:v>
                </c:pt>
                <c:pt idx="28">
                  <c:v>Q1 '18 - Q4 '18</c:v>
                </c:pt>
                <c:pt idx="29">
                  <c:v>Q2 '18 - Q1 '19</c:v>
                </c:pt>
                <c:pt idx="30">
                  <c:v>Q3 '18 - Q2 '19</c:v>
                </c:pt>
                <c:pt idx="31">
                  <c:v>Q4 '18 - Q3 '19</c:v>
                </c:pt>
                <c:pt idx="32">
                  <c:v>Q1 '19 - Q4 '19</c:v>
                </c:pt>
                <c:pt idx="33">
                  <c:v>Q2 '19 - Q1 '20</c:v>
                </c:pt>
                <c:pt idx="34">
                  <c:v>Q3 '19 - Q2 '20</c:v>
                </c:pt>
                <c:pt idx="35">
                  <c:v>Q4 '19 - Q3 '20</c:v>
                </c:pt>
                <c:pt idx="36">
                  <c:v>Q1 '20 - Q4 '20</c:v>
                </c:pt>
                <c:pt idx="37">
                  <c:v>Q2 '20 - Q1 '21</c:v>
                </c:pt>
                <c:pt idx="38">
                  <c:v>Q3 '20 - Q2 '21</c:v>
                </c:pt>
                <c:pt idx="39">
                  <c:v>Q4 '20 - Q3 '21</c:v>
                </c:pt>
              </c:strCache>
            </c:strRef>
          </c:cat>
          <c:val>
            <c:numRef>
              <c:f>'Graph Data'!$C$27:$AP$27</c:f>
              <c:numCache>
                <c:formatCode>_(* #,##0_);_(* \(#,##0\);_(* "-"??_);_(@_)</c:formatCode>
                <c:ptCount val="40"/>
                <c:pt idx="0">
                  <c:v>4255</c:v>
                </c:pt>
                <c:pt idx="1">
                  <c:v>5162.75</c:v>
                </c:pt>
                <c:pt idx="2">
                  <c:v>6021.75</c:v>
                </c:pt>
                <c:pt idx="3">
                  <c:v>6915.75</c:v>
                </c:pt>
                <c:pt idx="4">
                  <c:v>18164.75</c:v>
                </c:pt>
                <c:pt idx="5">
                  <c:v>32600.75</c:v>
                </c:pt>
                <c:pt idx="6">
                  <c:v>75473</c:v>
                </c:pt>
                <c:pt idx="7">
                  <c:v>145738</c:v>
                </c:pt>
                <c:pt idx="8">
                  <c:v>197482.25</c:v>
                </c:pt>
                <c:pt idx="9">
                  <c:v>229472.75</c:v>
                </c:pt>
                <c:pt idx="10">
                  <c:v>237650.5</c:v>
                </c:pt>
                <c:pt idx="11">
                  <c:v>230531.5</c:v>
                </c:pt>
                <c:pt idx="12">
                  <c:v>211244.75</c:v>
                </c:pt>
                <c:pt idx="13">
                  <c:v>214231</c:v>
                </c:pt>
                <c:pt idx="14">
                  <c:v>221521.75</c:v>
                </c:pt>
                <c:pt idx="15">
                  <c:v>231039</c:v>
                </c:pt>
                <c:pt idx="16">
                  <c:v>259542.75</c:v>
                </c:pt>
                <c:pt idx="17">
                  <c:v>277096.75</c:v>
                </c:pt>
                <c:pt idx="18">
                  <c:v>384694.75</c:v>
                </c:pt>
                <c:pt idx="19">
                  <c:v>454443.5</c:v>
                </c:pt>
                <c:pt idx="20">
                  <c:v>560304.25</c:v>
                </c:pt>
                <c:pt idx="21">
                  <c:v>644325.25</c:v>
                </c:pt>
                <c:pt idx="22">
                  <c:v>685591.75</c:v>
                </c:pt>
                <c:pt idx="23">
                  <c:v>752235</c:v>
                </c:pt>
                <c:pt idx="24">
                  <c:v>741682.5</c:v>
                </c:pt>
                <c:pt idx="25">
                  <c:v>794697.25</c:v>
                </c:pt>
                <c:pt idx="26">
                  <c:v>811822.25</c:v>
                </c:pt>
                <c:pt idx="27">
                  <c:v>771975.75</c:v>
                </c:pt>
                <c:pt idx="28">
                  <c:v>936189.4</c:v>
                </c:pt>
                <c:pt idx="29">
                  <c:v>1026714.5</c:v>
                </c:pt>
                <c:pt idx="30">
                  <c:v>1089847</c:v>
                </c:pt>
                <c:pt idx="31">
                  <c:v>1147931.3333333333</c:v>
                </c:pt>
                <c:pt idx="32">
                  <c:v>1168978.375</c:v>
                </c:pt>
                <c:pt idx="33">
                  <c:v>1194577.125</c:v>
                </c:pt>
                <c:pt idx="34">
                  <c:v>1283516.888888889</c:v>
                </c:pt>
                <c:pt idx="35">
                  <c:v>1311918.375</c:v>
                </c:pt>
                <c:pt idx="36">
                  <c:v>1316061</c:v>
                </c:pt>
                <c:pt idx="37">
                  <c:v>1363191.3333333333</c:v>
                </c:pt>
                <c:pt idx="38">
                  <c:v>1407614.8</c:v>
                </c:pt>
                <c:pt idx="39">
                  <c:v>1483276</c:v>
                </c:pt>
              </c:numCache>
            </c:numRef>
          </c:val>
          <c:extLst>
            <c:ext xmlns:c16="http://schemas.microsoft.com/office/drawing/2014/chart" uri="{C3380CC4-5D6E-409C-BE32-E72D297353CC}">
              <c16:uniqueId val="{00000001-73BD-45D0-B61F-FB6ABAA8FEE2}"/>
            </c:ext>
          </c:extLst>
        </c:ser>
        <c:ser>
          <c:idx val="0"/>
          <c:order val="2"/>
          <c:tx>
            <c:strRef>
              <c:f>'Graph Data'!$A$26</c:f>
              <c:strCache>
                <c:ptCount val="1"/>
                <c:pt idx="0">
                  <c:v>Biodiesel</c:v>
                </c:pt>
              </c:strCache>
            </c:strRef>
          </c:tx>
          <c:spPr>
            <a:ln w="25400">
              <a:noFill/>
            </a:ln>
          </c:spPr>
          <c:cat>
            <c:strRef>
              <c:f>'Graph Data'!$C$3:$AP$3</c:f>
              <c:strCache>
                <c:ptCount val="40"/>
                <c:pt idx="0">
                  <c:v>Q1 - Q4 '11</c:v>
                </c:pt>
                <c:pt idx="1">
                  <c:v>Q2 '11 - Q1 '12</c:v>
                </c:pt>
                <c:pt idx="2">
                  <c:v>Q3 '11 - Q2 '12</c:v>
                </c:pt>
                <c:pt idx="3">
                  <c:v>Q4 '11 - Q3 '12</c:v>
                </c:pt>
                <c:pt idx="4">
                  <c:v>Q1 - Q4 '12</c:v>
                </c:pt>
                <c:pt idx="5">
                  <c:v>Q2 '12 - Q1 '13</c:v>
                </c:pt>
                <c:pt idx="6">
                  <c:v>Q3 '12 - Q2 '13</c:v>
                </c:pt>
                <c:pt idx="7">
                  <c:v>Q4 '12 - Q3 '13</c:v>
                </c:pt>
                <c:pt idx="8">
                  <c:v>Q1 - Q4 '13</c:v>
                </c:pt>
                <c:pt idx="9">
                  <c:v>Q2 '13 - Q1 '14</c:v>
                </c:pt>
                <c:pt idx="10">
                  <c:v>Q3 '13 - Q2 '14</c:v>
                </c:pt>
                <c:pt idx="11">
                  <c:v>Q4 '13 - Q3 '14</c:v>
                </c:pt>
                <c:pt idx="12">
                  <c:v>Q1 - Q4 '14</c:v>
                </c:pt>
                <c:pt idx="13">
                  <c:v>Q2 '14 - Q1 '15</c:v>
                </c:pt>
                <c:pt idx="14">
                  <c:v>Q3 '14 - Q2 '15</c:v>
                </c:pt>
                <c:pt idx="15">
                  <c:v>Q4 '14 - Q3 '15</c:v>
                </c:pt>
                <c:pt idx="16">
                  <c:v>Q1 - Q4 '15</c:v>
                </c:pt>
                <c:pt idx="17">
                  <c:v>Q2 '15 - Q1 '16</c:v>
                </c:pt>
                <c:pt idx="18">
                  <c:v>Q3 '15 - Q2 '16</c:v>
                </c:pt>
                <c:pt idx="19">
                  <c:v>Q4 '15 - Q3 '16</c:v>
                </c:pt>
                <c:pt idx="20">
                  <c:v>Q1 - Q4 '16</c:v>
                </c:pt>
                <c:pt idx="21">
                  <c:v>Q2 '16 - Q1 '17</c:v>
                </c:pt>
                <c:pt idx="22">
                  <c:v>Q3 '16 - Q2 '17</c:v>
                </c:pt>
                <c:pt idx="23">
                  <c:v>Q4 '16 - Q3 2017</c:v>
                </c:pt>
                <c:pt idx="24">
                  <c:v>Q1 - Q4 '17</c:v>
                </c:pt>
                <c:pt idx="25">
                  <c:v>Q2 '17 - Q1 '18</c:v>
                </c:pt>
                <c:pt idx="26">
                  <c:v>Q3 '17 - Q2 '18</c:v>
                </c:pt>
                <c:pt idx="27">
                  <c:v>Q4 '17 - Q3 '18</c:v>
                </c:pt>
                <c:pt idx="28">
                  <c:v>Q1 '18 - Q4 '18</c:v>
                </c:pt>
                <c:pt idx="29">
                  <c:v>Q2 '18 - Q1 '19</c:v>
                </c:pt>
                <c:pt idx="30">
                  <c:v>Q3 '18 - Q2 '19</c:v>
                </c:pt>
                <c:pt idx="31">
                  <c:v>Q4 '18 - Q3 '19</c:v>
                </c:pt>
                <c:pt idx="32">
                  <c:v>Q1 '19 - Q4 '19</c:v>
                </c:pt>
                <c:pt idx="33">
                  <c:v>Q2 '19 - Q1 '20</c:v>
                </c:pt>
                <c:pt idx="34">
                  <c:v>Q3 '19 - Q2 '20</c:v>
                </c:pt>
                <c:pt idx="35">
                  <c:v>Q4 '19 - Q3 '20</c:v>
                </c:pt>
                <c:pt idx="36">
                  <c:v>Q1 '20 - Q4 '20</c:v>
                </c:pt>
                <c:pt idx="37">
                  <c:v>Q2 '20 - Q1 '21</c:v>
                </c:pt>
                <c:pt idx="38">
                  <c:v>Q3 '20 - Q2 '21</c:v>
                </c:pt>
                <c:pt idx="39">
                  <c:v>Q4 '20 - Q3 '21</c:v>
                </c:pt>
              </c:strCache>
            </c:strRef>
          </c:cat>
          <c:val>
            <c:numRef>
              <c:f>'Graph Data'!$C$26:$AP$26</c:f>
              <c:numCache>
                <c:formatCode>_(* #,##0_);_(* \(#,##0\);_(* "-"??_);_(@_)</c:formatCode>
                <c:ptCount val="40"/>
                <c:pt idx="0">
                  <c:v>21066.75</c:v>
                </c:pt>
                <c:pt idx="1">
                  <c:v>26837.25</c:v>
                </c:pt>
                <c:pt idx="2">
                  <c:v>31928.25</c:v>
                </c:pt>
                <c:pt idx="3">
                  <c:v>34835.25</c:v>
                </c:pt>
                <c:pt idx="4">
                  <c:v>37336.75</c:v>
                </c:pt>
                <c:pt idx="5">
                  <c:v>40337.75</c:v>
                </c:pt>
                <c:pt idx="6">
                  <c:v>60626</c:v>
                </c:pt>
                <c:pt idx="7">
                  <c:v>84731.75</c:v>
                </c:pt>
                <c:pt idx="8">
                  <c:v>141667.5</c:v>
                </c:pt>
                <c:pt idx="9">
                  <c:v>172125.5</c:v>
                </c:pt>
                <c:pt idx="10">
                  <c:v>187184.5</c:v>
                </c:pt>
                <c:pt idx="11">
                  <c:v>193299.25</c:v>
                </c:pt>
                <c:pt idx="12">
                  <c:v>179500</c:v>
                </c:pt>
                <c:pt idx="13">
                  <c:v>186099.25</c:v>
                </c:pt>
                <c:pt idx="14">
                  <c:v>212265.5</c:v>
                </c:pt>
                <c:pt idx="15">
                  <c:v>264657.25</c:v>
                </c:pt>
                <c:pt idx="16">
                  <c:v>303477.5</c:v>
                </c:pt>
                <c:pt idx="17">
                  <c:v>335225.5</c:v>
                </c:pt>
                <c:pt idx="18">
                  <c:v>361311.75</c:v>
                </c:pt>
                <c:pt idx="19">
                  <c:v>387917</c:v>
                </c:pt>
                <c:pt idx="20">
                  <c:v>434195.75</c:v>
                </c:pt>
                <c:pt idx="21">
                  <c:v>430204</c:v>
                </c:pt>
                <c:pt idx="22">
                  <c:v>412601.75</c:v>
                </c:pt>
                <c:pt idx="23">
                  <c:v>393268</c:v>
                </c:pt>
                <c:pt idx="24">
                  <c:v>344934.75</c:v>
                </c:pt>
                <c:pt idx="25">
                  <c:v>344859</c:v>
                </c:pt>
                <c:pt idx="26">
                  <c:v>353758.75</c:v>
                </c:pt>
                <c:pt idx="27">
                  <c:v>365863.75</c:v>
                </c:pt>
                <c:pt idx="28">
                  <c:v>390738.8</c:v>
                </c:pt>
                <c:pt idx="29">
                  <c:v>440645</c:v>
                </c:pt>
                <c:pt idx="30">
                  <c:v>462299.83333333331</c:v>
                </c:pt>
                <c:pt idx="31">
                  <c:v>468264.83333333331</c:v>
                </c:pt>
                <c:pt idx="32">
                  <c:v>505552.125</c:v>
                </c:pt>
                <c:pt idx="33">
                  <c:v>523562.5</c:v>
                </c:pt>
                <c:pt idx="34">
                  <c:v>549491.4444444445</c:v>
                </c:pt>
                <c:pt idx="35">
                  <c:v>554884.125</c:v>
                </c:pt>
                <c:pt idx="36">
                  <c:v>564519.42857142852</c:v>
                </c:pt>
                <c:pt idx="37">
                  <c:v>578973.16666666663</c:v>
                </c:pt>
                <c:pt idx="38">
                  <c:v>596268.80000000005</c:v>
                </c:pt>
                <c:pt idx="39">
                  <c:v>597262</c:v>
                </c:pt>
              </c:numCache>
            </c:numRef>
          </c:val>
          <c:extLst>
            <c:ext xmlns:c16="http://schemas.microsoft.com/office/drawing/2014/chart" uri="{C3380CC4-5D6E-409C-BE32-E72D297353CC}">
              <c16:uniqueId val="{00000000-73BD-45D0-B61F-FB6ABAA8FEE2}"/>
            </c:ext>
          </c:extLst>
        </c:ser>
        <c:ser>
          <c:idx val="7"/>
          <c:order val="3"/>
          <c:tx>
            <c:strRef>
              <c:f>'Graph Data'!$A$23</c:f>
              <c:strCache>
                <c:ptCount val="1"/>
                <c:pt idx="0">
                  <c:v>Electricity</c:v>
                </c:pt>
              </c:strCache>
            </c:strRef>
          </c:tx>
          <c:cat>
            <c:strRef>
              <c:f>'Graph Data'!$C$3:$AP$3</c:f>
              <c:strCache>
                <c:ptCount val="40"/>
                <c:pt idx="0">
                  <c:v>Q1 - Q4 '11</c:v>
                </c:pt>
                <c:pt idx="1">
                  <c:v>Q2 '11 - Q1 '12</c:v>
                </c:pt>
                <c:pt idx="2">
                  <c:v>Q3 '11 - Q2 '12</c:v>
                </c:pt>
                <c:pt idx="3">
                  <c:v>Q4 '11 - Q3 '12</c:v>
                </c:pt>
                <c:pt idx="4">
                  <c:v>Q1 - Q4 '12</c:v>
                </c:pt>
                <c:pt idx="5">
                  <c:v>Q2 '12 - Q1 '13</c:v>
                </c:pt>
                <c:pt idx="6">
                  <c:v>Q3 '12 - Q2 '13</c:v>
                </c:pt>
                <c:pt idx="7">
                  <c:v>Q4 '12 - Q3 '13</c:v>
                </c:pt>
                <c:pt idx="8">
                  <c:v>Q1 - Q4 '13</c:v>
                </c:pt>
                <c:pt idx="9">
                  <c:v>Q2 '13 - Q1 '14</c:v>
                </c:pt>
                <c:pt idx="10">
                  <c:v>Q3 '13 - Q2 '14</c:v>
                </c:pt>
                <c:pt idx="11">
                  <c:v>Q4 '13 - Q3 '14</c:v>
                </c:pt>
                <c:pt idx="12">
                  <c:v>Q1 - Q4 '14</c:v>
                </c:pt>
                <c:pt idx="13">
                  <c:v>Q2 '14 - Q1 '15</c:v>
                </c:pt>
                <c:pt idx="14">
                  <c:v>Q3 '14 - Q2 '15</c:v>
                </c:pt>
                <c:pt idx="15">
                  <c:v>Q4 '14 - Q3 '15</c:v>
                </c:pt>
                <c:pt idx="16">
                  <c:v>Q1 - Q4 '15</c:v>
                </c:pt>
                <c:pt idx="17">
                  <c:v>Q2 '15 - Q1 '16</c:v>
                </c:pt>
                <c:pt idx="18">
                  <c:v>Q3 '15 - Q2 '16</c:v>
                </c:pt>
                <c:pt idx="19">
                  <c:v>Q4 '15 - Q3 '16</c:v>
                </c:pt>
                <c:pt idx="20">
                  <c:v>Q1 - Q4 '16</c:v>
                </c:pt>
                <c:pt idx="21">
                  <c:v>Q2 '16 - Q1 '17</c:v>
                </c:pt>
                <c:pt idx="22">
                  <c:v>Q3 '16 - Q2 '17</c:v>
                </c:pt>
                <c:pt idx="23">
                  <c:v>Q4 '16 - Q3 2017</c:v>
                </c:pt>
                <c:pt idx="24">
                  <c:v>Q1 - Q4 '17</c:v>
                </c:pt>
                <c:pt idx="25">
                  <c:v>Q2 '17 - Q1 '18</c:v>
                </c:pt>
                <c:pt idx="26">
                  <c:v>Q3 '17 - Q2 '18</c:v>
                </c:pt>
                <c:pt idx="27">
                  <c:v>Q4 '17 - Q3 '18</c:v>
                </c:pt>
                <c:pt idx="28">
                  <c:v>Q1 '18 - Q4 '18</c:v>
                </c:pt>
                <c:pt idx="29">
                  <c:v>Q2 '18 - Q1 '19</c:v>
                </c:pt>
                <c:pt idx="30">
                  <c:v>Q3 '18 - Q2 '19</c:v>
                </c:pt>
                <c:pt idx="31">
                  <c:v>Q4 '18 - Q3 '19</c:v>
                </c:pt>
                <c:pt idx="32">
                  <c:v>Q1 '19 - Q4 '19</c:v>
                </c:pt>
                <c:pt idx="33">
                  <c:v>Q2 '19 - Q1 '20</c:v>
                </c:pt>
                <c:pt idx="34">
                  <c:v>Q3 '19 - Q2 '20</c:v>
                </c:pt>
                <c:pt idx="35">
                  <c:v>Q4 '19 - Q3 '20</c:v>
                </c:pt>
                <c:pt idx="36">
                  <c:v>Q1 '20 - Q4 '20</c:v>
                </c:pt>
                <c:pt idx="37">
                  <c:v>Q2 '20 - Q1 '21</c:v>
                </c:pt>
                <c:pt idx="38">
                  <c:v>Q3 '20 - Q2 '21</c:v>
                </c:pt>
                <c:pt idx="39">
                  <c:v>Q4 '20 - Q3 '21</c:v>
                </c:pt>
              </c:strCache>
            </c:strRef>
          </c:cat>
          <c:val>
            <c:numRef>
              <c:f>'Graph Data'!$C$23:$AP$23</c:f>
              <c:numCache>
                <c:formatCode>_(* #,##0_);_(* \(#,##0\);_(* "-"??_);_(@_)</c:formatCode>
                <c:ptCount val="40"/>
                <c:pt idx="0">
                  <c:v>1935.75</c:v>
                </c:pt>
                <c:pt idx="1">
                  <c:v>2950.75</c:v>
                </c:pt>
                <c:pt idx="2">
                  <c:v>4017.5</c:v>
                </c:pt>
                <c:pt idx="3">
                  <c:v>5227.25</c:v>
                </c:pt>
                <c:pt idx="4">
                  <c:v>6746</c:v>
                </c:pt>
                <c:pt idx="5">
                  <c:v>9379</c:v>
                </c:pt>
                <c:pt idx="6">
                  <c:v>12868</c:v>
                </c:pt>
                <c:pt idx="7">
                  <c:v>17304.25</c:v>
                </c:pt>
                <c:pt idx="8">
                  <c:v>23488.25</c:v>
                </c:pt>
                <c:pt idx="9">
                  <c:v>30163.75</c:v>
                </c:pt>
                <c:pt idx="10">
                  <c:v>38057.75</c:v>
                </c:pt>
                <c:pt idx="11">
                  <c:v>46639.5</c:v>
                </c:pt>
                <c:pt idx="12">
                  <c:v>55332.5</c:v>
                </c:pt>
                <c:pt idx="13">
                  <c:v>63321.25</c:v>
                </c:pt>
                <c:pt idx="14">
                  <c:v>70066.25</c:v>
                </c:pt>
                <c:pt idx="15">
                  <c:v>77983.75</c:v>
                </c:pt>
                <c:pt idx="16">
                  <c:v>84435</c:v>
                </c:pt>
                <c:pt idx="17">
                  <c:v>117624</c:v>
                </c:pt>
                <c:pt idx="18">
                  <c:v>152143.25</c:v>
                </c:pt>
                <c:pt idx="19">
                  <c:v>185794.25</c:v>
                </c:pt>
                <c:pt idx="20">
                  <c:v>226175.75</c:v>
                </c:pt>
                <c:pt idx="21">
                  <c:v>244170.25</c:v>
                </c:pt>
                <c:pt idx="22">
                  <c:v>263683.25</c:v>
                </c:pt>
                <c:pt idx="23">
                  <c:v>282887.5</c:v>
                </c:pt>
                <c:pt idx="24">
                  <c:v>299528.5</c:v>
                </c:pt>
                <c:pt idx="25">
                  <c:v>320878</c:v>
                </c:pt>
                <c:pt idx="26">
                  <c:v>346254.75</c:v>
                </c:pt>
                <c:pt idx="27">
                  <c:v>381588</c:v>
                </c:pt>
                <c:pt idx="28">
                  <c:v>420493.25</c:v>
                </c:pt>
                <c:pt idx="29">
                  <c:v>480141.25</c:v>
                </c:pt>
                <c:pt idx="30">
                  <c:v>530900.75</c:v>
                </c:pt>
                <c:pt idx="31">
                  <c:v>599857.25</c:v>
                </c:pt>
                <c:pt idx="32">
                  <c:v>679869</c:v>
                </c:pt>
                <c:pt idx="33">
                  <c:v>728667</c:v>
                </c:pt>
                <c:pt idx="34">
                  <c:v>728389.25</c:v>
                </c:pt>
                <c:pt idx="35">
                  <c:v>733229</c:v>
                </c:pt>
                <c:pt idx="36">
                  <c:v>735016.25</c:v>
                </c:pt>
                <c:pt idx="37">
                  <c:v>756515.75</c:v>
                </c:pt>
                <c:pt idx="38">
                  <c:v>877338.5</c:v>
                </c:pt>
                <c:pt idx="39">
                  <c:v>986844.25</c:v>
                </c:pt>
              </c:numCache>
            </c:numRef>
          </c:val>
          <c:extLst>
            <c:ext xmlns:c16="http://schemas.microsoft.com/office/drawing/2014/chart" uri="{C3380CC4-5D6E-409C-BE32-E72D297353CC}">
              <c16:uniqueId val="{00000004-D1A8-4014-BD37-C582C74E7856}"/>
            </c:ext>
          </c:extLst>
        </c:ser>
        <c:ser>
          <c:idx val="3"/>
          <c:order val="4"/>
          <c:tx>
            <c:strRef>
              <c:f>'Graph Data'!$A$24</c:f>
              <c:strCache>
                <c:ptCount val="1"/>
                <c:pt idx="0">
                  <c:v>Fossil Natural Gas</c:v>
                </c:pt>
              </c:strCache>
            </c:strRef>
          </c:tx>
          <c:cat>
            <c:strRef>
              <c:f>'Graph Data'!$C$3:$AP$3</c:f>
              <c:strCache>
                <c:ptCount val="40"/>
                <c:pt idx="0">
                  <c:v>Q1 - Q4 '11</c:v>
                </c:pt>
                <c:pt idx="1">
                  <c:v>Q2 '11 - Q1 '12</c:v>
                </c:pt>
                <c:pt idx="2">
                  <c:v>Q3 '11 - Q2 '12</c:v>
                </c:pt>
                <c:pt idx="3">
                  <c:v>Q4 '11 - Q3 '12</c:v>
                </c:pt>
                <c:pt idx="4">
                  <c:v>Q1 - Q4 '12</c:v>
                </c:pt>
                <c:pt idx="5">
                  <c:v>Q2 '12 - Q1 '13</c:v>
                </c:pt>
                <c:pt idx="6">
                  <c:v>Q3 '12 - Q2 '13</c:v>
                </c:pt>
                <c:pt idx="7">
                  <c:v>Q4 '12 - Q3 '13</c:v>
                </c:pt>
                <c:pt idx="8">
                  <c:v>Q1 - Q4 '13</c:v>
                </c:pt>
                <c:pt idx="9">
                  <c:v>Q2 '13 - Q1 '14</c:v>
                </c:pt>
                <c:pt idx="10">
                  <c:v>Q3 '13 - Q2 '14</c:v>
                </c:pt>
                <c:pt idx="11">
                  <c:v>Q4 '13 - Q3 '14</c:v>
                </c:pt>
                <c:pt idx="12">
                  <c:v>Q1 - Q4 '14</c:v>
                </c:pt>
                <c:pt idx="13">
                  <c:v>Q2 '14 - Q1 '15</c:v>
                </c:pt>
                <c:pt idx="14">
                  <c:v>Q3 '14 - Q2 '15</c:v>
                </c:pt>
                <c:pt idx="15">
                  <c:v>Q4 '14 - Q3 '15</c:v>
                </c:pt>
                <c:pt idx="16">
                  <c:v>Q1 - Q4 '15</c:v>
                </c:pt>
                <c:pt idx="17">
                  <c:v>Q2 '15 - Q1 '16</c:v>
                </c:pt>
                <c:pt idx="18">
                  <c:v>Q3 '15 - Q2 '16</c:v>
                </c:pt>
                <c:pt idx="19">
                  <c:v>Q4 '15 - Q3 '16</c:v>
                </c:pt>
                <c:pt idx="20">
                  <c:v>Q1 - Q4 '16</c:v>
                </c:pt>
                <c:pt idx="21">
                  <c:v>Q2 '16 - Q1 '17</c:v>
                </c:pt>
                <c:pt idx="22">
                  <c:v>Q3 '16 - Q2 '17</c:v>
                </c:pt>
                <c:pt idx="23">
                  <c:v>Q4 '16 - Q3 2017</c:v>
                </c:pt>
                <c:pt idx="24">
                  <c:v>Q1 - Q4 '17</c:v>
                </c:pt>
                <c:pt idx="25">
                  <c:v>Q2 '17 - Q1 '18</c:v>
                </c:pt>
                <c:pt idx="26">
                  <c:v>Q3 '17 - Q2 '18</c:v>
                </c:pt>
                <c:pt idx="27">
                  <c:v>Q4 '17 - Q3 '18</c:v>
                </c:pt>
                <c:pt idx="28">
                  <c:v>Q1 '18 - Q4 '18</c:v>
                </c:pt>
                <c:pt idx="29">
                  <c:v>Q2 '18 - Q1 '19</c:v>
                </c:pt>
                <c:pt idx="30">
                  <c:v>Q3 '18 - Q2 '19</c:v>
                </c:pt>
                <c:pt idx="31">
                  <c:v>Q4 '18 - Q3 '19</c:v>
                </c:pt>
                <c:pt idx="32">
                  <c:v>Q1 '19 - Q4 '19</c:v>
                </c:pt>
                <c:pt idx="33">
                  <c:v>Q2 '19 - Q1 '20</c:v>
                </c:pt>
                <c:pt idx="34">
                  <c:v>Q3 '19 - Q2 '20</c:v>
                </c:pt>
                <c:pt idx="35">
                  <c:v>Q4 '19 - Q3 '20</c:v>
                </c:pt>
                <c:pt idx="36">
                  <c:v>Q1 '20 - Q4 '20</c:v>
                </c:pt>
                <c:pt idx="37">
                  <c:v>Q2 '20 - Q1 '21</c:v>
                </c:pt>
                <c:pt idx="38">
                  <c:v>Q3 '20 - Q2 '21</c:v>
                </c:pt>
                <c:pt idx="39">
                  <c:v>Q4 '20 - Q3 '21</c:v>
                </c:pt>
              </c:strCache>
            </c:strRef>
          </c:cat>
          <c:val>
            <c:numRef>
              <c:f>'Graph Data'!$C$24:$AP$24</c:f>
              <c:numCache>
                <c:formatCode>_(* #,##0_);_(* \(#,##0\);_(* "-"??_);_(@_)</c:formatCode>
                <c:ptCount val="40"/>
                <c:pt idx="0">
                  <c:v>41097.5</c:v>
                </c:pt>
                <c:pt idx="1">
                  <c:v>41170.5</c:v>
                </c:pt>
                <c:pt idx="2">
                  <c:v>41417.75</c:v>
                </c:pt>
                <c:pt idx="3">
                  <c:v>43542.5</c:v>
                </c:pt>
                <c:pt idx="4">
                  <c:v>45792.5</c:v>
                </c:pt>
                <c:pt idx="5">
                  <c:v>50547.5</c:v>
                </c:pt>
                <c:pt idx="6">
                  <c:v>54269.25</c:v>
                </c:pt>
                <c:pt idx="7">
                  <c:v>54483.5</c:v>
                </c:pt>
                <c:pt idx="8">
                  <c:v>55463.75</c:v>
                </c:pt>
                <c:pt idx="9">
                  <c:v>55062.5</c:v>
                </c:pt>
                <c:pt idx="10">
                  <c:v>58140</c:v>
                </c:pt>
                <c:pt idx="11">
                  <c:v>60638.5</c:v>
                </c:pt>
                <c:pt idx="12">
                  <c:v>61754</c:v>
                </c:pt>
                <c:pt idx="13">
                  <c:v>62258.75</c:v>
                </c:pt>
                <c:pt idx="14">
                  <c:v>57339.5</c:v>
                </c:pt>
                <c:pt idx="15">
                  <c:v>54535.75</c:v>
                </c:pt>
                <c:pt idx="16">
                  <c:v>51397.75</c:v>
                </c:pt>
                <c:pt idx="17">
                  <c:v>47389.5</c:v>
                </c:pt>
                <c:pt idx="18">
                  <c:v>46374</c:v>
                </c:pt>
                <c:pt idx="19">
                  <c:v>44218.75</c:v>
                </c:pt>
                <c:pt idx="20">
                  <c:v>42547.75</c:v>
                </c:pt>
                <c:pt idx="21">
                  <c:v>35648.75</c:v>
                </c:pt>
                <c:pt idx="22">
                  <c:v>27575.5</c:v>
                </c:pt>
                <c:pt idx="23">
                  <c:v>20837.5</c:v>
                </c:pt>
                <c:pt idx="24">
                  <c:v>14623.5</c:v>
                </c:pt>
                <c:pt idx="25">
                  <c:v>14438.75</c:v>
                </c:pt>
                <c:pt idx="26">
                  <c:v>15099</c:v>
                </c:pt>
                <c:pt idx="27">
                  <c:v>15325</c:v>
                </c:pt>
                <c:pt idx="28">
                  <c:v>13381.599999999999</c:v>
                </c:pt>
                <c:pt idx="29">
                  <c:v>11157.166666666668</c:v>
                </c:pt>
                <c:pt idx="30">
                  <c:v>9561.6666666666661</c:v>
                </c:pt>
                <c:pt idx="31">
                  <c:v>7709.5</c:v>
                </c:pt>
                <c:pt idx="32">
                  <c:v>4898.125</c:v>
                </c:pt>
                <c:pt idx="33">
                  <c:v>3941.625</c:v>
                </c:pt>
                <c:pt idx="34">
                  <c:v>2830</c:v>
                </c:pt>
                <c:pt idx="35">
                  <c:v>2170.375</c:v>
                </c:pt>
                <c:pt idx="36">
                  <c:v>1424.5714285714287</c:v>
                </c:pt>
                <c:pt idx="37">
                  <c:v>1029.3333333333333</c:v>
                </c:pt>
                <c:pt idx="38">
                  <c:v>739.4</c:v>
                </c:pt>
                <c:pt idx="39">
                  <c:v>557.5</c:v>
                </c:pt>
              </c:numCache>
            </c:numRef>
          </c:val>
          <c:extLst>
            <c:ext xmlns:c16="http://schemas.microsoft.com/office/drawing/2014/chart" uri="{C3380CC4-5D6E-409C-BE32-E72D297353CC}">
              <c16:uniqueId val="{00000005-D1A8-4014-BD37-C582C74E7856}"/>
            </c:ext>
          </c:extLst>
        </c:ser>
        <c:ser>
          <c:idx val="9"/>
          <c:order val="5"/>
          <c:tx>
            <c:strRef>
              <c:f>'Graph Data'!$A$25</c:f>
              <c:strCache>
                <c:ptCount val="1"/>
                <c:pt idx="0">
                  <c:v>Biomethane</c:v>
                </c:pt>
              </c:strCache>
            </c:strRef>
          </c:tx>
          <c:spPr>
            <a:solidFill>
              <a:srgbClr val="9BBB59">
                <a:lumMod val="75000"/>
              </a:srgbClr>
            </a:solidFill>
            <a:ln w="25400">
              <a:noFill/>
            </a:ln>
          </c:spPr>
          <c:cat>
            <c:strRef>
              <c:f>'Graph Data'!$C$3:$AP$3</c:f>
              <c:strCache>
                <c:ptCount val="40"/>
                <c:pt idx="0">
                  <c:v>Q1 - Q4 '11</c:v>
                </c:pt>
                <c:pt idx="1">
                  <c:v>Q2 '11 - Q1 '12</c:v>
                </c:pt>
                <c:pt idx="2">
                  <c:v>Q3 '11 - Q2 '12</c:v>
                </c:pt>
                <c:pt idx="3">
                  <c:v>Q4 '11 - Q3 '12</c:v>
                </c:pt>
                <c:pt idx="4">
                  <c:v>Q1 - Q4 '12</c:v>
                </c:pt>
                <c:pt idx="5">
                  <c:v>Q2 '12 - Q1 '13</c:v>
                </c:pt>
                <c:pt idx="6">
                  <c:v>Q3 '12 - Q2 '13</c:v>
                </c:pt>
                <c:pt idx="7">
                  <c:v>Q4 '12 - Q3 '13</c:v>
                </c:pt>
                <c:pt idx="8">
                  <c:v>Q1 - Q4 '13</c:v>
                </c:pt>
                <c:pt idx="9">
                  <c:v>Q2 '13 - Q1 '14</c:v>
                </c:pt>
                <c:pt idx="10">
                  <c:v>Q3 '13 - Q2 '14</c:v>
                </c:pt>
                <c:pt idx="11">
                  <c:v>Q4 '13 - Q3 '14</c:v>
                </c:pt>
                <c:pt idx="12">
                  <c:v>Q1 - Q4 '14</c:v>
                </c:pt>
                <c:pt idx="13">
                  <c:v>Q2 '14 - Q1 '15</c:v>
                </c:pt>
                <c:pt idx="14">
                  <c:v>Q3 '14 - Q2 '15</c:v>
                </c:pt>
                <c:pt idx="15">
                  <c:v>Q4 '14 - Q3 '15</c:v>
                </c:pt>
                <c:pt idx="16">
                  <c:v>Q1 - Q4 '15</c:v>
                </c:pt>
                <c:pt idx="17">
                  <c:v>Q2 '15 - Q1 '16</c:v>
                </c:pt>
                <c:pt idx="18">
                  <c:v>Q3 '15 - Q2 '16</c:v>
                </c:pt>
                <c:pt idx="19">
                  <c:v>Q4 '15 - Q3 '16</c:v>
                </c:pt>
                <c:pt idx="20">
                  <c:v>Q1 - Q4 '16</c:v>
                </c:pt>
                <c:pt idx="21">
                  <c:v>Q2 '16 - Q1 '17</c:v>
                </c:pt>
                <c:pt idx="22">
                  <c:v>Q3 '16 - Q2 '17</c:v>
                </c:pt>
                <c:pt idx="23">
                  <c:v>Q4 '16 - Q3 2017</c:v>
                </c:pt>
                <c:pt idx="24">
                  <c:v>Q1 - Q4 '17</c:v>
                </c:pt>
                <c:pt idx="25">
                  <c:v>Q2 '17 - Q1 '18</c:v>
                </c:pt>
                <c:pt idx="26">
                  <c:v>Q3 '17 - Q2 '18</c:v>
                </c:pt>
                <c:pt idx="27">
                  <c:v>Q4 '17 - Q3 '18</c:v>
                </c:pt>
                <c:pt idx="28">
                  <c:v>Q1 '18 - Q4 '18</c:v>
                </c:pt>
                <c:pt idx="29">
                  <c:v>Q2 '18 - Q1 '19</c:v>
                </c:pt>
                <c:pt idx="30">
                  <c:v>Q3 '18 - Q2 '19</c:v>
                </c:pt>
                <c:pt idx="31">
                  <c:v>Q4 '18 - Q3 '19</c:v>
                </c:pt>
                <c:pt idx="32">
                  <c:v>Q1 '19 - Q4 '19</c:v>
                </c:pt>
                <c:pt idx="33">
                  <c:v>Q2 '19 - Q1 '20</c:v>
                </c:pt>
                <c:pt idx="34">
                  <c:v>Q3 '19 - Q2 '20</c:v>
                </c:pt>
                <c:pt idx="35">
                  <c:v>Q4 '19 - Q3 '20</c:v>
                </c:pt>
                <c:pt idx="36">
                  <c:v>Q1 '20 - Q4 '20</c:v>
                </c:pt>
                <c:pt idx="37">
                  <c:v>Q2 '20 - Q1 '21</c:v>
                </c:pt>
                <c:pt idx="38">
                  <c:v>Q3 '20 - Q2 '21</c:v>
                </c:pt>
                <c:pt idx="39">
                  <c:v>Q4 '20 - Q3 '21</c:v>
                </c:pt>
              </c:strCache>
            </c:strRef>
          </c:cat>
          <c:val>
            <c:numRef>
              <c:f>'Graph Data'!$C$25:$AP$25</c:f>
              <c:numCache>
                <c:formatCode>_(* #,##0_);_(* \(#,##0\);_(* "-"??_);_(@_)</c:formatCode>
                <c:ptCount val="40"/>
                <c:pt idx="0">
                  <c:v>3678.75</c:v>
                </c:pt>
                <c:pt idx="1">
                  <c:v>4217.5</c:v>
                </c:pt>
                <c:pt idx="2">
                  <c:v>4505.5</c:v>
                </c:pt>
                <c:pt idx="3">
                  <c:v>4159.75</c:v>
                </c:pt>
                <c:pt idx="4">
                  <c:v>3711.25</c:v>
                </c:pt>
                <c:pt idx="5">
                  <c:v>3679.5</c:v>
                </c:pt>
                <c:pt idx="6">
                  <c:v>3920</c:v>
                </c:pt>
                <c:pt idx="7">
                  <c:v>15309</c:v>
                </c:pt>
                <c:pt idx="8">
                  <c:v>24529.5</c:v>
                </c:pt>
                <c:pt idx="9">
                  <c:v>33904.25</c:v>
                </c:pt>
                <c:pt idx="10">
                  <c:v>42082</c:v>
                </c:pt>
                <c:pt idx="11">
                  <c:v>47945.25</c:v>
                </c:pt>
                <c:pt idx="12">
                  <c:v>59889.5</c:v>
                </c:pt>
                <c:pt idx="13">
                  <c:v>73466.5</c:v>
                </c:pt>
                <c:pt idx="14">
                  <c:v>99950.75</c:v>
                </c:pt>
                <c:pt idx="15">
                  <c:v>123151.25</c:v>
                </c:pt>
                <c:pt idx="16">
                  <c:v>143988</c:v>
                </c:pt>
                <c:pt idx="17">
                  <c:v>166678.25</c:v>
                </c:pt>
                <c:pt idx="18">
                  <c:v>178626.5</c:v>
                </c:pt>
                <c:pt idx="19">
                  <c:v>175902.25</c:v>
                </c:pt>
                <c:pt idx="20">
                  <c:v>170663.75</c:v>
                </c:pt>
                <c:pt idx="21">
                  <c:v>158142</c:v>
                </c:pt>
                <c:pt idx="22">
                  <c:v>153610.25</c:v>
                </c:pt>
                <c:pt idx="23">
                  <c:v>161317.75</c:v>
                </c:pt>
                <c:pt idx="24">
                  <c:v>170246.25</c:v>
                </c:pt>
                <c:pt idx="25">
                  <c:v>180942.75</c:v>
                </c:pt>
                <c:pt idx="26">
                  <c:v>180192.25</c:v>
                </c:pt>
                <c:pt idx="27">
                  <c:v>183354.75</c:v>
                </c:pt>
                <c:pt idx="28">
                  <c:v>186642.6</c:v>
                </c:pt>
                <c:pt idx="29">
                  <c:v>200781.33333333334</c:v>
                </c:pt>
                <c:pt idx="30">
                  <c:v>223013</c:v>
                </c:pt>
                <c:pt idx="31">
                  <c:v>239912</c:v>
                </c:pt>
                <c:pt idx="32">
                  <c:v>325187.375</c:v>
                </c:pt>
                <c:pt idx="33">
                  <c:v>361078.625</c:v>
                </c:pt>
                <c:pt idx="34">
                  <c:v>463878.77777777781</c:v>
                </c:pt>
                <c:pt idx="35">
                  <c:v>490480.25</c:v>
                </c:pt>
                <c:pt idx="36">
                  <c:v>517136.71428571432</c:v>
                </c:pt>
                <c:pt idx="37">
                  <c:v>553432</c:v>
                </c:pt>
                <c:pt idx="38">
                  <c:v>599579.80000000005</c:v>
                </c:pt>
                <c:pt idx="39">
                  <c:v>627175</c:v>
                </c:pt>
              </c:numCache>
            </c:numRef>
          </c:val>
          <c:extLst>
            <c:ext xmlns:c16="http://schemas.microsoft.com/office/drawing/2014/chart" uri="{C3380CC4-5D6E-409C-BE32-E72D297353CC}">
              <c16:uniqueId val="{00000006-D1A8-4014-BD37-C582C74E7856}"/>
            </c:ext>
          </c:extLst>
        </c:ser>
        <c:ser>
          <c:idx val="6"/>
          <c:order val="6"/>
          <c:tx>
            <c:strRef>
              <c:f>'Graph Data'!$A$22</c:f>
              <c:strCache>
                <c:ptCount val="1"/>
                <c:pt idx="0">
                  <c:v>Ethanol</c:v>
                </c:pt>
              </c:strCache>
            </c:strRef>
          </c:tx>
          <c:spPr>
            <a:solidFill>
              <a:srgbClr val="F79646">
                <a:lumMod val="75000"/>
              </a:srgbClr>
            </a:solidFill>
          </c:spPr>
          <c:cat>
            <c:strRef>
              <c:f>'Graph Data'!$C$3:$AP$3</c:f>
              <c:strCache>
                <c:ptCount val="40"/>
                <c:pt idx="0">
                  <c:v>Q1 - Q4 '11</c:v>
                </c:pt>
                <c:pt idx="1">
                  <c:v>Q2 '11 - Q1 '12</c:v>
                </c:pt>
                <c:pt idx="2">
                  <c:v>Q3 '11 - Q2 '12</c:v>
                </c:pt>
                <c:pt idx="3">
                  <c:v>Q4 '11 - Q3 '12</c:v>
                </c:pt>
                <c:pt idx="4">
                  <c:v>Q1 - Q4 '12</c:v>
                </c:pt>
                <c:pt idx="5">
                  <c:v>Q2 '12 - Q1 '13</c:v>
                </c:pt>
                <c:pt idx="6">
                  <c:v>Q3 '12 - Q2 '13</c:v>
                </c:pt>
                <c:pt idx="7">
                  <c:v>Q4 '12 - Q3 '13</c:v>
                </c:pt>
                <c:pt idx="8">
                  <c:v>Q1 - Q4 '13</c:v>
                </c:pt>
                <c:pt idx="9">
                  <c:v>Q2 '13 - Q1 '14</c:v>
                </c:pt>
                <c:pt idx="10">
                  <c:v>Q3 '13 - Q2 '14</c:v>
                </c:pt>
                <c:pt idx="11">
                  <c:v>Q4 '13 - Q3 '14</c:v>
                </c:pt>
                <c:pt idx="12">
                  <c:v>Q1 - Q4 '14</c:v>
                </c:pt>
                <c:pt idx="13">
                  <c:v>Q2 '14 - Q1 '15</c:v>
                </c:pt>
                <c:pt idx="14">
                  <c:v>Q3 '14 - Q2 '15</c:v>
                </c:pt>
                <c:pt idx="15">
                  <c:v>Q4 '14 - Q3 '15</c:v>
                </c:pt>
                <c:pt idx="16">
                  <c:v>Q1 - Q4 '15</c:v>
                </c:pt>
                <c:pt idx="17">
                  <c:v>Q2 '15 - Q1 '16</c:v>
                </c:pt>
                <c:pt idx="18">
                  <c:v>Q3 '15 - Q2 '16</c:v>
                </c:pt>
                <c:pt idx="19">
                  <c:v>Q4 '15 - Q3 '16</c:v>
                </c:pt>
                <c:pt idx="20">
                  <c:v>Q1 - Q4 '16</c:v>
                </c:pt>
                <c:pt idx="21">
                  <c:v>Q2 '16 - Q1 '17</c:v>
                </c:pt>
                <c:pt idx="22">
                  <c:v>Q3 '16 - Q2 '17</c:v>
                </c:pt>
                <c:pt idx="23">
                  <c:v>Q4 '16 - Q3 2017</c:v>
                </c:pt>
                <c:pt idx="24">
                  <c:v>Q1 - Q4 '17</c:v>
                </c:pt>
                <c:pt idx="25">
                  <c:v>Q2 '17 - Q1 '18</c:v>
                </c:pt>
                <c:pt idx="26">
                  <c:v>Q3 '17 - Q2 '18</c:v>
                </c:pt>
                <c:pt idx="27">
                  <c:v>Q4 '17 - Q3 '18</c:v>
                </c:pt>
                <c:pt idx="28">
                  <c:v>Q1 '18 - Q4 '18</c:v>
                </c:pt>
                <c:pt idx="29">
                  <c:v>Q2 '18 - Q1 '19</c:v>
                </c:pt>
                <c:pt idx="30">
                  <c:v>Q3 '18 - Q2 '19</c:v>
                </c:pt>
                <c:pt idx="31">
                  <c:v>Q4 '18 - Q3 '19</c:v>
                </c:pt>
                <c:pt idx="32">
                  <c:v>Q1 '19 - Q4 '19</c:v>
                </c:pt>
                <c:pt idx="33">
                  <c:v>Q2 '19 - Q1 '20</c:v>
                </c:pt>
                <c:pt idx="34">
                  <c:v>Q3 '19 - Q2 '20</c:v>
                </c:pt>
                <c:pt idx="35">
                  <c:v>Q4 '19 - Q3 '20</c:v>
                </c:pt>
                <c:pt idx="36">
                  <c:v>Q1 '20 - Q4 '20</c:v>
                </c:pt>
                <c:pt idx="37">
                  <c:v>Q2 '20 - Q1 '21</c:v>
                </c:pt>
                <c:pt idx="38">
                  <c:v>Q3 '20 - Q2 '21</c:v>
                </c:pt>
                <c:pt idx="39">
                  <c:v>Q4 '20 - Q3 '21</c:v>
                </c:pt>
              </c:strCache>
            </c:strRef>
          </c:cat>
          <c:val>
            <c:numRef>
              <c:f>'Graph Data'!$C$22:$AP$22</c:f>
              <c:numCache>
                <c:formatCode>_(* #,##0_);_(* \(#,##0\);_(* "-"??_);_(@_)</c:formatCode>
                <c:ptCount val="40"/>
                <c:pt idx="0">
                  <c:v>255888.25</c:v>
                </c:pt>
                <c:pt idx="1">
                  <c:v>266727.25</c:v>
                </c:pt>
                <c:pt idx="2">
                  <c:v>269743.5</c:v>
                </c:pt>
                <c:pt idx="3">
                  <c:v>288811</c:v>
                </c:pt>
                <c:pt idx="4">
                  <c:v>304773.5</c:v>
                </c:pt>
                <c:pt idx="5">
                  <c:v>351042.25</c:v>
                </c:pt>
                <c:pt idx="6">
                  <c:v>394796.75</c:v>
                </c:pt>
                <c:pt idx="7">
                  <c:v>451907.5</c:v>
                </c:pt>
                <c:pt idx="8">
                  <c:v>495969.5</c:v>
                </c:pt>
                <c:pt idx="9">
                  <c:v>499193</c:v>
                </c:pt>
                <c:pt idx="10">
                  <c:v>527117.75</c:v>
                </c:pt>
                <c:pt idx="11">
                  <c:v>512500.5</c:v>
                </c:pt>
                <c:pt idx="12">
                  <c:v>507720.75</c:v>
                </c:pt>
                <c:pt idx="13">
                  <c:v>511213.5</c:v>
                </c:pt>
                <c:pt idx="14">
                  <c:v>499516</c:v>
                </c:pt>
                <c:pt idx="15">
                  <c:v>502037.5</c:v>
                </c:pt>
                <c:pt idx="16">
                  <c:v>531188.5</c:v>
                </c:pt>
                <c:pt idx="17">
                  <c:v>622043.5</c:v>
                </c:pt>
                <c:pt idx="18">
                  <c:v>710200</c:v>
                </c:pt>
                <c:pt idx="19">
                  <c:v>805507.75</c:v>
                </c:pt>
                <c:pt idx="20">
                  <c:v>879846.5</c:v>
                </c:pt>
                <c:pt idx="21">
                  <c:v>866449</c:v>
                </c:pt>
                <c:pt idx="22">
                  <c:v>866394.5</c:v>
                </c:pt>
                <c:pt idx="23">
                  <c:v>869357.25</c:v>
                </c:pt>
                <c:pt idx="24">
                  <c:v>872056</c:v>
                </c:pt>
                <c:pt idx="25">
                  <c:v>870380.25</c:v>
                </c:pt>
                <c:pt idx="26">
                  <c:v>850128.25</c:v>
                </c:pt>
                <c:pt idx="27">
                  <c:v>854713.25</c:v>
                </c:pt>
                <c:pt idx="28">
                  <c:v>864632.25</c:v>
                </c:pt>
                <c:pt idx="29">
                  <c:v>907202.25</c:v>
                </c:pt>
                <c:pt idx="30">
                  <c:v>984828</c:v>
                </c:pt>
                <c:pt idx="31">
                  <c:v>1039674</c:v>
                </c:pt>
                <c:pt idx="32">
                  <c:v>1085533</c:v>
                </c:pt>
                <c:pt idx="33">
                  <c:v>1110328.25</c:v>
                </c:pt>
                <c:pt idx="34">
                  <c:v>1000950.75</c:v>
                </c:pt>
                <c:pt idx="35">
                  <c:v>971846.5</c:v>
                </c:pt>
                <c:pt idx="36">
                  <c:v>934163.75</c:v>
                </c:pt>
                <c:pt idx="37">
                  <c:v>859502</c:v>
                </c:pt>
                <c:pt idx="38">
                  <c:v>949342.5</c:v>
                </c:pt>
                <c:pt idx="39">
                  <c:v>964439</c:v>
                </c:pt>
              </c:numCache>
            </c:numRef>
          </c:val>
          <c:extLst>
            <c:ext xmlns:c16="http://schemas.microsoft.com/office/drawing/2014/chart" uri="{C3380CC4-5D6E-409C-BE32-E72D297353CC}">
              <c16:uniqueId val="{00000003-D1A8-4014-BD37-C582C74E7856}"/>
            </c:ext>
          </c:extLst>
        </c:ser>
        <c:dLbls>
          <c:showLegendKey val="0"/>
          <c:showVal val="0"/>
          <c:showCatName val="0"/>
          <c:showSerName val="0"/>
          <c:showPercent val="0"/>
          <c:showBubbleSize val="0"/>
        </c:dLbls>
        <c:axId val="79831040"/>
        <c:axId val="79832576"/>
      </c:areaChart>
      <c:catAx>
        <c:axId val="79831040"/>
        <c:scaling>
          <c:orientation val="minMax"/>
        </c:scaling>
        <c:delete val="0"/>
        <c:axPos val="b"/>
        <c:numFmt formatCode="General" sourceLinked="0"/>
        <c:majorTickMark val="out"/>
        <c:minorTickMark val="none"/>
        <c:tickLblPos val="nextTo"/>
        <c:txPr>
          <a:bodyPr rot="2100000" vert="horz"/>
          <a:lstStyle/>
          <a:p>
            <a:pPr>
              <a:defRPr sz="700"/>
            </a:pPr>
            <a:endParaRPr lang="en-US"/>
          </a:p>
        </c:txPr>
        <c:crossAx val="79832576"/>
        <c:crosses val="autoZero"/>
        <c:auto val="1"/>
        <c:lblAlgn val="ctr"/>
        <c:lblOffset val="100"/>
        <c:tickLblSkip val="1"/>
        <c:noMultiLvlLbl val="0"/>
      </c:catAx>
      <c:valAx>
        <c:axId val="79832576"/>
        <c:scaling>
          <c:orientation val="minMax"/>
        </c:scaling>
        <c:delete val="0"/>
        <c:axPos val="l"/>
        <c:majorGridlines/>
        <c:numFmt formatCode="0%" sourceLinked="1"/>
        <c:majorTickMark val="out"/>
        <c:minorTickMark val="none"/>
        <c:tickLblPos val="nextTo"/>
        <c:crossAx val="79831040"/>
        <c:crossesAt val="1"/>
        <c:crossBetween val="midCat"/>
      </c:valAx>
    </c:plotArea>
    <c:legend>
      <c:legendPos val="r"/>
      <c:layout>
        <c:manualLayout>
          <c:xMode val="edge"/>
          <c:yMode val="edge"/>
          <c:x val="0.76415528619328732"/>
          <c:y val="6.5726197942071407E-2"/>
          <c:w val="0.22584242853198003"/>
          <c:h val="0.80238775462801659"/>
        </c:manualLayout>
      </c:layout>
      <c:overlay val="0"/>
      <c:txPr>
        <a:bodyPr/>
        <a:lstStyle/>
        <a:p>
          <a:pPr>
            <a:defRPr sz="9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1" i="0" baseline="0">
                <a:effectLst/>
              </a:rPr>
              <a:t>Fig 3. Credits (MT) By Fuel Type</a:t>
            </a:r>
            <a:endParaRPr lang="en-US" sz="1400">
              <a:effectLst/>
            </a:endParaRPr>
          </a:p>
          <a:p>
            <a:pPr>
              <a:defRPr/>
            </a:pPr>
            <a:r>
              <a:rPr lang="en-US" sz="1400" b="1" i="0" baseline="0">
                <a:effectLst/>
              </a:rPr>
              <a:t>Q1 2011 - Q3 2021</a:t>
            </a:r>
            <a:endParaRPr lang="en-US" sz="1400">
              <a:effectLst/>
            </a:endParaRPr>
          </a:p>
        </c:rich>
      </c:tx>
      <c:layout>
        <c:manualLayout>
          <c:xMode val="edge"/>
          <c:yMode val="edge"/>
          <c:x val="0.36511877520436448"/>
          <c:y val="9.9875136419016308E-3"/>
        </c:manualLayout>
      </c:layout>
      <c:overlay val="0"/>
    </c:title>
    <c:autoTitleDeleted val="0"/>
    <c:plotArea>
      <c:layout>
        <c:manualLayout>
          <c:layoutTarget val="inner"/>
          <c:xMode val="edge"/>
          <c:yMode val="edge"/>
          <c:x val="0.12520953781121003"/>
          <c:y val="0.14907756530433697"/>
          <c:w val="0.61809497139217429"/>
          <c:h val="0.72756965379327587"/>
        </c:manualLayout>
      </c:layout>
      <c:lineChart>
        <c:grouping val="standard"/>
        <c:varyColors val="0"/>
        <c:ser>
          <c:idx val="10"/>
          <c:order val="0"/>
          <c:tx>
            <c:strRef>
              <c:f>'Graph Data'!$A$58</c:f>
              <c:strCache>
                <c:ptCount val="1"/>
                <c:pt idx="0">
                  <c:v>Renewable Diesel </c:v>
                </c:pt>
              </c:strCache>
            </c:strRef>
          </c:tx>
          <c:marker>
            <c:symbol val="none"/>
          </c:marker>
          <c:cat>
            <c:strRef>
              <c:f>'Graph Data'!$C$52:$AS$52</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Q2</c:v>
                </c:pt>
                <c:pt idx="34">
                  <c:v>Q3</c:v>
                </c:pt>
                <c:pt idx="35">
                  <c:v>Q4</c:v>
                </c:pt>
                <c:pt idx="36">
                  <c:v>2020Q1</c:v>
                </c:pt>
                <c:pt idx="37">
                  <c:v>Q2</c:v>
                </c:pt>
                <c:pt idx="38">
                  <c:v>Q3</c:v>
                </c:pt>
                <c:pt idx="39">
                  <c:v>Q4</c:v>
                </c:pt>
                <c:pt idx="40">
                  <c:v>2021Q1</c:v>
                </c:pt>
                <c:pt idx="41">
                  <c:v>Q2</c:v>
                </c:pt>
                <c:pt idx="42">
                  <c:v>Q3</c:v>
                </c:pt>
              </c:strCache>
            </c:strRef>
          </c:cat>
          <c:val>
            <c:numRef>
              <c:f>'Graph Data'!$C$58:$AS$58</c:f>
              <c:numCache>
                <c:formatCode>_(* #,##0_);_(* \(#,##0\);_(* "-"??_);_(@_)</c:formatCode>
                <c:ptCount val="43"/>
                <c:pt idx="0">
                  <c:v>3070</c:v>
                </c:pt>
                <c:pt idx="1">
                  <c:v>3368</c:v>
                </c:pt>
                <c:pt idx="2">
                  <c:v>4362</c:v>
                </c:pt>
                <c:pt idx="3">
                  <c:v>6220</c:v>
                </c:pt>
                <c:pt idx="4">
                  <c:v>6701</c:v>
                </c:pt>
                <c:pt idx="5">
                  <c:v>6804</c:v>
                </c:pt>
                <c:pt idx="6">
                  <c:v>7938</c:v>
                </c:pt>
                <c:pt idx="7">
                  <c:v>51216</c:v>
                </c:pt>
                <c:pt idx="8">
                  <c:v>64445</c:v>
                </c:pt>
                <c:pt idx="9">
                  <c:v>178293</c:v>
                </c:pt>
                <c:pt idx="10">
                  <c:v>288998</c:v>
                </c:pt>
                <c:pt idx="11">
                  <c:v>258193</c:v>
                </c:pt>
                <c:pt idx="12">
                  <c:v>192407</c:v>
                </c:pt>
                <c:pt idx="13">
                  <c:v>211004</c:v>
                </c:pt>
                <c:pt idx="14">
                  <c:v>260522</c:v>
                </c:pt>
                <c:pt idx="15">
                  <c:v>181046</c:v>
                </c:pt>
                <c:pt idx="16">
                  <c:v>204352</c:v>
                </c:pt>
                <c:pt idx="17">
                  <c:v>240167</c:v>
                </c:pt>
                <c:pt idx="18">
                  <c:v>298591</c:v>
                </c:pt>
                <c:pt idx="19">
                  <c:v>295061</c:v>
                </c:pt>
                <c:pt idx="20">
                  <c:v>274568</c:v>
                </c:pt>
                <c:pt idx="21">
                  <c:v>670559</c:v>
                </c:pt>
                <c:pt idx="22">
                  <c:v>577586</c:v>
                </c:pt>
                <c:pt idx="23">
                  <c:v>718504</c:v>
                </c:pt>
                <c:pt idx="24">
                  <c:v>610652</c:v>
                </c:pt>
                <c:pt idx="25">
                  <c:v>835625</c:v>
                </c:pt>
                <c:pt idx="26">
                  <c:v>844159</c:v>
                </c:pt>
                <c:pt idx="27">
                  <c:v>676294</c:v>
                </c:pt>
                <c:pt idx="28">
                  <c:v>822711</c:v>
                </c:pt>
                <c:pt idx="29">
                  <c:v>904125</c:v>
                </c:pt>
                <c:pt idx="30">
                  <c:v>684773</c:v>
                </c:pt>
                <c:pt idx="31">
                  <c:v>1073782</c:v>
                </c:pt>
                <c:pt idx="32">
                  <c:v>1195556</c:v>
                </c:pt>
                <c:pt idx="33">
                  <c:v>1245746</c:v>
                </c:pt>
                <c:pt idx="34">
                  <c:v>1056305</c:v>
                </c:pt>
                <c:pt idx="35">
                  <c:v>1282920</c:v>
                </c:pt>
                <c:pt idx="36">
                  <c:v>1033279</c:v>
                </c:pt>
                <c:pt idx="37">
                  <c:v>1141074</c:v>
                </c:pt>
                <c:pt idx="38">
                  <c:v>1104970</c:v>
                </c:pt>
                <c:pt idx="39">
                  <c:v>1291977</c:v>
                </c:pt>
                <c:pt idx="40">
                  <c:v>1400346</c:v>
                </c:pt>
                <c:pt idx="41">
                  <c:v>1503734</c:v>
                </c:pt>
                <c:pt idx="42">
                  <c:v>1737047</c:v>
                </c:pt>
              </c:numCache>
            </c:numRef>
          </c:val>
          <c:smooth val="0"/>
          <c:extLst>
            <c:ext xmlns:c16="http://schemas.microsoft.com/office/drawing/2014/chart" uri="{C3380CC4-5D6E-409C-BE32-E72D297353CC}">
              <c16:uniqueId val="{00000005-1218-4267-9C46-0990759D48DE}"/>
            </c:ext>
          </c:extLst>
        </c:ser>
        <c:ser>
          <c:idx val="8"/>
          <c:order val="1"/>
          <c:tx>
            <c:strRef>
              <c:f>'Graph Data'!$A$53</c:f>
              <c:strCache>
                <c:ptCount val="1"/>
                <c:pt idx="0">
                  <c:v>Ethanol</c:v>
                </c:pt>
              </c:strCache>
            </c:strRef>
          </c:tx>
          <c:marker>
            <c:symbol val="none"/>
          </c:marker>
          <c:cat>
            <c:strRef>
              <c:f>'Graph Data'!$C$52:$AS$52</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Q2</c:v>
                </c:pt>
                <c:pt idx="34">
                  <c:v>Q3</c:v>
                </c:pt>
                <c:pt idx="35">
                  <c:v>Q4</c:v>
                </c:pt>
                <c:pt idx="36">
                  <c:v>2020Q1</c:v>
                </c:pt>
                <c:pt idx="37">
                  <c:v>Q2</c:v>
                </c:pt>
                <c:pt idx="38">
                  <c:v>Q3</c:v>
                </c:pt>
                <c:pt idx="39">
                  <c:v>Q4</c:v>
                </c:pt>
                <c:pt idx="40">
                  <c:v>2021Q1</c:v>
                </c:pt>
                <c:pt idx="41">
                  <c:v>Q2</c:v>
                </c:pt>
                <c:pt idx="42">
                  <c:v>Q3</c:v>
                </c:pt>
              </c:strCache>
            </c:strRef>
          </c:cat>
          <c:val>
            <c:numRef>
              <c:f>'Graph Data'!$C$53:$AS$53</c:f>
              <c:numCache>
                <c:formatCode>_(* #,##0_);_(* \(#,##0\);_(* "-"??_);_(@_)</c:formatCode>
                <c:ptCount val="43"/>
                <c:pt idx="0">
                  <c:v>217913</c:v>
                </c:pt>
                <c:pt idx="1">
                  <c:v>252550</c:v>
                </c:pt>
                <c:pt idx="2">
                  <c:v>282189</c:v>
                </c:pt>
                <c:pt idx="3">
                  <c:v>270901</c:v>
                </c:pt>
                <c:pt idx="4">
                  <c:v>261269</c:v>
                </c:pt>
                <c:pt idx="5">
                  <c:v>264615</c:v>
                </c:pt>
                <c:pt idx="6">
                  <c:v>358459</c:v>
                </c:pt>
                <c:pt idx="7">
                  <c:v>334751</c:v>
                </c:pt>
                <c:pt idx="8">
                  <c:v>446344</c:v>
                </c:pt>
                <c:pt idx="9">
                  <c:v>439633</c:v>
                </c:pt>
                <c:pt idx="10">
                  <c:v>586902</c:v>
                </c:pt>
                <c:pt idx="11">
                  <c:v>510999</c:v>
                </c:pt>
                <c:pt idx="12">
                  <c:v>459238</c:v>
                </c:pt>
                <c:pt idx="13">
                  <c:v>551332</c:v>
                </c:pt>
                <c:pt idx="14">
                  <c:v>528433</c:v>
                </c:pt>
                <c:pt idx="15">
                  <c:v>491880</c:v>
                </c:pt>
                <c:pt idx="16">
                  <c:v>473209</c:v>
                </c:pt>
                <c:pt idx="17">
                  <c:v>504542</c:v>
                </c:pt>
                <c:pt idx="18">
                  <c:v>538519</c:v>
                </c:pt>
                <c:pt idx="19">
                  <c:v>608484</c:v>
                </c:pt>
                <c:pt idx="20">
                  <c:v>836629</c:v>
                </c:pt>
                <c:pt idx="21">
                  <c:v>857168</c:v>
                </c:pt>
                <c:pt idx="22">
                  <c:v>919750</c:v>
                </c:pt>
                <c:pt idx="23">
                  <c:v>905839</c:v>
                </c:pt>
                <c:pt idx="24">
                  <c:v>783039</c:v>
                </c:pt>
                <c:pt idx="25">
                  <c:v>856950</c:v>
                </c:pt>
                <c:pt idx="26">
                  <c:v>931601</c:v>
                </c:pt>
                <c:pt idx="27">
                  <c:v>916634</c:v>
                </c:pt>
                <c:pt idx="28">
                  <c:v>776336</c:v>
                </c:pt>
                <c:pt idx="29">
                  <c:v>775942</c:v>
                </c:pt>
                <c:pt idx="30">
                  <c:v>949941</c:v>
                </c:pt>
                <c:pt idx="31">
                  <c:v>956310</c:v>
                </c:pt>
                <c:pt idx="32">
                  <c:v>946616</c:v>
                </c:pt>
                <c:pt idx="33">
                  <c:v>1086445</c:v>
                </c:pt>
                <c:pt idx="34">
                  <c:v>1169325</c:v>
                </c:pt>
                <c:pt idx="35">
                  <c:v>1139746</c:v>
                </c:pt>
                <c:pt idx="36">
                  <c:v>1045797</c:v>
                </c:pt>
                <c:pt idx="37">
                  <c:v>648935</c:v>
                </c:pt>
                <c:pt idx="38">
                  <c:v>1052908</c:v>
                </c:pt>
                <c:pt idx="39">
                  <c:v>989015</c:v>
                </c:pt>
                <c:pt idx="40">
                  <c:v>747150</c:v>
                </c:pt>
                <c:pt idx="41">
                  <c:v>1008297</c:v>
                </c:pt>
                <c:pt idx="42">
                  <c:v>1113294</c:v>
                </c:pt>
              </c:numCache>
            </c:numRef>
          </c:val>
          <c:smooth val="0"/>
          <c:extLst>
            <c:ext xmlns:c16="http://schemas.microsoft.com/office/drawing/2014/chart" uri="{C3380CC4-5D6E-409C-BE32-E72D297353CC}">
              <c16:uniqueId val="{00000000-1218-4267-9C46-0990759D48DE}"/>
            </c:ext>
          </c:extLst>
        </c:ser>
        <c:ser>
          <c:idx val="9"/>
          <c:order val="2"/>
          <c:tx>
            <c:strRef>
              <c:f>'Graph Data'!$A$54</c:f>
              <c:strCache>
                <c:ptCount val="1"/>
                <c:pt idx="0">
                  <c:v>Electricity</c:v>
                </c:pt>
              </c:strCache>
            </c:strRef>
          </c:tx>
          <c:spPr>
            <a:ln>
              <a:prstDash val="sysDash"/>
            </a:ln>
          </c:spPr>
          <c:marker>
            <c:symbol val="none"/>
          </c:marker>
          <c:cat>
            <c:strRef>
              <c:f>'Graph Data'!$C$52:$AS$52</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Q2</c:v>
                </c:pt>
                <c:pt idx="34">
                  <c:v>Q3</c:v>
                </c:pt>
                <c:pt idx="35">
                  <c:v>Q4</c:v>
                </c:pt>
                <c:pt idx="36">
                  <c:v>2020Q1</c:v>
                </c:pt>
                <c:pt idx="37">
                  <c:v>Q2</c:v>
                </c:pt>
                <c:pt idx="38">
                  <c:v>Q3</c:v>
                </c:pt>
                <c:pt idx="39">
                  <c:v>Q4</c:v>
                </c:pt>
                <c:pt idx="40">
                  <c:v>2021Q1</c:v>
                </c:pt>
                <c:pt idx="41">
                  <c:v>Q2</c:v>
                </c:pt>
                <c:pt idx="42">
                  <c:v>Q3</c:v>
                </c:pt>
              </c:strCache>
            </c:strRef>
          </c:cat>
          <c:val>
            <c:numRef>
              <c:f>'Graph Data'!$C$54:$AS$54</c:f>
              <c:numCache>
                <c:formatCode>_(* #,##0_);_(* \(#,##0\);_(* "-"??_);_(@_)</c:formatCode>
                <c:ptCount val="43"/>
                <c:pt idx="0">
                  <c:v>459</c:v>
                </c:pt>
                <c:pt idx="1">
                  <c:v>1293</c:v>
                </c:pt>
                <c:pt idx="2">
                  <c:v>2455</c:v>
                </c:pt>
                <c:pt idx="3">
                  <c:v>3536</c:v>
                </c:pt>
                <c:pt idx="4">
                  <c:v>4519</c:v>
                </c:pt>
                <c:pt idx="5">
                  <c:v>5560</c:v>
                </c:pt>
                <c:pt idx="6">
                  <c:v>7294</c:v>
                </c:pt>
                <c:pt idx="7">
                  <c:v>9611</c:v>
                </c:pt>
                <c:pt idx="8">
                  <c:v>15051</c:v>
                </c:pt>
                <c:pt idx="9">
                  <c:v>19516</c:v>
                </c:pt>
                <c:pt idx="10">
                  <c:v>25039</c:v>
                </c:pt>
                <c:pt idx="11">
                  <c:v>34347</c:v>
                </c:pt>
                <c:pt idx="12">
                  <c:v>41753</c:v>
                </c:pt>
                <c:pt idx="13">
                  <c:v>51092</c:v>
                </c:pt>
                <c:pt idx="14">
                  <c:v>59366</c:v>
                </c:pt>
                <c:pt idx="15">
                  <c:v>69119</c:v>
                </c:pt>
                <c:pt idx="16">
                  <c:v>73708</c:v>
                </c:pt>
                <c:pt idx="17">
                  <c:v>78072</c:v>
                </c:pt>
                <c:pt idx="18">
                  <c:v>91036</c:v>
                </c:pt>
                <c:pt idx="19">
                  <c:v>94924</c:v>
                </c:pt>
                <c:pt idx="20">
                  <c:v>206464</c:v>
                </c:pt>
                <c:pt idx="21">
                  <c:v>216149</c:v>
                </c:pt>
                <c:pt idx="22">
                  <c:v>225640</c:v>
                </c:pt>
                <c:pt idx="23">
                  <c:v>256450</c:v>
                </c:pt>
                <c:pt idx="24">
                  <c:v>278442</c:v>
                </c:pt>
                <c:pt idx="25">
                  <c:v>294201</c:v>
                </c:pt>
                <c:pt idx="26">
                  <c:v>302457</c:v>
                </c:pt>
                <c:pt idx="27">
                  <c:v>323014</c:v>
                </c:pt>
                <c:pt idx="28">
                  <c:v>363840</c:v>
                </c:pt>
                <c:pt idx="29">
                  <c:v>395708</c:v>
                </c:pt>
                <c:pt idx="30">
                  <c:v>443790</c:v>
                </c:pt>
                <c:pt idx="31">
                  <c:v>478635</c:v>
                </c:pt>
                <c:pt idx="32">
                  <c:v>602432</c:v>
                </c:pt>
                <c:pt idx="33">
                  <c:v>598746</c:v>
                </c:pt>
                <c:pt idx="34">
                  <c:v>719616</c:v>
                </c:pt>
                <c:pt idx="35">
                  <c:v>798682</c:v>
                </c:pt>
                <c:pt idx="36">
                  <c:v>797624</c:v>
                </c:pt>
                <c:pt idx="37">
                  <c:v>597635</c:v>
                </c:pt>
                <c:pt idx="38">
                  <c:v>738975</c:v>
                </c:pt>
                <c:pt idx="39">
                  <c:v>805831</c:v>
                </c:pt>
                <c:pt idx="40">
                  <c:v>883622</c:v>
                </c:pt>
                <c:pt idx="41">
                  <c:v>1080926</c:v>
                </c:pt>
                <c:pt idx="42">
                  <c:v>1176998</c:v>
                </c:pt>
              </c:numCache>
            </c:numRef>
          </c:val>
          <c:smooth val="0"/>
          <c:extLst>
            <c:ext xmlns:c16="http://schemas.microsoft.com/office/drawing/2014/chart" uri="{C3380CC4-5D6E-409C-BE32-E72D297353CC}">
              <c16:uniqueId val="{00000001-1218-4267-9C46-0990759D48DE}"/>
            </c:ext>
          </c:extLst>
        </c:ser>
        <c:ser>
          <c:idx val="11"/>
          <c:order val="3"/>
          <c:tx>
            <c:strRef>
              <c:f>'Graph Data'!$A$57</c:f>
              <c:strCache>
                <c:ptCount val="1"/>
                <c:pt idx="0">
                  <c:v>Biodiesel</c:v>
                </c:pt>
              </c:strCache>
            </c:strRef>
          </c:tx>
          <c:marker>
            <c:symbol val="none"/>
          </c:marker>
          <c:cat>
            <c:strRef>
              <c:f>'Graph Data'!$C$52:$AS$52</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Q2</c:v>
                </c:pt>
                <c:pt idx="34">
                  <c:v>Q3</c:v>
                </c:pt>
                <c:pt idx="35">
                  <c:v>Q4</c:v>
                </c:pt>
                <c:pt idx="36">
                  <c:v>2020Q1</c:v>
                </c:pt>
                <c:pt idx="37">
                  <c:v>Q2</c:v>
                </c:pt>
                <c:pt idx="38">
                  <c:v>Q3</c:v>
                </c:pt>
                <c:pt idx="39">
                  <c:v>Q4</c:v>
                </c:pt>
                <c:pt idx="40">
                  <c:v>2021Q1</c:v>
                </c:pt>
                <c:pt idx="41">
                  <c:v>Q2</c:v>
                </c:pt>
                <c:pt idx="42">
                  <c:v>Q3</c:v>
                </c:pt>
              </c:strCache>
            </c:strRef>
          </c:cat>
          <c:val>
            <c:numRef>
              <c:f>'Graph Data'!$C$57:$AS$57</c:f>
              <c:numCache>
                <c:formatCode>_(* #,##0_);_(* \(#,##0\);_(* "-"??_);_(@_)</c:formatCode>
                <c:ptCount val="43"/>
                <c:pt idx="0">
                  <c:v>12300</c:v>
                </c:pt>
                <c:pt idx="1">
                  <c:v>21555</c:v>
                </c:pt>
                <c:pt idx="2">
                  <c:v>22424</c:v>
                </c:pt>
                <c:pt idx="3">
                  <c:v>27988</c:v>
                </c:pt>
                <c:pt idx="4">
                  <c:v>35382</c:v>
                </c:pt>
                <c:pt idx="5">
                  <c:v>41919</c:v>
                </c:pt>
                <c:pt idx="6">
                  <c:v>34052</c:v>
                </c:pt>
                <c:pt idx="7">
                  <c:v>37994</c:v>
                </c:pt>
                <c:pt idx="8">
                  <c:v>47386</c:v>
                </c:pt>
                <c:pt idx="9">
                  <c:v>123072</c:v>
                </c:pt>
                <c:pt idx="10">
                  <c:v>130475</c:v>
                </c:pt>
                <c:pt idx="11">
                  <c:v>265737</c:v>
                </c:pt>
                <c:pt idx="12">
                  <c:v>169218</c:v>
                </c:pt>
                <c:pt idx="13">
                  <c:v>183308</c:v>
                </c:pt>
                <c:pt idx="14">
                  <c:v>154934</c:v>
                </c:pt>
                <c:pt idx="15">
                  <c:v>210540</c:v>
                </c:pt>
                <c:pt idx="16">
                  <c:v>195615</c:v>
                </c:pt>
                <c:pt idx="17">
                  <c:v>287973</c:v>
                </c:pt>
                <c:pt idx="18">
                  <c:v>364501</c:v>
                </c:pt>
                <c:pt idx="19">
                  <c:v>365821</c:v>
                </c:pt>
                <c:pt idx="20">
                  <c:v>322607</c:v>
                </c:pt>
                <c:pt idx="21">
                  <c:v>392318</c:v>
                </c:pt>
                <c:pt idx="22">
                  <c:v>470922</c:v>
                </c:pt>
                <c:pt idx="23">
                  <c:v>550936</c:v>
                </c:pt>
                <c:pt idx="24">
                  <c:v>306640</c:v>
                </c:pt>
                <c:pt idx="25">
                  <c:v>321909</c:v>
                </c:pt>
                <c:pt idx="26">
                  <c:v>393587</c:v>
                </c:pt>
                <c:pt idx="27">
                  <c:v>357603</c:v>
                </c:pt>
                <c:pt idx="28">
                  <c:v>306337</c:v>
                </c:pt>
                <c:pt idx="29">
                  <c:v>357508</c:v>
                </c:pt>
                <c:pt idx="30">
                  <c:v>442007</c:v>
                </c:pt>
                <c:pt idx="31">
                  <c:v>500702</c:v>
                </c:pt>
                <c:pt idx="32">
                  <c:v>347140</c:v>
                </c:pt>
                <c:pt idx="33">
                  <c:v>490163</c:v>
                </c:pt>
                <c:pt idx="34">
                  <c:v>506350</c:v>
                </c:pt>
                <c:pt idx="35">
                  <c:v>487437</c:v>
                </c:pt>
                <c:pt idx="36">
                  <c:v>477797</c:v>
                </c:pt>
                <c:pt idx="37">
                  <c:v>492495</c:v>
                </c:pt>
                <c:pt idx="38">
                  <c:v>592296</c:v>
                </c:pt>
                <c:pt idx="39">
                  <c:v>650739</c:v>
                </c:pt>
                <c:pt idx="40">
                  <c:v>491223</c:v>
                </c:pt>
                <c:pt idx="41">
                  <c:v>623677</c:v>
                </c:pt>
                <c:pt idx="42">
                  <c:v>623409</c:v>
                </c:pt>
              </c:numCache>
            </c:numRef>
          </c:val>
          <c:smooth val="0"/>
          <c:extLst>
            <c:ext xmlns:c16="http://schemas.microsoft.com/office/drawing/2014/chart" uri="{C3380CC4-5D6E-409C-BE32-E72D297353CC}">
              <c16:uniqueId val="{00000004-1218-4267-9C46-0990759D48DE}"/>
            </c:ext>
          </c:extLst>
        </c:ser>
        <c:ser>
          <c:idx val="1"/>
          <c:order val="4"/>
          <c:tx>
            <c:strRef>
              <c:f>'Graph Data'!$A$56</c:f>
              <c:strCache>
                <c:ptCount val="1"/>
                <c:pt idx="0">
                  <c:v>Biomethane</c:v>
                </c:pt>
              </c:strCache>
            </c:strRef>
          </c:tx>
          <c:marker>
            <c:symbol val="none"/>
          </c:marker>
          <c:cat>
            <c:strRef>
              <c:f>'Graph Data'!$C$52:$AS$52</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Q2</c:v>
                </c:pt>
                <c:pt idx="34">
                  <c:v>Q3</c:v>
                </c:pt>
                <c:pt idx="35">
                  <c:v>Q4</c:v>
                </c:pt>
                <c:pt idx="36">
                  <c:v>2020Q1</c:v>
                </c:pt>
                <c:pt idx="37">
                  <c:v>Q2</c:v>
                </c:pt>
                <c:pt idx="38">
                  <c:v>Q3</c:v>
                </c:pt>
                <c:pt idx="39">
                  <c:v>Q4</c:v>
                </c:pt>
                <c:pt idx="40">
                  <c:v>2021Q1</c:v>
                </c:pt>
                <c:pt idx="41">
                  <c:v>Q2</c:v>
                </c:pt>
                <c:pt idx="42">
                  <c:v>Q3</c:v>
                </c:pt>
              </c:strCache>
            </c:strRef>
          </c:cat>
          <c:val>
            <c:numRef>
              <c:f>'Graph Data'!$C$56:$AS$56</c:f>
              <c:numCache>
                <c:formatCode>_(* #,##0_);_(* \(#,##0\);_(* "-"??_);_(@_)</c:formatCode>
                <c:ptCount val="43"/>
                <c:pt idx="0">
                  <c:v>2212</c:v>
                </c:pt>
                <c:pt idx="1">
                  <c:v>3069</c:v>
                </c:pt>
                <c:pt idx="2">
                  <c:v>4960</c:v>
                </c:pt>
                <c:pt idx="3">
                  <c:v>4474</c:v>
                </c:pt>
                <c:pt idx="4">
                  <c:v>4367</c:v>
                </c:pt>
                <c:pt idx="5">
                  <c:v>4221</c:v>
                </c:pt>
                <c:pt idx="6">
                  <c:v>3577</c:v>
                </c:pt>
                <c:pt idx="7">
                  <c:v>2680</c:v>
                </c:pt>
                <c:pt idx="8">
                  <c:v>4240</c:v>
                </c:pt>
                <c:pt idx="9">
                  <c:v>5183</c:v>
                </c:pt>
                <c:pt idx="10">
                  <c:v>49133</c:v>
                </c:pt>
                <c:pt idx="11">
                  <c:v>39562</c:v>
                </c:pt>
                <c:pt idx="12">
                  <c:v>41739</c:v>
                </c:pt>
                <c:pt idx="13">
                  <c:v>37894</c:v>
                </c:pt>
                <c:pt idx="14">
                  <c:v>72586</c:v>
                </c:pt>
                <c:pt idx="15">
                  <c:v>87339</c:v>
                </c:pt>
                <c:pt idx="16">
                  <c:v>96047</c:v>
                </c:pt>
                <c:pt idx="17">
                  <c:v>143831</c:v>
                </c:pt>
                <c:pt idx="18">
                  <c:v>165388</c:v>
                </c:pt>
                <c:pt idx="19">
                  <c:v>170686</c:v>
                </c:pt>
                <c:pt idx="20">
                  <c:v>186808</c:v>
                </c:pt>
                <c:pt idx="21">
                  <c:v>191624</c:v>
                </c:pt>
                <c:pt idx="22">
                  <c:v>154491</c:v>
                </c:pt>
                <c:pt idx="23">
                  <c:v>149732</c:v>
                </c:pt>
                <c:pt idx="24">
                  <c:v>136721</c:v>
                </c:pt>
                <c:pt idx="25">
                  <c:v>173497</c:v>
                </c:pt>
                <c:pt idx="26">
                  <c:v>185321</c:v>
                </c:pt>
                <c:pt idx="27">
                  <c:v>185446</c:v>
                </c:pt>
                <c:pt idx="28">
                  <c:v>179507</c:v>
                </c:pt>
                <c:pt idx="29">
                  <c:v>170495</c:v>
                </c:pt>
                <c:pt idx="30">
                  <c:v>197971</c:v>
                </c:pt>
                <c:pt idx="31">
                  <c:v>203315</c:v>
                </c:pt>
                <c:pt idx="32">
                  <c:v>181925</c:v>
                </c:pt>
                <c:pt idx="33">
                  <c:v>199915</c:v>
                </c:pt>
                <c:pt idx="34">
                  <c:v>251067</c:v>
                </c:pt>
                <c:pt idx="35">
                  <c:v>303885</c:v>
                </c:pt>
                <c:pt idx="36">
                  <c:v>299365</c:v>
                </c:pt>
                <c:pt idx="37">
                  <c:v>322693</c:v>
                </c:pt>
                <c:pt idx="38">
                  <c:v>489199</c:v>
                </c:pt>
                <c:pt idx="39">
                  <c:v>553450</c:v>
                </c:pt>
                <c:pt idx="40">
                  <c:v>469055</c:v>
                </c:pt>
                <c:pt idx="41">
                  <c:v>644542</c:v>
                </c:pt>
                <c:pt idx="42">
                  <c:v>841653</c:v>
                </c:pt>
              </c:numCache>
            </c:numRef>
          </c:val>
          <c:smooth val="0"/>
          <c:extLst>
            <c:ext xmlns:c16="http://schemas.microsoft.com/office/drawing/2014/chart" uri="{C3380CC4-5D6E-409C-BE32-E72D297353CC}">
              <c16:uniqueId val="{00000001-7EDD-45E7-952C-E6887867446B}"/>
            </c:ext>
          </c:extLst>
        </c:ser>
        <c:ser>
          <c:idx val="0"/>
          <c:order val="5"/>
          <c:tx>
            <c:strRef>
              <c:f>'Graph Data'!$A$55</c:f>
              <c:strCache>
                <c:ptCount val="1"/>
                <c:pt idx="0">
                  <c:v>Fossil Natural Gas</c:v>
                </c:pt>
              </c:strCache>
            </c:strRef>
          </c:tx>
          <c:spPr>
            <a:ln>
              <a:solidFill>
                <a:srgbClr val="EEECE1">
                  <a:lumMod val="25000"/>
                </a:srgbClr>
              </a:solidFill>
            </a:ln>
          </c:spPr>
          <c:marker>
            <c:symbol val="none"/>
          </c:marker>
          <c:cat>
            <c:strRef>
              <c:f>'Graph Data'!$C$52:$AS$52</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Q2</c:v>
                </c:pt>
                <c:pt idx="34">
                  <c:v>Q3</c:v>
                </c:pt>
                <c:pt idx="35">
                  <c:v>Q4</c:v>
                </c:pt>
                <c:pt idx="36">
                  <c:v>2020Q1</c:v>
                </c:pt>
                <c:pt idx="37">
                  <c:v>Q2</c:v>
                </c:pt>
                <c:pt idx="38">
                  <c:v>Q3</c:v>
                </c:pt>
                <c:pt idx="39">
                  <c:v>Q4</c:v>
                </c:pt>
                <c:pt idx="40">
                  <c:v>2021Q1</c:v>
                </c:pt>
                <c:pt idx="41">
                  <c:v>Q2</c:v>
                </c:pt>
                <c:pt idx="42">
                  <c:v>Q3</c:v>
                </c:pt>
              </c:strCache>
            </c:strRef>
          </c:cat>
          <c:val>
            <c:numRef>
              <c:f>'Graph Data'!$C$55:$AS$55</c:f>
              <c:numCache>
                <c:formatCode>_(* #,##0_);_(* \(#,##0\);_(* "-"??_);_(@_)</c:formatCode>
                <c:ptCount val="43"/>
                <c:pt idx="0">
                  <c:v>39934</c:v>
                </c:pt>
                <c:pt idx="1">
                  <c:v>42169</c:v>
                </c:pt>
                <c:pt idx="2">
                  <c:v>41443</c:v>
                </c:pt>
                <c:pt idx="3">
                  <c:v>40844</c:v>
                </c:pt>
                <c:pt idx="4">
                  <c:v>40226</c:v>
                </c:pt>
                <c:pt idx="5">
                  <c:v>43158</c:v>
                </c:pt>
                <c:pt idx="6">
                  <c:v>49942</c:v>
                </c:pt>
                <c:pt idx="7">
                  <c:v>49844</c:v>
                </c:pt>
                <c:pt idx="8">
                  <c:v>59246</c:v>
                </c:pt>
                <c:pt idx="9">
                  <c:v>58045</c:v>
                </c:pt>
                <c:pt idx="10">
                  <c:v>50799</c:v>
                </c:pt>
                <c:pt idx="11">
                  <c:v>53765</c:v>
                </c:pt>
                <c:pt idx="12">
                  <c:v>57641</c:v>
                </c:pt>
                <c:pt idx="13">
                  <c:v>70355</c:v>
                </c:pt>
                <c:pt idx="14">
                  <c:v>60793</c:v>
                </c:pt>
                <c:pt idx="15">
                  <c:v>58227</c:v>
                </c:pt>
                <c:pt idx="16">
                  <c:v>59660</c:v>
                </c:pt>
                <c:pt idx="17">
                  <c:v>50678</c:v>
                </c:pt>
                <c:pt idx="18">
                  <c:v>49578</c:v>
                </c:pt>
                <c:pt idx="19">
                  <c:v>45675</c:v>
                </c:pt>
                <c:pt idx="20">
                  <c:v>43627</c:v>
                </c:pt>
                <c:pt idx="21">
                  <c:v>46616</c:v>
                </c:pt>
                <c:pt idx="22">
                  <c:v>40957</c:v>
                </c:pt>
                <c:pt idx="23">
                  <c:v>38991</c:v>
                </c:pt>
                <c:pt idx="24">
                  <c:v>16031</c:v>
                </c:pt>
                <c:pt idx="25">
                  <c:v>14323</c:v>
                </c:pt>
                <c:pt idx="26">
                  <c:v>14005</c:v>
                </c:pt>
                <c:pt idx="27">
                  <c:v>14135</c:v>
                </c:pt>
                <c:pt idx="28">
                  <c:v>15292</c:v>
                </c:pt>
                <c:pt idx="29">
                  <c:v>16964</c:v>
                </c:pt>
                <c:pt idx="30">
                  <c:v>14909</c:v>
                </c:pt>
                <c:pt idx="31">
                  <c:v>11610</c:v>
                </c:pt>
                <c:pt idx="32">
                  <c:v>8133</c:v>
                </c:pt>
                <c:pt idx="33">
                  <c:v>7220</c:v>
                </c:pt>
                <c:pt idx="34">
                  <c:v>8107</c:v>
                </c:pt>
                <c:pt idx="35">
                  <c:v>7391</c:v>
                </c:pt>
                <c:pt idx="36">
                  <c:v>3796</c:v>
                </c:pt>
                <c:pt idx="37">
                  <c:v>2479</c:v>
                </c:pt>
                <c:pt idx="38">
                  <c:v>1467</c:v>
                </c:pt>
                <c:pt idx="39">
                  <c:v>592</c:v>
                </c:pt>
                <c:pt idx="40">
                  <c:v>481</c:v>
                </c:pt>
                <c:pt idx="41">
                  <c:v>587</c:v>
                </c:pt>
                <c:pt idx="42">
                  <c:v>570</c:v>
                </c:pt>
              </c:numCache>
            </c:numRef>
          </c:val>
          <c:smooth val="0"/>
          <c:extLst>
            <c:ext xmlns:c16="http://schemas.microsoft.com/office/drawing/2014/chart" uri="{C3380CC4-5D6E-409C-BE32-E72D297353CC}">
              <c16:uniqueId val="{00000002-1218-4267-9C46-0990759D48DE}"/>
            </c:ext>
          </c:extLst>
        </c:ser>
        <c:ser>
          <c:idx val="13"/>
          <c:order val="6"/>
          <c:tx>
            <c:strRef>
              <c:f>'Graph Data'!$A$59</c:f>
              <c:strCache>
                <c:ptCount val="1"/>
                <c:pt idx="0">
                  <c:v>Other (Hydrogen, Renewable Naphtha, Propane, Innovative Crude &amp; Low Complexity / Low Energy Use Refining, etc.)</c:v>
                </c:pt>
              </c:strCache>
            </c:strRef>
          </c:tx>
          <c:marker>
            <c:symbol val="none"/>
          </c:marker>
          <c:cat>
            <c:strRef>
              <c:f>'Graph Data'!$C$52:$AS$52</c:f>
              <c:strCache>
                <c:ptCount val="43"/>
                <c:pt idx="0">
                  <c:v>2011Q1</c:v>
                </c:pt>
                <c:pt idx="1">
                  <c:v>Q2</c:v>
                </c:pt>
                <c:pt idx="2">
                  <c:v>Q3</c:v>
                </c:pt>
                <c:pt idx="3">
                  <c:v>Q4</c:v>
                </c:pt>
                <c:pt idx="4">
                  <c:v>2012Q1</c:v>
                </c:pt>
                <c:pt idx="5">
                  <c:v>Q2</c:v>
                </c:pt>
                <c:pt idx="6">
                  <c:v>Q3</c:v>
                </c:pt>
                <c:pt idx="7">
                  <c:v>Q4</c:v>
                </c:pt>
                <c:pt idx="8">
                  <c:v>2013Q1</c:v>
                </c:pt>
                <c:pt idx="9">
                  <c:v>Q2</c:v>
                </c:pt>
                <c:pt idx="10">
                  <c:v>Q3</c:v>
                </c:pt>
                <c:pt idx="11">
                  <c:v>Q4</c:v>
                </c:pt>
                <c:pt idx="12">
                  <c:v>2014Q1</c:v>
                </c:pt>
                <c:pt idx="13">
                  <c:v>Q2</c:v>
                </c:pt>
                <c:pt idx="14">
                  <c:v>Q3</c:v>
                </c:pt>
                <c:pt idx="15">
                  <c:v>Q4</c:v>
                </c:pt>
                <c:pt idx="16">
                  <c:v>2015Q1</c:v>
                </c:pt>
                <c:pt idx="17">
                  <c:v>Q2</c:v>
                </c:pt>
                <c:pt idx="18">
                  <c:v>Q3</c:v>
                </c:pt>
                <c:pt idx="19">
                  <c:v>Q4</c:v>
                </c:pt>
                <c:pt idx="20">
                  <c:v>2016Q1</c:v>
                </c:pt>
                <c:pt idx="21">
                  <c:v>Q2</c:v>
                </c:pt>
                <c:pt idx="22">
                  <c:v>Q3</c:v>
                </c:pt>
                <c:pt idx="23">
                  <c:v>Q4</c:v>
                </c:pt>
                <c:pt idx="24">
                  <c:v>2017Q1</c:v>
                </c:pt>
                <c:pt idx="25">
                  <c:v>Q2</c:v>
                </c:pt>
                <c:pt idx="26">
                  <c:v>Q3</c:v>
                </c:pt>
                <c:pt idx="27">
                  <c:v>Q4</c:v>
                </c:pt>
                <c:pt idx="28">
                  <c:v>2018Q1</c:v>
                </c:pt>
                <c:pt idx="29">
                  <c:v>Q2</c:v>
                </c:pt>
                <c:pt idx="30">
                  <c:v>Q3</c:v>
                </c:pt>
                <c:pt idx="31">
                  <c:v>Q4</c:v>
                </c:pt>
                <c:pt idx="32">
                  <c:v>2019Q1</c:v>
                </c:pt>
                <c:pt idx="33">
                  <c:v>Q2</c:v>
                </c:pt>
                <c:pt idx="34">
                  <c:v>Q3</c:v>
                </c:pt>
                <c:pt idx="35">
                  <c:v>Q4</c:v>
                </c:pt>
                <c:pt idx="36">
                  <c:v>2020Q1</c:v>
                </c:pt>
                <c:pt idx="37">
                  <c:v>Q2</c:v>
                </c:pt>
                <c:pt idx="38">
                  <c:v>Q3</c:v>
                </c:pt>
                <c:pt idx="39">
                  <c:v>Q4</c:v>
                </c:pt>
                <c:pt idx="40">
                  <c:v>2021Q1</c:v>
                </c:pt>
                <c:pt idx="41">
                  <c:v>Q2</c:v>
                </c:pt>
                <c:pt idx="42">
                  <c:v>Q3</c:v>
                </c:pt>
              </c:strCache>
            </c:strRef>
          </c:cat>
          <c:val>
            <c:numRef>
              <c:f>'Graph Data'!$C$59:$AS$59</c:f>
              <c:numCache>
                <c:formatCode>_(* #,##0_);_(* \(#,##0\);_(* "-"??_);_(@_)</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50</c:v>
                </c:pt>
                <c:pt idx="19">
                  <c:v>24</c:v>
                </c:pt>
                <c:pt idx="20">
                  <c:v>37975</c:v>
                </c:pt>
                <c:pt idx="21">
                  <c:v>38243</c:v>
                </c:pt>
                <c:pt idx="22">
                  <c:v>39843</c:v>
                </c:pt>
                <c:pt idx="23">
                  <c:v>39493</c:v>
                </c:pt>
                <c:pt idx="24">
                  <c:v>37028</c:v>
                </c:pt>
                <c:pt idx="25">
                  <c:v>37617</c:v>
                </c:pt>
                <c:pt idx="26">
                  <c:v>37717</c:v>
                </c:pt>
                <c:pt idx="27">
                  <c:v>37644</c:v>
                </c:pt>
                <c:pt idx="28">
                  <c:v>35569</c:v>
                </c:pt>
                <c:pt idx="29">
                  <c:v>36090</c:v>
                </c:pt>
                <c:pt idx="30">
                  <c:v>36240</c:v>
                </c:pt>
                <c:pt idx="31">
                  <c:v>37400</c:v>
                </c:pt>
                <c:pt idx="32">
                  <c:v>42116</c:v>
                </c:pt>
                <c:pt idx="33">
                  <c:v>51531</c:v>
                </c:pt>
                <c:pt idx="34">
                  <c:v>61015</c:v>
                </c:pt>
                <c:pt idx="35">
                  <c:v>64846</c:v>
                </c:pt>
                <c:pt idx="36">
                  <c:v>26713</c:v>
                </c:pt>
                <c:pt idx="37">
                  <c:v>36363</c:v>
                </c:pt>
                <c:pt idx="38">
                  <c:v>41060</c:v>
                </c:pt>
                <c:pt idx="39">
                  <c:v>45673</c:v>
                </c:pt>
                <c:pt idx="40">
                  <c:v>54770</c:v>
                </c:pt>
                <c:pt idx="41">
                  <c:v>70843</c:v>
                </c:pt>
                <c:pt idx="42">
                  <c:v>50292</c:v>
                </c:pt>
              </c:numCache>
            </c:numRef>
          </c:val>
          <c:smooth val="0"/>
          <c:extLst>
            <c:ext xmlns:c16="http://schemas.microsoft.com/office/drawing/2014/chart" uri="{C3380CC4-5D6E-409C-BE32-E72D297353CC}">
              <c16:uniqueId val="{00000006-1218-4267-9C46-0990759D48DE}"/>
            </c:ext>
          </c:extLst>
        </c:ser>
        <c:dLbls>
          <c:showLegendKey val="0"/>
          <c:showVal val="0"/>
          <c:showCatName val="0"/>
          <c:showSerName val="0"/>
          <c:showPercent val="0"/>
          <c:showBubbleSize val="0"/>
        </c:dLbls>
        <c:smooth val="0"/>
        <c:axId val="81293312"/>
        <c:axId val="81294848"/>
      </c:lineChart>
      <c:catAx>
        <c:axId val="81293312"/>
        <c:scaling>
          <c:orientation val="minMax"/>
        </c:scaling>
        <c:delete val="0"/>
        <c:axPos val="b"/>
        <c:numFmt formatCode="General" sourceLinked="1"/>
        <c:majorTickMark val="out"/>
        <c:minorTickMark val="none"/>
        <c:tickLblPos val="low"/>
        <c:crossAx val="81294848"/>
        <c:crosses val="autoZero"/>
        <c:auto val="1"/>
        <c:lblAlgn val="ctr"/>
        <c:lblOffset val="100"/>
        <c:tickLblSkip val="1"/>
        <c:tickMarkSkip val="1"/>
        <c:noMultiLvlLbl val="0"/>
      </c:catAx>
      <c:valAx>
        <c:axId val="81294848"/>
        <c:scaling>
          <c:orientation val="minMax"/>
        </c:scaling>
        <c:delete val="0"/>
        <c:axPos val="l"/>
        <c:majorGridlines/>
        <c:title>
          <c:tx>
            <c:rich>
              <a:bodyPr/>
              <a:lstStyle/>
              <a:p>
                <a:pPr>
                  <a:defRPr/>
                </a:pPr>
                <a:r>
                  <a:rPr lang="en-US"/>
                  <a:t>Metric Tons (MT)</a:t>
                </a:r>
              </a:p>
            </c:rich>
          </c:tx>
          <c:overlay val="0"/>
        </c:title>
        <c:numFmt formatCode="_(* #,##0_);_(* \(#,##0\);_(* &quot;-&quot;??_);_(@_)" sourceLinked="1"/>
        <c:majorTickMark val="out"/>
        <c:minorTickMark val="none"/>
        <c:tickLblPos val="nextTo"/>
        <c:crossAx val="81293312"/>
        <c:crosses val="autoZero"/>
        <c:crossBetween val="between"/>
      </c:valAx>
      <c:spPr>
        <a:ln>
          <a:solidFill>
            <a:srgbClr val="4F81BD"/>
          </a:solidFill>
        </a:ln>
      </c:spPr>
    </c:plotArea>
    <c:legend>
      <c:legendPos val="r"/>
      <c:layout>
        <c:manualLayout>
          <c:xMode val="edge"/>
          <c:yMode val="edge"/>
          <c:x val="0.75142387573135194"/>
          <c:y val="3.2249281444111363E-2"/>
          <c:w val="0.24857612426864809"/>
          <c:h val="0.84407905894579249"/>
        </c:manualLayout>
      </c:layout>
      <c:overlay val="0"/>
      <c:txPr>
        <a:bodyPr/>
        <a:lstStyle/>
        <a:p>
          <a:pPr>
            <a:defRPr sz="900"/>
          </a:pPr>
          <a:endParaRPr lang="en-US"/>
        </a:p>
      </c:txPr>
    </c:legend>
    <c:plotVisOnly val="1"/>
    <c:dispBlanksAs val="gap"/>
    <c:showDLblsOverMax val="0"/>
  </c:chart>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115</xdr:row>
      <xdr:rowOff>0</xdr:rowOff>
    </xdr:from>
    <xdr:to>
      <xdr:col>4</xdr:col>
      <xdr:colOff>511969</xdr:colOff>
      <xdr:row>129</xdr:row>
      <xdr:rowOff>166687</xdr:rowOff>
    </xdr:to>
    <xdr:graphicFrame macro="">
      <xdr:nvGraphicFramePr>
        <xdr:cNvPr id="2" name="Chart 1" descr="Ethanol CI Average from Q1 2019 through Q1 2019" title="Ethanol CI Averag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115</xdr:row>
      <xdr:rowOff>0</xdr:rowOff>
    </xdr:from>
    <xdr:to>
      <xdr:col>10</xdr:col>
      <xdr:colOff>309563</xdr:colOff>
      <xdr:row>129</xdr:row>
      <xdr:rowOff>166687</xdr:rowOff>
    </xdr:to>
    <xdr:graphicFrame macro="">
      <xdr:nvGraphicFramePr>
        <xdr:cNvPr id="3" name="Chart 2" descr="Biodiesel CI Average from Q1 2019 through Q1 2019" title="Biodiesel CI Average">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115</xdr:row>
      <xdr:rowOff>0</xdr:rowOff>
    </xdr:from>
    <xdr:to>
      <xdr:col>16</xdr:col>
      <xdr:colOff>309563</xdr:colOff>
      <xdr:row>129</xdr:row>
      <xdr:rowOff>166687</xdr:rowOff>
    </xdr:to>
    <xdr:graphicFrame macro="">
      <xdr:nvGraphicFramePr>
        <xdr:cNvPr id="4" name="Chart 3" descr="Renewable Diesel CI Average from Q1 2019 through Q1 2019" title="Renewable Diesel CI Average ">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115</xdr:row>
      <xdr:rowOff>0</xdr:rowOff>
    </xdr:from>
    <xdr:to>
      <xdr:col>22</xdr:col>
      <xdr:colOff>309563</xdr:colOff>
      <xdr:row>129</xdr:row>
      <xdr:rowOff>166687</xdr:rowOff>
    </xdr:to>
    <xdr:graphicFrame macro="">
      <xdr:nvGraphicFramePr>
        <xdr:cNvPr id="5" name="Chart 4" descr="Bio-CNG CI Average from Q1 2019 through Q1 2019" title="Bio-CNG CI Average">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134937</xdr:colOff>
      <xdr:row>115</xdr:row>
      <xdr:rowOff>31750</xdr:rowOff>
    </xdr:from>
    <xdr:to>
      <xdr:col>28</xdr:col>
      <xdr:colOff>444500</xdr:colOff>
      <xdr:row>130</xdr:row>
      <xdr:rowOff>15875</xdr:rowOff>
    </xdr:to>
    <xdr:graphicFrame macro="">
      <xdr:nvGraphicFramePr>
        <xdr:cNvPr id="6" name="Chart 5" descr="Bio-LNG CI Average from Q1 2019 through Q1 2019" title="Bio-LNG CI Average">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1206500</xdr:colOff>
      <xdr:row>114</xdr:row>
      <xdr:rowOff>134938</xdr:rowOff>
    </xdr:from>
    <xdr:to>
      <xdr:col>34</xdr:col>
      <xdr:colOff>150813</xdr:colOff>
      <xdr:row>129</xdr:row>
      <xdr:rowOff>119062</xdr:rowOff>
    </xdr:to>
    <xdr:graphicFrame macro="">
      <xdr:nvGraphicFramePr>
        <xdr:cNvPr id="7" name="Chart 6" descr="Bio-LNG CI Average from Q1 2019 through Q1 2019" title="Bio-LNG CI Average">
          <a:extLst>
            <a:ext uri="{FF2B5EF4-FFF2-40B4-BE49-F238E27FC236}">
              <a16:creationId xmlns:a16="http://schemas.microsoft.com/office/drawing/2014/main" id="{8198C295-1D79-463B-8964-C5CA44F6E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1009650</xdr:colOff>
      <xdr:row>114</xdr:row>
      <xdr:rowOff>120650</xdr:rowOff>
    </xdr:from>
    <xdr:to>
      <xdr:col>40</xdr:col>
      <xdr:colOff>633413</xdr:colOff>
      <xdr:row>129</xdr:row>
      <xdr:rowOff>103187</xdr:rowOff>
    </xdr:to>
    <xdr:graphicFrame macro="">
      <xdr:nvGraphicFramePr>
        <xdr:cNvPr id="9" name="Chart 8" descr="Bio-LNG CI Average from Q1 2019 through Q1 2019" title="Bio-LNG CI Average">
          <a:extLst>
            <a:ext uri="{FF2B5EF4-FFF2-40B4-BE49-F238E27FC236}">
              <a16:creationId xmlns:a16="http://schemas.microsoft.com/office/drawing/2014/main" id="{C3DDAB9B-F0AD-429F-879C-4B44EE8C5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21</xdr:row>
      <xdr:rowOff>171450</xdr:rowOff>
    </xdr:from>
    <xdr:to>
      <xdr:col>15</xdr:col>
      <xdr:colOff>304800</xdr:colOff>
      <xdr:row>45</xdr:row>
      <xdr:rowOff>57150</xdr:rowOff>
    </xdr:to>
    <xdr:graphicFrame macro="">
      <xdr:nvGraphicFramePr>
        <xdr:cNvPr id="2" name="Chart 1" descr="Credit Percentage by Fuel from Q1 2019 through Q1 2019" title="Credit Percentage by Fuel">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46</xdr:row>
      <xdr:rowOff>0</xdr:rowOff>
    </xdr:from>
    <xdr:to>
      <xdr:col>16</xdr:col>
      <xdr:colOff>56444</xdr:colOff>
      <xdr:row>73</xdr:row>
      <xdr:rowOff>35278</xdr:rowOff>
    </xdr:to>
    <xdr:graphicFrame macro="">
      <xdr:nvGraphicFramePr>
        <xdr:cNvPr id="3" name="Chart 2" descr="Credits by Fuel Type from Q1 2019 through Q1 2019" title="Credits by Fuel Type">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47624</xdr:colOff>
      <xdr:row>1</xdr:row>
      <xdr:rowOff>28576</xdr:rowOff>
    </xdr:from>
    <xdr:to>
      <xdr:col>13</xdr:col>
      <xdr:colOff>74082</xdr:colOff>
      <xdr:row>20</xdr:row>
      <xdr:rowOff>74083</xdr:rowOff>
    </xdr:to>
    <xdr:graphicFrame macro="">
      <xdr:nvGraphicFramePr>
        <xdr:cNvPr id="5" name="Chart 4" descr="Total Credits and Deficits for All Fuels Reported from Q1 2011 to Q1 2019" title="Total Credits and Deficits">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0.78138</cdr:x>
      <cdr:y>0.88054</cdr:y>
    </cdr:from>
    <cdr:to>
      <cdr:x>0.94402</cdr:x>
      <cdr:y>0.98421</cdr:y>
    </cdr:to>
    <cdr:sp macro="" textlink="">
      <cdr:nvSpPr>
        <cdr:cNvPr id="2" name="TextBox 1"/>
        <cdr:cNvSpPr txBox="1"/>
      </cdr:nvSpPr>
      <cdr:spPr>
        <a:xfrm xmlns:a="http://schemas.openxmlformats.org/drawingml/2006/main">
          <a:off x="7405983" y="4233335"/>
          <a:ext cx="1541520" cy="498408"/>
        </a:xfrm>
        <a:prstGeom xmlns:a="http://schemas.openxmlformats.org/drawingml/2006/main" prst="rect">
          <a:avLst/>
        </a:prstGeom>
        <a:ln xmlns:a="http://schemas.openxmlformats.org/drawingml/2006/main">
          <a:solidFill>
            <a:schemeClr val="bg1">
              <a:lumMod val="65000"/>
            </a:schemeClr>
          </a:solidFill>
          <a:prstDash val="sysDash"/>
        </a:ln>
        <a:effectLst xmlns:a="http://schemas.openxmlformats.org/drawingml/2006/main">
          <a:outerShdw blurRad="50800" dist="50800" dir="5400000" algn="ctr" rotWithShape="0">
            <a:schemeClr val="bg1"/>
          </a:outerShdw>
        </a:effectLst>
      </cdr:spPr>
      <cdr:txBody>
        <a:bodyPr xmlns:a="http://schemas.openxmlformats.org/drawingml/2006/main" vertOverflow="clip" wrap="square" rtlCol="0"/>
        <a:lstStyle xmlns:a="http://schemas.openxmlformats.org/drawingml/2006/main"/>
        <a:p xmlns:a="http://schemas.openxmlformats.org/drawingml/2006/main">
          <a:r>
            <a:rPr lang="en-US" sz="800" i="1">
              <a:effectLst/>
              <a:latin typeface="+mn-lt"/>
              <a:ea typeface="+mn-ea"/>
              <a:cs typeface="+mn-cs"/>
            </a:rPr>
            <a:t>Project based credits</a:t>
          </a:r>
          <a:r>
            <a:rPr lang="en-US" sz="800" i="1" baseline="0">
              <a:effectLst/>
              <a:latin typeface="+mn-lt"/>
              <a:ea typeface="+mn-ea"/>
              <a:cs typeface="+mn-cs"/>
            </a:rPr>
            <a:t> are issued post verification and may not be included in this QDS.</a:t>
          </a:r>
          <a:endParaRPr lang="en-US" sz="400">
            <a:effectLst/>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resources/documents/lcfs-life-cycle-analysis-models-and-documentation" TargetMode="External"/><Relationship Id="rId1" Type="http://schemas.openxmlformats.org/officeDocument/2006/relationships/hyperlink" Target="https://ww2.arb.ca.gov/sites/default/files/2020-07/2020_lcfs_fro_oal-approved_unofficial_06302020.pd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89F94-DB6C-4C67-B8F4-10FB97CECD3B}">
  <dimension ref="A1:U127"/>
  <sheetViews>
    <sheetView showGridLines="0" tabSelected="1" zoomScale="90" zoomScaleNormal="90" workbookViewId="0">
      <selection activeCell="O76" sqref="O76"/>
    </sheetView>
  </sheetViews>
  <sheetFormatPr defaultColWidth="9" defaultRowHeight="14" x14ac:dyDescent="0.3"/>
  <cols>
    <col min="1" max="1" width="9" style="67" customWidth="1"/>
    <col min="2" max="3" width="9" style="16" customWidth="1"/>
    <col min="4" max="10" width="9" style="16"/>
    <col min="11" max="11" width="9.26953125" style="16" customWidth="1"/>
    <col min="12" max="12" width="10.453125" style="16" customWidth="1"/>
    <col min="13" max="14" width="9" style="16"/>
    <col min="15" max="15" width="13.54296875" style="16" bestFit="1" customWidth="1"/>
    <col min="16" max="16384" width="9" style="16"/>
  </cols>
  <sheetData>
    <row r="1" spans="1:21" ht="14.5" thickBot="1" x14ac:dyDescent="0.35"/>
    <row r="2" spans="1:21" ht="16" thickBot="1" x14ac:dyDescent="0.35">
      <c r="A2" s="78" t="s">
        <v>69</v>
      </c>
      <c r="B2" s="77"/>
      <c r="C2" s="77"/>
      <c r="D2" s="77"/>
      <c r="E2" s="77"/>
      <c r="F2" s="77"/>
      <c r="G2" s="77"/>
      <c r="H2" s="77"/>
      <c r="I2" s="77"/>
      <c r="J2" s="77"/>
      <c r="K2" s="77"/>
      <c r="L2" s="76"/>
      <c r="M2" s="76"/>
      <c r="N2" s="76"/>
      <c r="O2" s="76"/>
      <c r="P2" s="76"/>
      <c r="Q2" s="76"/>
      <c r="R2" s="76"/>
      <c r="S2" s="76"/>
      <c r="T2" s="76"/>
      <c r="U2" s="75"/>
    </row>
    <row r="3" spans="1:21" x14ac:dyDescent="0.3">
      <c r="A3" s="74" t="s">
        <v>299</v>
      </c>
      <c r="B3" s="74"/>
      <c r="C3" s="74"/>
      <c r="D3" s="74"/>
      <c r="E3" s="74"/>
      <c r="F3" s="74"/>
      <c r="G3" s="74"/>
      <c r="H3" s="74"/>
      <c r="I3" s="74"/>
      <c r="J3" s="74"/>
      <c r="K3" s="74"/>
      <c r="L3" s="68"/>
      <c r="M3" s="68"/>
      <c r="N3" s="68"/>
      <c r="O3" s="68"/>
      <c r="P3" s="68"/>
      <c r="Q3" s="68"/>
      <c r="R3" s="68"/>
      <c r="S3" s="68"/>
      <c r="T3" s="68"/>
      <c r="U3" s="68"/>
    </row>
    <row r="4" spans="1:21" ht="14.5" thickBot="1" x14ac:dyDescent="0.35">
      <c r="A4" s="74"/>
      <c r="B4" s="68"/>
      <c r="C4" s="68"/>
      <c r="D4" s="68"/>
      <c r="E4" s="68"/>
      <c r="F4" s="68"/>
      <c r="G4" s="68"/>
      <c r="H4" s="68"/>
      <c r="I4" s="68"/>
      <c r="J4" s="68"/>
      <c r="K4" s="68"/>
      <c r="L4" s="68"/>
      <c r="M4" s="68"/>
      <c r="N4" s="68"/>
      <c r="O4" s="68"/>
      <c r="P4" s="68"/>
      <c r="Q4" s="68"/>
      <c r="R4" s="68"/>
      <c r="S4" s="68"/>
      <c r="T4" s="68"/>
      <c r="U4" s="68"/>
    </row>
    <row r="5" spans="1:21" ht="16" thickBot="1" x14ac:dyDescent="0.35">
      <c r="A5" s="78" t="s">
        <v>154</v>
      </c>
      <c r="B5" s="77"/>
      <c r="C5" s="77"/>
      <c r="D5" s="77"/>
      <c r="E5" s="77"/>
      <c r="F5" s="77"/>
      <c r="G5" s="77"/>
      <c r="H5" s="77"/>
      <c r="I5" s="77"/>
      <c r="J5" s="77"/>
      <c r="K5" s="77"/>
      <c r="L5" s="76"/>
      <c r="M5" s="76"/>
      <c r="N5" s="76"/>
      <c r="O5" s="76"/>
      <c r="P5" s="76"/>
      <c r="Q5" s="76"/>
      <c r="R5" s="76"/>
      <c r="S5" s="76"/>
      <c r="T5" s="76"/>
      <c r="U5" s="75"/>
    </row>
    <row r="6" spans="1:21" x14ac:dyDescent="0.3">
      <c r="A6" s="84" t="s">
        <v>298</v>
      </c>
      <c r="B6" s="74"/>
      <c r="C6" s="74"/>
      <c r="D6" s="74"/>
      <c r="E6" s="74"/>
      <c r="F6" s="74"/>
      <c r="G6" s="74"/>
      <c r="H6" s="74"/>
      <c r="I6" s="74"/>
      <c r="J6" s="74"/>
      <c r="K6" s="74"/>
      <c r="L6" s="68"/>
      <c r="M6" s="68"/>
      <c r="N6" s="68"/>
      <c r="O6" s="68"/>
      <c r="P6" s="68"/>
      <c r="Q6" s="68"/>
      <c r="R6" s="68"/>
      <c r="S6" s="68"/>
      <c r="T6" s="68"/>
      <c r="U6" s="68"/>
    </row>
    <row r="7" spans="1:21" x14ac:dyDescent="0.3">
      <c r="A7" s="84" t="s">
        <v>297</v>
      </c>
      <c r="B7" s="74"/>
      <c r="C7" s="74"/>
      <c r="D7" s="74"/>
      <c r="E7" s="74"/>
      <c r="F7" s="74"/>
      <c r="G7" s="74"/>
      <c r="H7" s="74"/>
      <c r="I7" s="74"/>
      <c r="J7" s="74"/>
      <c r="K7" s="74"/>
      <c r="L7" s="68"/>
      <c r="M7" s="68"/>
      <c r="N7" s="68"/>
      <c r="O7" s="68"/>
      <c r="P7" s="68"/>
      <c r="Q7" s="68"/>
      <c r="R7" s="68"/>
      <c r="S7" s="68"/>
      <c r="T7" s="68"/>
      <c r="U7" s="68"/>
    </row>
    <row r="8" spans="1:21" x14ac:dyDescent="0.3">
      <c r="A8" s="83"/>
      <c r="B8" s="74"/>
      <c r="C8" s="74"/>
      <c r="D8" s="74"/>
      <c r="E8" s="74"/>
      <c r="F8" s="74"/>
      <c r="G8" s="74"/>
      <c r="H8" s="74"/>
      <c r="I8" s="74"/>
      <c r="J8" s="74"/>
      <c r="K8" s="74"/>
      <c r="L8" s="68"/>
      <c r="M8" s="68"/>
      <c r="N8" s="68"/>
      <c r="O8" s="68"/>
      <c r="P8" s="68"/>
      <c r="Q8" s="68"/>
      <c r="R8" s="68"/>
      <c r="S8" s="68"/>
      <c r="T8" s="68"/>
      <c r="U8" s="68"/>
    </row>
    <row r="9" spans="1:21" x14ac:dyDescent="0.3">
      <c r="A9" s="74" t="s">
        <v>178</v>
      </c>
      <c r="B9" s="68"/>
      <c r="C9" s="74"/>
      <c r="D9" s="74"/>
      <c r="E9" s="74"/>
      <c r="F9" s="74"/>
      <c r="G9" s="74"/>
      <c r="H9" s="74"/>
      <c r="I9" s="74"/>
      <c r="J9" s="74"/>
      <c r="K9" s="74"/>
      <c r="L9" s="68"/>
      <c r="M9" s="68"/>
      <c r="N9" s="68"/>
      <c r="O9" s="68"/>
      <c r="P9" s="68"/>
      <c r="Q9" s="68"/>
      <c r="R9" s="68"/>
      <c r="S9" s="68"/>
      <c r="T9" s="68"/>
      <c r="U9" s="68"/>
    </row>
    <row r="10" spans="1:21" x14ac:dyDescent="0.3">
      <c r="A10" s="74" t="s">
        <v>296</v>
      </c>
      <c r="B10" s="68"/>
      <c r="C10" s="74"/>
      <c r="D10" s="74"/>
      <c r="E10" s="74"/>
      <c r="F10" s="74"/>
      <c r="G10" s="74"/>
      <c r="H10" s="74"/>
      <c r="I10" s="74"/>
      <c r="J10" s="74"/>
      <c r="K10" s="74"/>
      <c r="L10" s="68"/>
      <c r="M10" s="68"/>
      <c r="N10" s="68"/>
      <c r="O10" s="68"/>
      <c r="P10" s="68"/>
      <c r="Q10" s="68"/>
      <c r="R10" s="68"/>
      <c r="S10" s="68"/>
      <c r="T10" s="68"/>
      <c r="U10" s="68"/>
    </row>
    <row r="11" spans="1:21" x14ac:dyDescent="0.3">
      <c r="A11" s="74" t="s">
        <v>295</v>
      </c>
      <c r="B11" s="68"/>
      <c r="C11" s="74"/>
      <c r="D11" s="74"/>
      <c r="E11" s="74"/>
      <c r="F11" s="74"/>
      <c r="G11" s="74"/>
      <c r="H11" s="74"/>
      <c r="I11" s="74"/>
      <c r="J11" s="74"/>
      <c r="K11" s="74"/>
      <c r="L11" s="68"/>
      <c r="M11" s="68"/>
      <c r="N11" s="68"/>
      <c r="O11" s="68"/>
      <c r="P11" s="68"/>
      <c r="Q11" s="68"/>
      <c r="R11" s="68"/>
      <c r="S11" s="68"/>
      <c r="T11" s="68"/>
      <c r="U11" s="68"/>
    </row>
    <row r="12" spans="1:21" x14ac:dyDescent="0.3">
      <c r="A12" s="74" t="s">
        <v>294</v>
      </c>
      <c r="B12" s="68"/>
      <c r="C12" s="74"/>
      <c r="D12" s="74"/>
      <c r="E12" s="74"/>
      <c r="F12" s="74"/>
      <c r="G12" s="74"/>
      <c r="H12" s="74"/>
      <c r="I12" s="74"/>
      <c r="J12" s="74"/>
      <c r="K12" s="74"/>
      <c r="L12" s="68"/>
      <c r="M12" s="68"/>
      <c r="N12" s="68"/>
      <c r="O12" s="68"/>
      <c r="P12" s="68"/>
      <c r="Q12" s="68"/>
      <c r="R12" s="68"/>
      <c r="S12" s="68"/>
      <c r="T12" s="68"/>
      <c r="U12" s="68"/>
    </row>
    <row r="13" spans="1:21" x14ac:dyDescent="0.3">
      <c r="A13" s="74"/>
      <c r="B13" s="68"/>
      <c r="C13" s="74"/>
      <c r="D13" s="74"/>
      <c r="E13" s="74"/>
      <c r="F13" s="74"/>
      <c r="G13" s="74"/>
      <c r="H13" s="74"/>
      <c r="I13" s="74"/>
      <c r="J13" s="74"/>
      <c r="K13" s="74"/>
      <c r="L13" s="68"/>
      <c r="M13" s="68"/>
      <c r="N13" s="68"/>
      <c r="O13" s="68"/>
      <c r="P13" s="68"/>
      <c r="Q13" s="68"/>
      <c r="R13" s="68"/>
      <c r="S13" s="68"/>
      <c r="T13" s="68"/>
      <c r="U13" s="68"/>
    </row>
    <row r="14" spans="1:21" x14ac:dyDescent="0.3">
      <c r="A14" s="84" t="s">
        <v>293</v>
      </c>
      <c r="B14" s="68"/>
      <c r="C14" s="74"/>
      <c r="D14" s="74"/>
      <c r="E14" s="74"/>
      <c r="F14" s="74"/>
      <c r="G14" s="74"/>
      <c r="H14" s="74"/>
      <c r="I14" s="74"/>
      <c r="J14" s="74"/>
      <c r="K14" s="74"/>
      <c r="L14" s="68"/>
      <c r="M14" s="68"/>
      <c r="N14" s="68"/>
      <c r="O14" s="68"/>
      <c r="P14" s="68"/>
      <c r="Q14" s="68"/>
      <c r="R14" s="68"/>
      <c r="S14" s="68"/>
      <c r="T14" s="68"/>
      <c r="U14" s="68"/>
    </row>
    <row r="15" spans="1:21" x14ac:dyDescent="0.3">
      <c r="A15" s="74" t="s">
        <v>292</v>
      </c>
      <c r="B15" s="68"/>
      <c r="C15" s="74"/>
      <c r="D15" s="74"/>
      <c r="E15" s="74"/>
      <c r="F15" s="74"/>
      <c r="G15" s="74"/>
      <c r="H15" s="74"/>
      <c r="I15" s="74"/>
      <c r="J15" s="74"/>
      <c r="K15" s="74"/>
      <c r="L15" s="68"/>
      <c r="M15" s="68"/>
      <c r="N15" s="68"/>
      <c r="O15" s="68"/>
      <c r="P15" s="68"/>
      <c r="Q15" s="68"/>
      <c r="R15" s="68"/>
      <c r="S15" s="68"/>
      <c r="T15" s="68"/>
      <c r="U15" s="68"/>
    </row>
    <row r="16" spans="1:21" x14ac:dyDescent="0.3">
      <c r="A16" s="84" t="s">
        <v>291</v>
      </c>
      <c r="B16" s="68"/>
      <c r="C16" s="74"/>
      <c r="D16" s="74"/>
      <c r="E16" s="74"/>
      <c r="F16" s="74"/>
      <c r="G16" s="74"/>
      <c r="H16" s="74"/>
      <c r="I16" s="74"/>
      <c r="J16" s="74"/>
      <c r="K16" s="74"/>
      <c r="L16" s="68"/>
      <c r="M16" s="68"/>
      <c r="N16" s="68"/>
      <c r="O16" s="68"/>
      <c r="P16" s="68"/>
      <c r="Q16" s="68"/>
      <c r="R16" s="68"/>
      <c r="S16" s="68"/>
      <c r="T16" s="68"/>
      <c r="U16" s="68"/>
    </row>
    <row r="17" spans="1:21" x14ac:dyDescent="0.3">
      <c r="A17" s="68"/>
      <c r="B17" s="68" t="s">
        <v>290</v>
      </c>
      <c r="C17" s="74"/>
      <c r="D17" s="74"/>
      <c r="E17" s="74"/>
      <c r="F17" s="74"/>
      <c r="G17" s="74"/>
      <c r="H17" s="74"/>
      <c r="I17" s="74"/>
      <c r="J17" s="74"/>
      <c r="K17" s="74"/>
      <c r="L17" s="68"/>
      <c r="M17" s="68"/>
      <c r="N17" s="68"/>
      <c r="O17" s="68"/>
      <c r="P17" s="68"/>
      <c r="Q17" s="68"/>
      <c r="R17" s="68"/>
      <c r="S17" s="68"/>
      <c r="T17" s="68"/>
      <c r="U17" s="68"/>
    </row>
    <row r="18" spans="1:21" x14ac:dyDescent="0.3">
      <c r="A18" s="68"/>
      <c r="B18" s="74" t="s">
        <v>289</v>
      </c>
      <c r="C18" s="74"/>
      <c r="D18" s="74"/>
      <c r="E18" s="74"/>
      <c r="F18" s="74"/>
      <c r="G18" s="74"/>
      <c r="H18" s="74"/>
      <c r="I18" s="74"/>
      <c r="J18" s="74"/>
      <c r="K18" s="74"/>
      <c r="L18" s="68"/>
      <c r="M18" s="68"/>
      <c r="N18" s="68"/>
      <c r="O18" s="68"/>
      <c r="P18" s="68"/>
      <c r="Q18" s="68"/>
      <c r="R18" s="68"/>
      <c r="S18" s="68"/>
      <c r="T18" s="68"/>
      <c r="U18" s="68"/>
    </row>
    <row r="19" spans="1:21" x14ac:dyDescent="0.3">
      <c r="A19" s="74"/>
      <c r="B19" s="68" t="s">
        <v>243</v>
      </c>
      <c r="C19" s="74"/>
      <c r="D19" s="74"/>
      <c r="E19" s="74"/>
      <c r="F19" s="74"/>
      <c r="G19" s="74"/>
      <c r="H19" s="74"/>
      <c r="I19" s="74"/>
      <c r="J19" s="74"/>
      <c r="K19" s="74"/>
      <c r="L19" s="68"/>
      <c r="M19" s="68"/>
      <c r="N19" s="68"/>
      <c r="O19" s="68"/>
      <c r="P19" s="68"/>
      <c r="Q19" s="68"/>
      <c r="R19" s="68"/>
      <c r="S19" s="68"/>
      <c r="T19" s="68"/>
      <c r="U19" s="68"/>
    </row>
    <row r="20" spans="1:21" x14ac:dyDescent="0.3">
      <c r="A20" s="68"/>
      <c r="B20" s="74"/>
      <c r="C20" s="74"/>
      <c r="D20" s="74"/>
      <c r="E20" s="74"/>
      <c r="F20" s="74"/>
      <c r="G20" s="74"/>
      <c r="H20" s="74"/>
      <c r="I20" s="74"/>
      <c r="J20" s="74"/>
      <c r="K20" s="74"/>
      <c r="L20" s="68"/>
      <c r="M20" s="68"/>
      <c r="N20" s="68"/>
      <c r="O20" s="68"/>
      <c r="P20" s="68"/>
      <c r="Q20" s="68"/>
      <c r="R20" s="68"/>
      <c r="S20" s="68"/>
      <c r="T20" s="68"/>
      <c r="U20" s="68"/>
    </row>
    <row r="21" spans="1:21" x14ac:dyDescent="0.3">
      <c r="A21" s="74" t="s">
        <v>288</v>
      </c>
      <c r="B21" s="68"/>
      <c r="C21" s="74"/>
      <c r="D21" s="74"/>
      <c r="E21" s="74"/>
      <c r="F21" s="74"/>
      <c r="G21" s="74"/>
      <c r="H21" s="74"/>
      <c r="I21" s="74"/>
      <c r="J21" s="74"/>
      <c r="K21" s="74"/>
      <c r="L21" s="68"/>
      <c r="M21" s="68"/>
      <c r="N21" s="68"/>
      <c r="O21" s="68"/>
      <c r="P21" s="68"/>
      <c r="Q21" s="68"/>
      <c r="R21" s="68"/>
      <c r="S21" s="68"/>
      <c r="T21" s="68"/>
      <c r="U21" s="68"/>
    </row>
    <row r="22" spans="1:21" x14ac:dyDescent="0.3">
      <c r="A22" s="74"/>
      <c r="B22" s="68"/>
      <c r="C22" s="74"/>
      <c r="D22" s="74"/>
      <c r="E22" s="74"/>
      <c r="F22" s="74"/>
      <c r="G22" s="74"/>
      <c r="H22" s="74"/>
      <c r="I22" s="74"/>
      <c r="J22" s="74"/>
      <c r="K22" s="74"/>
      <c r="L22" s="68"/>
      <c r="M22" s="68"/>
      <c r="N22" s="68"/>
      <c r="O22" s="68"/>
      <c r="P22" s="68"/>
      <c r="Q22" s="68"/>
      <c r="R22" s="68"/>
      <c r="S22" s="68"/>
      <c r="T22" s="68"/>
      <c r="U22" s="68"/>
    </row>
    <row r="23" spans="1:21" x14ac:dyDescent="0.3">
      <c r="A23" s="81" t="s">
        <v>287</v>
      </c>
      <c r="B23" s="68"/>
      <c r="C23" s="74"/>
      <c r="D23" s="74"/>
      <c r="E23" s="74"/>
      <c r="F23" s="74"/>
      <c r="G23" s="74"/>
      <c r="H23" s="74"/>
      <c r="I23" s="74"/>
      <c r="J23" s="74"/>
      <c r="K23" s="74"/>
      <c r="L23" s="68"/>
      <c r="M23" s="68"/>
      <c r="N23" s="68"/>
      <c r="O23" s="68"/>
      <c r="P23" s="68"/>
      <c r="Q23" s="68"/>
      <c r="R23" s="68"/>
      <c r="S23" s="68"/>
      <c r="T23" s="68"/>
      <c r="U23" s="68"/>
    </row>
    <row r="24" spans="1:21" x14ac:dyDescent="0.3">
      <c r="A24" s="68"/>
      <c r="B24" s="74" t="s">
        <v>286</v>
      </c>
      <c r="C24" s="74"/>
      <c r="D24" s="74"/>
      <c r="E24" s="74"/>
      <c r="F24" s="74"/>
      <c r="G24" s="74"/>
      <c r="H24" s="74"/>
      <c r="I24" s="74"/>
      <c r="J24" s="74"/>
      <c r="K24" s="74"/>
      <c r="L24" s="68"/>
      <c r="M24" s="68"/>
      <c r="N24" s="68"/>
      <c r="O24" s="68"/>
      <c r="P24" s="68"/>
      <c r="Q24" s="68"/>
      <c r="R24" s="68"/>
      <c r="S24" s="68"/>
      <c r="T24" s="68"/>
      <c r="U24" s="68"/>
    </row>
    <row r="25" spans="1:21" x14ac:dyDescent="0.3">
      <c r="A25" s="68"/>
      <c r="B25" s="74" t="s">
        <v>285</v>
      </c>
      <c r="C25" s="74"/>
      <c r="D25" s="74"/>
      <c r="E25" s="74"/>
      <c r="F25" s="74"/>
      <c r="G25" s="74"/>
      <c r="H25" s="74"/>
      <c r="I25" s="74"/>
      <c r="J25" s="74"/>
      <c r="K25" s="74"/>
      <c r="L25" s="68"/>
      <c r="M25" s="68"/>
      <c r="N25" s="68"/>
      <c r="O25" s="68"/>
      <c r="P25" s="68"/>
      <c r="Q25" s="68"/>
      <c r="R25" s="68"/>
      <c r="S25" s="68"/>
      <c r="T25" s="68"/>
      <c r="U25" s="68"/>
    </row>
    <row r="26" spans="1:21" x14ac:dyDescent="0.3">
      <c r="A26" s="68"/>
      <c r="B26" s="74" t="s">
        <v>284</v>
      </c>
      <c r="C26" s="74"/>
      <c r="D26" s="74"/>
      <c r="E26" s="74"/>
      <c r="F26" s="74"/>
      <c r="G26" s="74"/>
      <c r="H26" s="74"/>
      <c r="I26" s="74"/>
      <c r="J26" s="74"/>
      <c r="K26" s="74"/>
      <c r="L26" s="68"/>
      <c r="M26" s="68"/>
      <c r="N26" s="68"/>
      <c r="O26" s="68"/>
      <c r="P26" s="68"/>
      <c r="Q26" s="68"/>
      <c r="R26" s="68"/>
      <c r="S26" s="68"/>
      <c r="T26" s="68"/>
      <c r="U26" s="68"/>
    </row>
    <row r="27" spans="1:21" x14ac:dyDescent="0.3">
      <c r="A27" s="68"/>
      <c r="B27" s="74" t="s">
        <v>283</v>
      </c>
      <c r="C27" s="74"/>
      <c r="D27" s="74"/>
      <c r="E27" s="74"/>
      <c r="F27" s="74"/>
      <c r="G27" s="74"/>
      <c r="H27" s="74"/>
      <c r="I27" s="74"/>
      <c r="J27" s="74"/>
      <c r="K27" s="74"/>
      <c r="L27" s="68"/>
      <c r="M27" s="68"/>
      <c r="N27" s="68"/>
      <c r="O27" s="68"/>
      <c r="P27" s="68"/>
      <c r="Q27" s="68"/>
      <c r="R27" s="68"/>
      <c r="S27" s="68"/>
      <c r="T27" s="68"/>
      <c r="U27" s="68"/>
    </row>
    <row r="28" spans="1:21" x14ac:dyDescent="0.3">
      <c r="A28" s="68"/>
      <c r="B28" s="74" t="s">
        <v>282</v>
      </c>
      <c r="C28" s="74"/>
      <c r="D28" s="74"/>
      <c r="E28" s="74"/>
      <c r="F28" s="74"/>
      <c r="G28" s="74"/>
      <c r="H28" s="74"/>
      <c r="I28" s="74"/>
      <c r="J28" s="74"/>
      <c r="K28" s="74"/>
      <c r="L28" s="68"/>
      <c r="M28" s="68"/>
      <c r="N28" s="68"/>
      <c r="O28" s="68"/>
      <c r="P28" s="68"/>
      <c r="Q28" s="68"/>
      <c r="R28" s="68"/>
      <c r="S28" s="68"/>
      <c r="T28" s="68"/>
      <c r="U28" s="68"/>
    </row>
    <row r="29" spans="1:21" x14ac:dyDescent="0.3">
      <c r="A29" s="68"/>
      <c r="B29" s="74" t="s">
        <v>281</v>
      </c>
      <c r="C29" s="74"/>
      <c r="D29" s="74"/>
      <c r="E29" s="74"/>
      <c r="F29" s="74"/>
      <c r="G29" s="74"/>
      <c r="H29" s="74"/>
      <c r="I29" s="74"/>
      <c r="J29" s="74"/>
      <c r="K29" s="74"/>
      <c r="L29" s="68"/>
      <c r="M29" s="68"/>
      <c r="N29" s="68"/>
      <c r="O29" s="68"/>
      <c r="P29" s="68"/>
      <c r="Q29" s="68"/>
      <c r="R29" s="68"/>
      <c r="S29" s="68"/>
      <c r="T29" s="68"/>
      <c r="U29" s="68"/>
    </row>
    <row r="30" spans="1:21" x14ac:dyDescent="0.3">
      <c r="A30" s="68"/>
      <c r="B30" s="74" t="s">
        <v>280</v>
      </c>
      <c r="C30" s="74"/>
      <c r="D30" s="74"/>
      <c r="E30" s="74"/>
      <c r="F30" s="74"/>
      <c r="G30" s="74"/>
      <c r="H30" s="74"/>
      <c r="I30" s="74"/>
      <c r="J30" s="74"/>
      <c r="K30" s="74"/>
      <c r="L30" s="68"/>
      <c r="M30" s="68"/>
      <c r="N30" s="68"/>
      <c r="O30" s="68"/>
      <c r="P30" s="68"/>
      <c r="Q30" s="68"/>
      <c r="R30" s="68"/>
      <c r="S30" s="68"/>
      <c r="T30" s="68"/>
      <c r="U30" s="68"/>
    </row>
    <row r="31" spans="1:21" x14ac:dyDescent="0.3">
      <c r="A31" s="68"/>
      <c r="B31" s="74"/>
      <c r="C31" s="74"/>
      <c r="D31" s="74"/>
      <c r="E31" s="74"/>
      <c r="F31" s="74"/>
      <c r="G31" s="74"/>
      <c r="H31" s="74"/>
      <c r="I31" s="74"/>
      <c r="J31" s="74"/>
      <c r="K31" s="74"/>
      <c r="L31" s="68"/>
      <c r="M31" s="68"/>
      <c r="N31" s="68"/>
      <c r="O31" s="68"/>
      <c r="P31" s="68"/>
      <c r="Q31" s="68"/>
      <c r="R31" s="68"/>
      <c r="S31" s="68"/>
      <c r="T31" s="68"/>
      <c r="U31" s="68"/>
    </row>
    <row r="32" spans="1:21" x14ac:dyDescent="0.3">
      <c r="A32" s="74" t="s">
        <v>279</v>
      </c>
      <c r="B32" s="74"/>
      <c r="C32" s="74"/>
      <c r="D32" s="74"/>
      <c r="E32" s="74"/>
      <c r="F32" s="74"/>
      <c r="G32" s="74"/>
      <c r="H32" s="74"/>
      <c r="I32" s="74"/>
      <c r="J32" s="74"/>
      <c r="K32" s="74"/>
      <c r="L32" s="68"/>
      <c r="M32" s="68"/>
      <c r="N32" s="68"/>
      <c r="O32" s="68"/>
      <c r="P32" s="68"/>
      <c r="Q32" s="68"/>
      <c r="R32" s="68"/>
      <c r="S32" s="68"/>
      <c r="T32" s="68"/>
      <c r="U32" s="68"/>
    </row>
    <row r="33" spans="1:21" x14ac:dyDescent="0.3">
      <c r="A33" s="68" t="s">
        <v>278</v>
      </c>
      <c r="B33" s="68"/>
      <c r="C33" s="68"/>
      <c r="D33" s="68"/>
      <c r="E33" s="68"/>
      <c r="F33" s="68"/>
      <c r="G33" s="68"/>
      <c r="H33" s="68"/>
      <c r="I33" s="68"/>
      <c r="J33" s="68"/>
      <c r="K33" s="68"/>
      <c r="L33" s="70"/>
      <c r="M33" s="68"/>
      <c r="N33" s="68"/>
      <c r="O33" s="68"/>
      <c r="P33" s="68"/>
      <c r="Q33" s="68"/>
      <c r="R33" s="68"/>
      <c r="S33" s="68"/>
      <c r="T33" s="68"/>
      <c r="U33" s="68"/>
    </row>
    <row r="34" spans="1:21" x14ac:dyDescent="0.3">
      <c r="A34" s="68"/>
      <c r="B34" s="68"/>
      <c r="C34" s="68"/>
      <c r="D34" s="68"/>
      <c r="E34" s="68"/>
      <c r="F34" s="68"/>
      <c r="G34" s="68"/>
      <c r="H34" s="68"/>
      <c r="I34" s="68"/>
      <c r="J34" s="68"/>
      <c r="K34" s="68"/>
      <c r="L34" s="70"/>
      <c r="M34" s="68"/>
      <c r="N34" s="68"/>
      <c r="O34" s="68"/>
      <c r="P34" s="68"/>
      <c r="Q34" s="68"/>
      <c r="R34" s="68"/>
      <c r="S34" s="68"/>
      <c r="T34" s="68"/>
      <c r="U34" s="68"/>
    </row>
    <row r="35" spans="1:21" x14ac:dyDescent="0.3">
      <c r="A35" s="74" t="s">
        <v>277</v>
      </c>
      <c r="B35" s="74"/>
      <c r="C35" s="74"/>
      <c r="D35" s="74"/>
      <c r="E35" s="74"/>
      <c r="F35" s="74"/>
      <c r="G35" s="74"/>
      <c r="H35" s="74"/>
      <c r="I35" s="74"/>
      <c r="J35" s="74"/>
      <c r="K35" s="74"/>
      <c r="L35" s="68"/>
      <c r="M35" s="68"/>
      <c r="N35" s="68"/>
      <c r="O35" s="68"/>
      <c r="P35" s="68"/>
      <c r="Q35" s="68"/>
      <c r="R35" s="68"/>
      <c r="S35" s="68"/>
      <c r="T35" s="68"/>
      <c r="U35" s="68"/>
    </row>
    <row r="36" spans="1:21" x14ac:dyDescent="0.3">
      <c r="A36" s="74" t="s">
        <v>276</v>
      </c>
      <c r="B36" s="74"/>
      <c r="C36" s="74"/>
      <c r="D36" s="74"/>
      <c r="E36" s="74"/>
      <c r="F36" s="74"/>
      <c r="G36" s="74"/>
      <c r="H36" s="74"/>
      <c r="I36" s="74"/>
      <c r="J36" s="74"/>
      <c r="K36" s="74"/>
      <c r="L36" s="68"/>
      <c r="M36" s="68"/>
      <c r="N36" s="68"/>
      <c r="O36" s="68"/>
      <c r="P36" s="68"/>
      <c r="Q36" s="68"/>
      <c r="R36" s="68"/>
      <c r="S36" s="68"/>
      <c r="T36" s="68"/>
      <c r="U36" s="68"/>
    </row>
    <row r="37" spans="1:21" x14ac:dyDescent="0.3">
      <c r="A37" s="74"/>
      <c r="B37" s="68"/>
      <c r="C37" s="74"/>
      <c r="D37" s="74"/>
      <c r="E37" s="74"/>
      <c r="F37" s="74"/>
      <c r="G37" s="74"/>
      <c r="H37" s="74"/>
      <c r="I37" s="74"/>
      <c r="J37" s="74"/>
      <c r="K37" s="74"/>
      <c r="L37" s="68"/>
      <c r="M37" s="68"/>
      <c r="N37" s="68"/>
      <c r="O37" s="68"/>
      <c r="P37" s="68"/>
      <c r="Q37" s="68"/>
      <c r="R37" s="68"/>
      <c r="S37" s="68"/>
      <c r="T37" s="68"/>
      <c r="U37" s="68"/>
    </row>
    <row r="38" spans="1:21" x14ac:dyDescent="0.3">
      <c r="A38" s="81" t="s">
        <v>275</v>
      </c>
      <c r="B38" s="82"/>
      <c r="C38" s="81"/>
      <c r="D38" s="81"/>
      <c r="E38" s="81"/>
      <c r="F38" s="81"/>
      <c r="G38" s="81"/>
      <c r="H38" s="81"/>
      <c r="I38" s="81"/>
      <c r="J38" s="81"/>
      <c r="K38" s="81"/>
      <c r="L38" s="68"/>
      <c r="M38" s="68"/>
      <c r="N38" s="68"/>
      <c r="O38" s="68"/>
      <c r="P38" s="68"/>
      <c r="Q38" s="68"/>
      <c r="R38" s="68"/>
      <c r="S38" s="68"/>
      <c r="T38" s="68"/>
      <c r="U38" s="68"/>
    </row>
    <row r="39" spans="1:21" x14ac:dyDescent="0.3">
      <c r="A39" s="80" t="s">
        <v>237</v>
      </c>
      <c r="B39" s="74"/>
      <c r="C39" s="74"/>
      <c r="D39" s="74"/>
      <c r="E39" s="74"/>
      <c r="F39" s="74"/>
      <c r="G39" s="74"/>
      <c r="H39" s="74"/>
      <c r="I39" s="74"/>
      <c r="J39" s="74"/>
      <c r="K39" s="74"/>
      <c r="L39" s="68"/>
      <c r="M39" s="68"/>
      <c r="N39" s="68"/>
      <c r="O39" s="68"/>
      <c r="P39" s="68"/>
      <c r="Q39" s="68"/>
      <c r="R39" s="68"/>
      <c r="S39" s="68"/>
      <c r="T39" s="68"/>
      <c r="U39" s="68"/>
    </row>
    <row r="40" spans="1:21" x14ac:dyDescent="0.3">
      <c r="A40" s="80" t="s">
        <v>274</v>
      </c>
      <c r="B40" s="74"/>
      <c r="C40" s="74"/>
      <c r="D40" s="74"/>
      <c r="E40" s="74"/>
      <c r="F40" s="74"/>
      <c r="G40" s="74"/>
      <c r="H40" s="74"/>
      <c r="I40" s="74"/>
      <c r="J40" s="74"/>
      <c r="K40" s="74"/>
      <c r="L40" s="68"/>
      <c r="M40" s="68"/>
      <c r="N40" s="68"/>
      <c r="O40" s="68"/>
      <c r="P40" s="68"/>
      <c r="Q40" s="68"/>
      <c r="R40" s="68"/>
      <c r="S40" s="68"/>
      <c r="T40" s="68"/>
      <c r="U40" s="68"/>
    </row>
    <row r="41" spans="1:21" x14ac:dyDescent="0.3">
      <c r="A41" s="80"/>
      <c r="B41" s="74"/>
      <c r="C41" s="74"/>
      <c r="D41" s="74"/>
      <c r="E41" s="74"/>
      <c r="F41" s="74"/>
      <c r="G41" s="74"/>
      <c r="H41" s="74"/>
      <c r="I41" s="74"/>
      <c r="J41" s="74"/>
      <c r="K41" s="74"/>
      <c r="L41" s="68"/>
      <c r="M41" s="68"/>
      <c r="N41" s="68"/>
      <c r="O41" s="68"/>
      <c r="P41" s="68"/>
      <c r="Q41" s="68"/>
      <c r="R41" s="68"/>
      <c r="S41" s="68"/>
      <c r="T41" s="68"/>
      <c r="U41" s="68"/>
    </row>
    <row r="42" spans="1:21" x14ac:dyDescent="0.3">
      <c r="A42" s="80" t="s">
        <v>273</v>
      </c>
      <c r="B42" s="74"/>
      <c r="C42" s="74"/>
      <c r="D42" s="74"/>
      <c r="E42" s="74"/>
      <c r="F42" s="74"/>
      <c r="G42" s="74"/>
      <c r="H42" s="74"/>
      <c r="I42" s="74"/>
      <c r="J42" s="74"/>
      <c r="K42" s="74"/>
      <c r="L42" s="68"/>
      <c r="M42" s="68"/>
      <c r="N42" s="68"/>
      <c r="O42" s="68"/>
      <c r="P42" s="68"/>
      <c r="Q42" s="68"/>
      <c r="R42" s="68"/>
      <c r="S42" s="68"/>
      <c r="T42" s="68"/>
      <c r="U42" s="68"/>
    </row>
    <row r="43" spans="1:21" x14ac:dyDescent="0.3">
      <c r="A43" s="80" t="s">
        <v>272</v>
      </c>
      <c r="B43" s="74"/>
      <c r="C43" s="74"/>
      <c r="D43" s="74"/>
      <c r="E43" s="74"/>
      <c r="F43" s="74"/>
      <c r="G43" s="74"/>
      <c r="H43" s="74"/>
      <c r="I43" s="74"/>
      <c r="J43" s="74"/>
      <c r="K43" s="74"/>
      <c r="L43" s="68"/>
      <c r="M43" s="68"/>
      <c r="N43" s="68"/>
      <c r="O43" s="68"/>
      <c r="P43" s="68"/>
      <c r="Q43" s="68"/>
      <c r="R43" s="68"/>
      <c r="S43" s="68"/>
      <c r="T43" s="68"/>
      <c r="U43" s="68"/>
    </row>
    <row r="44" spans="1:21" x14ac:dyDescent="0.3">
      <c r="A44" s="80" t="s">
        <v>271</v>
      </c>
      <c r="B44" s="74"/>
      <c r="C44" s="74"/>
      <c r="D44" s="74"/>
      <c r="E44" s="74"/>
      <c r="F44" s="74"/>
      <c r="G44" s="74"/>
      <c r="H44" s="74"/>
      <c r="I44" s="74"/>
      <c r="J44" s="74"/>
      <c r="K44" s="74"/>
      <c r="L44" s="68"/>
      <c r="M44" s="68"/>
      <c r="N44" s="68"/>
      <c r="O44" s="68"/>
      <c r="P44" s="68"/>
      <c r="Q44" s="68"/>
      <c r="R44" s="68"/>
      <c r="S44" s="68"/>
      <c r="T44" s="68"/>
      <c r="U44" s="68"/>
    </row>
    <row r="45" spans="1:21" x14ac:dyDescent="0.3">
      <c r="A45" s="80"/>
      <c r="B45" s="74"/>
      <c r="C45" s="74"/>
      <c r="D45" s="74"/>
      <c r="E45" s="74"/>
      <c r="F45" s="74"/>
      <c r="G45" s="74"/>
      <c r="H45" s="74"/>
      <c r="I45" s="74"/>
      <c r="J45" s="74"/>
      <c r="K45" s="74"/>
      <c r="L45" s="68"/>
      <c r="M45" s="68"/>
      <c r="N45" s="68"/>
      <c r="O45" s="68"/>
      <c r="P45" s="68"/>
      <c r="Q45" s="68"/>
      <c r="R45" s="68"/>
      <c r="S45" s="68"/>
      <c r="T45" s="68"/>
      <c r="U45" s="68"/>
    </row>
    <row r="46" spans="1:21" x14ac:dyDescent="0.3">
      <c r="A46" s="80" t="s">
        <v>270</v>
      </c>
      <c r="B46" s="74"/>
      <c r="C46" s="74"/>
      <c r="D46" s="74"/>
      <c r="E46" s="74"/>
      <c r="F46" s="74"/>
      <c r="G46" s="74"/>
      <c r="H46" s="74"/>
      <c r="I46" s="74"/>
      <c r="J46" s="74"/>
      <c r="K46" s="74"/>
      <c r="L46" s="68"/>
      <c r="M46" s="68"/>
      <c r="N46" s="68"/>
      <c r="O46" s="68"/>
      <c r="P46" s="68"/>
      <c r="Q46" s="68"/>
      <c r="R46" s="68"/>
      <c r="S46" s="68"/>
      <c r="T46" s="68"/>
      <c r="U46" s="68"/>
    </row>
    <row r="47" spans="1:21" x14ac:dyDescent="0.3">
      <c r="A47" s="80" t="s">
        <v>269</v>
      </c>
      <c r="B47" s="74"/>
      <c r="C47" s="74"/>
      <c r="D47" s="74"/>
      <c r="E47" s="74"/>
      <c r="F47" s="74"/>
      <c r="G47" s="74"/>
      <c r="H47" s="74"/>
      <c r="I47" s="74"/>
      <c r="J47" s="74"/>
      <c r="K47" s="74"/>
      <c r="L47" s="68"/>
      <c r="M47" s="68"/>
      <c r="N47" s="68"/>
      <c r="O47" s="68"/>
      <c r="P47" s="68"/>
      <c r="Q47" s="68"/>
      <c r="R47" s="68"/>
      <c r="S47" s="68"/>
      <c r="T47" s="68"/>
      <c r="U47" s="68"/>
    </row>
    <row r="48" spans="1:21" x14ac:dyDescent="0.3">
      <c r="A48" s="80" t="s">
        <v>268</v>
      </c>
      <c r="B48" s="74"/>
      <c r="C48" s="74"/>
      <c r="D48" s="74"/>
      <c r="E48" s="74"/>
      <c r="F48" s="74"/>
      <c r="G48" s="74"/>
      <c r="H48" s="74"/>
      <c r="I48" s="74"/>
      <c r="J48" s="74"/>
      <c r="K48" s="74"/>
      <c r="L48" s="68"/>
      <c r="M48" s="68"/>
      <c r="N48" s="68"/>
      <c r="O48" s="68"/>
      <c r="P48" s="68"/>
      <c r="Q48" s="68"/>
      <c r="R48" s="68"/>
      <c r="S48" s="68"/>
      <c r="T48" s="68"/>
      <c r="U48" s="68"/>
    </row>
    <row r="49" spans="1:21" x14ac:dyDescent="0.3">
      <c r="A49" s="80"/>
      <c r="B49" s="74"/>
      <c r="C49" s="74"/>
      <c r="D49" s="74"/>
      <c r="E49" s="74"/>
      <c r="F49" s="74"/>
      <c r="G49" s="74"/>
      <c r="H49" s="74"/>
      <c r="I49" s="74"/>
      <c r="J49" s="74"/>
      <c r="K49" s="74"/>
      <c r="L49" s="68"/>
      <c r="M49" s="68"/>
      <c r="N49" s="68"/>
      <c r="O49" s="68"/>
      <c r="P49" s="68"/>
      <c r="Q49" s="68"/>
      <c r="R49" s="68"/>
      <c r="S49" s="68"/>
      <c r="T49" s="68"/>
      <c r="U49" s="68"/>
    </row>
    <row r="50" spans="1:21" x14ac:dyDescent="0.3">
      <c r="A50" s="80" t="s">
        <v>267</v>
      </c>
      <c r="B50" s="74"/>
      <c r="C50" s="74"/>
      <c r="D50" s="74"/>
      <c r="E50" s="74"/>
      <c r="F50" s="74"/>
      <c r="G50" s="74"/>
      <c r="H50" s="74"/>
      <c r="I50" s="74"/>
      <c r="J50" s="74"/>
      <c r="K50" s="74"/>
      <c r="L50" s="68"/>
      <c r="M50" s="68"/>
      <c r="N50" s="68"/>
      <c r="O50" s="68"/>
      <c r="P50" s="68"/>
      <c r="Q50" s="68"/>
      <c r="R50" s="68"/>
      <c r="S50" s="68"/>
      <c r="T50" s="68"/>
      <c r="U50" s="68"/>
    </row>
    <row r="51" spans="1:21" x14ac:dyDescent="0.3">
      <c r="A51" s="80"/>
      <c r="B51" s="74"/>
      <c r="C51" s="74"/>
      <c r="D51" s="74"/>
      <c r="E51" s="74"/>
      <c r="F51" s="74"/>
      <c r="G51" s="74"/>
      <c r="H51" s="74"/>
      <c r="I51" s="74"/>
      <c r="J51" s="74"/>
      <c r="K51" s="74"/>
      <c r="L51" s="68"/>
      <c r="M51" s="68"/>
      <c r="N51" s="68"/>
      <c r="O51" s="68"/>
      <c r="P51" s="68"/>
      <c r="Q51" s="68"/>
      <c r="R51" s="68"/>
      <c r="S51" s="68"/>
      <c r="T51" s="68"/>
      <c r="U51" s="68"/>
    </row>
    <row r="52" spans="1:21" x14ac:dyDescent="0.3">
      <c r="A52" s="80" t="s">
        <v>266</v>
      </c>
      <c r="B52" s="74"/>
      <c r="C52" s="74"/>
      <c r="D52" s="74"/>
      <c r="E52" s="74"/>
      <c r="F52" s="74"/>
      <c r="G52" s="74"/>
      <c r="H52" s="74"/>
      <c r="I52" s="74"/>
      <c r="J52" s="74"/>
      <c r="K52" s="74"/>
      <c r="L52" s="68"/>
      <c r="M52" s="68"/>
      <c r="N52" s="68"/>
      <c r="O52" s="68"/>
      <c r="P52" s="68"/>
      <c r="Q52" s="68"/>
      <c r="R52" s="68"/>
      <c r="S52" s="68"/>
      <c r="T52" s="68"/>
      <c r="U52" s="68"/>
    </row>
    <row r="53" spans="1:21" x14ac:dyDescent="0.3">
      <c r="A53" s="68"/>
      <c r="B53" s="68"/>
      <c r="C53" s="104" t="s">
        <v>70</v>
      </c>
      <c r="D53" s="104"/>
      <c r="E53" s="104"/>
      <c r="F53" s="104"/>
      <c r="G53" s="104"/>
      <c r="H53" s="105" t="s">
        <v>265</v>
      </c>
      <c r="I53" s="105"/>
      <c r="J53" s="105"/>
      <c r="K53" s="105"/>
      <c r="L53" s="105"/>
      <c r="M53" s="68"/>
      <c r="N53" s="68"/>
      <c r="O53" s="68"/>
      <c r="P53" s="68"/>
      <c r="Q53" s="68"/>
      <c r="R53" s="68"/>
      <c r="S53" s="68"/>
      <c r="T53" s="68"/>
      <c r="U53" s="68"/>
    </row>
    <row r="54" spans="1:21" x14ac:dyDescent="0.3">
      <c r="A54" s="68"/>
      <c r="B54" s="68"/>
      <c r="C54" s="102" t="s">
        <v>71</v>
      </c>
      <c r="D54" s="102"/>
      <c r="E54" s="102"/>
      <c r="F54" s="102"/>
      <c r="G54" s="102"/>
      <c r="H54" s="103" t="s">
        <v>264</v>
      </c>
      <c r="I54" s="103"/>
      <c r="J54" s="103"/>
      <c r="K54" s="103"/>
      <c r="L54" s="103"/>
      <c r="M54" s="68"/>
      <c r="N54" s="68"/>
      <c r="O54" s="68"/>
      <c r="P54" s="68"/>
      <c r="Q54" s="68"/>
      <c r="R54" s="68"/>
      <c r="S54" s="68"/>
      <c r="T54" s="68"/>
      <c r="U54" s="68"/>
    </row>
    <row r="55" spans="1:21" x14ac:dyDescent="0.3">
      <c r="A55" s="68"/>
      <c r="B55" s="68"/>
      <c r="C55" s="102" t="s">
        <v>72</v>
      </c>
      <c r="D55" s="102"/>
      <c r="E55" s="102"/>
      <c r="F55" s="102"/>
      <c r="G55" s="102"/>
      <c r="H55" s="103" t="s">
        <v>263</v>
      </c>
      <c r="I55" s="103"/>
      <c r="J55" s="103"/>
      <c r="K55" s="103"/>
      <c r="L55" s="103"/>
      <c r="M55" s="68"/>
      <c r="N55" s="68"/>
      <c r="O55" s="68"/>
      <c r="P55" s="68"/>
      <c r="Q55" s="68"/>
      <c r="R55" s="68"/>
      <c r="S55" s="68"/>
      <c r="T55" s="68"/>
      <c r="U55" s="68"/>
    </row>
    <row r="56" spans="1:21" x14ac:dyDescent="0.3">
      <c r="A56" s="68"/>
      <c r="B56" s="68"/>
      <c r="C56" s="102" t="s">
        <v>73</v>
      </c>
      <c r="D56" s="102"/>
      <c r="E56" s="102"/>
      <c r="F56" s="102"/>
      <c r="G56" s="102"/>
      <c r="H56" s="103" t="s">
        <v>262</v>
      </c>
      <c r="I56" s="103"/>
      <c r="J56" s="103"/>
      <c r="K56" s="103"/>
      <c r="L56" s="103"/>
      <c r="M56" s="68"/>
      <c r="N56" s="68"/>
      <c r="O56" s="68"/>
      <c r="P56" s="68"/>
      <c r="Q56" s="68"/>
      <c r="R56" s="68"/>
      <c r="S56" s="68"/>
      <c r="T56" s="68"/>
      <c r="U56" s="68"/>
    </row>
    <row r="57" spans="1:21" x14ac:dyDescent="0.3">
      <c r="A57" s="68"/>
      <c r="B57" s="68"/>
      <c r="C57" s="102" t="s">
        <v>261</v>
      </c>
      <c r="D57" s="102"/>
      <c r="E57" s="102"/>
      <c r="F57" s="102"/>
      <c r="G57" s="102"/>
      <c r="H57" s="103" t="s">
        <v>260</v>
      </c>
      <c r="I57" s="103"/>
      <c r="J57" s="103"/>
      <c r="K57" s="103"/>
      <c r="L57" s="103"/>
      <c r="M57" s="68"/>
      <c r="N57" s="68"/>
      <c r="O57" s="68"/>
      <c r="P57" s="68"/>
      <c r="Q57" s="68"/>
      <c r="R57" s="68"/>
      <c r="S57" s="68"/>
      <c r="T57" s="68"/>
      <c r="U57" s="68"/>
    </row>
    <row r="58" spans="1:21" x14ac:dyDescent="0.3">
      <c r="A58" s="68"/>
      <c r="B58" s="68"/>
      <c r="C58" s="102" t="s">
        <v>74</v>
      </c>
      <c r="D58" s="102"/>
      <c r="E58" s="102"/>
      <c r="F58" s="102"/>
      <c r="G58" s="102"/>
      <c r="H58" s="103" t="s">
        <v>259</v>
      </c>
      <c r="I58" s="103"/>
      <c r="J58" s="103"/>
      <c r="K58" s="103"/>
      <c r="L58" s="103"/>
      <c r="M58" s="68"/>
      <c r="N58" s="68"/>
      <c r="O58" s="68"/>
      <c r="P58" s="68"/>
      <c r="Q58" s="68"/>
      <c r="R58" s="68"/>
      <c r="S58" s="68"/>
      <c r="T58" s="68"/>
      <c r="U58" s="68"/>
    </row>
    <row r="59" spans="1:21" x14ac:dyDescent="0.3">
      <c r="A59" s="68"/>
      <c r="B59" s="68"/>
      <c r="C59" s="102" t="s">
        <v>75</v>
      </c>
      <c r="D59" s="102"/>
      <c r="E59" s="102"/>
      <c r="F59" s="102"/>
      <c r="G59" s="102"/>
      <c r="H59" s="103" t="s">
        <v>258</v>
      </c>
      <c r="I59" s="103"/>
      <c r="J59" s="103"/>
      <c r="K59" s="103"/>
      <c r="L59" s="103"/>
      <c r="M59" s="68"/>
      <c r="N59" s="68"/>
      <c r="O59" s="68"/>
      <c r="P59" s="68"/>
      <c r="Q59" s="68"/>
      <c r="R59" s="68"/>
      <c r="S59" s="68"/>
      <c r="T59" s="68"/>
      <c r="U59" s="68"/>
    </row>
    <row r="60" spans="1:21" x14ac:dyDescent="0.3">
      <c r="A60" s="68"/>
      <c r="B60" s="68"/>
      <c r="C60" s="102" t="s">
        <v>76</v>
      </c>
      <c r="D60" s="102"/>
      <c r="E60" s="102"/>
      <c r="F60" s="102"/>
      <c r="G60" s="102"/>
      <c r="H60" s="103" t="s">
        <v>257</v>
      </c>
      <c r="I60" s="103"/>
      <c r="J60" s="103"/>
      <c r="K60" s="103"/>
      <c r="L60" s="103"/>
      <c r="M60" s="68"/>
      <c r="N60" s="68"/>
      <c r="O60" s="68"/>
      <c r="P60" s="68"/>
      <c r="Q60" s="68"/>
      <c r="R60" s="68"/>
      <c r="S60" s="68"/>
      <c r="T60" s="68"/>
      <c r="U60" s="68"/>
    </row>
    <row r="61" spans="1:21" x14ac:dyDescent="0.3">
      <c r="A61" s="68"/>
      <c r="B61" s="68"/>
      <c r="C61" s="102" t="s">
        <v>256</v>
      </c>
      <c r="D61" s="102"/>
      <c r="E61" s="102"/>
      <c r="F61" s="102"/>
      <c r="G61" s="102"/>
      <c r="H61" s="103" t="s">
        <v>255</v>
      </c>
      <c r="I61" s="103"/>
      <c r="J61" s="103"/>
      <c r="K61" s="103"/>
      <c r="L61" s="103"/>
      <c r="M61" s="68"/>
      <c r="N61" s="68"/>
      <c r="O61" s="68"/>
      <c r="P61" s="68"/>
      <c r="Q61" s="68"/>
      <c r="R61" s="68"/>
      <c r="S61" s="68"/>
      <c r="T61" s="68"/>
      <c r="U61" s="68"/>
    </row>
    <row r="62" spans="1:21" x14ac:dyDescent="0.3">
      <c r="A62" s="68"/>
      <c r="B62" s="68"/>
      <c r="C62" s="102" t="s">
        <v>77</v>
      </c>
      <c r="D62" s="102"/>
      <c r="E62" s="102"/>
      <c r="F62" s="102"/>
      <c r="G62" s="102"/>
      <c r="H62" s="103" t="s">
        <v>254</v>
      </c>
      <c r="I62" s="103"/>
      <c r="J62" s="103"/>
      <c r="K62" s="103"/>
      <c r="L62" s="103"/>
      <c r="M62" s="68"/>
      <c r="N62" s="68"/>
      <c r="O62" s="68"/>
      <c r="P62" s="68"/>
      <c r="Q62" s="68"/>
      <c r="R62" s="68"/>
      <c r="S62" s="68"/>
      <c r="T62" s="68"/>
      <c r="U62" s="68"/>
    </row>
    <row r="63" spans="1:21" x14ac:dyDescent="0.3">
      <c r="A63" s="68"/>
      <c r="B63" s="68"/>
      <c r="C63" s="102" t="s">
        <v>78</v>
      </c>
      <c r="D63" s="102"/>
      <c r="E63" s="102"/>
      <c r="F63" s="102"/>
      <c r="G63" s="102"/>
      <c r="H63" s="103" t="s">
        <v>253</v>
      </c>
      <c r="I63" s="103"/>
      <c r="J63" s="103"/>
      <c r="K63" s="103"/>
      <c r="L63" s="103"/>
      <c r="M63" s="68"/>
      <c r="N63" s="68"/>
      <c r="O63" s="68"/>
      <c r="P63" s="68"/>
      <c r="Q63" s="68"/>
      <c r="R63" s="68"/>
      <c r="S63" s="68"/>
      <c r="T63" s="68"/>
      <c r="U63" s="68"/>
    </row>
    <row r="64" spans="1:21" x14ac:dyDescent="0.3">
      <c r="A64" s="68"/>
      <c r="B64" s="68"/>
      <c r="C64" s="102" t="s">
        <v>79</v>
      </c>
      <c r="D64" s="102"/>
      <c r="E64" s="102"/>
      <c r="F64" s="102"/>
      <c r="G64" s="102"/>
      <c r="H64" s="103" t="s">
        <v>252</v>
      </c>
      <c r="I64" s="103"/>
      <c r="J64" s="103"/>
      <c r="K64" s="103"/>
      <c r="L64" s="103"/>
      <c r="M64" s="68"/>
      <c r="N64" s="68"/>
      <c r="O64" s="68"/>
      <c r="P64" s="68"/>
      <c r="Q64" s="68"/>
      <c r="R64" s="68"/>
      <c r="S64" s="68"/>
      <c r="T64" s="68"/>
      <c r="U64" s="68"/>
    </row>
    <row r="65" spans="1:21" x14ac:dyDescent="0.3">
      <c r="A65" s="68"/>
      <c r="B65" s="68"/>
      <c r="C65" s="102" t="s">
        <v>251</v>
      </c>
      <c r="D65" s="102"/>
      <c r="E65" s="102"/>
      <c r="F65" s="102"/>
      <c r="G65" s="102"/>
      <c r="H65" s="103" t="s">
        <v>250</v>
      </c>
      <c r="I65" s="103"/>
      <c r="J65" s="103"/>
      <c r="K65" s="103"/>
      <c r="L65" s="103"/>
      <c r="M65" s="68"/>
      <c r="N65" s="68"/>
      <c r="O65" s="68"/>
      <c r="P65" s="68"/>
      <c r="Q65" s="68"/>
      <c r="R65" s="68"/>
      <c r="S65" s="68"/>
      <c r="T65" s="68"/>
      <c r="U65" s="68"/>
    </row>
    <row r="66" spans="1:21" x14ac:dyDescent="0.3">
      <c r="A66" s="68"/>
      <c r="B66" s="68"/>
      <c r="C66" s="102" t="s">
        <v>249</v>
      </c>
      <c r="D66" s="102"/>
      <c r="E66" s="102"/>
      <c r="F66" s="102"/>
      <c r="G66" s="102"/>
      <c r="H66" s="103" t="s">
        <v>248</v>
      </c>
      <c r="I66" s="103"/>
      <c r="J66" s="103"/>
      <c r="K66" s="103"/>
      <c r="L66" s="103"/>
      <c r="M66" s="68"/>
      <c r="N66" s="68"/>
      <c r="O66" s="68"/>
      <c r="P66" s="68"/>
      <c r="Q66" s="68"/>
      <c r="R66" s="68"/>
      <c r="S66" s="68"/>
      <c r="T66" s="68"/>
      <c r="U66" s="68"/>
    </row>
    <row r="67" spans="1:21" x14ac:dyDescent="0.3">
      <c r="A67" s="68"/>
      <c r="B67" s="68"/>
      <c r="C67" s="102" t="s">
        <v>247</v>
      </c>
      <c r="D67" s="102"/>
      <c r="E67" s="102"/>
      <c r="F67" s="102"/>
      <c r="G67" s="102"/>
      <c r="H67" s="103" t="s">
        <v>246</v>
      </c>
      <c r="I67" s="103"/>
      <c r="J67" s="103"/>
      <c r="K67" s="103"/>
      <c r="L67" s="103"/>
      <c r="M67" s="68"/>
      <c r="N67" s="68"/>
      <c r="O67" s="68"/>
      <c r="P67" s="68"/>
      <c r="Q67" s="68"/>
      <c r="R67" s="68"/>
      <c r="S67" s="68"/>
      <c r="T67" s="68"/>
      <c r="U67" s="68"/>
    </row>
    <row r="68" spans="1:21" x14ac:dyDescent="0.3">
      <c r="A68" s="85"/>
      <c r="B68" s="68"/>
      <c r="C68" s="68"/>
      <c r="D68" s="68"/>
      <c r="E68" s="68"/>
      <c r="F68" s="85"/>
      <c r="G68" s="68"/>
      <c r="H68" s="68"/>
      <c r="I68" s="68"/>
      <c r="J68" s="68"/>
      <c r="K68" s="68"/>
      <c r="L68" s="68"/>
      <c r="M68" s="68"/>
      <c r="N68" s="68"/>
      <c r="O68" s="68"/>
      <c r="P68" s="68"/>
      <c r="Q68" s="68"/>
      <c r="R68" s="68"/>
      <c r="S68" s="68"/>
      <c r="T68" s="68"/>
      <c r="U68" s="68"/>
    </row>
    <row r="69" spans="1:21" x14ac:dyDescent="0.3">
      <c r="A69" s="84" t="s">
        <v>245</v>
      </c>
      <c r="B69" s="68"/>
      <c r="C69" s="74"/>
      <c r="D69" s="74"/>
      <c r="E69" s="74"/>
      <c r="F69" s="74"/>
      <c r="G69" s="74"/>
      <c r="H69" s="74"/>
      <c r="I69" s="74"/>
      <c r="J69" s="74"/>
      <c r="K69" s="74"/>
      <c r="L69" s="68"/>
      <c r="M69" s="68"/>
      <c r="N69" s="68"/>
      <c r="O69" s="68"/>
      <c r="P69" s="68"/>
      <c r="Q69" s="68"/>
      <c r="R69" s="68"/>
      <c r="S69" s="68"/>
      <c r="T69" s="68"/>
      <c r="U69" s="68"/>
    </row>
    <row r="70" spans="1:21" x14ac:dyDescent="0.3">
      <c r="A70" s="68"/>
      <c r="B70" s="68" t="s">
        <v>244</v>
      </c>
      <c r="C70" s="74"/>
      <c r="D70" s="74"/>
      <c r="E70" s="74"/>
      <c r="F70" s="74"/>
      <c r="G70" s="74"/>
      <c r="H70" s="74"/>
      <c r="I70" s="74"/>
      <c r="J70" s="74"/>
      <c r="K70" s="74"/>
      <c r="L70" s="68"/>
      <c r="M70" s="68"/>
      <c r="N70" s="68"/>
      <c r="O70" s="68"/>
      <c r="P70" s="68"/>
      <c r="Q70" s="68"/>
      <c r="R70" s="68"/>
      <c r="S70" s="68"/>
      <c r="T70" s="68"/>
      <c r="U70" s="68"/>
    </row>
    <row r="71" spans="1:21" x14ac:dyDescent="0.3">
      <c r="A71" s="74"/>
      <c r="B71" s="68" t="s">
        <v>243</v>
      </c>
      <c r="C71" s="74"/>
      <c r="D71" s="74"/>
      <c r="E71" s="74"/>
      <c r="F71" s="74"/>
      <c r="G71" s="74"/>
      <c r="H71" s="74"/>
      <c r="I71" s="74"/>
      <c r="J71" s="74"/>
      <c r="K71" s="74"/>
      <c r="L71" s="68"/>
      <c r="M71" s="68"/>
      <c r="N71" s="68"/>
      <c r="O71" s="68"/>
      <c r="P71" s="68"/>
      <c r="Q71" s="68"/>
      <c r="R71" s="68"/>
      <c r="S71" s="68"/>
      <c r="T71" s="68"/>
      <c r="U71" s="68"/>
    </row>
    <row r="72" spans="1:21" x14ac:dyDescent="0.3">
      <c r="A72" s="68"/>
      <c r="B72" s="74"/>
      <c r="C72" s="74"/>
      <c r="D72" s="74"/>
      <c r="E72" s="74"/>
      <c r="F72" s="74"/>
      <c r="G72" s="74"/>
      <c r="H72" s="74"/>
      <c r="I72" s="74"/>
      <c r="J72" s="74"/>
      <c r="K72" s="74"/>
      <c r="L72" s="68"/>
      <c r="M72" s="68"/>
      <c r="N72" s="68"/>
      <c r="O72" s="68"/>
      <c r="P72" s="68"/>
      <c r="Q72" s="68"/>
      <c r="R72" s="68"/>
      <c r="S72" s="68"/>
      <c r="T72" s="68"/>
      <c r="U72" s="68"/>
    </row>
    <row r="73" spans="1:21" x14ac:dyDescent="0.3">
      <c r="A73" s="84" t="s">
        <v>304</v>
      </c>
      <c r="B73" s="68"/>
      <c r="C73" s="74"/>
      <c r="D73" s="74"/>
      <c r="E73" s="74"/>
      <c r="F73" s="74"/>
      <c r="G73" s="74"/>
      <c r="H73" s="74"/>
      <c r="I73" s="74"/>
      <c r="J73" s="74"/>
      <c r="K73" s="74"/>
      <c r="L73" s="68"/>
      <c r="M73" s="68"/>
      <c r="N73" s="68"/>
      <c r="O73" s="68"/>
      <c r="P73" s="68"/>
      <c r="Q73" s="68"/>
      <c r="R73" s="68"/>
      <c r="S73" s="68"/>
      <c r="T73" s="68"/>
      <c r="U73" s="68"/>
    </row>
    <row r="74" spans="1:21" x14ac:dyDescent="0.3">
      <c r="A74" s="74"/>
      <c r="B74" s="68"/>
      <c r="C74" s="68"/>
      <c r="D74" s="68"/>
      <c r="E74" s="68"/>
      <c r="F74" s="68"/>
      <c r="G74" s="68"/>
      <c r="H74" s="68"/>
      <c r="I74" s="68"/>
      <c r="J74" s="68"/>
      <c r="K74" s="68"/>
      <c r="L74" s="68"/>
      <c r="M74" s="68"/>
      <c r="N74" s="68"/>
      <c r="O74" s="68"/>
      <c r="P74" s="68"/>
      <c r="Q74" s="68"/>
      <c r="R74" s="68"/>
      <c r="S74" s="68"/>
      <c r="T74" s="68"/>
      <c r="U74" s="68"/>
    </row>
    <row r="75" spans="1:21" x14ac:dyDescent="0.3">
      <c r="A75" s="74" t="s">
        <v>242</v>
      </c>
      <c r="B75" s="74"/>
      <c r="C75" s="74"/>
      <c r="D75" s="74"/>
      <c r="E75" s="74"/>
      <c r="F75" s="74"/>
      <c r="G75" s="74"/>
      <c r="H75" s="74"/>
      <c r="I75" s="74"/>
      <c r="J75" s="74"/>
      <c r="K75" s="74"/>
      <c r="L75" s="68"/>
      <c r="M75" s="68"/>
      <c r="N75" s="68"/>
      <c r="O75" s="68"/>
      <c r="P75" s="68"/>
      <c r="Q75" s="68"/>
      <c r="R75" s="68"/>
      <c r="S75" s="68"/>
      <c r="T75" s="68"/>
      <c r="U75" s="68"/>
    </row>
    <row r="76" spans="1:21" x14ac:dyDescent="0.3">
      <c r="A76" s="74" t="s">
        <v>241</v>
      </c>
      <c r="B76" s="74"/>
      <c r="C76" s="74"/>
      <c r="D76" s="74"/>
      <c r="E76" s="74"/>
      <c r="F76" s="74"/>
      <c r="G76" s="74"/>
      <c r="H76" s="74"/>
      <c r="I76" s="74"/>
      <c r="J76" s="74"/>
      <c r="K76" s="74"/>
      <c r="L76" s="68"/>
      <c r="M76" s="68"/>
      <c r="N76" s="68"/>
      <c r="O76" s="68"/>
      <c r="P76" s="68"/>
      <c r="Q76" s="68"/>
      <c r="R76" s="68"/>
      <c r="S76" s="68"/>
      <c r="T76" s="68"/>
      <c r="U76" s="68"/>
    </row>
    <row r="77" spans="1:21" x14ac:dyDescent="0.3">
      <c r="A77" s="74" t="s">
        <v>240</v>
      </c>
      <c r="B77" s="74"/>
      <c r="C77" s="74"/>
      <c r="D77" s="74"/>
      <c r="E77" s="74"/>
      <c r="F77" s="74"/>
      <c r="G77" s="74"/>
      <c r="H77" s="74"/>
      <c r="I77" s="74"/>
      <c r="J77" s="74"/>
      <c r="K77" s="74"/>
      <c r="L77" s="68"/>
      <c r="M77" s="68"/>
      <c r="N77" s="68"/>
      <c r="O77" s="68"/>
      <c r="P77" s="68"/>
      <c r="Q77" s="68"/>
      <c r="R77" s="68"/>
      <c r="S77" s="68"/>
      <c r="T77" s="68"/>
      <c r="U77" s="68"/>
    </row>
    <row r="78" spans="1:21" ht="14.5" thickBot="1" x14ac:dyDescent="0.35">
      <c r="A78" s="79"/>
      <c r="B78" s="79"/>
      <c r="C78" s="79"/>
      <c r="D78" s="79"/>
      <c r="E78" s="79"/>
      <c r="F78" s="79"/>
      <c r="G78" s="79"/>
      <c r="H78" s="79"/>
      <c r="I78" s="79"/>
      <c r="J78" s="79"/>
      <c r="K78" s="79"/>
      <c r="L78" s="68"/>
      <c r="M78" s="68"/>
      <c r="N78" s="68"/>
      <c r="O78" s="68"/>
      <c r="P78" s="68"/>
      <c r="Q78" s="68"/>
      <c r="R78" s="68"/>
      <c r="S78" s="68"/>
      <c r="T78" s="68"/>
      <c r="U78" s="68"/>
    </row>
    <row r="79" spans="1:21" ht="16" thickBot="1" x14ac:dyDescent="0.35">
      <c r="A79" s="78" t="s">
        <v>80</v>
      </c>
      <c r="B79" s="77"/>
      <c r="C79" s="77"/>
      <c r="D79" s="77"/>
      <c r="E79" s="77"/>
      <c r="F79" s="77"/>
      <c r="G79" s="77"/>
      <c r="H79" s="77"/>
      <c r="I79" s="77"/>
      <c r="J79" s="77"/>
      <c r="K79" s="77"/>
      <c r="L79" s="76"/>
      <c r="M79" s="76"/>
      <c r="N79" s="76"/>
      <c r="O79" s="76"/>
      <c r="P79" s="76"/>
      <c r="Q79" s="76"/>
      <c r="R79" s="76"/>
      <c r="S79" s="76"/>
      <c r="T79" s="76"/>
      <c r="U79" s="75"/>
    </row>
    <row r="80" spans="1:21" x14ac:dyDescent="0.3">
      <c r="A80" s="74" t="s">
        <v>233</v>
      </c>
      <c r="B80" s="74"/>
      <c r="C80" s="74"/>
      <c r="D80" s="74"/>
      <c r="E80" s="74"/>
      <c r="F80" s="74"/>
      <c r="G80" s="74"/>
      <c r="H80" s="74"/>
      <c r="I80" s="74"/>
      <c r="J80" s="74"/>
      <c r="K80" s="74"/>
      <c r="L80" s="68"/>
      <c r="M80" s="68"/>
      <c r="N80" s="68"/>
      <c r="O80" s="68"/>
      <c r="P80" s="68"/>
      <c r="Q80" s="68"/>
      <c r="R80" s="68"/>
      <c r="S80" s="68"/>
      <c r="T80" s="68"/>
      <c r="U80" s="68"/>
    </row>
    <row r="81" spans="1:21" x14ac:dyDescent="0.3">
      <c r="A81" s="74"/>
      <c r="B81" s="74"/>
      <c r="C81" s="74"/>
      <c r="D81" s="74"/>
      <c r="E81" s="74"/>
      <c r="F81" s="74"/>
      <c r="G81" s="74"/>
      <c r="H81" s="74"/>
      <c r="I81" s="74"/>
      <c r="J81" s="74"/>
      <c r="K81" s="74"/>
      <c r="L81" s="68"/>
      <c r="M81" s="68"/>
      <c r="N81" s="68"/>
      <c r="O81" s="68"/>
      <c r="P81" s="68"/>
      <c r="Q81" s="68"/>
      <c r="R81" s="68"/>
      <c r="S81" s="68"/>
      <c r="T81" s="68"/>
      <c r="U81" s="68"/>
    </row>
    <row r="82" spans="1:21" x14ac:dyDescent="0.3">
      <c r="A82" s="74" t="s">
        <v>239</v>
      </c>
      <c r="B82" s="74"/>
      <c r="C82" s="74"/>
      <c r="D82" s="74"/>
      <c r="E82" s="74"/>
      <c r="F82" s="74"/>
      <c r="G82" s="74"/>
      <c r="H82" s="74"/>
      <c r="I82" s="74"/>
      <c r="J82" s="74"/>
      <c r="K82" s="74"/>
      <c r="L82" s="68"/>
      <c r="M82" s="68"/>
      <c r="N82" s="68"/>
      <c r="O82" s="68"/>
      <c r="P82" s="68"/>
      <c r="Q82" s="68"/>
      <c r="R82" s="68"/>
      <c r="S82" s="68"/>
      <c r="T82" s="68"/>
      <c r="U82" s="68"/>
    </row>
    <row r="83" spans="1:21" x14ac:dyDescent="0.3">
      <c r="A83" s="74"/>
      <c r="B83" s="74"/>
      <c r="C83" s="74"/>
      <c r="D83" s="74"/>
      <c r="E83" s="74"/>
      <c r="F83" s="74"/>
      <c r="G83" s="74"/>
      <c r="H83" s="74"/>
      <c r="I83" s="74"/>
      <c r="J83" s="74"/>
      <c r="K83" s="74"/>
      <c r="L83" s="68"/>
      <c r="M83" s="68"/>
      <c r="N83" s="68"/>
      <c r="O83" s="68"/>
      <c r="P83" s="68"/>
      <c r="Q83" s="68"/>
      <c r="R83" s="68"/>
      <c r="S83" s="68"/>
      <c r="T83" s="68"/>
      <c r="U83" s="68"/>
    </row>
    <row r="84" spans="1:21" x14ac:dyDescent="0.3">
      <c r="A84" s="81" t="s">
        <v>238</v>
      </c>
      <c r="B84" s="82"/>
      <c r="C84" s="81"/>
      <c r="D84" s="81"/>
      <c r="E84" s="81"/>
      <c r="F84" s="81"/>
      <c r="G84" s="81"/>
      <c r="H84" s="81"/>
      <c r="I84" s="81"/>
      <c r="J84" s="81"/>
      <c r="K84" s="81"/>
      <c r="L84" s="68"/>
      <c r="M84" s="68"/>
      <c r="N84" s="68"/>
      <c r="O84" s="68"/>
      <c r="P84" s="68"/>
      <c r="Q84" s="68"/>
      <c r="R84" s="68"/>
      <c r="S84" s="68"/>
      <c r="T84" s="68"/>
      <c r="U84" s="68"/>
    </row>
    <row r="85" spans="1:21" x14ac:dyDescent="0.3">
      <c r="A85" s="80" t="s">
        <v>237</v>
      </c>
      <c r="B85" s="74"/>
      <c r="C85" s="74"/>
      <c r="D85" s="74"/>
      <c r="E85" s="74"/>
      <c r="F85" s="74"/>
      <c r="G85" s="74"/>
      <c r="H85" s="74"/>
      <c r="I85" s="74"/>
      <c r="J85" s="74"/>
      <c r="K85" s="74"/>
      <c r="L85" s="68"/>
      <c r="M85" s="68"/>
      <c r="N85" s="68"/>
      <c r="O85" s="68"/>
      <c r="P85" s="68"/>
      <c r="Q85" s="68"/>
      <c r="R85" s="68"/>
      <c r="S85" s="68"/>
      <c r="T85" s="68"/>
      <c r="U85" s="68"/>
    </row>
    <row r="86" spans="1:21" x14ac:dyDescent="0.3">
      <c r="A86" s="80" t="s">
        <v>236</v>
      </c>
      <c r="B86" s="74"/>
      <c r="C86" s="74"/>
      <c r="D86" s="74"/>
      <c r="E86" s="74"/>
      <c r="F86" s="74"/>
      <c r="G86" s="74"/>
      <c r="H86" s="74"/>
      <c r="I86" s="74"/>
      <c r="J86" s="74"/>
      <c r="K86" s="74"/>
      <c r="L86" s="68"/>
      <c r="M86" s="68"/>
      <c r="N86" s="68"/>
      <c r="O86" s="68"/>
      <c r="P86" s="68"/>
      <c r="Q86" s="68"/>
      <c r="R86" s="68"/>
      <c r="S86" s="68"/>
      <c r="T86" s="68"/>
      <c r="U86" s="68"/>
    </row>
    <row r="87" spans="1:21" x14ac:dyDescent="0.3">
      <c r="A87" s="80"/>
      <c r="B87" s="74"/>
      <c r="C87" s="74"/>
      <c r="D87" s="74"/>
      <c r="E87" s="74"/>
      <c r="F87" s="74"/>
      <c r="G87" s="74"/>
      <c r="H87" s="74"/>
      <c r="I87" s="74"/>
      <c r="J87" s="74"/>
      <c r="K87" s="74"/>
      <c r="L87" s="68"/>
      <c r="M87" s="68"/>
      <c r="N87" s="68"/>
      <c r="O87" s="68"/>
      <c r="P87" s="68"/>
      <c r="Q87" s="68"/>
      <c r="R87" s="68"/>
      <c r="S87" s="68"/>
      <c r="T87" s="68"/>
      <c r="U87" s="68"/>
    </row>
    <row r="88" spans="1:21" x14ac:dyDescent="0.3">
      <c r="A88" s="74" t="s">
        <v>235</v>
      </c>
      <c r="B88" s="74"/>
      <c r="C88" s="74"/>
      <c r="D88" s="74"/>
      <c r="E88" s="74"/>
      <c r="F88" s="74"/>
      <c r="G88" s="74"/>
      <c r="H88" s="74"/>
      <c r="I88" s="74"/>
      <c r="J88" s="74"/>
      <c r="K88" s="74"/>
      <c r="L88" s="68"/>
      <c r="M88" s="68"/>
      <c r="N88" s="68"/>
      <c r="O88" s="68"/>
      <c r="P88" s="68"/>
      <c r="Q88" s="68"/>
      <c r="R88" s="68"/>
      <c r="S88" s="68"/>
      <c r="T88" s="68"/>
      <c r="U88" s="68"/>
    </row>
    <row r="89" spans="1:21" x14ac:dyDescent="0.3">
      <c r="A89" s="74" t="s">
        <v>234</v>
      </c>
      <c r="B89" s="74"/>
      <c r="C89" s="74"/>
      <c r="D89" s="74"/>
      <c r="E89" s="74"/>
      <c r="F89" s="74"/>
      <c r="G89" s="74"/>
      <c r="H89" s="74"/>
      <c r="I89" s="74"/>
      <c r="J89" s="74"/>
      <c r="K89" s="74"/>
      <c r="L89" s="68"/>
      <c r="M89" s="68"/>
      <c r="N89" s="68"/>
      <c r="O89" s="68"/>
      <c r="P89" s="68"/>
      <c r="Q89" s="68"/>
      <c r="R89" s="68"/>
      <c r="S89" s="68"/>
      <c r="T89" s="68"/>
      <c r="U89" s="68"/>
    </row>
    <row r="90" spans="1:21" ht="14.5" thickBot="1" x14ac:dyDescent="0.35">
      <c r="A90" s="79"/>
      <c r="B90" s="79"/>
      <c r="C90" s="79"/>
      <c r="D90" s="79"/>
      <c r="E90" s="79"/>
      <c r="F90" s="79"/>
      <c r="G90" s="79"/>
      <c r="H90" s="79"/>
      <c r="I90" s="79"/>
      <c r="J90" s="79"/>
      <c r="K90" s="79"/>
      <c r="L90" s="68"/>
      <c r="M90" s="68"/>
      <c r="N90" s="68"/>
      <c r="O90" s="68"/>
      <c r="P90" s="68"/>
      <c r="Q90" s="68"/>
      <c r="R90" s="68"/>
      <c r="S90" s="68"/>
      <c r="T90" s="68"/>
      <c r="U90" s="68"/>
    </row>
    <row r="91" spans="1:21" ht="16" thickBot="1" x14ac:dyDescent="0.35">
      <c r="A91" s="78" t="s">
        <v>183</v>
      </c>
      <c r="B91" s="77"/>
      <c r="C91" s="77"/>
      <c r="D91" s="77"/>
      <c r="E91" s="77"/>
      <c r="F91" s="77"/>
      <c r="G91" s="77"/>
      <c r="H91" s="77"/>
      <c r="I91" s="77"/>
      <c r="J91" s="77"/>
      <c r="K91" s="77"/>
      <c r="L91" s="76"/>
      <c r="M91" s="76"/>
      <c r="N91" s="76"/>
      <c r="O91" s="76"/>
      <c r="P91" s="76"/>
      <c r="Q91" s="76"/>
      <c r="R91" s="76"/>
      <c r="S91" s="76"/>
      <c r="T91" s="76"/>
      <c r="U91" s="75"/>
    </row>
    <row r="92" spans="1:21" x14ac:dyDescent="0.3">
      <c r="A92" s="74" t="s">
        <v>233</v>
      </c>
      <c r="B92" s="74"/>
      <c r="C92" s="74"/>
      <c r="D92" s="74"/>
      <c r="E92" s="74"/>
      <c r="F92" s="74"/>
      <c r="G92" s="74"/>
      <c r="H92" s="74"/>
      <c r="I92" s="74"/>
      <c r="J92" s="74"/>
      <c r="K92" s="74"/>
      <c r="L92" s="68"/>
      <c r="M92" s="68"/>
      <c r="N92" s="68"/>
      <c r="O92" s="68"/>
      <c r="P92" s="68"/>
      <c r="Q92" s="68"/>
      <c r="R92" s="68"/>
      <c r="S92" s="68"/>
      <c r="T92" s="68"/>
      <c r="U92" s="68"/>
    </row>
    <row r="93" spans="1:21" x14ac:dyDescent="0.3">
      <c r="A93" s="74" t="s">
        <v>232</v>
      </c>
      <c r="B93" s="74"/>
      <c r="C93" s="74"/>
      <c r="D93" s="74"/>
      <c r="E93" s="74"/>
      <c r="F93" s="74"/>
      <c r="G93" s="74"/>
      <c r="H93" s="74"/>
      <c r="I93" s="74"/>
      <c r="J93" s="74"/>
      <c r="K93" s="74"/>
      <c r="L93" s="68"/>
      <c r="M93" s="68"/>
      <c r="N93" s="68"/>
      <c r="O93" s="68"/>
      <c r="P93" s="68"/>
      <c r="Q93" s="68"/>
      <c r="R93" s="68"/>
      <c r="S93" s="68"/>
      <c r="T93" s="68"/>
      <c r="U93" s="68"/>
    </row>
    <row r="94" spans="1:21" ht="14.5" thickBot="1" x14ac:dyDescent="0.35">
      <c r="A94" s="74"/>
      <c r="B94" s="68"/>
      <c r="C94" s="68"/>
      <c r="D94" s="68"/>
      <c r="E94" s="68"/>
      <c r="F94" s="68"/>
      <c r="G94" s="68"/>
      <c r="H94" s="68"/>
      <c r="I94" s="68"/>
      <c r="J94" s="68"/>
      <c r="K94" s="68"/>
      <c r="L94" s="68"/>
      <c r="M94" s="68"/>
      <c r="N94" s="68"/>
      <c r="O94" s="68"/>
      <c r="P94" s="68"/>
      <c r="Q94" s="68"/>
      <c r="R94" s="68"/>
      <c r="S94" s="68"/>
      <c r="T94" s="68"/>
      <c r="U94" s="68"/>
    </row>
    <row r="95" spans="1:21" ht="16" thickBot="1" x14ac:dyDescent="0.35">
      <c r="A95" s="78" t="s">
        <v>81</v>
      </c>
      <c r="B95" s="77"/>
      <c r="C95" s="77"/>
      <c r="D95" s="77"/>
      <c r="E95" s="77"/>
      <c r="F95" s="77"/>
      <c r="G95" s="77"/>
      <c r="H95" s="77"/>
      <c r="I95" s="77"/>
      <c r="J95" s="77"/>
      <c r="K95" s="77"/>
      <c r="L95" s="76"/>
      <c r="M95" s="76"/>
      <c r="N95" s="76"/>
      <c r="O95" s="76"/>
      <c r="P95" s="76"/>
      <c r="Q95" s="76"/>
      <c r="R95" s="76"/>
      <c r="S95" s="76"/>
      <c r="T95" s="76"/>
      <c r="U95" s="75"/>
    </row>
    <row r="96" spans="1:21" x14ac:dyDescent="0.3">
      <c r="A96" s="74" t="s">
        <v>231</v>
      </c>
      <c r="B96" s="74"/>
      <c r="C96" s="74"/>
      <c r="D96" s="74"/>
      <c r="E96" s="74"/>
      <c r="F96" s="74"/>
      <c r="G96" s="74"/>
      <c r="H96" s="74"/>
      <c r="I96" s="74"/>
      <c r="J96" s="74"/>
      <c r="K96" s="74"/>
      <c r="L96" s="68"/>
      <c r="M96" s="68"/>
      <c r="N96" s="68"/>
      <c r="O96" s="68"/>
      <c r="P96" s="68"/>
      <c r="Q96" s="68"/>
      <c r="R96" s="68"/>
      <c r="S96" s="68"/>
      <c r="T96" s="68"/>
      <c r="U96" s="68"/>
    </row>
    <row r="97" spans="1:21" x14ac:dyDescent="0.3">
      <c r="A97" s="74" t="s">
        <v>230</v>
      </c>
      <c r="B97" s="74"/>
      <c r="C97" s="74"/>
      <c r="D97" s="74"/>
      <c r="E97" s="74"/>
      <c r="F97" s="74"/>
      <c r="G97" s="74"/>
      <c r="H97" s="74"/>
      <c r="I97" s="74"/>
      <c r="J97" s="74"/>
      <c r="K97" s="74"/>
      <c r="L97" s="68"/>
      <c r="M97" s="68"/>
      <c r="N97" s="68"/>
      <c r="O97" s="68"/>
      <c r="P97" s="68"/>
      <c r="Q97" s="68"/>
      <c r="R97" s="68"/>
      <c r="S97" s="68"/>
      <c r="T97" s="68"/>
      <c r="U97" s="68"/>
    </row>
    <row r="98" spans="1:21" x14ac:dyDescent="0.3">
      <c r="A98" s="74" t="s">
        <v>229</v>
      </c>
      <c r="B98" s="74"/>
      <c r="C98" s="74"/>
      <c r="D98" s="74"/>
      <c r="E98" s="74"/>
      <c r="F98" s="74"/>
      <c r="G98" s="74"/>
      <c r="H98" s="74"/>
      <c r="I98" s="74"/>
      <c r="J98" s="74"/>
      <c r="K98" s="74"/>
      <c r="L98" s="68"/>
      <c r="M98" s="68"/>
      <c r="N98" s="68"/>
      <c r="O98" s="68"/>
      <c r="P98" s="68"/>
      <c r="Q98" s="68"/>
      <c r="R98" s="68"/>
      <c r="S98" s="68"/>
      <c r="T98" s="68"/>
      <c r="U98" s="68"/>
    </row>
    <row r="99" spans="1:21" x14ac:dyDescent="0.3">
      <c r="A99" s="74"/>
      <c r="B99" s="68"/>
      <c r="C99" s="68"/>
      <c r="D99" s="68"/>
      <c r="E99" s="68"/>
      <c r="F99" s="68"/>
      <c r="G99" s="68"/>
      <c r="H99" s="68"/>
      <c r="I99" s="68"/>
      <c r="J99" s="68"/>
      <c r="K99" s="68"/>
      <c r="L99" s="68"/>
      <c r="M99" s="68"/>
      <c r="N99" s="68"/>
      <c r="O99" s="68"/>
      <c r="P99" s="68"/>
      <c r="Q99" s="68"/>
      <c r="R99" s="68"/>
      <c r="S99" s="68"/>
      <c r="T99" s="68"/>
      <c r="U99" s="68"/>
    </row>
    <row r="100" spans="1:21" x14ac:dyDescent="0.3">
      <c r="A100" s="73" t="s">
        <v>228</v>
      </c>
      <c r="B100" s="68"/>
      <c r="C100" s="68"/>
      <c r="D100" s="68"/>
      <c r="E100" s="68"/>
      <c r="F100" s="68"/>
      <c r="G100" s="68"/>
      <c r="H100" s="68"/>
      <c r="I100" s="68"/>
      <c r="J100" s="68"/>
      <c r="K100" s="68"/>
      <c r="L100" s="68"/>
      <c r="M100" s="68"/>
      <c r="N100" s="68"/>
      <c r="O100" s="68"/>
      <c r="P100" s="68"/>
      <c r="Q100" s="68"/>
      <c r="R100" s="68"/>
      <c r="S100" s="68"/>
      <c r="T100" s="68"/>
      <c r="U100" s="68"/>
    </row>
    <row r="101" spans="1:21" ht="14.5" x14ac:dyDescent="0.3">
      <c r="A101" s="72" t="s">
        <v>227</v>
      </c>
      <c r="B101" s="68"/>
      <c r="C101" s="68"/>
      <c r="D101" s="68"/>
      <c r="E101" s="68"/>
      <c r="F101" s="68"/>
      <c r="G101" s="68"/>
      <c r="H101" s="68"/>
      <c r="I101" s="68"/>
      <c r="J101" s="68"/>
      <c r="K101" s="68"/>
      <c r="L101" s="68"/>
      <c r="M101" s="68"/>
      <c r="N101" s="68"/>
      <c r="O101" s="68"/>
      <c r="P101" s="68"/>
      <c r="Q101" s="68"/>
      <c r="R101" s="68"/>
      <c r="S101" s="68"/>
      <c r="T101" s="68"/>
      <c r="U101" s="68"/>
    </row>
    <row r="102" spans="1:21" x14ac:dyDescent="0.3">
      <c r="A102" s="68" t="s">
        <v>226</v>
      </c>
      <c r="B102" s="68"/>
      <c r="C102" s="68"/>
      <c r="D102" s="68" t="s">
        <v>225</v>
      </c>
      <c r="E102" s="68"/>
      <c r="F102" s="68"/>
      <c r="G102" s="68"/>
      <c r="H102" s="68"/>
      <c r="I102" s="68"/>
      <c r="J102" s="68"/>
      <c r="K102" s="68"/>
      <c r="L102" s="68"/>
      <c r="M102" s="68"/>
      <c r="N102" s="68"/>
      <c r="O102" s="68"/>
      <c r="P102" s="68"/>
      <c r="Q102" s="68"/>
      <c r="R102" s="68"/>
      <c r="S102" s="68"/>
      <c r="T102" s="68"/>
      <c r="U102" s="68"/>
    </row>
    <row r="103" spans="1:21" x14ac:dyDescent="0.3">
      <c r="A103" s="68" t="s">
        <v>224</v>
      </c>
      <c r="B103" s="68"/>
      <c r="C103" s="68"/>
      <c r="D103" s="68" t="s">
        <v>223</v>
      </c>
      <c r="E103" s="68"/>
      <c r="F103" s="68"/>
      <c r="G103" s="68"/>
      <c r="H103" s="68"/>
      <c r="I103" s="68"/>
      <c r="J103" s="68"/>
      <c r="K103" s="68"/>
      <c r="L103" s="68"/>
      <c r="M103" s="68"/>
      <c r="N103" s="68"/>
      <c r="O103" s="68"/>
      <c r="P103" s="68"/>
      <c r="Q103" s="68"/>
      <c r="R103" s="68"/>
      <c r="S103" s="68"/>
      <c r="T103" s="68"/>
      <c r="U103" s="68"/>
    </row>
    <row r="104" spans="1:21" x14ac:dyDescent="0.3">
      <c r="A104" s="68" t="s">
        <v>222</v>
      </c>
      <c r="B104" s="68"/>
      <c r="C104" s="68"/>
      <c r="D104" s="68" t="s">
        <v>221</v>
      </c>
      <c r="E104" s="68"/>
      <c r="F104" s="68"/>
      <c r="G104" s="68"/>
      <c r="H104" s="68"/>
      <c r="I104" s="68"/>
      <c r="J104" s="68"/>
      <c r="K104" s="68"/>
      <c r="L104" s="68"/>
      <c r="M104" s="68"/>
      <c r="N104" s="68"/>
      <c r="O104" s="68"/>
      <c r="P104" s="68"/>
      <c r="Q104" s="68"/>
      <c r="R104" s="68"/>
      <c r="S104" s="68"/>
      <c r="T104" s="68"/>
      <c r="U104" s="68"/>
    </row>
    <row r="105" spans="1:21" x14ac:dyDescent="0.3">
      <c r="A105" s="68" t="s">
        <v>220</v>
      </c>
      <c r="B105" s="68"/>
      <c r="C105" s="68"/>
      <c r="D105" s="68" t="s">
        <v>219</v>
      </c>
      <c r="E105" s="68"/>
      <c r="F105" s="68"/>
      <c r="G105" s="68"/>
      <c r="H105" s="68"/>
      <c r="I105" s="68"/>
      <c r="J105" s="68"/>
      <c r="K105" s="68"/>
      <c r="L105" s="68"/>
      <c r="M105" s="68"/>
      <c r="N105" s="68"/>
      <c r="O105" s="68"/>
      <c r="P105" s="68"/>
      <c r="Q105" s="68"/>
      <c r="R105" s="68"/>
      <c r="S105" s="68"/>
      <c r="T105" s="68"/>
      <c r="U105" s="68"/>
    </row>
    <row r="106" spans="1:21" x14ac:dyDescent="0.3">
      <c r="A106" s="68" t="s">
        <v>218</v>
      </c>
      <c r="B106" s="68"/>
      <c r="C106" s="68"/>
      <c r="D106" s="68" t="s">
        <v>217</v>
      </c>
      <c r="E106" s="68"/>
      <c r="F106" s="68"/>
      <c r="G106" s="68"/>
      <c r="H106" s="68"/>
      <c r="I106" s="68"/>
      <c r="J106" s="68"/>
      <c r="K106" s="68"/>
      <c r="L106" s="68"/>
      <c r="M106" s="68"/>
      <c r="N106" s="68"/>
      <c r="O106" s="68"/>
      <c r="P106" s="68"/>
      <c r="Q106" s="68"/>
      <c r="R106" s="68"/>
      <c r="S106" s="68"/>
      <c r="T106" s="68"/>
      <c r="U106" s="68"/>
    </row>
    <row r="107" spans="1:21" x14ac:dyDescent="0.3">
      <c r="A107" s="68"/>
      <c r="B107" s="68"/>
      <c r="C107" s="68"/>
      <c r="D107" s="68"/>
      <c r="E107" s="68"/>
      <c r="F107" s="68"/>
      <c r="G107" s="68"/>
      <c r="H107" s="68"/>
      <c r="I107" s="68"/>
      <c r="J107" s="68"/>
      <c r="K107" s="68"/>
      <c r="L107" s="68"/>
      <c r="M107" s="68"/>
      <c r="N107" s="68"/>
      <c r="O107" s="68"/>
      <c r="P107" s="68"/>
      <c r="Q107" s="68"/>
      <c r="R107" s="68"/>
      <c r="S107" s="68"/>
      <c r="T107" s="68"/>
      <c r="U107" s="68"/>
    </row>
    <row r="108" spans="1:21" x14ac:dyDescent="0.3">
      <c r="A108" s="68" t="s">
        <v>216</v>
      </c>
      <c r="B108" s="68"/>
      <c r="C108" s="68"/>
      <c r="D108" s="68" t="s">
        <v>215</v>
      </c>
      <c r="E108" s="68"/>
      <c r="F108" s="68"/>
      <c r="G108" s="68"/>
      <c r="H108" s="68"/>
      <c r="I108" s="68"/>
      <c r="J108" s="68"/>
      <c r="K108" s="68"/>
      <c r="L108" s="68"/>
      <c r="M108" s="68"/>
      <c r="N108" s="68"/>
      <c r="O108" s="68"/>
      <c r="P108" s="68"/>
      <c r="Q108" s="68"/>
      <c r="R108" s="68"/>
      <c r="S108" s="68"/>
      <c r="T108" s="68"/>
      <c r="U108" s="68"/>
    </row>
    <row r="109" spans="1:21" x14ac:dyDescent="0.3">
      <c r="A109" s="68" t="s">
        <v>214</v>
      </c>
      <c r="B109" s="68"/>
      <c r="C109" s="68"/>
      <c r="D109" s="68" t="s">
        <v>213</v>
      </c>
      <c r="E109" s="68"/>
      <c r="F109" s="68"/>
      <c r="G109" s="68"/>
      <c r="H109" s="68"/>
      <c r="I109" s="68"/>
      <c r="J109" s="68"/>
      <c r="K109" s="68"/>
      <c r="L109" s="68"/>
      <c r="M109" s="68"/>
      <c r="N109" s="68"/>
      <c r="O109" s="68"/>
      <c r="P109" s="68"/>
      <c r="Q109" s="68"/>
      <c r="R109" s="68"/>
      <c r="S109" s="68"/>
      <c r="T109" s="68"/>
      <c r="U109" s="68"/>
    </row>
    <row r="110" spans="1:21" x14ac:dyDescent="0.3">
      <c r="A110" s="68" t="s">
        <v>212</v>
      </c>
      <c r="B110" s="68"/>
      <c r="C110" s="68"/>
      <c r="D110" s="68" t="s">
        <v>211</v>
      </c>
      <c r="E110" s="68"/>
      <c r="F110" s="68"/>
      <c r="G110" s="68"/>
      <c r="H110" s="68"/>
      <c r="I110" s="68"/>
      <c r="J110" s="68"/>
      <c r="K110" s="68"/>
      <c r="L110" s="68"/>
      <c r="M110" s="68"/>
      <c r="N110" s="68"/>
      <c r="O110" s="68"/>
      <c r="P110" s="68"/>
      <c r="Q110" s="68"/>
      <c r="R110" s="68"/>
      <c r="S110" s="68"/>
      <c r="T110" s="68"/>
      <c r="U110" s="68"/>
    </row>
    <row r="111" spans="1:21" x14ac:dyDescent="0.3">
      <c r="A111" s="68" t="s">
        <v>210</v>
      </c>
      <c r="B111" s="68"/>
      <c r="C111" s="68"/>
      <c r="D111" s="68" t="s">
        <v>209</v>
      </c>
      <c r="E111" s="68"/>
      <c r="F111" s="68"/>
      <c r="G111" s="68"/>
      <c r="H111" s="68"/>
      <c r="I111" s="68"/>
      <c r="J111" s="68"/>
      <c r="K111" s="68"/>
      <c r="L111" s="68"/>
      <c r="M111" s="68"/>
      <c r="N111" s="68"/>
      <c r="O111" s="68"/>
      <c r="P111" s="68"/>
      <c r="Q111" s="68"/>
      <c r="R111" s="68"/>
      <c r="S111" s="68"/>
      <c r="T111" s="68"/>
      <c r="U111" s="68"/>
    </row>
    <row r="112" spans="1:21" x14ac:dyDescent="0.3">
      <c r="A112" s="68" t="s">
        <v>208</v>
      </c>
      <c r="B112" s="68"/>
      <c r="C112" s="68"/>
      <c r="D112" s="68" t="s">
        <v>207</v>
      </c>
      <c r="E112" s="68"/>
      <c r="F112" s="68"/>
      <c r="G112" s="68"/>
      <c r="H112" s="68"/>
      <c r="I112" s="68"/>
      <c r="J112" s="68"/>
      <c r="K112" s="68"/>
      <c r="L112" s="68"/>
      <c r="M112" s="68"/>
      <c r="N112" s="68"/>
      <c r="O112" s="68"/>
      <c r="P112" s="68"/>
      <c r="Q112" s="68"/>
      <c r="R112" s="68"/>
      <c r="S112" s="68"/>
      <c r="T112" s="68"/>
      <c r="U112" s="68"/>
    </row>
    <row r="113" spans="1:21" x14ac:dyDescent="0.3">
      <c r="A113" s="68" t="s">
        <v>206</v>
      </c>
      <c r="B113" s="68"/>
      <c r="C113" s="68"/>
      <c r="D113" s="68" t="s">
        <v>205</v>
      </c>
      <c r="E113" s="68"/>
      <c r="F113" s="68"/>
      <c r="G113" s="68"/>
      <c r="H113" s="68"/>
      <c r="I113" s="68"/>
      <c r="J113" s="68"/>
      <c r="K113" s="68"/>
      <c r="L113" s="68"/>
      <c r="M113" s="68"/>
      <c r="N113" s="68"/>
      <c r="O113" s="68"/>
      <c r="P113" s="68"/>
      <c r="Q113" s="68"/>
      <c r="R113" s="68"/>
      <c r="S113" s="68"/>
      <c r="T113" s="68"/>
      <c r="U113" s="68"/>
    </row>
    <row r="114" spans="1:21" x14ac:dyDescent="0.3">
      <c r="A114" s="68" t="s">
        <v>204</v>
      </c>
      <c r="B114" s="68"/>
      <c r="C114" s="68"/>
      <c r="D114" s="68" t="s">
        <v>203</v>
      </c>
      <c r="E114" s="68"/>
      <c r="F114" s="68"/>
      <c r="G114" s="68"/>
      <c r="H114" s="68"/>
      <c r="I114" s="68"/>
      <c r="J114" s="68"/>
      <c r="K114" s="68"/>
      <c r="L114" s="68"/>
      <c r="M114" s="68"/>
      <c r="N114" s="68"/>
      <c r="O114" s="68"/>
      <c r="P114" s="68"/>
      <c r="Q114" s="68"/>
      <c r="R114" s="68"/>
      <c r="S114" s="68"/>
      <c r="T114" s="68"/>
      <c r="U114" s="68"/>
    </row>
    <row r="115" spans="1:21" x14ac:dyDescent="0.3">
      <c r="A115" s="68" t="s">
        <v>202</v>
      </c>
      <c r="B115" s="68"/>
      <c r="C115" s="68"/>
      <c r="D115" s="68" t="s">
        <v>201</v>
      </c>
      <c r="E115" s="68"/>
      <c r="F115" s="68"/>
      <c r="G115" s="68"/>
      <c r="H115" s="68"/>
      <c r="I115" s="68"/>
      <c r="J115" s="68"/>
      <c r="K115" s="68"/>
      <c r="L115" s="68"/>
      <c r="M115" s="68"/>
      <c r="N115" s="68"/>
      <c r="O115" s="68"/>
      <c r="P115" s="68"/>
      <c r="Q115" s="68"/>
      <c r="R115" s="68"/>
      <c r="S115" s="68"/>
      <c r="T115" s="68"/>
      <c r="U115" s="68"/>
    </row>
    <row r="116" spans="1:21" x14ac:dyDescent="0.3">
      <c r="A116" s="68" t="s">
        <v>200</v>
      </c>
      <c r="B116" s="68"/>
      <c r="C116" s="68"/>
      <c r="D116" s="68" t="s">
        <v>199</v>
      </c>
      <c r="E116" s="68"/>
      <c r="F116" s="68"/>
      <c r="G116" s="68"/>
      <c r="H116" s="68"/>
      <c r="I116" s="68"/>
      <c r="J116" s="68"/>
      <c r="K116" s="68"/>
      <c r="L116" s="68"/>
      <c r="M116" s="68"/>
      <c r="N116" s="68"/>
      <c r="O116" s="68"/>
      <c r="P116" s="68"/>
      <c r="Q116" s="68"/>
      <c r="R116" s="68"/>
      <c r="S116" s="68"/>
      <c r="T116" s="68"/>
      <c r="U116" s="68"/>
    </row>
    <row r="117" spans="1:21" x14ac:dyDescent="0.3">
      <c r="A117" s="68" t="s">
        <v>198</v>
      </c>
      <c r="B117" s="68"/>
      <c r="C117" s="68"/>
      <c r="D117" s="68" t="s">
        <v>197</v>
      </c>
      <c r="E117" s="68"/>
      <c r="F117" s="68"/>
      <c r="G117" s="68"/>
      <c r="H117" s="68"/>
      <c r="I117" s="68"/>
      <c r="J117" s="68"/>
      <c r="K117" s="68"/>
      <c r="L117" s="68"/>
      <c r="M117" s="68"/>
      <c r="N117" s="68"/>
      <c r="O117" s="68"/>
      <c r="P117" s="68"/>
      <c r="Q117" s="68"/>
      <c r="R117" s="68"/>
      <c r="S117" s="68"/>
      <c r="T117" s="68"/>
      <c r="U117" s="68"/>
    </row>
    <row r="118" spans="1:21" x14ac:dyDescent="0.3">
      <c r="A118" s="68" t="s">
        <v>196</v>
      </c>
      <c r="B118" s="68"/>
      <c r="C118" s="68"/>
      <c r="D118" s="68" t="s">
        <v>195</v>
      </c>
      <c r="E118" s="68"/>
      <c r="F118" s="68"/>
      <c r="G118" s="68"/>
      <c r="H118" s="68"/>
      <c r="I118" s="68"/>
      <c r="J118" s="68"/>
      <c r="K118" s="68"/>
      <c r="L118" s="68"/>
      <c r="M118" s="68"/>
      <c r="N118" s="68"/>
      <c r="O118" s="68"/>
      <c r="P118" s="68"/>
      <c r="Q118" s="68"/>
      <c r="R118" s="68"/>
      <c r="S118" s="68"/>
      <c r="T118" s="68"/>
      <c r="U118" s="68"/>
    </row>
    <row r="119" spans="1:21" x14ac:dyDescent="0.3">
      <c r="A119" s="68" t="s">
        <v>194</v>
      </c>
      <c r="B119" s="68"/>
      <c r="C119" s="68"/>
      <c r="D119" s="68" t="s">
        <v>193</v>
      </c>
      <c r="E119" s="68"/>
      <c r="F119" s="68"/>
      <c r="G119" s="68"/>
      <c r="H119" s="68"/>
      <c r="I119" s="68"/>
      <c r="J119" s="68"/>
      <c r="K119" s="68"/>
      <c r="L119" s="68"/>
      <c r="M119" s="68"/>
      <c r="N119" s="68"/>
      <c r="O119" s="68"/>
      <c r="P119" s="68"/>
      <c r="Q119" s="68"/>
      <c r="R119" s="68"/>
      <c r="S119" s="68"/>
      <c r="T119" s="68"/>
      <c r="U119" s="68"/>
    </row>
    <row r="120" spans="1:21" x14ac:dyDescent="0.3">
      <c r="A120" s="68" t="s">
        <v>192</v>
      </c>
      <c r="B120" s="68"/>
      <c r="C120" s="68"/>
      <c r="D120" s="68" t="s">
        <v>191</v>
      </c>
      <c r="E120" s="68"/>
      <c r="F120" s="68"/>
      <c r="G120" s="68"/>
      <c r="H120" s="68"/>
      <c r="I120" s="68"/>
      <c r="J120" s="68"/>
      <c r="K120" s="68"/>
      <c r="L120" s="68"/>
      <c r="M120" s="68"/>
      <c r="N120" s="68"/>
      <c r="O120" s="68"/>
      <c r="P120" s="68"/>
      <c r="Q120" s="68"/>
      <c r="R120" s="68"/>
      <c r="S120" s="68"/>
      <c r="T120" s="68"/>
      <c r="U120" s="68"/>
    </row>
    <row r="121" spans="1:21" x14ac:dyDescent="0.3">
      <c r="A121" s="68"/>
      <c r="B121" s="68"/>
      <c r="C121" s="68"/>
      <c r="D121" s="68"/>
      <c r="E121" s="68"/>
      <c r="F121" s="68"/>
      <c r="G121" s="68"/>
      <c r="H121" s="68"/>
      <c r="I121" s="68"/>
      <c r="J121" s="68"/>
      <c r="K121" s="68"/>
      <c r="L121" s="68"/>
      <c r="M121" s="68"/>
      <c r="N121" s="68"/>
      <c r="O121" s="68"/>
      <c r="P121" s="68"/>
      <c r="Q121" s="68"/>
      <c r="R121" s="68"/>
      <c r="S121" s="68"/>
      <c r="T121" s="68"/>
      <c r="U121" s="68"/>
    </row>
    <row r="122" spans="1:21" x14ac:dyDescent="0.3">
      <c r="A122" s="71" t="s">
        <v>190</v>
      </c>
      <c r="B122" s="68"/>
      <c r="C122" s="68"/>
      <c r="D122" s="68"/>
      <c r="E122" s="68"/>
      <c r="F122" s="68"/>
      <c r="G122" s="68"/>
      <c r="H122" s="68"/>
      <c r="I122" s="68"/>
      <c r="J122" s="68"/>
      <c r="K122" s="68"/>
      <c r="L122" s="68"/>
      <c r="M122" s="68"/>
      <c r="N122" s="68"/>
      <c r="O122" s="68"/>
      <c r="P122" s="68"/>
      <c r="Q122" s="68"/>
      <c r="R122" s="68"/>
      <c r="S122" s="68"/>
      <c r="T122" s="68"/>
      <c r="U122" s="68"/>
    </row>
    <row r="123" spans="1:21" x14ac:dyDescent="0.3">
      <c r="A123" s="68" t="s">
        <v>189</v>
      </c>
      <c r="B123" s="68"/>
      <c r="C123" s="68"/>
      <c r="D123" s="68"/>
      <c r="E123" s="68"/>
      <c r="F123" s="68"/>
      <c r="G123" s="68"/>
      <c r="H123" s="68"/>
      <c r="I123" s="68"/>
      <c r="J123" s="68"/>
      <c r="K123" s="68"/>
      <c r="L123" s="68"/>
      <c r="M123" s="68"/>
      <c r="N123" s="68"/>
      <c r="O123" s="68"/>
      <c r="P123" s="68"/>
      <c r="Q123" s="68"/>
      <c r="R123" s="68"/>
      <c r="S123" s="68"/>
      <c r="T123" s="68"/>
      <c r="U123" s="68"/>
    </row>
    <row r="124" spans="1:21" x14ac:dyDescent="0.3">
      <c r="A124" s="70" t="s">
        <v>184</v>
      </c>
      <c r="B124" s="68"/>
      <c r="C124" s="68"/>
      <c r="D124" s="68"/>
      <c r="E124" s="68"/>
      <c r="F124" s="68"/>
      <c r="G124" s="68"/>
      <c r="H124" s="68"/>
      <c r="I124" s="68"/>
      <c r="J124" s="68"/>
      <c r="K124" s="68"/>
      <c r="L124" s="68"/>
      <c r="M124" s="68"/>
      <c r="N124" s="68"/>
      <c r="O124" s="68"/>
      <c r="P124" s="68"/>
      <c r="Q124" s="68"/>
      <c r="R124" s="68"/>
      <c r="S124" s="68"/>
      <c r="T124" s="68"/>
      <c r="U124" s="68"/>
    </row>
    <row r="125" spans="1:21" x14ac:dyDescent="0.3">
      <c r="A125" s="68"/>
      <c r="B125" s="68"/>
      <c r="C125" s="68"/>
      <c r="D125" s="68"/>
      <c r="E125" s="68"/>
      <c r="F125" s="68"/>
      <c r="G125" s="68"/>
      <c r="H125" s="68"/>
      <c r="I125" s="68"/>
      <c r="J125" s="68"/>
      <c r="K125" s="68"/>
      <c r="L125" s="68"/>
      <c r="M125" s="68"/>
      <c r="N125" s="68"/>
      <c r="O125" s="68"/>
      <c r="P125" s="68"/>
      <c r="Q125" s="68"/>
      <c r="R125" s="68"/>
      <c r="S125" s="68"/>
      <c r="T125" s="68"/>
      <c r="U125" s="68"/>
    </row>
    <row r="126" spans="1:21" x14ac:dyDescent="0.3">
      <c r="A126" s="68" t="s">
        <v>188</v>
      </c>
      <c r="B126" s="68"/>
      <c r="C126" s="68"/>
      <c r="D126" s="68"/>
      <c r="E126" s="68"/>
      <c r="F126" s="68"/>
      <c r="G126" s="68"/>
      <c r="H126" s="68"/>
      <c r="I126" s="68"/>
      <c r="J126" s="68"/>
      <c r="K126" s="68"/>
      <c r="L126" s="68"/>
      <c r="M126" s="68"/>
      <c r="N126" s="68"/>
      <c r="O126" s="68"/>
      <c r="P126" s="68"/>
      <c r="Q126" s="68"/>
      <c r="R126" s="68"/>
      <c r="S126" s="68"/>
      <c r="T126" s="68"/>
      <c r="U126" s="68"/>
    </row>
    <row r="127" spans="1:21" ht="14.5" x14ac:dyDescent="0.35">
      <c r="A127" s="69" t="s">
        <v>187</v>
      </c>
      <c r="B127" s="68"/>
      <c r="C127" s="68"/>
      <c r="D127" s="68"/>
      <c r="E127" s="68"/>
      <c r="F127" s="68"/>
      <c r="G127" s="68"/>
      <c r="H127" s="68"/>
      <c r="I127" s="68"/>
      <c r="J127" s="68"/>
      <c r="K127" s="68"/>
      <c r="L127" s="68"/>
      <c r="M127" s="68"/>
      <c r="N127" s="68"/>
      <c r="O127" s="68"/>
      <c r="P127" s="68"/>
      <c r="Q127" s="68"/>
      <c r="R127" s="68"/>
      <c r="S127" s="68"/>
      <c r="T127" s="68"/>
      <c r="U127" s="68"/>
    </row>
  </sheetData>
  <mergeCells count="30">
    <mergeCell ref="C65:G65"/>
    <mergeCell ref="H65:L65"/>
    <mergeCell ref="C66:G66"/>
    <mergeCell ref="H66:L66"/>
    <mergeCell ref="C67:G67"/>
    <mergeCell ref="H67:L67"/>
    <mergeCell ref="C62:G62"/>
    <mergeCell ref="H62:L62"/>
    <mergeCell ref="C63:G63"/>
    <mergeCell ref="H63:L63"/>
    <mergeCell ref="C64:G64"/>
    <mergeCell ref="H64:L64"/>
    <mergeCell ref="C59:G59"/>
    <mergeCell ref="H59:L59"/>
    <mergeCell ref="C60:G60"/>
    <mergeCell ref="H60:L60"/>
    <mergeCell ref="C61:G61"/>
    <mergeCell ref="H61:L61"/>
    <mergeCell ref="C56:G56"/>
    <mergeCell ref="H56:L56"/>
    <mergeCell ref="C57:G57"/>
    <mergeCell ref="H57:L57"/>
    <mergeCell ref="C58:G58"/>
    <mergeCell ref="H58:L58"/>
    <mergeCell ref="C55:G55"/>
    <mergeCell ref="H55:L55"/>
    <mergeCell ref="C53:G53"/>
    <mergeCell ref="H53:L53"/>
    <mergeCell ref="C54:G54"/>
    <mergeCell ref="H54:L54"/>
  </mergeCells>
  <hyperlinks>
    <hyperlink ref="A124" r:id="rId1" xr:uid="{3A29F97E-F731-426E-BE90-2156787BD4A3}"/>
    <hyperlink ref="A127" r:id="rId2" xr:uid="{EC21622D-FD74-4ACD-BDD8-A47C8687F55D}"/>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14"/>
  <sheetViews>
    <sheetView showGridLines="0" zoomScaleNormal="100" workbookViewId="0">
      <pane xSplit="1" topLeftCell="B1" activePane="topRight" state="frozen"/>
      <selection pane="topRight" activeCell="AV103" sqref="AV103"/>
    </sheetView>
  </sheetViews>
  <sheetFormatPr defaultRowHeight="14.5" x14ac:dyDescent="0.35"/>
  <cols>
    <col min="1" max="1" width="43.1796875" style="6" customWidth="1"/>
    <col min="2" max="2" width="19.1796875" customWidth="1"/>
    <col min="3" max="3" width="17.453125" bestFit="1" customWidth="1"/>
    <col min="4" max="33" width="19.54296875" customWidth="1"/>
    <col min="34" max="34" width="19.54296875" style="26" customWidth="1"/>
    <col min="35" max="35" width="21.1796875" customWidth="1"/>
    <col min="36" max="36" width="21.453125" style="30" customWidth="1"/>
    <col min="37" max="37" width="21.1796875" customWidth="1"/>
    <col min="38" max="39" width="14.81640625" bestFit="1" customWidth="1"/>
    <col min="40" max="41" width="14.81640625" style="30" customWidth="1"/>
    <col min="42" max="42" width="14.81640625" bestFit="1" customWidth="1"/>
    <col min="43" max="43" width="14" bestFit="1" customWidth="1"/>
    <col min="44" max="45" width="14.81640625" style="30" bestFit="1" customWidth="1"/>
    <col min="46" max="47" width="13.453125" customWidth="1"/>
    <col min="48" max="48" width="17" customWidth="1"/>
    <col min="49" max="49" width="15" customWidth="1"/>
    <col min="50" max="50" width="15.7265625" customWidth="1"/>
    <col min="51" max="51" width="10.54296875" bestFit="1" customWidth="1"/>
    <col min="54" max="54" width="15" bestFit="1" customWidth="1"/>
  </cols>
  <sheetData>
    <row r="1" spans="1:50" ht="18" customHeight="1" x14ac:dyDescent="0.35"/>
    <row r="2" spans="1:50" ht="18" x14ac:dyDescent="0.35">
      <c r="A2" s="1" t="s">
        <v>0</v>
      </c>
      <c r="B2" s="2" t="s">
        <v>1</v>
      </c>
      <c r="C2" s="41"/>
      <c r="D2" s="41"/>
      <c r="E2" s="41"/>
      <c r="F2" s="41">
        <v>2011</v>
      </c>
      <c r="G2" s="41"/>
      <c r="H2" s="41"/>
      <c r="I2" s="41"/>
      <c r="J2" s="41">
        <v>2012</v>
      </c>
      <c r="K2" s="41"/>
      <c r="L2" s="41"/>
      <c r="M2" s="41"/>
      <c r="N2" s="41">
        <v>2013</v>
      </c>
      <c r="O2" s="41"/>
      <c r="P2" s="41"/>
      <c r="Q2" s="41"/>
      <c r="R2" s="41">
        <v>2014</v>
      </c>
      <c r="S2" s="41"/>
      <c r="T2" s="41"/>
      <c r="U2" s="41"/>
      <c r="V2" s="41">
        <v>2015</v>
      </c>
      <c r="W2" s="41"/>
      <c r="X2" s="41"/>
      <c r="Y2" s="41"/>
      <c r="Z2" s="41">
        <v>2016</v>
      </c>
      <c r="AA2" s="41"/>
      <c r="AB2" s="41"/>
      <c r="AC2" s="41"/>
      <c r="AD2" s="41">
        <v>2017</v>
      </c>
      <c r="AE2" s="39"/>
      <c r="AF2" s="39"/>
      <c r="AG2" s="39"/>
      <c r="AH2" s="29">
        <v>2018</v>
      </c>
      <c r="AI2" s="29"/>
      <c r="AJ2" s="29"/>
      <c r="AK2" s="29"/>
      <c r="AL2" s="29">
        <v>2019</v>
      </c>
      <c r="AM2" s="29"/>
      <c r="AN2" s="29"/>
      <c r="AO2" s="39"/>
      <c r="AP2" s="39">
        <v>2020</v>
      </c>
      <c r="AQ2" s="39"/>
      <c r="AR2" s="39"/>
      <c r="AS2" s="39">
        <v>2021</v>
      </c>
    </row>
    <row r="3" spans="1:50" x14ac:dyDescent="0.35">
      <c r="A3" s="3" t="s">
        <v>2</v>
      </c>
      <c r="B3" s="4" t="s">
        <v>3</v>
      </c>
      <c r="C3" s="4" t="s">
        <v>58</v>
      </c>
      <c r="D3" s="4" t="s">
        <v>5</v>
      </c>
      <c r="E3" s="4" t="s">
        <v>6</v>
      </c>
      <c r="F3" s="4" t="s">
        <v>7</v>
      </c>
      <c r="G3" s="4" t="s">
        <v>59</v>
      </c>
      <c r="H3" s="4" t="s">
        <v>5</v>
      </c>
      <c r="I3" s="4" t="s">
        <v>6</v>
      </c>
      <c r="J3" s="4" t="s">
        <v>7</v>
      </c>
      <c r="K3" s="4" t="s">
        <v>60</v>
      </c>
      <c r="L3" s="4" t="s">
        <v>5</v>
      </c>
      <c r="M3" s="4" t="s">
        <v>6</v>
      </c>
      <c r="N3" s="4" t="s">
        <v>7</v>
      </c>
      <c r="O3" s="4" t="s">
        <v>61</v>
      </c>
      <c r="P3" s="4" t="s">
        <v>5</v>
      </c>
      <c r="Q3" s="4" t="s">
        <v>6</v>
      </c>
      <c r="R3" s="4" t="s">
        <v>7</v>
      </c>
      <c r="S3" s="4" t="s">
        <v>62</v>
      </c>
      <c r="T3" s="4" t="s">
        <v>5</v>
      </c>
      <c r="U3" s="4" t="s">
        <v>6</v>
      </c>
      <c r="V3" s="4" t="s">
        <v>7</v>
      </c>
      <c r="W3" s="4" t="s">
        <v>63</v>
      </c>
      <c r="X3" s="4" t="s">
        <v>5</v>
      </c>
      <c r="Y3" s="4" t="s">
        <v>6</v>
      </c>
      <c r="Z3" s="4" t="s">
        <v>7</v>
      </c>
      <c r="AA3" s="4" t="s">
        <v>64</v>
      </c>
      <c r="AB3" s="4" t="s">
        <v>5</v>
      </c>
      <c r="AC3" s="4" t="s">
        <v>6</v>
      </c>
      <c r="AD3" s="4" t="s">
        <v>7</v>
      </c>
      <c r="AE3" s="4" t="s">
        <v>65</v>
      </c>
      <c r="AF3" s="4" t="s">
        <v>5</v>
      </c>
      <c r="AG3" s="4" t="s">
        <v>6</v>
      </c>
      <c r="AH3" s="21" t="s">
        <v>7</v>
      </c>
      <c r="AI3" s="21" t="s">
        <v>125</v>
      </c>
      <c r="AJ3" s="19" t="s">
        <v>5</v>
      </c>
      <c r="AK3" s="19" t="s">
        <v>6</v>
      </c>
      <c r="AL3" s="19" t="s">
        <v>7</v>
      </c>
      <c r="AM3" s="21" t="s">
        <v>133</v>
      </c>
      <c r="AN3" s="21" t="s">
        <v>5</v>
      </c>
      <c r="AO3" s="21" t="s">
        <v>6</v>
      </c>
      <c r="AP3" s="21" t="s">
        <v>7</v>
      </c>
      <c r="AQ3" s="21" t="s">
        <v>171</v>
      </c>
      <c r="AR3" s="21" t="s">
        <v>5</v>
      </c>
      <c r="AS3" s="21" t="s">
        <v>6</v>
      </c>
      <c r="AV3" s="56"/>
      <c r="AW3" s="56"/>
      <c r="AX3" s="56"/>
    </row>
    <row r="4" spans="1:50" x14ac:dyDescent="0.35">
      <c r="A4" s="4" t="s">
        <v>8</v>
      </c>
      <c r="B4" s="4" t="s">
        <v>9</v>
      </c>
      <c r="C4" s="19">
        <v>0</v>
      </c>
      <c r="D4" s="19">
        <v>0</v>
      </c>
      <c r="E4" s="19">
        <v>0</v>
      </c>
      <c r="F4" s="19">
        <v>0</v>
      </c>
      <c r="G4" s="19">
        <v>0</v>
      </c>
      <c r="H4" s="19">
        <v>0</v>
      </c>
      <c r="I4" s="19">
        <v>0</v>
      </c>
      <c r="J4" s="19">
        <v>0</v>
      </c>
      <c r="K4" s="19">
        <v>0</v>
      </c>
      <c r="L4" s="19">
        <v>56</v>
      </c>
      <c r="M4" s="19">
        <v>26185</v>
      </c>
      <c r="N4" s="19">
        <v>30518</v>
      </c>
      <c r="O4" s="19">
        <v>27846</v>
      </c>
      <c r="P4" s="19">
        <v>29117</v>
      </c>
      <c r="Q4" s="19">
        <v>42349</v>
      </c>
      <c r="R4" s="19">
        <v>46037</v>
      </c>
      <c r="S4" s="19">
        <v>57602</v>
      </c>
      <c r="T4" s="19">
        <v>91272</v>
      </c>
      <c r="U4" s="19">
        <v>103743</v>
      </c>
      <c r="V4" s="19">
        <v>103113</v>
      </c>
      <c r="W4" s="19">
        <v>130217</v>
      </c>
      <c r="X4" s="19">
        <v>126524</v>
      </c>
      <c r="Y4" s="19">
        <v>105850</v>
      </c>
      <c r="Z4" s="19">
        <v>105809</v>
      </c>
      <c r="AA4" s="19">
        <v>101510</v>
      </c>
      <c r="AB4" s="19">
        <v>139921</v>
      </c>
      <c r="AC4" s="19">
        <v>165589</v>
      </c>
      <c r="AD4" s="19">
        <v>166925</v>
      </c>
      <c r="AE4" s="19">
        <v>161892</v>
      </c>
      <c r="AF4" s="19">
        <v>152281</v>
      </c>
      <c r="AG4" s="19">
        <v>179106</v>
      </c>
      <c r="AH4" s="19">
        <v>186051</v>
      </c>
      <c r="AI4" s="19">
        <v>168937</v>
      </c>
      <c r="AJ4" s="19">
        <v>184279</v>
      </c>
      <c r="AK4" s="19">
        <v>234371</v>
      </c>
      <c r="AL4" s="19">
        <v>286199</v>
      </c>
      <c r="AM4" s="19">
        <v>280099</v>
      </c>
      <c r="AN4" s="19">
        <v>305217</v>
      </c>
      <c r="AO4" s="19">
        <v>473106</v>
      </c>
      <c r="AP4" s="19">
        <v>536906</v>
      </c>
      <c r="AQ4" s="19">
        <v>457530</v>
      </c>
      <c r="AR4" s="19">
        <v>632471</v>
      </c>
      <c r="AS4" s="19">
        <v>830147</v>
      </c>
      <c r="AT4" s="54"/>
      <c r="AU4" s="54"/>
      <c r="AV4" s="57"/>
      <c r="AW4" s="56"/>
      <c r="AX4" s="56"/>
    </row>
    <row r="5" spans="1:50" x14ac:dyDescent="0.35">
      <c r="A5" s="4" t="s">
        <v>10</v>
      </c>
      <c r="B5" s="4" t="s">
        <v>9</v>
      </c>
      <c r="C5" s="19">
        <v>2212</v>
      </c>
      <c r="D5" s="19">
        <v>3069</v>
      </c>
      <c r="E5" s="19">
        <v>4960</v>
      </c>
      <c r="F5" s="19">
        <v>4474</v>
      </c>
      <c r="G5" s="19">
        <v>4367</v>
      </c>
      <c r="H5" s="19">
        <v>4221</v>
      </c>
      <c r="I5" s="19">
        <v>3577</v>
      </c>
      <c r="J5" s="19">
        <v>2680</v>
      </c>
      <c r="K5" s="19">
        <v>4240</v>
      </c>
      <c r="L5" s="19">
        <v>5127</v>
      </c>
      <c r="M5" s="19">
        <v>22948</v>
      </c>
      <c r="N5" s="19">
        <v>9044</v>
      </c>
      <c r="O5" s="19">
        <v>13893</v>
      </c>
      <c r="P5" s="19">
        <v>8777</v>
      </c>
      <c r="Q5" s="19">
        <v>30237</v>
      </c>
      <c r="R5" s="19">
        <v>41302</v>
      </c>
      <c r="S5" s="19">
        <v>38445</v>
      </c>
      <c r="T5" s="19">
        <v>52559</v>
      </c>
      <c r="U5" s="19">
        <v>61645</v>
      </c>
      <c r="V5" s="19">
        <v>67573</v>
      </c>
      <c r="W5" s="19">
        <v>56591</v>
      </c>
      <c r="X5" s="19">
        <v>65100</v>
      </c>
      <c r="Y5" s="19">
        <v>48641</v>
      </c>
      <c r="Z5" s="19">
        <v>43923</v>
      </c>
      <c r="AA5" s="19">
        <v>35211</v>
      </c>
      <c r="AB5" s="19">
        <v>33576</v>
      </c>
      <c r="AC5" s="19">
        <v>19732</v>
      </c>
      <c r="AD5" s="19">
        <v>18521</v>
      </c>
      <c r="AE5" s="19">
        <v>17615</v>
      </c>
      <c r="AF5" s="19">
        <v>18214</v>
      </c>
      <c r="AG5" s="19">
        <v>18865</v>
      </c>
      <c r="AH5" s="19">
        <v>17264</v>
      </c>
      <c r="AI5" s="19">
        <v>12988</v>
      </c>
      <c r="AJ5" s="19">
        <v>15636</v>
      </c>
      <c r="AK5" s="19">
        <v>16696</v>
      </c>
      <c r="AL5" s="19">
        <v>17686</v>
      </c>
      <c r="AM5" s="19">
        <v>19266</v>
      </c>
      <c r="AN5" s="19">
        <v>17476</v>
      </c>
      <c r="AO5" s="19">
        <v>16093</v>
      </c>
      <c r="AP5" s="19">
        <v>16544</v>
      </c>
      <c r="AQ5" s="19">
        <v>11525</v>
      </c>
      <c r="AR5" s="19">
        <v>12071</v>
      </c>
      <c r="AS5" s="19">
        <v>11506</v>
      </c>
      <c r="AT5" s="53"/>
      <c r="AU5" s="53"/>
    </row>
    <row r="6" spans="1:50" x14ac:dyDescent="0.35">
      <c r="A6" s="4" t="s">
        <v>11</v>
      </c>
      <c r="B6" s="4" t="s">
        <v>9</v>
      </c>
      <c r="C6" s="19">
        <v>32732</v>
      </c>
      <c r="D6" s="19">
        <v>34288</v>
      </c>
      <c r="E6" s="19">
        <v>33231</v>
      </c>
      <c r="F6" s="19">
        <v>32727</v>
      </c>
      <c r="G6" s="19">
        <v>32327</v>
      </c>
      <c r="H6" s="19">
        <v>33371</v>
      </c>
      <c r="I6" s="19">
        <v>39529</v>
      </c>
      <c r="J6" s="19">
        <v>38669</v>
      </c>
      <c r="K6" s="19">
        <v>44095</v>
      </c>
      <c r="L6" s="19">
        <v>45016</v>
      </c>
      <c r="M6" s="19">
        <v>40844</v>
      </c>
      <c r="N6" s="19">
        <v>41459</v>
      </c>
      <c r="O6" s="19">
        <v>46146</v>
      </c>
      <c r="P6" s="19">
        <v>57193</v>
      </c>
      <c r="Q6" s="19">
        <v>53771</v>
      </c>
      <c r="R6" s="19">
        <v>53264</v>
      </c>
      <c r="S6" s="19">
        <v>49788</v>
      </c>
      <c r="T6" s="19">
        <v>42794</v>
      </c>
      <c r="U6" s="19">
        <v>45890</v>
      </c>
      <c r="V6" s="19">
        <v>44869</v>
      </c>
      <c r="W6" s="19">
        <v>41647</v>
      </c>
      <c r="X6" s="19">
        <v>44643</v>
      </c>
      <c r="Y6" s="19">
        <v>39237</v>
      </c>
      <c r="Z6" s="19">
        <v>37155</v>
      </c>
      <c r="AA6" s="19">
        <v>15988</v>
      </c>
      <c r="AB6" s="19">
        <v>14314</v>
      </c>
      <c r="AC6" s="19">
        <v>13956</v>
      </c>
      <c r="AD6" s="19">
        <v>14063</v>
      </c>
      <c r="AE6" s="19">
        <v>15251</v>
      </c>
      <c r="AF6" s="19">
        <v>16921</v>
      </c>
      <c r="AG6" s="19">
        <v>14873</v>
      </c>
      <c r="AH6" s="19">
        <v>11561</v>
      </c>
      <c r="AI6" s="19">
        <v>8133</v>
      </c>
      <c r="AJ6" s="19">
        <v>7220</v>
      </c>
      <c r="AK6" s="19">
        <v>8107</v>
      </c>
      <c r="AL6" s="19">
        <v>7391</v>
      </c>
      <c r="AM6" s="19">
        <v>3796</v>
      </c>
      <c r="AN6" s="19">
        <v>2479</v>
      </c>
      <c r="AO6" s="19">
        <v>1467</v>
      </c>
      <c r="AP6" s="19">
        <v>592</v>
      </c>
      <c r="AQ6" s="19">
        <v>481</v>
      </c>
      <c r="AR6" s="19">
        <v>587</v>
      </c>
      <c r="AS6" s="19">
        <v>570</v>
      </c>
      <c r="AT6" s="53"/>
      <c r="AU6" s="53"/>
    </row>
    <row r="7" spans="1:50" x14ac:dyDescent="0.35">
      <c r="A7" s="4" t="s">
        <v>12</v>
      </c>
      <c r="B7" s="4" t="s">
        <v>9</v>
      </c>
      <c r="C7" s="19">
        <v>7202</v>
      </c>
      <c r="D7" s="19">
        <v>7881</v>
      </c>
      <c r="E7" s="19">
        <v>8212</v>
      </c>
      <c r="F7" s="19">
        <v>8117</v>
      </c>
      <c r="G7" s="19">
        <v>7899</v>
      </c>
      <c r="H7" s="19">
        <v>9787</v>
      </c>
      <c r="I7" s="19">
        <v>10413</v>
      </c>
      <c r="J7" s="19">
        <v>11175</v>
      </c>
      <c r="K7" s="19">
        <v>15151</v>
      </c>
      <c r="L7" s="19">
        <v>13029</v>
      </c>
      <c r="M7" s="19">
        <v>9955</v>
      </c>
      <c r="N7" s="19">
        <v>12306</v>
      </c>
      <c r="O7" s="19">
        <v>11495</v>
      </c>
      <c r="P7" s="19">
        <v>13162</v>
      </c>
      <c r="Q7" s="19">
        <v>7022</v>
      </c>
      <c r="R7" s="19">
        <v>4963</v>
      </c>
      <c r="S7" s="19">
        <v>9872</v>
      </c>
      <c r="T7" s="19">
        <v>7884</v>
      </c>
      <c r="U7" s="19">
        <v>3688</v>
      </c>
      <c r="V7" s="19">
        <v>806</v>
      </c>
      <c r="W7" s="19">
        <v>1980</v>
      </c>
      <c r="X7" s="19">
        <v>1973</v>
      </c>
      <c r="Y7" s="19">
        <v>1720</v>
      </c>
      <c r="Z7" s="19">
        <v>1836</v>
      </c>
      <c r="AA7" s="19">
        <v>43</v>
      </c>
      <c r="AB7" s="19">
        <v>9</v>
      </c>
      <c r="AC7" s="19">
        <v>49</v>
      </c>
      <c r="AD7" s="19">
        <v>72</v>
      </c>
      <c r="AE7" s="19">
        <v>41</v>
      </c>
      <c r="AF7" s="19">
        <v>43</v>
      </c>
      <c r="AG7" s="19">
        <v>36</v>
      </c>
      <c r="AH7" s="19">
        <v>49</v>
      </c>
      <c r="AI7" s="19">
        <v>0</v>
      </c>
      <c r="AJ7" s="19">
        <v>0</v>
      </c>
      <c r="AK7" s="19">
        <v>0</v>
      </c>
      <c r="AL7" s="19">
        <v>0</v>
      </c>
      <c r="AM7" s="19">
        <v>0</v>
      </c>
      <c r="AN7" s="19">
        <v>0</v>
      </c>
      <c r="AO7" s="19">
        <v>0</v>
      </c>
      <c r="AP7" s="19">
        <v>0</v>
      </c>
      <c r="AQ7" s="19">
        <v>0</v>
      </c>
      <c r="AR7" s="19">
        <v>0</v>
      </c>
      <c r="AS7" s="19">
        <v>0</v>
      </c>
      <c r="AT7" s="54"/>
      <c r="AU7" s="54"/>
    </row>
    <row r="8" spans="1:50" x14ac:dyDescent="0.35">
      <c r="A8" s="4" t="s">
        <v>13</v>
      </c>
      <c r="B8" s="4" t="s">
        <v>9</v>
      </c>
      <c r="C8" s="19">
        <v>0</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50</v>
      </c>
      <c r="V8" s="19">
        <v>24</v>
      </c>
      <c r="W8" s="19">
        <v>33</v>
      </c>
      <c r="X8" s="19">
        <v>28</v>
      </c>
      <c r="Y8" s="19">
        <v>1</v>
      </c>
      <c r="Z8" s="19">
        <v>2</v>
      </c>
      <c r="AA8" s="19">
        <v>562</v>
      </c>
      <c r="AB8" s="19">
        <v>820</v>
      </c>
      <c r="AC8" s="19">
        <v>970</v>
      </c>
      <c r="AD8" s="19">
        <v>1084</v>
      </c>
      <c r="AE8" s="19">
        <v>1408</v>
      </c>
      <c r="AF8" s="19">
        <v>1664</v>
      </c>
      <c r="AG8" s="19">
        <v>1779</v>
      </c>
      <c r="AH8" s="19">
        <v>2133</v>
      </c>
      <c r="AI8" s="19">
        <v>2535</v>
      </c>
      <c r="AJ8" s="19">
        <v>3048</v>
      </c>
      <c r="AK8" s="19">
        <v>3886</v>
      </c>
      <c r="AL8" s="19">
        <v>4353</v>
      </c>
      <c r="AM8" s="19">
        <v>3901</v>
      </c>
      <c r="AN8" s="19">
        <v>3029</v>
      </c>
      <c r="AO8" s="19">
        <v>4223</v>
      </c>
      <c r="AP8" s="19">
        <v>6862</v>
      </c>
      <c r="AQ8" s="19">
        <v>6289</v>
      </c>
      <c r="AR8" s="19">
        <v>9244</v>
      </c>
      <c r="AS8" s="19">
        <v>9654</v>
      </c>
      <c r="AT8" s="54"/>
      <c r="AU8" s="54"/>
      <c r="AV8" s="58"/>
      <c r="AW8" s="56"/>
    </row>
    <row r="9" spans="1:50" s="30" customFormat="1" x14ac:dyDescent="0.35">
      <c r="A9" s="21" t="s">
        <v>29</v>
      </c>
      <c r="B9" s="21" t="s">
        <v>9</v>
      </c>
      <c r="C9" s="19">
        <v>217913</v>
      </c>
      <c r="D9" s="19">
        <v>252550</v>
      </c>
      <c r="E9" s="19">
        <v>282189</v>
      </c>
      <c r="F9" s="19">
        <v>270901</v>
      </c>
      <c r="G9" s="19">
        <v>261269</v>
      </c>
      <c r="H9" s="19">
        <v>264615</v>
      </c>
      <c r="I9" s="19">
        <v>358459</v>
      </c>
      <c r="J9" s="19">
        <v>334751</v>
      </c>
      <c r="K9" s="19">
        <v>446344</v>
      </c>
      <c r="L9" s="19">
        <v>439633</v>
      </c>
      <c r="M9" s="19">
        <v>586902</v>
      </c>
      <c r="N9" s="19">
        <v>510999</v>
      </c>
      <c r="O9" s="19">
        <v>459238</v>
      </c>
      <c r="P9" s="19">
        <v>551332</v>
      </c>
      <c r="Q9" s="19">
        <v>528433</v>
      </c>
      <c r="R9" s="19">
        <v>491880</v>
      </c>
      <c r="S9" s="19">
        <v>473209</v>
      </c>
      <c r="T9" s="19">
        <v>504542</v>
      </c>
      <c r="U9" s="19">
        <v>538519</v>
      </c>
      <c r="V9" s="19">
        <v>608484</v>
      </c>
      <c r="W9" s="19">
        <v>836629</v>
      </c>
      <c r="X9" s="19">
        <v>857168</v>
      </c>
      <c r="Y9" s="19">
        <v>919750</v>
      </c>
      <c r="Z9" s="19">
        <v>905839</v>
      </c>
      <c r="AA9" s="19">
        <v>783039</v>
      </c>
      <c r="AB9" s="19">
        <v>856950</v>
      </c>
      <c r="AC9" s="19">
        <v>931601</v>
      </c>
      <c r="AD9" s="19">
        <v>916634</v>
      </c>
      <c r="AE9" s="19">
        <v>776336</v>
      </c>
      <c r="AF9" s="19">
        <v>775942</v>
      </c>
      <c r="AG9" s="19">
        <v>949941</v>
      </c>
      <c r="AH9" s="19">
        <v>956310</v>
      </c>
      <c r="AI9" s="19">
        <v>946616</v>
      </c>
      <c r="AJ9" s="19">
        <v>1086445</v>
      </c>
      <c r="AK9" s="19">
        <v>1169325</v>
      </c>
      <c r="AL9" s="19">
        <v>1139746</v>
      </c>
      <c r="AM9" s="19">
        <v>1045797</v>
      </c>
      <c r="AN9" s="19">
        <v>648935</v>
      </c>
      <c r="AO9" s="19">
        <v>1052908</v>
      </c>
      <c r="AP9" s="19">
        <v>989015</v>
      </c>
      <c r="AQ9" s="19">
        <v>747150</v>
      </c>
      <c r="AR9" s="19">
        <v>1008297</v>
      </c>
      <c r="AS9" s="19">
        <v>1113294</v>
      </c>
      <c r="AT9" s="54"/>
      <c r="AU9" s="54"/>
      <c r="AV9" s="57"/>
      <c r="AW9" s="56"/>
    </row>
    <row r="10" spans="1:50" x14ac:dyDescent="0.35">
      <c r="A10" s="4" t="s">
        <v>16</v>
      </c>
      <c r="B10" s="4" t="s">
        <v>9</v>
      </c>
      <c r="C10" s="19">
        <v>12300</v>
      </c>
      <c r="D10" s="19">
        <v>21555</v>
      </c>
      <c r="E10" s="19">
        <v>22424</v>
      </c>
      <c r="F10" s="19">
        <v>27988</v>
      </c>
      <c r="G10" s="19">
        <v>35382</v>
      </c>
      <c r="H10" s="19">
        <v>41919</v>
      </c>
      <c r="I10" s="19">
        <v>34052</v>
      </c>
      <c r="J10" s="19">
        <v>37994</v>
      </c>
      <c r="K10" s="19">
        <v>47386</v>
      </c>
      <c r="L10" s="19">
        <v>123072</v>
      </c>
      <c r="M10" s="19">
        <v>130475</v>
      </c>
      <c r="N10" s="19">
        <v>265737</v>
      </c>
      <c r="O10" s="19">
        <v>169218</v>
      </c>
      <c r="P10" s="19">
        <v>183308</v>
      </c>
      <c r="Q10" s="19">
        <v>154934</v>
      </c>
      <c r="R10" s="19">
        <v>210540</v>
      </c>
      <c r="S10" s="19">
        <v>195615</v>
      </c>
      <c r="T10" s="19">
        <v>287973</v>
      </c>
      <c r="U10" s="19">
        <v>364501</v>
      </c>
      <c r="V10" s="19">
        <v>365821</v>
      </c>
      <c r="W10" s="19">
        <v>322607</v>
      </c>
      <c r="X10" s="19">
        <v>392318</v>
      </c>
      <c r="Y10" s="19">
        <v>470922</v>
      </c>
      <c r="Z10" s="19">
        <v>550936</v>
      </c>
      <c r="AA10" s="19">
        <v>306640</v>
      </c>
      <c r="AB10" s="19">
        <v>321909</v>
      </c>
      <c r="AC10" s="19">
        <v>393587</v>
      </c>
      <c r="AD10" s="19">
        <v>357603</v>
      </c>
      <c r="AE10" s="19">
        <v>306337</v>
      </c>
      <c r="AF10" s="19">
        <v>357508</v>
      </c>
      <c r="AG10" s="19">
        <v>442007</v>
      </c>
      <c r="AH10" s="19">
        <v>500702</v>
      </c>
      <c r="AI10" s="19">
        <v>347140</v>
      </c>
      <c r="AJ10" s="19">
        <v>490163</v>
      </c>
      <c r="AK10" s="19">
        <v>506350</v>
      </c>
      <c r="AL10" s="19">
        <v>487437</v>
      </c>
      <c r="AM10" s="19">
        <v>477797</v>
      </c>
      <c r="AN10" s="19">
        <v>492495</v>
      </c>
      <c r="AO10" s="19">
        <v>592296</v>
      </c>
      <c r="AP10" s="19">
        <v>650739</v>
      </c>
      <c r="AQ10" s="19">
        <v>491223</v>
      </c>
      <c r="AR10" s="19">
        <v>623677</v>
      </c>
      <c r="AS10" s="19">
        <v>623409</v>
      </c>
      <c r="AT10" s="54"/>
      <c r="AU10" s="54"/>
    </row>
    <row r="11" spans="1:50" x14ac:dyDescent="0.35">
      <c r="A11" s="4" t="s">
        <v>17</v>
      </c>
      <c r="B11" s="4" t="s">
        <v>9</v>
      </c>
      <c r="C11" s="19">
        <v>3070</v>
      </c>
      <c r="D11" s="19">
        <v>3368</v>
      </c>
      <c r="E11" s="19">
        <v>4362</v>
      </c>
      <c r="F11" s="19">
        <v>6220</v>
      </c>
      <c r="G11" s="19">
        <v>6701</v>
      </c>
      <c r="H11" s="19">
        <v>6804</v>
      </c>
      <c r="I11" s="19">
        <v>7938</v>
      </c>
      <c r="J11" s="19">
        <v>51216</v>
      </c>
      <c r="K11" s="19">
        <v>64445</v>
      </c>
      <c r="L11" s="19">
        <v>178293</v>
      </c>
      <c r="M11" s="19">
        <v>288998</v>
      </c>
      <c r="N11" s="19">
        <v>258193</v>
      </c>
      <c r="O11" s="19">
        <v>192407</v>
      </c>
      <c r="P11" s="19">
        <v>211004</v>
      </c>
      <c r="Q11" s="19">
        <v>260522</v>
      </c>
      <c r="R11" s="19">
        <v>181046</v>
      </c>
      <c r="S11" s="19">
        <v>204352</v>
      </c>
      <c r="T11" s="19">
        <v>240167</v>
      </c>
      <c r="U11" s="19">
        <v>298591</v>
      </c>
      <c r="V11" s="19">
        <v>295061</v>
      </c>
      <c r="W11" s="19">
        <v>274568</v>
      </c>
      <c r="X11" s="19">
        <v>670559</v>
      </c>
      <c r="Y11" s="19">
        <v>577586</v>
      </c>
      <c r="Z11" s="19">
        <v>718504</v>
      </c>
      <c r="AA11" s="19">
        <v>610652</v>
      </c>
      <c r="AB11" s="19">
        <v>835625</v>
      </c>
      <c r="AC11" s="19">
        <v>844159</v>
      </c>
      <c r="AD11" s="19">
        <v>676294</v>
      </c>
      <c r="AE11" s="19">
        <v>822711</v>
      </c>
      <c r="AF11" s="19">
        <v>904125</v>
      </c>
      <c r="AG11" s="19">
        <v>684773</v>
      </c>
      <c r="AH11" s="19">
        <v>1073782</v>
      </c>
      <c r="AI11" s="19">
        <v>1195556</v>
      </c>
      <c r="AJ11" s="19">
        <v>1245746</v>
      </c>
      <c r="AK11" s="19">
        <v>1056305</v>
      </c>
      <c r="AL11" s="19">
        <v>1282920</v>
      </c>
      <c r="AM11" s="19">
        <v>1033279</v>
      </c>
      <c r="AN11" s="19">
        <v>1141074</v>
      </c>
      <c r="AO11" s="19">
        <v>1104970</v>
      </c>
      <c r="AP11" s="19">
        <v>1291977</v>
      </c>
      <c r="AQ11" s="19">
        <v>1400346</v>
      </c>
      <c r="AR11" s="19">
        <v>1503734</v>
      </c>
      <c r="AS11" s="19">
        <v>1737047</v>
      </c>
      <c r="AT11" s="54"/>
      <c r="AU11" s="54"/>
    </row>
    <row r="12" spans="1:50" s="30" customFormat="1" x14ac:dyDescent="0.35">
      <c r="A12" s="21" t="s">
        <v>122</v>
      </c>
      <c r="B12" s="21" t="s">
        <v>9</v>
      </c>
      <c r="C12" s="19">
        <v>0</v>
      </c>
      <c r="D12" s="19">
        <v>0</v>
      </c>
      <c r="E12" s="19">
        <v>0</v>
      </c>
      <c r="F12" s="19">
        <v>0</v>
      </c>
      <c r="G12" s="19">
        <v>0</v>
      </c>
      <c r="H12" s="19">
        <v>0</v>
      </c>
      <c r="I12" s="19">
        <v>0</v>
      </c>
      <c r="J12" s="19">
        <v>0</v>
      </c>
      <c r="K12" s="19">
        <v>0</v>
      </c>
      <c r="L12" s="19">
        <v>0</v>
      </c>
      <c r="M12" s="19">
        <v>0</v>
      </c>
      <c r="N12" s="19">
        <v>0</v>
      </c>
      <c r="O12" s="19">
        <v>0</v>
      </c>
      <c r="P12" s="19">
        <v>0</v>
      </c>
      <c r="Q12" s="19">
        <v>0</v>
      </c>
      <c r="R12" s="19">
        <v>0</v>
      </c>
      <c r="S12" s="19">
        <v>0</v>
      </c>
      <c r="T12" s="19">
        <v>0</v>
      </c>
      <c r="U12" s="19">
        <v>0</v>
      </c>
      <c r="V12" s="19">
        <v>0</v>
      </c>
      <c r="W12" s="19">
        <v>0</v>
      </c>
      <c r="X12" s="19">
        <v>0</v>
      </c>
      <c r="Y12" s="19">
        <v>0</v>
      </c>
      <c r="Z12" s="19">
        <v>0</v>
      </c>
      <c r="AA12" s="19">
        <v>0</v>
      </c>
      <c r="AB12" s="19">
        <v>0</v>
      </c>
      <c r="AC12" s="19">
        <v>0</v>
      </c>
      <c r="AD12" s="19">
        <v>0</v>
      </c>
      <c r="AE12" s="19">
        <v>0</v>
      </c>
      <c r="AF12" s="19">
        <v>0</v>
      </c>
      <c r="AG12" s="19">
        <v>0</v>
      </c>
      <c r="AH12" s="19">
        <v>0</v>
      </c>
      <c r="AI12" s="19">
        <v>0</v>
      </c>
      <c r="AJ12" s="19">
        <v>3600</v>
      </c>
      <c r="AK12" s="19">
        <v>4579</v>
      </c>
      <c r="AL12" s="19">
        <v>2924</v>
      </c>
      <c r="AM12" s="19">
        <v>2082</v>
      </c>
      <c r="AN12" s="19">
        <v>7042</v>
      </c>
      <c r="AO12" s="19">
        <v>14000</v>
      </c>
      <c r="AP12" s="19">
        <v>4613</v>
      </c>
      <c r="AQ12" s="19">
        <v>7331</v>
      </c>
      <c r="AR12" s="19">
        <v>15656</v>
      </c>
      <c r="AS12" s="19">
        <v>6867</v>
      </c>
      <c r="AT12" s="53"/>
      <c r="AU12" s="53"/>
      <c r="AV12" s="56"/>
    </row>
    <row r="13" spans="1:50" x14ac:dyDescent="0.35">
      <c r="A13" s="21" t="s">
        <v>117</v>
      </c>
      <c r="B13" s="21" t="s">
        <v>9</v>
      </c>
      <c r="C13" s="19">
        <v>0</v>
      </c>
      <c r="D13" s="19">
        <v>0</v>
      </c>
      <c r="E13" s="19">
        <v>0</v>
      </c>
      <c r="F13" s="19">
        <v>0</v>
      </c>
      <c r="G13" s="19">
        <v>0</v>
      </c>
      <c r="H13" s="19">
        <v>0</v>
      </c>
      <c r="I13" s="19">
        <v>0</v>
      </c>
      <c r="J13" s="19">
        <v>0</v>
      </c>
      <c r="K13" s="19">
        <v>0</v>
      </c>
      <c r="L13" s="19">
        <v>0</v>
      </c>
      <c r="M13" s="19">
        <v>0</v>
      </c>
      <c r="N13" s="19">
        <v>0</v>
      </c>
      <c r="O13" s="19">
        <v>0</v>
      </c>
      <c r="P13" s="19">
        <v>0</v>
      </c>
      <c r="Q13" s="19">
        <v>0</v>
      </c>
      <c r="R13" s="19">
        <v>0</v>
      </c>
      <c r="S13" s="19">
        <v>0</v>
      </c>
      <c r="T13" s="19">
        <v>0</v>
      </c>
      <c r="U13" s="19">
        <v>0</v>
      </c>
      <c r="V13" s="19">
        <v>0</v>
      </c>
      <c r="W13" s="19">
        <v>0</v>
      </c>
      <c r="X13" s="19">
        <v>0</v>
      </c>
      <c r="Y13" s="19">
        <v>0</v>
      </c>
      <c r="Z13" s="19">
        <v>0</v>
      </c>
      <c r="AA13" s="19">
        <v>0</v>
      </c>
      <c r="AB13" s="19">
        <v>0</v>
      </c>
      <c r="AC13" s="19">
        <v>0</v>
      </c>
      <c r="AD13" s="19">
        <v>0</v>
      </c>
      <c r="AE13" s="19">
        <v>0</v>
      </c>
      <c r="AF13" s="19">
        <v>0</v>
      </c>
      <c r="AG13" s="19">
        <v>0</v>
      </c>
      <c r="AH13" s="19">
        <v>1082</v>
      </c>
      <c r="AI13" s="19">
        <v>679</v>
      </c>
      <c r="AJ13" s="19">
        <v>4236</v>
      </c>
      <c r="AK13" s="19">
        <v>1161</v>
      </c>
      <c r="AL13" s="19">
        <v>1942</v>
      </c>
      <c r="AM13" s="19">
        <v>2368</v>
      </c>
      <c r="AN13" s="19">
        <v>2338</v>
      </c>
      <c r="AO13" s="19">
        <v>6472</v>
      </c>
      <c r="AP13" s="19">
        <v>4743</v>
      </c>
      <c r="AQ13" s="19">
        <v>11377</v>
      </c>
      <c r="AR13" s="19">
        <v>15331</v>
      </c>
      <c r="AS13" s="19">
        <v>10546</v>
      </c>
      <c r="AT13" s="53"/>
      <c r="AU13" s="54"/>
    </row>
    <row r="14" spans="1:50" s="28" customFormat="1" x14ac:dyDescent="0.35">
      <c r="A14" s="21" t="s">
        <v>123</v>
      </c>
      <c r="B14" s="21" t="s">
        <v>9</v>
      </c>
      <c r="C14" s="19">
        <v>0</v>
      </c>
      <c r="D14" s="19">
        <v>0</v>
      </c>
      <c r="E14" s="19">
        <v>0</v>
      </c>
      <c r="F14" s="19">
        <v>0</v>
      </c>
      <c r="G14" s="19">
        <v>0</v>
      </c>
      <c r="H14" s="19">
        <v>0</v>
      </c>
      <c r="I14" s="19">
        <v>0</v>
      </c>
      <c r="J14" s="19">
        <v>0</v>
      </c>
      <c r="K14" s="19">
        <v>0</v>
      </c>
      <c r="L14" s="19">
        <v>0</v>
      </c>
      <c r="M14" s="19">
        <v>0</v>
      </c>
      <c r="N14" s="19">
        <v>0</v>
      </c>
      <c r="O14" s="19">
        <v>0</v>
      </c>
      <c r="P14" s="19">
        <v>0</v>
      </c>
      <c r="Q14" s="19">
        <v>0</v>
      </c>
      <c r="R14" s="19">
        <v>0</v>
      </c>
      <c r="S14" s="19">
        <v>0</v>
      </c>
      <c r="T14" s="19">
        <v>0</v>
      </c>
      <c r="U14" s="19">
        <v>0</v>
      </c>
      <c r="V14" s="19">
        <v>0</v>
      </c>
      <c r="W14" s="19">
        <v>0</v>
      </c>
      <c r="X14" s="19">
        <v>0</v>
      </c>
      <c r="Y14" s="19">
        <v>0</v>
      </c>
      <c r="Z14" s="19">
        <v>0</v>
      </c>
      <c r="AA14" s="19">
        <v>0</v>
      </c>
      <c r="AB14" s="19">
        <v>0</v>
      </c>
      <c r="AC14" s="19">
        <v>0</v>
      </c>
      <c r="AD14" s="19">
        <v>0</v>
      </c>
      <c r="AE14" s="19">
        <v>0</v>
      </c>
      <c r="AF14" s="19">
        <v>0</v>
      </c>
      <c r="AG14" s="19">
        <v>0</v>
      </c>
      <c r="AH14" s="19">
        <v>0</v>
      </c>
      <c r="AI14" s="19">
        <v>64</v>
      </c>
      <c r="AJ14" s="19">
        <v>623</v>
      </c>
      <c r="AK14" s="19">
        <v>1475</v>
      </c>
      <c r="AL14" s="19">
        <v>1532</v>
      </c>
      <c r="AM14" s="19">
        <v>4065</v>
      </c>
      <c r="AN14" s="19">
        <v>6255</v>
      </c>
      <c r="AO14" s="19">
        <v>6295</v>
      </c>
      <c r="AP14" s="19">
        <v>6549</v>
      </c>
      <c r="AQ14" s="19">
        <v>9058</v>
      </c>
      <c r="AR14" s="19">
        <v>8615</v>
      </c>
      <c r="AS14" s="19">
        <v>10632</v>
      </c>
      <c r="AT14" s="54"/>
      <c r="AU14" s="54"/>
    </row>
    <row r="15" spans="1:50" s="30" customFormat="1" x14ac:dyDescent="0.35">
      <c r="A15" s="21" t="s">
        <v>18</v>
      </c>
      <c r="B15" s="21" t="s">
        <v>9</v>
      </c>
      <c r="C15" s="19">
        <v>0</v>
      </c>
      <c r="D15" s="19">
        <v>553</v>
      </c>
      <c r="E15" s="19">
        <v>1245</v>
      </c>
      <c r="F15" s="19">
        <v>184</v>
      </c>
      <c r="G15" s="19">
        <v>163</v>
      </c>
      <c r="H15" s="19">
        <v>927</v>
      </c>
      <c r="I15" s="19">
        <v>2</v>
      </c>
      <c r="J15" s="19">
        <v>0</v>
      </c>
      <c r="K15" s="19">
        <v>2510</v>
      </c>
      <c r="L15" s="19">
        <v>2663</v>
      </c>
      <c r="M15" s="19">
        <v>68</v>
      </c>
      <c r="N15" s="19">
        <v>488</v>
      </c>
      <c r="O15" s="19">
        <v>1062</v>
      </c>
      <c r="P15" s="19">
        <v>1844</v>
      </c>
      <c r="Q15" s="19">
        <v>837</v>
      </c>
      <c r="R15" s="19">
        <v>17</v>
      </c>
      <c r="S15" s="19">
        <v>3285</v>
      </c>
      <c r="T15" s="19">
        <v>266</v>
      </c>
      <c r="U15" s="19">
        <v>2158</v>
      </c>
      <c r="V15" s="19">
        <v>1459</v>
      </c>
      <c r="W15" s="19">
        <v>831</v>
      </c>
      <c r="X15" s="19">
        <v>9181</v>
      </c>
      <c r="Y15" s="19">
        <v>17351</v>
      </c>
      <c r="Z15" s="19">
        <v>2</v>
      </c>
      <c r="AA15" s="19">
        <v>11603</v>
      </c>
      <c r="AB15" s="19">
        <v>36644</v>
      </c>
      <c r="AC15" s="19">
        <v>8789</v>
      </c>
      <c r="AD15" s="19">
        <v>1037</v>
      </c>
      <c r="AE15" s="19">
        <v>1374</v>
      </c>
      <c r="AF15" s="19">
        <v>37577</v>
      </c>
      <c r="AG15" s="19">
        <v>17258</v>
      </c>
      <c r="AH15" s="19">
        <v>16809</v>
      </c>
      <c r="AI15" s="19">
        <v>125</v>
      </c>
      <c r="AJ15" s="19">
        <v>12824</v>
      </c>
      <c r="AK15" s="19">
        <v>39097</v>
      </c>
      <c r="AL15" s="19">
        <v>73</v>
      </c>
      <c r="AM15" s="19">
        <v>14798</v>
      </c>
      <c r="AN15" s="19">
        <v>8411</v>
      </c>
      <c r="AO15" s="19">
        <v>23421</v>
      </c>
      <c r="AP15" s="19">
        <v>86</v>
      </c>
      <c r="AQ15" s="19">
        <v>12400</v>
      </c>
      <c r="AR15" s="19">
        <v>26755</v>
      </c>
      <c r="AS15" s="19">
        <v>0</v>
      </c>
      <c r="AT15" s="54"/>
      <c r="AU15" s="54"/>
    </row>
    <row r="16" spans="1:50" s="30" customFormat="1" x14ac:dyDescent="0.35">
      <c r="A16" s="21" t="s">
        <v>19</v>
      </c>
      <c r="B16" s="21" t="s">
        <v>9</v>
      </c>
      <c r="C16" s="19">
        <v>76</v>
      </c>
      <c r="D16" s="19">
        <v>862</v>
      </c>
      <c r="E16" s="19">
        <v>98</v>
      </c>
      <c r="F16" s="19">
        <v>0</v>
      </c>
      <c r="G16" s="19">
        <v>830</v>
      </c>
      <c r="H16" s="19">
        <v>1694</v>
      </c>
      <c r="I16" s="19">
        <v>121</v>
      </c>
      <c r="J16" s="19">
        <v>86</v>
      </c>
      <c r="K16" s="19">
        <v>1264</v>
      </c>
      <c r="L16" s="19">
        <v>1557</v>
      </c>
      <c r="M16" s="19">
        <v>738</v>
      </c>
      <c r="N16" s="19">
        <v>0</v>
      </c>
      <c r="O16" s="19">
        <v>47</v>
      </c>
      <c r="P16" s="19">
        <v>4975</v>
      </c>
      <c r="Q16" s="19">
        <v>11188</v>
      </c>
      <c r="R16" s="19">
        <v>20</v>
      </c>
      <c r="S16" s="19">
        <v>1332</v>
      </c>
      <c r="T16" s="19">
        <v>2398</v>
      </c>
      <c r="U16" s="19">
        <v>2151</v>
      </c>
      <c r="V16" s="19">
        <v>213</v>
      </c>
      <c r="W16" s="19">
        <v>174</v>
      </c>
      <c r="X16" s="19">
        <v>3860</v>
      </c>
      <c r="Y16" s="19">
        <v>807</v>
      </c>
      <c r="Z16" s="19">
        <v>5623</v>
      </c>
      <c r="AA16" s="19">
        <v>16901</v>
      </c>
      <c r="AB16" s="19">
        <v>12161</v>
      </c>
      <c r="AC16" s="19">
        <v>11165</v>
      </c>
      <c r="AD16" s="19">
        <v>10564</v>
      </c>
      <c r="AE16" s="19">
        <v>11253</v>
      </c>
      <c r="AF16" s="19">
        <v>15405</v>
      </c>
      <c r="AG16" s="19">
        <v>16170</v>
      </c>
      <c r="AH16" s="19">
        <v>21311</v>
      </c>
      <c r="AI16" s="19">
        <v>5338</v>
      </c>
      <c r="AJ16" s="19">
        <v>11184</v>
      </c>
      <c r="AK16" s="19">
        <v>486</v>
      </c>
      <c r="AL16" s="19">
        <v>0</v>
      </c>
      <c r="AM16" s="19">
        <v>27</v>
      </c>
      <c r="AN16" s="19">
        <v>73</v>
      </c>
      <c r="AO16" s="19">
        <v>1944</v>
      </c>
      <c r="AP16" s="19">
        <v>3417</v>
      </c>
      <c r="AQ16" s="19">
        <v>1559</v>
      </c>
      <c r="AR16" s="19">
        <v>0</v>
      </c>
      <c r="AS16" s="19">
        <v>4400</v>
      </c>
      <c r="AT16" s="54"/>
      <c r="AU16" s="54"/>
    </row>
    <row r="17" spans="1:52" x14ac:dyDescent="0.35">
      <c r="A17" s="4" t="s">
        <v>152</v>
      </c>
      <c r="B17" s="4" t="s">
        <v>9</v>
      </c>
      <c r="C17" s="19">
        <v>0</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c r="Z17" s="19">
        <v>0</v>
      </c>
      <c r="AA17" s="19">
        <v>0</v>
      </c>
      <c r="AB17" s="19">
        <v>0</v>
      </c>
      <c r="AC17" s="19">
        <v>0</v>
      </c>
      <c r="AD17" s="19">
        <v>0</v>
      </c>
      <c r="AE17" s="19">
        <v>0</v>
      </c>
      <c r="AF17" s="19">
        <v>0</v>
      </c>
      <c r="AG17" s="19">
        <v>0</v>
      </c>
      <c r="AH17" s="19">
        <v>0</v>
      </c>
      <c r="AI17" s="19">
        <v>0</v>
      </c>
      <c r="AJ17" s="19">
        <v>0</v>
      </c>
      <c r="AK17" s="19">
        <v>0</v>
      </c>
      <c r="AL17" s="19">
        <v>0</v>
      </c>
      <c r="AM17" s="19">
        <v>124</v>
      </c>
      <c r="AN17" s="19">
        <v>56</v>
      </c>
      <c r="AO17" s="19">
        <v>609</v>
      </c>
      <c r="AP17" s="19">
        <v>2</v>
      </c>
      <c r="AQ17" s="19">
        <v>504</v>
      </c>
      <c r="AR17" s="19">
        <v>1088</v>
      </c>
      <c r="AS17" s="19">
        <v>0</v>
      </c>
      <c r="AT17" s="54"/>
      <c r="AU17" s="54"/>
    </row>
    <row r="18" spans="1:52" s="26" customFormat="1" x14ac:dyDescent="0.35">
      <c r="A18" s="4" t="s">
        <v>150</v>
      </c>
      <c r="B18" s="4" t="s">
        <v>9</v>
      </c>
      <c r="C18" s="19">
        <v>0</v>
      </c>
      <c r="D18" s="19">
        <v>0</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c r="Z18" s="19">
        <v>0</v>
      </c>
      <c r="AA18" s="19">
        <v>0</v>
      </c>
      <c r="AB18" s="19">
        <v>0</v>
      </c>
      <c r="AC18" s="19">
        <v>0</v>
      </c>
      <c r="AD18" s="19">
        <v>0</v>
      </c>
      <c r="AE18" s="19">
        <v>0</v>
      </c>
      <c r="AF18" s="19">
        <v>0</v>
      </c>
      <c r="AG18" s="19">
        <v>0</v>
      </c>
      <c r="AH18" s="19">
        <v>0</v>
      </c>
      <c r="AI18" s="19">
        <v>0</v>
      </c>
      <c r="AJ18" s="19">
        <v>0</v>
      </c>
      <c r="AK18" s="19">
        <v>0</v>
      </c>
      <c r="AL18" s="19">
        <v>0</v>
      </c>
      <c r="AM18" s="19">
        <v>136</v>
      </c>
      <c r="AN18" s="19">
        <v>3</v>
      </c>
      <c r="AO18" s="19">
        <v>59</v>
      </c>
      <c r="AP18" s="19">
        <v>104</v>
      </c>
      <c r="AQ18" s="19">
        <v>73</v>
      </c>
      <c r="AR18" s="19">
        <v>0</v>
      </c>
      <c r="AS18" s="19">
        <v>205</v>
      </c>
      <c r="AT18" s="54"/>
      <c r="AU18" s="54"/>
    </row>
    <row r="19" spans="1:52" s="30" customFormat="1" x14ac:dyDescent="0.35">
      <c r="A19" s="21"/>
      <c r="B19" s="21"/>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row>
    <row r="20" spans="1:52" s="30" customFormat="1" ht="18" x14ac:dyDescent="0.35">
      <c r="A20" s="43" t="s">
        <v>135</v>
      </c>
      <c r="B20" s="44" t="s">
        <v>1</v>
      </c>
      <c r="C20" s="41"/>
      <c r="D20" s="41"/>
      <c r="E20" s="41"/>
      <c r="F20" s="41">
        <v>2011</v>
      </c>
      <c r="G20" s="41"/>
      <c r="H20" s="41"/>
      <c r="I20" s="41"/>
      <c r="J20" s="41">
        <v>2012</v>
      </c>
      <c r="K20" s="41"/>
      <c r="L20" s="41"/>
      <c r="M20" s="41"/>
      <c r="N20" s="41">
        <v>2013</v>
      </c>
      <c r="O20" s="41"/>
      <c r="P20" s="41"/>
      <c r="Q20" s="41"/>
      <c r="R20" s="41">
        <v>2014</v>
      </c>
      <c r="S20" s="41"/>
      <c r="T20" s="41"/>
      <c r="U20" s="41"/>
      <c r="V20" s="41">
        <v>2015</v>
      </c>
      <c r="W20" s="41"/>
      <c r="X20" s="41"/>
      <c r="Y20" s="41"/>
      <c r="Z20" s="41">
        <v>2016</v>
      </c>
      <c r="AA20" s="41"/>
      <c r="AB20" s="41"/>
      <c r="AC20" s="41"/>
      <c r="AD20" s="41">
        <v>2017</v>
      </c>
      <c r="AE20" s="39"/>
      <c r="AF20" s="39"/>
      <c r="AG20" s="39"/>
      <c r="AH20" s="29">
        <v>2018</v>
      </c>
      <c r="AI20" s="29"/>
      <c r="AJ20" s="29"/>
      <c r="AK20" s="29"/>
      <c r="AL20" s="29">
        <v>2019</v>
      </c>
      <c r="AM20" s="29"/>
      <c r="AN20" s="29"/>
      <c r="AO20" s="39"/>
      <c r="AP20" s="39">
        <v>2020</v>
      </c>
      <c r="AQ20" s="39"/>
      <c r="AR20" s="39"/>
      <c r="AS20" s="39">
        <v>2021</v>
      </c>
    </row>
    <row r="21" spans="1:52" s="30" customFormat="1" x14ac:dyDescent="0.35">
      <c r="A21" s="3" t="s">
        <v>173</v>
      </c>
      <c r="B21" s="45" t="s">
        <v>3</v>
      </c>
      <c r="C21" s="21" t="s">
        <v>58</v>
      </c>
      <c r="D21" s="21" t="s">
        <v>5</v>
      </c>
      <c r="E21" s="21" t="s">
        <v>6</v>
      </c>
      <c r="F21" s="21" t="s">
        <v>7</v>
      </c>
      <c r="G21" s="21" t="s">
        <v>59</v>
      </c>
      <c r="H21" s="21" t="s">
        <v>5</v>
      </c>
      <c r="I21" s="21" t="s">
        <v>6</v>
      </c>
      <c r="J21" s="21" t="s">
        <v>7</v>
      </c>
      <c r="K21" s="21" t="s">
        <v>60</v>
      </c>
      <c r="L21" s="21" t="s">
        <v>5</v>
      </c>
      <c r="M21" s="21" t="s">
        <v>6</v>
      </c>
      <c r="N21" s="21" t="s">
        <v>7</v>
      </c>
      <c r="O21" s="21" t="s">
        <v>61</v>
      </c>
      <c r="P21" s="21" t="s">
        <v>5</v>
      </c>
      <c r="Q21" s="21" t="s">
        <v>6</v>
      </c>
      <c r="R21" s="21" t="s">
        <v>7</v>
      </c>
      <c r="S21" s="21" t="s">
        <v>62</v>
      </c>
      <c r="T21" s="21" t="s">
        <v>5</v>
      </c>
      <c r="U21" s="21" t="s">
        <v>6</v>
      </c>
      <c r="V21" s="21" t="s">
        <v>7</v>
      </c>
      <c r="W21" s="21" t="s">
        <v>63</v>
      </c>
      <c r="X21" s="21" t="s">
        <v>5</v>
      </c>
      <c r="Y21" s="21" t="s">
        <v>6</v>
      </c>
      <c r="Z21" s="21" t="s">
        <v>7</v>
      </c>
      <c r="AA21" s="21" t="s">
        <v>64</v>
      </c>
      <c r="AB21" s="21" t="s">
        <v>5</v>
      </c>
      <c r="AC21" s="21" t="s">
        <v>6</v>
      </c>
      <c r="AD21" s="21" t="s">
        <v>7</v>
      </c>
      <c r="AE21" s="21" t="s">
        <v>65</v>
      </c>
      <c r="AF21" s="21" t="s">
        <v>5</v>
      </c>
      <c r="AG21" s="21" t="s">
        <v>6</v>
      </c>
      <c r="AH21" s="21" t="s">
        <v>7</v>
      </c>
      <c r="AI21" s="21" t="s">
        <v>125</v>
      </c>
      <c r="AJ21" s="19" t="s">
        <v>5</v>
      </c>
      <c r="AK21" s="19" t="s">
        <v>6</v>
      </c>
      <c r="AL21" s="19" t="s">
        <v>7</v>
      </c>
      <c r="AM21" s="21" t="s">
        <v>133</v>
      </c>
      <c r="AN21" s="21" t="s">
        <v>5</v>
      </c>
      <c r="AO21" s="21" t="s">
        <v>6</v>
      </c>
      <c r="AP21" s="21" t="s">
        <v>7</v>
      </c>
      <c r="AQ21" s="21" t="s">
        <v>171</v>
      </c>
      <c r="AR21" s="21" t="s">
        <v>5</v>
      </c>
      <c r="AS21" s="21" t="s">
        <v>6</v>
      </c>
    </row>
    <row r="22" spans="1:52" s="30" customFormat="1" ht="25" x14ac:dyDescent="0.35">
      <c r="A22" s="50" t="s">
        <v>176</v>
      </c>
      <c r="B22" s="45" t="s">
        <v>9</v>
      </c>
      <c r="C22" s="48">
        <v>459</v>
      </c>
      <c r="D22" s="48">
        <v>1268</v>
      </c>
      <c r="E22" s="48">
        <v>2455</v>
      </c>
      <c r="F22" s="48">
        <v>3536</v>
      </c>
      <c r="G22" s="48">
        <v>4519</v>
      </c>
      <c r="H22" s="48">
        <v>5560</v>
      </c>
      <c r="I22" s="48">
        <v>7294</v>
      </c>
      <c r="J22" s="48">
        <v>9611</v>
      </c>
      <c r="K22" s="48">
        <v>15051</v>
      </c>
      <c r="L22" s="48">
        <v>19516</v>
      </c>
      <c r="M22" s="48">
        <v>25039</v>
      </c>
      <c r="N22" s="48">
        <v>34347</v>
      </c>
      <c r="O22" s="48">
        <v>41753</v>
      </c>
      <c r="P22" s="48">
        <v>51092</v>
      </c>
      <c r="Q22" s="48">
        <v>59366</v>
      </c>
      <c r="R22" s="48">
        <v>69119</v>
      </c>
      <c r="S22" s="48">
        <v>73708</v>
      </c>
      <c r="T22" s="48">
        <v>78072</v>
      </c>
      <c r="U22" s="48">
        <v>90921</v>
      </c>
      <c r="V22" s="48">
        <v>94821</v>
      </c>
      <c r="W22" s="48">
        <v>124882</v>
      </c>
      <c r="X22" s="48">
        <v>132376</v>
      </c>
      <c r="Y22" s="48">
        <v>141880</v>
      </c>
      <c r="Z22" s="48">
        <v>165562</v>
      </c>
      <c r="AA22" s="48">
        <v>189333</v>
      </c>
      <c r="AB22" s="48">
        <v>191394</v>
      </c>
      <c r="AC22" s="48">
        <v>202792</v>
      </c>
      <c r="AD22" s="48">
        <v>218032</v>
      </c>
      <c r="AE22" s="48">
        <v>264025</v>
      </c>
      <c r="AF22" s="48">
        <v>294496</v>
      </c>
      <c r="AG22" s="48">
        <v>339375</v>
      </c>
      <c r="AH22" s="48">
        <v>372356</v>
      </c>
      <c r="AI22" s="48">
        <v>0</v>
      </c>
      <c r="AJ22" s="48">
        <v>0</v>
      </c>
      <c r="AK22" s="48">
        <v>0</v>
      </c>
      <c r="AL22" s="48">
        <v>0</v>
      </c>
      <c r="AM22" s="48">
        <v>0</v>
      </c>
      <c r="AN22" s="48">
        <v>0</v>
      </c>
      <c r="AO22" s="48">
        <v>0</v>
      </c>
      <c r="AP22" s="48">
        <v>0</v>
      </c>
      <c r="AQ22" s="48">
        <v>0</v>
      </c>
      <c r="AR22" s="48">
        <v>0</v>
      </c>
      <c r="AS22" s="48">
        <v>0</v>
      </c>
      <c r="AT22" s="54"/>
      <c r="AU22" s="54"/>
      <c r="AX22" s="24"/>
      <c r="AY22" s="24"/>
      <c r="AZ22" s="24"/>
    </row>
    <row r="23" spans="1:52" s="30" customFormat="1" ht="25" x14ac:dyDescent="0.35">
      <c r="A23" s="50" t="s">
        <v>177</v>
      </c>
      <c r="B23" s="45" t="s">
        <v>9</v>
      </c>
      <c r="C23" s="48">
        <v>0</v>
      </c>
      <c r="D23" s="48">
        <v>25</v>
      </c>
      <c r="E23" s="48">
        <v>0</v>
      </c>
      <c r="F23" s="48">
        <v>0</v>
      </c>
      <c r="G23" s="48">
        <v>0</v>
      </c>
      <c r="H23" s="48">
        <v>0</v>
      </c>
      <c r="I23" s="48">
        <v>0</v>
      </c>
      <c r="J23" s="48">
        <v>0</v>
      </c>
      <c r="K23" s="48">
        <v>0</v>
      </c>
      <c r="L23" s="48">
        <v>0</v>
      </c>
      <c r="M23" s="48">
        <v>0</v>
      </c>
      <c r="N23" s="48">
        <v>0</v>
      </c>
      <c r="O23" s="48">
        <v>0</v>
      </c>
      <c r="P23" s="48">
        <v>0</v>
      </c>
      <c r="Q23" s="48">
        <v>0</v>
      </c>
      <c r="R23" s="48">
        <v>0</v>
      </c>
      <c r="S23" s="48">
        <v>0</v>
      </c>
      <c r="T23" s="48">
        <v>0</v>
      </c>
      <c r="U23" s="48">
        <v>115</v>
      </c>
      <c r="V23" s="48">
        <v>103</v>
      </c>
      <c r="W23" s="48">
        <v>314</v>
      </c>
      <c r="X23" s="48">
        <v>364</v>
      </c>
      <c r="Y23" s="48">
        <v>382</v>
      </c>
      <c r="Z23" s="48">
        <v>399</v>
      </c>
      <c r="AA23" s="48">
        <v>471</v>
      </c>
      <c r="AB23" s="48">
        <v>492</v>
      </c>
      <c r="AC23" s="48">
        <v>524</v>
      </c>
      <c r="AD23" s="48">
        <v>621</v>
      </c>
      <c r="AE23" s="48">
        <v>874</v>
      </c>
      <c r="AF23" s="48">
        <v>856</v>
      </c>
      <c r="AG23" s="48">
        <v>1411</v>
      </c>
      <c r="AH23" s="48">
        <v>1705</v>
      </c>
      <c r="AI23" s="48">
        <v>0</v>
      </c>
      <c r="AJ23" s="48">
        <v>0</v>
      </c>
      <c r="AK23" s="48">
        <v>0</v>
      </c>
      <c r="AL23" s="48">
        <v>0</v>
      </c>
      <c r="AM23" s="48">
        <v>0</v>
      </c>
      <c r="AN23" s="48">
        <v>0</v>
      </c>
      <c r="AO23" s="48">
        <v>0</v>
      </c>
      <c r="AP23" s="48">
        <v>0</v>
      </c>
      <c r="AQ23" s="48">
        <v>0</v>
      </c>
      <c r="AR23" s="48">
        <v>0</v>
      </c>
      <c r="AS23" s="48">
        <v>0</v>
      </c>
      <c r="AT23" s="54"/>
      <c r="AU23" s="54"/>
      <c r="AX23" s="24"/>
      <c r="AY23" s="24"/>
      <c r="AZ23" s="24"/>
    </row>
    <row r="24" spans="1:52" s="30" customFormat="1" ht="25" x14ac:dyDescent="0.35">
      <c r="A24" s="50" t="s">
        <v>140</v>
      </c>
      <c r="B24" s="45" t="s">
        <v>9</v>
      </c>
      <c r="C24" s="48">
        <v>0</v>
      </c>
      <c r="D24" s="48">
        <v>0</v>
      </c>
      <c r="E24" s="48">
        <v>0</v>
      </c>
      <c r="F24" s="48">
        <v>0</v>
      </c>
      <c r="G24" s="48">
        <v>0</v>
      </c>
      <c r="H24" s="48">
        <v>0</v>
      </c>
      <c r="I24" s="48">
        <v>0</v>
      </c>
      <c r="J24" s="48">
        <v>0</v>
      </c>
      <c r="K24" s="48">
        <v>0</v>
      </c>
      <c r="L24" s="48">
        <v>0</v>
      </c>
      <c r="M24" s="48">
        <v>0</v>
      </c>
      <c r="N24" s="48">
        <v>0</v>
      </c>
      <c r="O24" s="48">
        <v>0</v>
      </c>
      <c r="P24" s="48">
        <v>0</v>
      </c>
      <c r="Q24" s="48">
        <v>0</v>
      </c>
      <c r="R24" s="48">
        <v>0</v>
      </c>
      <c r="S24" s="48">
        <v>0</v>
      </c>
      <c r="T24" s="48">
        <v>0</v>
      </c>
      <c r="U24" s="48">
        <v>0</v>
      </c>
      <c r="V24" s="48">
        <v>0</v>
      </c>
      <c r="W24" s="48">
        <v>0</v>
      </c>
      <c r="X24" s="48">
        <v>0</v>
      </c>
      <c r="Y24" s="48">
        <v>0</v>
      </c>
      <c r="Z24" s="48">
        <v>0</v>
      </c>
      <c r="AA24" s="48">
        <v>0</v>
      </c>
      <c r="AB24" s="48">
        <v>0</v>
      </c>
      <c r="AC24" s="48">
        <v>0</v>
      </c>
      <c r="AD24" s="48">
        <v>0</v>
      </c>
      <c r="AE24" s="48">
        <v>0</v>
      </c>
      <c r="AF24" s="48">
        <v>0</v>
      </c>
      <c r="AG24" s="48">
        <v>0</v>
      </c>
      <c r="AH24" s="48">
        <v>0</v>
      </c>
      <c r="AI24" s="48">
        <v>384951</v>
      </c>
      <c r="AJ24" s="48">
        <v>337887</v>
      </c>
      <c r="AK24" s="48">
        <v>374311</v>
      </c>
      <c r="AL24" s="48">
        <v>418897</v>
      </c>
      <c r="AM24" s="48">
        <v>410738</v>
      </c>
      <c r="AN24" s="48">
        <v>234329</v>
      </c>
      <c r="AO24" s="48">
        <v>292327</v>
      </c>
      <c r="AP24" s="48">
        <v>324291</v>
      </c>
      <c r="AQ24" s="48">
        <v>334993</v>
      </c>
      <c r="AR24" s="48">
        <v>421288</v>
      </c>
      <c r="AS24" s="48">
        <v>470165</v>
      </c>
      <c r="AT24" s="54"/>
      <c r="AU24" s="54"/>
      <c r="AX24" s="24"/>
      <c r="AY24" s="24"/>
      <c r="AZ24" s="24"/>
    </row>
    <row r="25" spans="1:52" s="30" customFormat="1" ht="25" x14ac:dyDescent="0.35">
      <c r="A25" s="50" t="s">
        <v>141</v>
      </c>
      <c r="B25" s="45" t="s">
        <v>9</v>
      </c>
      <c r="C25" s="48">
        <v>0</v>
      </c>
      <c r="D25" s="48">
        <v>0</v>
      </c>
      <c r="E25" s="48">
        <v>0</v>
      </c>
      <c r="F25" s="48">
        <v>0</v>
      </c>
      <c r="G25" s="48">
        <v>0</v>
      </c>
      <c r="H25" s="48">
        <v>0</v>
      </c>
      <c r="I25" s="48">
        <v>0</v>
      </c>
      <c r="J25" s="48">
        <v>0</v>
      </c>
      <c r="K25" s="48">
        <v>0</v>
      </c>
      <c r="L25" s="48">
        <v>0</v>
      </c>
      <c r="M25" s="48">
        <v>0</v>
      </c>
      <c r="N25" s="48">
        <v>0</v>
      </c>
      <c r="O25" s="48">
        <v>0</v>
      </c>
      <c r="P25" s="48">
        <v>0</v>
      </c>
      <c r="Q25" s="48">
        <v>0</v>
      </c>
      <c r="R25" s="48">
        <v>0</v>
      </c>
      <c r="S25" s="48">
        <v>0</v>
      </c>
      <c r="T25" s="48">
        <v>0</v>
      </c>
      <c r="U25" s="48">
        <v>0</v>
      </c>
      <c r="V25" s="48">
        <v>0</v>
      </c>
      <c r="W25" s="48">
        <v>0</v>
      </c>
      <c r="X25" s="48">
        <v>0</v>
      </c>
      <c r="Y25" s="48">
        <v>0</v>
      </c>
      <c r="Z25" s="48">
        <v>0</v>
      </c>
      <c r="AA25" s="48">
        <v>0</v>
      </c>
      <c r="AB25" s="48">
        <v>0</v>
      </c>
      <c r="AC25" s="48">
        <v>0</v>
      </c>
      <c r="AD25" s="48">
        <v>0</v>
      </c>
      <c r="AE25" s="48">
        <v>0</v>
      </c>
      <c r="AF25" s="48">
        <v>0</v>
      </c>
      <c r="AG25" s="48">
        <v>0</v>
      </c>
      <c r="AH25" s="48">
        <v>0</v>
      </c>
      <c r="AI25" s="48">
        <v>3271</v>
      </c>
      <c r="AJ25" s="48">
        <v>9312</v>
      </c>
      <c r="AK25" s="48">
        <v>42287</v>
      </c>
      <c r="AL25" s="48">
        <v>54390</v>
      </c>
      <c r="AM25" s="48">
        <v>55193</v>
      </c>
      <c r="AN25" s="48">
        <v>35403</v>
      </c>
      <c r="AO25" s="48">
        <v>46389</v>
      </c>
      <c r="AP25" s="48">
        <v>51538</v>
      </c>
      <c r="AQ25" s="48">
        <v>49904</v>
      </c>
      <c r="AR25" s="48">
        <v>70091</v>
      </c>
      <c r="AS25" s="48">
        <v>65625</v>
      </c>
      <c r="AT25" s="53"/>
      <c r="AU25" s="54"/>
      <c r="AX25" s="24"/>
      <c r="AY25" s="24"/>
      <c r="AZ25" s="24"/>
    </row>
    <row r="26" spans="1:52" s="30" customFormat="1" ht="25" x14ac:dyDescent="0.35">
      <c r="A26" s="50" t="s">
        <v>142</v>
      </c>
      <c r="B26" s="45" t="s">
        <v>9</v>
      </c>
      <c r="C26" s="48">
        <v>0</v>
      </c>
      <c r="D26" s="48">
        <v>0</v>
      </c>
      <c r="E26" s="48">
        <v>0</v>
      </c>
      <c r="F26" s="48">
        <v>0</v>
      </c>
      <c r="G26" s="48">
        <v>0</v>
      </c>
      <c r="H26" s="48">
        <v>0</v>
      </c>
      <c r="I26" s="48">
        <v>0</v>
      </c>
      <c r="J26" s="48">
        <v>0</v>
      </c>
      <c r="K26" s="48">
        <v>0</v>
      </c>
      <c r="L26" s="48">
        <v>0</v>
      </c>
      <c r="M26" s="48">
        <v>0</v>
      </c>
      <c r="N26" s="48">
        <v>0</v>
      </c>
      <c r="O26" s="48">
        <v>0</v>
      </c>
      <c r="P26" s="48">
        <v>0</v>
      </c>
      <c r="Q26" s="48">
        <v>0</v>
      </c>
      <c r="R26" s="48">
        <v>0</v>
      </c>
      <c r="S26" s="48">
        <v>0</v>
      </c>
      <c r="T26" s="48">
        <v>0</v>
      </c>
      <c r="U26" s="48">
        <v>0</v>
      </c>
      <c r="V26" s="48">
        <v>0</v>
      </c>
      <c r="W26" s="48">
        <v>0</v>
      </c>
      <c r="X26" s="48">
        <v>0</v>
      </c>
      <c r="Y26" s="48">
        <v>0</v>
      </c>
      <c r="Z26" s="48">
        <v>0</v>
      </c>
      <c r="AA26" s="48">
        <v>0</v>
      </c>
      <c r="AB26" s="48">
        <v>0</v>
      </c>
      <c r="AC26" s="48">
        <v>0</v>
      </c>
      <c r="AD26" s="48">
        <v>0</v>
      </c>
      <c r="AE26" s="48">
        <v>0</v>
      </c>
      <c r="AF26" s="48">
        <v>0</v>
      </c>
      <c r="AG26" s="48">
        <v>0</v>
      </c>
      <c r="AH26" s="48">
        <v>0</v>
      </c>
      <c r="AI26" s="48">
        <v>11946</v>
      </c>
      <c r="AJ26" s="48">
        <v>14707</v>
      </c>
      <c r="AK26" s="48">
        <v>8064</v>
      </c>
      <c r="AL26" s="48">
        <v>8778</v>
      </c>
      <c r="AM26" s="48">
        <v>6283</v>
      </c>
      <c r="AN26" s="48">
        <v>1721</v>
      </c>
      <c r="AO26" s="48">
        <v>3719</v>
      </c>
      <c r="AP26" s="48">
        <v>2587</v>
      </c>
      <c r="AQ26" s="48">
        <v>2561</v>
      </c>
      <c r="AR26" s="48">
        <v>3168</v>
      </c>
      <c r="AS26" s="48">
        <v>4824</v>
      </c>
      <c r="AT26" s="54"/>
      <c r="AU26" s="54"/>
      <c r="AX26" s="24"/>
      <c r="AY26" s="24"/>
      <c r="AZ26" s="24"/>
    </row>
    <row r="27" spans="1:52" s="30" customFormat="1" ht="25" x14ac:dyDescent="0.35">
      <c r="A27" s="50" t="s">
        <v>143</v>
      </c>
      <c r="B27" s="45" t="s">
        <v>9</v>
      </c>
      <c r="C27" s="48">
        <v>0</v>
      </c>
      <c r="D27" s="48">
        <v>0</v>
      </c>
      <c r="E27" s="48">
        <v>0</v>
      </c>
      <c r="F27" s="48">
        <v>0</v>
      </c>
      <c r="G27" s="48">
        <v>0</v>
      </c>
      <c r="H27" s="48">
        <v>0</v>
      </c>
      <c r="I27" s="48">
        <v>0</v>
      </c>
      <c r="J27" s="48">
        <v>0</v>
      </c>
      <c r="K27" s="48">
        <v>0</v>
      </c>
      <c r="L27" s="48">
        <v>0</v>
      </c>
      <c r="M27" s="48">
        <v>0</v>
      </c>
      <c r="N27" s="48">
        <v>0</v>
      </c>
      <c r="O27" s="48">
        <v>0</v>
      </c>
      <c r="P27" s="48">
        <v>0</v>
      </c>
      <c r="Q27" s="48">
        <v>0</v>
      </c>
      <c r="R27" s="48">
        <v>0</v>
      </c>
      <c r="S27" s="48">
        <v>0</v>
      </c>
      <c r="T27" s="48">
        <v>0</v>
      </c>
      <c r="U27" s="48">
        <v>0</v>
      </c>
      <c r="V27" s="48">
        <v>0</v>
      </c>
      <c r="W27" s="48">
        <v>0</v>
      </c>
      <c r="X27" s="48">
        <v>0</v>
      </c>
      <c r="Y27" s="48">
        <v>0</v>
      </c>
      <c r="Z27" s="48">
        <v>0</v>
      </c>
      <c r="AA27" s="48">
        <v>0</v>
      </c>
      <c r="AB27" s="48">
        <v>0</v>
      </c>
      <c r="AC27" s="48">
        <v>0</v>
      </c>
      <c r="AD27" s="48">
        <v>0</v>
      </c>
      <c r="AE27" s="48">
        <v>0</v>
      </c>
      <c r="AF27" s="48">
        <v>0</v>
      </c>
      <c r="AG27" s="48">
        <v>0</v>
      </c>
      <c r="AH27" s="48">
        <v>0</v>
      </c>
      <c r="AI27" s="48">
        <v>58586</v>
      </c>
      <c r="AJ27" s="48">
        <v>67439</v>
      </c>
      <c r="AK27" s="48">
        <v>80325</v>
      </c>
      <c r="AL27" s="48">
        <v>83832</v>
      </c>
      <c r="AM27" s="48">
        <v>69136</v>
      </c>
      <c r="AN27" s="48">
        <v>51613</v>
      </c>
      <c r="AO27" s="48">
        <v>68314</v>
      </c>
      <c r="AP27" s="48">
        <v>68552</v>
      </c>
      <c r="AQ27" s="48">
        <v>80106</v>
      </c>
      <c r="AR27" s="48">
        <v>121011</v>
      </c>
      <c r="AS27" s="48">
        <v>148401</v>
      </c>
      <c r="AT27" s="54"/>
      <c r="AU27" s="54"/>
      <c r="AX27" s="24"/>
      <c r="AY27" s="24"/>
      <c r="AZ27" s="24"/>
    </row>
    <row r="28" spans="1:52" s="30" customFormat="1" ht="25" x14ac:dyDescent="0.35">
      <c r="A28" s="50" t="s">
        <v>144</v>
      </c>
      <c r="B28" s="45" t="s">
        <v>9</v>
      </c>
      <c r="C28" s="48">
        <v>0</v>
      </c>
      <c r="D28" s="48">
        <v>0</v>
      </c>
      <c r="E28" s="48">
        <v>0</v>
      </c>
      <c r="F28" s="48">
        <v>0</v>
      </c>
      <c r="G28" s="48">
        <v>0</v>
      </c>
      <c r="H28" s="48">
        <v>0</v>
      </c>
      <c r="I28" s="48">
        <v>0</v>
      </c>
      <c r="J28" s="48">
        <v>0</v>
      </c>
      <c r="K28" s="48">
        <v>0</v>
      </c>
      <c r="L28" s="48">
        <v>0</v>
      </c>
      <c r="M28" s="48">
        <v>0</v>
      </c>
      <c r="N28" s="48">
        <v>0</v>
      </c>
      <c r="O28" s="48">
        <v>0</v>
      </c>
      <c r="P28" s="48">
        <v>0</v>
      </c>
      <c r="Q28" s="48">
        <v>0</v>
      </c>
      <c r="R28" s="48">
        <v>0</v>
      </c>
      <c r="S28" s="48">
        <v>0</v>
      </c>
      <c r="T28" s="48">
        <v>0</v>
      </c>
      <c r="U28" s="48">
        <v>0</v>
      </c>
      <c r="V28" s="48">
        <v>0</v>
      </c>
      <c r="W28" s="48">
        <v>0</v>
      </c>
      <c r="X28" s="48">
        <v>0</v>
      </c>
      <c r="Y28" s="48">
        <v>0</v>
      </c>
      <c r="Z28" s="48">
        <v>0</v>
      </c>
      <c r="AA28" s="48">
        <v>0</v>
      </c>
      <c r="AB28" s="48">
        <v>0</v>
      </c>
      <c r="AC28" s="48">
        <v>0</v>
      </c>
      <c r="AD28" s="48">
        <v>0</v>
      </c>
      <c r="AE28" s="48">
        <v>0</v>
      </c>
      <c r="AF28" s="48">
        <v>0</v>
      </c>
      <c r="AG28" s="48">
        <v>0</v>
      </c>
      <c r="AH28" s="48">
        <v>0</v>
      </c>
      <c r="AI28" s="48">
        <v>2782</v>
      </c>
      <c r="AJ28" s="48">
        <v>3801</v>
      </c>
      <c r="AK28" s="48">
        <v>3235</v>
      </c>
      <c r="AL28" s="48">
        <v>4272</v>
      </c>
      <c r="AM28" s="48">
        <v>4361</v>
      </c>
      <c r="AN28" s="48">
        <v>3860</v>
      </c>
      <c r="AO28" s="48">
        <v>3568</v>
      </c>
      <c r="AP28" s="48">
        <v>1868</v>
      </c>
      <c r="AQ28" s="48">
        <v>1552</v>
      </c>
      <c r="AR28" s="48">
        <v>1495</v>
      </c>
      <c r="AS28" s="48">
        <v>1273</v>
      </c>
      <c r="AT28" s="53"/>
      <c r="AU28" s="54"/>
      <c r="AX28" s="24"/>
      <c r="AY28" s="24"/>
      <c r="AZ28" s="24"/>
    </row>
    <row r="29" spans="1:52" s="30" customFormat="1" ht="25" x14ac:dyDescent="0.35">
      <c r="A29" s="50" t="s">
        <v>145</v>
      </c>
      <c r="B29" s="45" t="s">
        <v>9</v>
      </c>
      <c r="C29" s="48">
        <v>0</v>
      </c>
      <c r="D29" s="48">
        <v>0</v>
      </c>
      <c r="E29" s="48">
        <v>0</v>
      </c>
      <c r="F29" s="48">
        <v>0</v>
      </c>
      <c r="G29" s="48">
        <v>0</v>
      </c>
      <c r="H29" s="48">
        <v>0</v>
      </c>
      <c r="I29" s="48">
        <v>0</v>
      </c>
      <c r="J29" s="48">
        <v>0</v>
      </c>
      <c r="K29" s="48">
        <v>0</v>
      </c>
      <c r="L29" s="48">
        <v>0</v>
      </c>
      <c r="M29" s="48">
        <v>0</v>
      </c>
      <c r="N29" s="48">
        <v>0</v>
      </c>
      <c r="O29" s="48">
        <v>0</v>
      </c>
      <c r="P29" s="48">
        <v>0</v>
      </c>
      <c r="Q29" s="48">
        <v>0</v>
      </c>
      <c r="R29" s="48">
        <v>0</v>
      </c>
      <c r="S29" s="48">
        <v>0</v>
      </c>
      <c r="T29" s="48">
        <v>0</v>
      </c>
      <c r="U29" s="48">
        <v>0</v>
      </c>
      <c r="V29" s="48">
        <v>0</v>
      </c>
      <c r="W29" s="48">
        <v>0</v>
      </c>
      <c r="X29" s="48">
        <v>0</v>
      </c>
      <c r="Y29" s="48">
        <v>0</v>
      </c>
      <c r="Z29" s="48">
        <v>0</v>
      </c>
      <c r="AA29" s="48">
        <v>0</v>
      </c>
      <c r="AB29" s="48">
        <v>0</v>
      </c>
      <c r="AC29" s="48">
        <v>0</v>
      </c>
      <c r="AD29" s="48">
        <v>0</v>
      </c>
      <c r="AE29" s="48">
        <v>0</v>
      </c>
      <c r="AF29" s="48">
        <v>0</v>
      </c>
      <c r="AG29" s="48">
        <v>0</v>
      </c>
      <c r="AH29" s="48">
        <v>0</v>
      </c>
      <c r="AI29" s="48">
        <v>218</v>
      </c>
      <c r="AJ29" s="48">
        <v>130</v>
      </c>
      <c r="AK29" s="48">
        <v>4590</v>
      </c>
      <c r="AL29" s="48">
        <v>2974</v>
      </c>
      <c r="AM29" s="48">
        <v>3120</v>
      </c>
      <c r="AN29" s="48">
        <v>3287</v>
      </c>
      <c r="AO29" s="48">
        <v>5505</v>
      </c>
      <c r="AP29" s="48">
        <v>8662</v>
      </c>
      <c r="AQ29" s="48">
        <v>8172</v>
      </c>
      <c r="AR29" s="48">
        <v>10260</v>
      </c>
      <c r="AS29" s="48">
        <v>11293</v>
      </c>
      <c r="AT29" s="54"/>
      <c r="AU29" s="54"/>
      <c r="AX29" s="24"/>
      <c r="AY29" s="24"/>
      <c r="AZ29" s="24"/>
    </row>
    <row r="30" spans="1:52" s="30" customFormat="1" x14ac:dyDescent="0.35">
      <c r="A30" s="49" t="s">
        <v>146</v>
      </c>
      <c r="B30" s="45" t="s">
        <v>9</v>
      </c>
      <c r="C30" s="48">
        <v>0</v>
      </c>
      <c r="D30" s="48">
        <v>0</v>
      </c>
      <c r="E30" s="48">
        <v>0</v>
      </c>
      <c r="F30" s="48">
        <v>0</v>
      </c>
      <c r="G30" s="48">
        <v>0</v>
      </c>
      <c r="H30" s="48">
        <v>0</v>
      </c>
      <c r="I30" s="48">
        <v>0</v>
      </c>
      <c r="J30" s="48">
        <v>0</v>
      </c>
      <c r="K30" s="48">
        <v>0</v>
      </c>
      <c r="L30" s="48">
        <v>0</v>
      </c>
      <c r="M30" s="48">
        <v>0</v>
      </c>
      <c r="N30" s="48">
        <v>0</v>
      </c>
      <c r="O30" s="48">
        <v>0</v>
      </c>
      <c r="P30" s="48">
        <v>0</v>
      </c>
      <c r="Q30" s="48">
        <v>0</v>
      </c>
      <c r="R30" s="48">
        <v>0</v>
      </c>
      <c r="S30" s="48">
        <v>0</v>
      </c>
      <c r="T30" s="48">
        <v>0</v>
      </c>
      <c r="U30" s="48">
        <v>0</v>
      </c>
      <c r="V30" s="48">
        <v>0</v>
      </c>
      <c r="W30" s="48">
        <v>43422</v>
      </c>
      <c r="X30" s="48">
        <v>45017</v>
      </c>
      <c r="Y30" s="48">
        <v>44251</v>
      </c>
      <c r="Z30" s="48">
        <v>48926</v>
      </c>
      <c r="AA30" s="48">
        <v>47742</v>
      </c>
      <c r="AB30" s="48">
        <v>60871</v>
      </c>
      <c r="AC30" s="48">
        <v>57528</v>
      </c>
      <c r="AD30" s="48">
        <v>62590</v>
      </c>
      <c r="AE30" s="48">
        <v>56898</v>
      </c>
      <c r="AF30" s="48">
        <v>57966</v>
      </c>
      <c r="AG30" s="48">
        <v>60432</v>
      </c>
      <c r="AH30" s="48">
        <v>61747</v>
      </c>
      <c r="AI30" s="48">
        <v>56954</v>
      </c>
      <c r="AJ30" s="48">
        <v>61050</v>
      </c>
      <c r="AK30" s="48">
        <v>63879</v>
      </c>
      <c r="AL30" s="48">
        <v>65113</v>
      </c>
      <c r="AM30" s="48">
        <v>59810</v>
      </c>
      <c r="AN30" s="48">
        <v>44866</v>
      </c>
      <c r="AO30" s="48">
        <v>51365</v>
      </c>
      <c r="AP30" s="48">
        <v>47762</v>
      </c>
      <c r="AQ30" s="48">
        <v>48586</v>
      </c>
      <c r="AR30" s="48">
        <v>50276</v>
      </c>
      <c r="AS30" s="48">
        <v>59075</v>
      </c>
      <c r="AT30" s="54"/>
      <c r="AU30" s="54"/>
      <c r="AX30" s="24"/>
      <c r="AY30" s="24"/>
      <c r="AZ30" s="24"/>
    </row>
    <row r="31" spans="1:52" s="30" customFormat="1" x14ac:dyDescent="0.35">
      <c r="A31" s="49" t="s">
        <v>147</v>
      </c>
      <c r="B31" s="45" t="s">
        <v>9</v>
      </c>
      <c r="C31" s="48">
        <v>0</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48">
        <v>0</v>
      </c>
      <c r="AG31" s="48">
        <v>0</v>
      </c>
      <c r="AH31" s="48">
        <v>0</v>
      </c>
      <c r="AI31" s="48">
        <v>18177</v>
      </c>
      <c r="AJ31" s="48">
        <v>20827</v>
      </c>
      <c r="AK31" s="48">
        <v>23862</v>
      </c>
      <c r="AL31" s="48">
        <v>24971</v>
      </c>
      <c r="AM31" s="48">
        <v>23729</v>
      </c>
      <c r="AN31" s="48">
        <v>31261</v>
      </c>
      <c r="AO31" s="48">
        <v>34264</v>
      </c>
      <c r="AP31" s="48">
        <v>54064</v>
      </c>
      <c r="AQ31" s="48">
        <v>55576</v>
      </c>
      <c r="AR31" s="48">
        <v>58507</v>
      </c>
      <c r="AS31" s="48">
        <v>63062</v>
      </c>
      <c r="AT31" s="54"/>
      <c r="AU31" s="54"/>
      <c r="AX31" s="24"/>
      <c r="AY31" s="24"/>
      <c r="AZ31" s="24"/>
    </row>
    <row r="32" spans="1:52" s="30" customFormat="1" x14ac:dyDescent="0.35">
      <c r="A32" s="49" t="s">
        <v>148</v>
      </c>
      <c r="B32" s="45" t="s">
        <v>9</v>
      </c>
      <c r="C32" s="48">
        <v>0</v>
      </c>
      <c r="D32" s="48">
        <v>0</v>
      </c>
      <c r="E32" s="48">
        <v>0</v>
      </c>
      <c r="F32" s="48">
        <v>0</v>
      </c>
      <c r="G32" s="48">
        <v>0</v>
      </c>
      <c r="H32" s="48">
        <v>0</v>
      </c>
      <c r="I32" s="48">
        <v>0</v>
      </c>
      <c r="J32" s="48">
        <v>0</v>
      </c>
      <c r="K32" s="48">
        <v>0</v>
      </c>
      <c r="L32" s="48">
        <v>0</v>
      </c>
      <c r="M32" s="48">
        <v>0</v>
      </c>
      <c r="N32" s="48">
        <v>0</v>
      </c>
      <c r="O32" s="48">
        <v>0</v>
      </c>
      <c r="P32" s="48">
        <v>0</v>
      </c>
      <c r="Q32" s="48">
        <v>0</v>
      </c>
      <c r="R32" s="48">
        <v>0</v>
      </c>
      <c r="S32" s="48">
        <v>0</v>
      </c>
      <c r="T32" s="48">
        <v>0</v>
      </c>
      <c r="U32" s="48">
        <v>0</v>
      </c>
      <c r="V32" s="48">
        <v>0</v>
      </c>
      <c r="W32" s="48">
        <v>37846</v>
      </c>
      <c r="X32" s="48">
        <v>38392</v>
      </c>
      <c r="Y32" s="48">
        <v>39127</v>
      </c>
      <c r="Z32" s="48">
        <v>41563</v>
      </c>
      <c r="AA32" s="48">
        <v>40896</v>
      </c>
      <c r="AB32" s="48">
        <v>41444</v>
      </c>
      <c r="AC32" s="48">
        <v>41613</v>
      </c>
      <c r="AD32" s="48">
        <v>41771</v>
      </c>
      <c r="AE32" s="48">
        <v>42043</v>
      </c>
      <c r="AF32" s="48">
        <v>42390</v>
      </c>
      <c r="AG32" s="48">
        <v>42572</v>
      </c>
      <c r="AH32" s="48">
        <v>42827</v>
      </c>
      <c r="AI32" s="48">
        <v>65547</v>
      </c>
      <c r="AJ32" s="48">
        <v>79422</v>
      </c>
      <c r="AK32" s="48">
        <v>110114</v>
      </c>
      <c r="AL32" s="48">
        <v>127758</v>
      </c>
      <c r="AM32" s="48">
        <v>156807</v>
      </c>
      <c r="AN32" s="48">
        <v>180442</v>
      </c>
      <c r="AO32" s="48">
        <v>217751</v>
      </c>
      <c r="AP32" s="48">
        <v>235497</v>
      </c>
      <c r="AQ32" s="48">
        <v>275584</v>
      </c>
      <c r="AR32" s="48">
        <v>320664</v>
      </c>
      <c r="AS32" s="48">
        <v>335531</v>
      </c>
      <c r="AT32" s="54"/>
      <c r="AU32" s="54"/>
      <c r="AX32" s="24"/>
      <c r="AY32" s="24"/>
      <c r="AZ32" s="24"/>
    </row>
    <row r="33" spans="1:52" s="30" customFormat="1" x14ac:dyDescent="0.35">
      <c r="A33" s="49" t="s">
        <v>149</v>
      </c>
      <c r="B33" s="45" t="s">
        <v>9</v>
      </c>
      <c r="C33" s="48">
        <v>0</v>
      </c>
      <c r="D33" s="48">
        <v>0</v>
      </c>
      <c r="E33" s="48">
        <v>0</v>
      </c>
      <c r="F33" s="48">
        <v>0</v>
      </c>
      <c r="G33" s="48">
        <v>0</v>
      </c>
      <c r="H33" s="48">
        <v>0</v>
      </c>
      <c r="I33" s="48">
        <v>0</v>
      </c>
      <c r="J33" s="48">
        <v>0</v>
      </c>
      <c r="K33" s="48">
        <v>0</v>
      </c>
      <c r="L33" s="48">
        <v>0</v>
      </c>
      <c r="M33" s="48">
        <v>0</v>
      </c>
      <c r="N33" s="48">
        <v>0</v>
      </c>
      <c r="O33" s="48">
        <v>0</v>
      </c>
      <c r="P33" s="48">
        <v>0</v>
      </c>
      <c r="Q33" s="48">
        <v>0</v>
      </c>
      <c r="R33" s="48">
        <v>0</v>
      </c>
      <c r="S33" s="48">
        <v>0</v>
      </c>
      <c r="T33" s="48">
        <v>0</v>
      </c>
      <c r="U33" s="48">
        <v>0</v>
      </c>
      <c r="V33" s="48">
        <v>0</v>
      </c>
      <c r="W33" s="48">
        <v>0</v>
      </c>
      <c r="X33" s="48">
        <v>0</v>
      </c>
      <c r="Y33" s="48">
        <v>0</v>
      </c>
      <c r="Z33" s="48">
        <v>0</v>
      </c>
      <c r="AA33" s="48">
        <v>0</v>
      </c>
      <c r="AB33" s="48">
        <v>0</v>
      </c>
      <c r="AC33" s="48">
        <v>0</v>
      </c>
      <c r="AD33" s="48">
        <v>0</v>
      </c>
      <c r="AE33" s="48">
        <v>0</v>
      </c>
      <c r="AF33" s="48">
        <v>0</v>
      </c>
      <c r="AG33" s="48">
        <v>0</v>
      </c>
      <c r="AH33" s="48">
        <v>0</v>
      </c>
      <c r="AI33" s="48">
        <v>0</v>
      </c>
      <c r="AJ33" s="48">
        <v>4171</v>
      </c>
      <c r="AK33" s="48">
        <v>8949</v>
      </c>
      <c r="AL33" s="48">
        <v>7697</v>
      </c>
      <c r="AM33" s="48">
        <v>8447</v>
      </c>
      <c r="AN33" s="48">
        <v>10853</v>
      </c>
      <c r="AO33" s="48">
        <v>15773</v>
      </c>
      <c r="AP33" s="48">
        <v>11010</v>
      </c>
      <c r="AQ33" s="48">
        <v>26588</v>
      </c>
      <c r="AR33" s="48">
        <v>24166</v>
      </c>
      <c r="AS33" s="48">
        <v>17749</v>
      </c>
      <c r="AT33" s="53"/>
      <c r="AU33" s="54"/>
      <c r="AV33" s="58"/>
      <c r="AX33" s="24"/>
      <c r="AY33" s="24"/>
      <c r="AZ33" s="24"/>
    </row>
    <row r="34" spans="1:52" s="30" customFormat="1" x14ac:dyDescent="0.35">
      <c r="A34" s="46" t="s">
        <v>137</v>
      </c>
      <c r="B34" s="45" t="s">
        <v>9</v>
      </c>
      <c r="C34" s="48">
        <f t="shared" ref="C34:AS34" si="0">SUM(C22:C33)</f>
        <v>459</v>
      </c>
      <c r="D34" s="48">
        <f t="shared" si="0"/>
        <v>1293</v>
      </c>
      <c r="E34" s="48">
        <f t="shared" si="0"/>
        <v>2455</v>
      </c>
      <c r="F34" s="48">
        <f t="shared" si="0"/>
        <v>3536</v>
      </c>
      <c r="G34" s="48">
        <f t="shared" si="0"/>
        <v>4519</v>
      </c>
      <c r="H34" s="48">
        <f t="shared" si="0"/>
        <v>5560</v>
      </c>
      <c r="I34" s="48">
        <f t="shared" si="0"/>
        <v>7294</v>
      </c>
      <c r="J34" s="48">
        <f t="shared" si="0"/>
        <v>9611</v>
      </c>
      <c r="K34" s="48">
        <f t="shared" si="0"/>
        <v>15051</v>
      </c>
      <c r="L34" s="48">
        <f t="shared" si="0"/>
        <v>19516</v>
      </c>
      <c r="M34" s="48">
        <f t="shared" si="0"/>
        <v>25039</v>
      </c>
      <c r="N34" s="48">
        <f t="shared" si="0"/>
        <v>34347</v>
      </c>
      <c r="O34" s="48">
        <f t="shared" si="0"/>
        <v>41753</v>
      </c>
      <c r="P34" s="48">
        <f t="shared" si="0"/>
        <v>51092</v>
      </c>
      <c r="Q34" s="48">
        <f t="shared" si="0"/>
        <v>59366</v>
      </c>
      <c r="R34" s="48">
        <f t="shared" si="0"/>
        <v>69119</v>
      </c>
      <c r="S34" s="48">
        <f t="shared" si="0"/>
        <v>73708</v>
      </c>
      <c r="T34" s="48">
        <f t="shared" si="0"/>
        <v>78072</v>
      </c>
      <c r="U34" s="48">
        <f t="shared" si="0"/>
        <v>91036</v>
      </c>
      <c r="V34" s="48">
        <f t="shared" si="0"/>
        <v>94924</v>
      </c>
      <c r="W34" s="48">
        <f t="shared" si="0"/>
        <v>206464</v>
      </c>
      <c r="X34" s="48">
        <f t="shared" si="0"/>
        <v>216149</v>
      </c>
      <c r="Y34" s="48">
        <f t="shared" si="0"/>
        <v>225640</v>
      </c>
      <c r="Z34" s="48">
        <f t="shared" si="0"/>
        <v>256450</v>
      </c>
      <c r="AA34" s="48">
        <f t="shared" si="0"/>
        <v>278442</v>
      </c>
      <c r="AB34" s="48">
        <f t="shared" si="0"/>
        <v>294201</v>
      </c>
      <c r="AC34" s="48">
        <f t="shared" si="0"/>
        <v>302457</v>
      </c>
      <c r="AD34" s="48">
        <f t="shared" si="0"/>
        <v>323014</v>
      </c>
      <c r="AE34" s="48">
        <f t="shared" si="0"/>
        <v>363840</v>
      </c>
      <c r="AF34" s="48">
        <f t="shared" si="0"/>
        <v>395708</v>
      </c>
      <c r="AG34" s="48">
        <f t="shared" si="0"/>
        <v>443790</v>
      </c>
      <c r="AH34" s="48">
        <f t="shared" si="0"/>
        <v>478635</v>
      </c>
      <c r="AI34" s="48">
        <f t="shared" si="0"/>
        <v>602432</v>
      </c>
      <c r="AJ34" s="48">
        <f t="shared" si="0"/>
        <v>598746</v>
      </c>
      <c r="AK34" s="48">
        <f t="shared" si="0"/>
        <v>719616</v>
      </c>
      <c r="AL34" s="48">
        <f t="shared" si="0"/>
        <v>798682</v>
      </c>
      <c r="AM34" s="48">
        <f t="shared" si="0"/>
        <v>797624</v>
      </c>
      <c r="AN34" s="48">
        <f t="shared" si="0"/>
        <v>597635</v>
      </c>
      <c r="AO34" s="48">
        <f t="shared" si="0"/>
        <v>738975</v>
      </c>
      <c r="AP34" s="48">
        <f t="shared" si="0"/>
        <v>805831</v>
      </c>
      <c r="AQ34" s="48">
        <f t="shared" si="0"/>
        <v>883622</v>
      </c>
      <c r="AR34" s="48">
        <f t="shared" si="0"/>
        <v>1080926</v>
      </c>
      <c r="AS34" s="48">
        <f t="shared" si="0"/>
        <v>1176998</v>
      </c>
      <c r="AT34" s="54"/>
      <c r="AU34" s="54"/>
      <c r="AV34" s="59"/>
      <c r="AW34" s="56"/>
    </row>
    <row r="35" spans="1:52" x14ac:dyDescent="0.35">
      <c r="A35" s="21"/>
      <c r="B35" s="5" t="s">
        <v>1</v>
      </c>
      <c r="C35" s="19" t="s">
        <v>1</v>
      </c>
      <c r="D35" s="19" t="s">
        <v>1</v>
      </c>
      <c r="E35" s="19" t="s">
        <v>1</v>
      </c>
      <c r="F35" s="19" t="s">
        <v>1</v>
      </c>
      <c r="G35" s="19" t="s">
        <v>1</v>
      </c>
      <c r="H35" s="19" t="s">
        <v>1</v>
      </c>
      <c r="I35" s="19" t="s">
        <v>1</v>
      </c>
      <c r="J35" s="19" t="s">
        <v>1</v>
      </c>
      <c r="K35" s="19" t="s">
        <v>1</v>
      </c>
      <c r="L35" s="19" t="s">
        <v>1</v>
      </c>
      <c r="M35" s="19" t="s">
        <v>1</v>
      </c>
      <c r="N35" s="19" t="s">
        <v>1</v>
      </c>
      <c r="O35" s="19" t="s">
        <v>1</v>
      </c>
      <c r="P35" s="19" t="s">
        <v>1</v>
      </c>
      <c r="Q35" s="19" t="s">
        <v>1</v>
      </c>
      <c r="R35" s="19" t="s">
        <v>1</v>
      </c>
      <c r="S35" s="19" t="s">
        <v>1</v>
      </c>
      <c r="T35" s="19" t="s">
        <v>1</v>
      </c>
      <c r="U35" s="19" t="s">
        <v>1</v>
      </c>
      <c r="V35" s="19" t="s">
        <v>1</v>
      </c>
      <c r="W35" s="19" t="s">
        <v>1</v>
      </c>
      <c r="X35" s="19" t="s">
        <v>1</v>
      </c>
      <c r="Y35" s="19" t="s">
        <v>1</v>
      </c>
      <c r="Z35" s="19" t="s">
        <v>1</v>
      </c>
      <c r="AA35" s="19" t="s">
        <v>1</v>
      </c>
      <c r="AB35" s="19" t="s">
        <v>1</v>
      </c>
      <c r="AC35" s="19" t="s">
        <v>1</v>
      </c>
      <c r="AD35" s="19" t="s">
        <v>1</v>
      </c>
      <c r="AE35" s="19" t="s">
        <v>1</v>
      </c>
      <c r="AF35" s="19" t="s">
        <v>1</v>
      </c>
      <c r="AG35" s="19" t="s">
        <v>1</v>
      </c>
      <c r="AH35" s="19"/>
      <c r="AI35" s="19"/>
      <c r="AJ35" s="19"/>
      <c r="AK35" s="19"/>
      <c r="AL35" s="19"/>
      <c r="AM35" s="19"/>
      <c r="AN35" s="47"/>
      <c r="AO35" s="47"/>
    </row>
    <row r="36" spans="1:52" ht="18" x14ac:dyDescent="0.35">
      <c r="A36" s="1" t="s">
        <v>82</v>
      </c>
      <c r="B36" s="21"/>
      <c r="C36" s="41"/>
      <c r="D36" s="41"/>
      <c r="E36" s="41"/>
      <c r="F36" s="41">
        <v>2011</v>
      </c>
      <c r="G36" s="41"/>
      <c r="H36" s="41"/>
      <c r="I36" s="41"/>
      <c r="J36" s="41">
        <v>2012</v>
      </c>
      <c r="K36" s="41"/>
      <c r="L36" s="41"/>
      <c r="M36" s="41"/>
      <c r="N36" s="41">
        <v>2013</v>
      </c>
      <c r="O36" s="41"/>
      <c r="P36" s="41"/>
      <c r="Q36" s="41"/>
      <c r="R36" s="41">
        <v>2014</v>
      </c>
      <c r="S36" s="41"/>
      <c r="T36" s="41"/>
      <c r="U36" s="41"/>
      <c r="V36" s="41">
        <v>2015</v>
      </c>
      <c r="W36" s="41"/>
      <c r="X36" s="41"/>
      <c r="Y36" s="41"/>
      <c r="Z36" s="41">
        <v>2016</v>
      </c>
      <c r="AA36" s="41"/>
      <c r="AB36" s="41"/>
      <c r="AC36" s="41"/>
      <c r="AD36" s="41">
        <v>2017</v>
      </c>
      <c r="AE36" s="39"/>
      <c r="AF36" s="39"/>
      <c r="AG36" s="39"/>
      <c r="AH36" s="29">
        <v>2018</v>
      </c>
      <c r="AI36" s="29"/>
      <c r="AJ36" s="29"/>
      <c r="AK36" s="29"/>
      <c r="AL36" s="29">
        <v>2019</v>
      </c>
      <c r="AM36" s="29"/>
      <c r="AN36" s="29"/>
      <c r="AO36" s="39"/>
      <c r="AP36" s="39">
        <v>2020</v>
      </c>
      <c r="AQ36" s="39"/>
      <c r="AR36" s="39"/>
      <c r="AS36" s="39">
        <v>2021</v>
      </c>
      <c r="AT36" s="30"/>
      <c r="AU36" s="30"/>
    </row>
    <row r="37" spans="1:52" x14ac:dyDescent="0.35">
      <c r="A37" s="21" t="s">
        <v>66</v>
      </c>
      <c r="B37" s="21" t="s">
        <v>9</v>
      </c>
      <c r="C37" s="19"/>
      <c r="D37" s="19"/>
      <c r="E37" s="19"/>
      <c r="F37" s="19"/>
      <c r="G37" s="19"/>
      <c r="H37" s="19"/>
      <c r="I37" s="19"/>
      <c r="J37" s="19"/>
      <c r="K37" s="19"/>
      <c r="L37" s="19"/>
      <c r="M37" s="19"/>
      <c r="N37" s="19"/>
      <c r="O37" s="19"/>
      <c r="P37" s="19"/>
      <c r="Q37" s="19"/>
      <c r="R37" s="19"/>
      <c r="S37" s="19"/>
      <c r="T37" s="19"/>
      <c r="U37" s="19"/>
      <c r="V37" s="19"/>
      <c r="W37" s="19"/>
      <c r="X37" s="19"/>
      <c r="Y37" s="19">
        <v>845</v>
      </c>
      <c r="Z37" s="19">
        <v>586</v>
      </c>
      <c r="AA37" s="19">
        <v>532</v>
      </c>
      <c r="AB37" s="19">
        <v>862</v>
      </c>
      <c r="AC37" s="19">
        <v>813</v>
      </c>
      <c r="AD37" s="19">
        <v>624</v>
      </c>
      <c r="AE37" s="19">
        <v>600</v>
      </c>
      <c r="AF37" s="19">
        <v>863</v>
      </c>
      <c r="AG37" s="19">
        <v>900</v>
      </c>
      <c r="AH37" s="19">
        <v>622</v>
      </c>
      <c r="AI37" s="19">
        <v>625</v>
      </c>
      <c r="AJ37" s="19">
        <v>1019</v>
      </c>
      <c r="AK37" s="19">
        <v>1043</v>
      </c>
      <c r="AL37" s="19">
        <v>665</v>
      </c>
      <c r="AM37" s="19">
        <v>705</v>
      </c>
      <c r="AN37" s="19">
        <v>6664</v>
      </c>
      <c r="AO37" s="19">
        <v>6711</v>
      </c>
      <c r="AP37" s="19">
        <v>4584</v>
      </c>
      <c r="AQ37" s="19">
        <v>5051</v>
      </c>
      <c r="AR37" s="19">
        <v>8458</v>
      </c>
      <c r="AS37" s="19"/>
      <c r="AT37" s="54"/>
      <c r="AU37" s="54"/>
    </row>
    <row r="38" spans="1:52" x14ac:dyDescent="0.35">
      <c r="A38" s="21" t="s">
        <v>83</v>
      </c>
      <c r="B38" s="21" t="s">
        <v>9</v>
      </c>
      <c r="C38" s="19"/>
      <c r="D38" s="19"/>
      <c r="E38" s="19"/>
      <c r="F38" s="19"/>
      <c r="G38" s="19"/>
      <c r="H38" s="19"/>
      <c r="I38" s="19"/>
      <c r="J38" s="19"/>
      <c r="K38" s="19"/>
      <c r="L38" s="19"/>
      <c r="M38" s="19"/>
      <c r="N38" s="19"/>
      <c r="O38" s="19"/>
      <c r="P38" s="19"/>
      <c r="Q38" s="19"/>
      <c r="R38" s="19"/>
      <c r="S38" s="19"/>
      <c r="T38" s="19"/>
      <c r="U38" s="19"/>
      <c r="V38" s="19"/>
      <c r="W38" s="19">
        <v>37942</v>
      </c>
      <c r="X38" s="19">
        <v>38215</v>
      </c>
      <c r="Y38" s="19">
        <v>38997</v>
      </c>
      <c r="Z38" s="19">
        <v>38905</v>
      </c>
      <c r="AA38" s="19">
        <v>35934</v>
      </c>
      <c r="AB38" s="19">
        <v>35935</v>
      </c>
      <c r="AC38" s="19">
        <v>35934</v>
      </c>
      <c r="AD38" s="19">
        <v>35936</v>
      </c>
      <c r="AE38" s="19">
        <v>33561</v>
      </c>
      <c r="AF38" s="19">
        <v>33563</v>
      </c>
      <c r="AG38" s="19">
        <v>33561</v>
      </c>
      <c r="AH38" s="19">
        <v>33563</v>
      </c>
      <c r="AI38" s="19">
        <v>38213</v>
      </c>
      <c r="AJ38" s="19">
        <v>38213</v>
      </c>
      <c r="AK38" s="19">
        <v>38213</v>
      </c>
      <c r="AL38" s="19">
        <v>38213</v>
      </c>
      <c r="AM38" s="19"/>
      <c r="AN38" s="19"/>
      <c r="AO38" s="19"/>
      <c r="AP38" s="19"/>
      <c r="AQ38" s="19"/>
      <c r="AR38" s="19"/>
      <c r="AS38" s="19"/>
      <c r="AT38" s="54"/>
      <c r="AU38" s="54"/>
    </row>
    <row r="39" spans="1:52" x14ac:dyDescent="0.35">
      <c r="A39" s="21" t="s">
        <v>84</v>
      </c>
      <c r="B39" s="21" t="s">
        <v>9</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v>10757</v>
      </c>
      <c r="AL39" s="19">
        <v>11616</v>
      </c>
      <c r="AM39" s="19"/>
      <c r="AN39" s="19"/>
      <c r="AO39" s="19"/>
      <c r="AP39" s="19"/>
      <c r="AQ39" s="19"/>
      <c r="AR39" s="19"/>
      <c r="AS39" s="19"/>
      <c r="AT39" s="54"/>
      <c r="AU39" s="54"/>
    </row>
    <row r="40" spans="1:52" s="20" customFormat="1" x14ac:dyDescent="0.35">
      <c r="A40" s="21" t="s">
        <v>85</v>
      </c>
      <c r="B40" s="21" t="s">
        <v>9</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54"/>
      <c r="AU40" s="54"/>
    </row>
    <row r="41" spans="1:52" s="30" customFormat="1" x14ac:dyDescent="0.35">
      <c r="A41" s="21" t="s">
        <v>155</v>
      </c>
      <c r="B41" s="21" t="s">
        <v>9</v>
      </c>
      <c r="C41" s="19">
        <v>0</v>
      </c>
      <c r="D41" s="19">
        <v>0</v>
      </c>
      <c r="E41" s="19">
        <v>0</v>
      </c>
      <c r="F41" s="19">
        <v>0</v>
      </c>
      <c r="G41" s="19">
        <v>0</v>
      </c>
      <c r="H41" s="19">
        <v>0</v>
      </c>
      <c r="I41" s="19">
        <v>0</v>
      </c>
      <c r="J41" s="19">
        <v>0</v>
      </c>
      <c r="K41" s="19">
        <v>0</v>
      </c>
      <c r="L41" s="19">
        <v>0</v>
      </c>
      <c r="M41" s="19">
        <v>0</v>
      </c>
      <c r="N41" s="19">
        <v>0</v>
      </c>
      <c r="O41" s="19">
        <v>0</v>
      </c>
      <c r="P41" s="19">
        <v>0</v>
      </c>
      <c r="Q41" s="19">
        <v>0</v>
      </c>
      <c r="R41" s="19">
        <v>0</v>
      </c>
      <c r="S41" s="19">
        <v>0</v>
      </c>
      <c r="T41" s="19">
        <v>0</v>
      </c>
      <c r="U41" s="19">
        <v>0</v>
      </c>
      <c r="V41" s="19">
        <v>0</v>
      </c>
      <c r="W41" s="19">
        <v>0</v>
      </c>
      <c r="X41" s="19">
        <v>0</v>
      </c>
      <c r="Y41" s="19">
        <v>0</v>
      </c>
      <c r="Z41" s="19">
        <v>0</v>
      </c>
      <c r="AA41" s="19">
        <v>0</v>
      </c>
      <c r="AB41" s="19">
        <v>0</v>
      </c>
      <c r="AC41" s="19">
        <v>0</v>
      </c>
      <c r="AD41" s="19">
        <v>0</v>
      </c>
      <c r="AE41" s="19">
        <v>0</v>
      </c>
      <c r="AF41" s="19">
        <v>0</v>
      </c>
      <c r="AG41" s="19">
        <v>0</v>
      </c>
      <c r="AH41" s="19">
        <v>0</v>
      </c>
      <c r="AI41" s="19">
        <v>0</v>
      </c>
      <c r="AJ41" s="19">
        <v>3682</v>
      </c>
      <c r="AK41" s="19">
        <v>2542</v>
      </c>
      <c r="AL41" s="19">
        <v>3886</v>
      </c>
      <c r="AM41" s="19">
        <v>5448</v>
      </c>
      <c r="AN41" s="19">
        <v>7679</v>
      </c>
      <c r="AO41" s="19">
        <v>8745</v>
      </c>
      <c r="AP41" s="19">
        <v>12095</v>
      </c>
      <c r="AQ41" s="19">
        <v>11867</v>
      </c>
      <c r="AR41" s="19">
        <v>20250</v>
      </c>
      <c r="AS41" s="19">
        <v>14200</v>
      </c>
      <c r="AT41" s="54"/>
      <c r="AU41" s="54"/>
      <c r="AV41" s="58"/>
    </row>
    <row r="42" spans="1:52" s="30" customFormat="1" x14ac:dyDescent="0.35">
      <c r="A42" s="21" t="s">
        <v>156</v>
      </c>
      <c r="B42" s="21" t="s">
        <v>9</v>
      </c>
      <c r="C42" s="19">
        <v>0</v>
      </c>
      <c r="D42" s="19">
        <v>0</v>
      </c>
      <c r="E42" s="19">
        <v>0</v>
      </c>
      <c r="F42" s="19">
        <v>0</v>
      </c>
      <c r="G42" s="19">
        <v>0</v>
      </c>
      <c r="H42" s="19">
        <v>0</v>
      </c>
      <c r="I42" s="19">
        <v>0</v>
      </c>
      <c r="J42" s="19">
        <v>0</v>
      </c>
      <c r="K42" s="19">
        <v>0</v>
      </c>
      <c r="L42" s="19">
        <v>0</v>
      </c>
      <c r="M42" s="19">
        <v>0</v>
      </c>
      <c r="N42" s="19">
        <v>0</v>
      </c>
      <c r="O42" s="19">
        <v>0</v>
      </c>
      <c r="P42" s="19">
        <v>0</v>
      </c>
      <c r="Q42" s="19">
        <v>0</v>
      </c>
      <c r="R42" s="19">
        <v>0</v>
      </c>
      <c r="S42" s="19">
        <v>0</v>
      </c>
      <c r="T42" s="19">
        <v>0</v>
      </c>
      <c r="U42" s="19">
        <v>0</v>
      </c>
      <c r="V42" s="19">
        <v>0</v>
      </c>
      <c r="W42" s="19">
        <v>0</v>
      </c>
      <c r="X42" s="19">
        <v>0</v>
      </c>
      <c r="Y42" s="19">
        <v>0</v>
      </c>
      <c r="Z42" s="19">
        <v>0</v>
      </c>
      <c r="AA42" s="19">
        <v>0</v>
      </c>
      <c r="AB42" s="19">
        <v>0</v>
      </c>
      <c r="AC42" s="19">
        <v>0</v>
      </c>
      <c r="AD42" s="19">
        <v>0</v>
      </c>
      <c r="AE42" s="19">
        <v>0</v>
      </c>
      <c r="AF42" s="19">
        <v>0</v>
      </c>
      <c r="AG42" s="19">
        <v>0</v>
      </c>
      <c r="AH42" s="19">
        <v>0</v>
      </c>
      <c r="AI42" s="19">
        <v>0</v>
      </c>
      <c r="AJ42" s="19">
        <v>710</v>
      </c>
      <c r="AK42" s="19">
        <v>1938</v>
      </c>
      <c r="AL42" s="19">
        <v>2639</v>
      </c>
      <c r="AM42" s="19">
        <v>3562</v>
      </c>
      <c r="AN42" s="19">
        <v>3687</v>
      </c>
      <c r="AO42" s="19">
        <v>4030</v>
      </c>
      <c r="AP42" s="19">
        <v>5789</v>
      </c>
      <c r="AQ42" s="19">
        <v>11128</v>
      </c>
      <c r="AR42" s="19">
        <v>8945</v>
      </c>
      <c r="AS42" s="19">
        <v>5260</v>
      </c>
      <c r="AT42" s="54"/>
      <c r="AU42" s="54"/>
      <c r="AV42" s="57"/>
    </row>
    <row r="43" spans="1:52" x14ac:dyDescent="0.35">
      <c r="A43" s="21" t="s">
        <v>86</v>
      </c>
      <c r="B43" s="21" t="s">
        <v>9</v>
      </c>
      <c r="C43" s="19">
        <v>-325</v>
      </c>
      <c r="D43" s="19">
        <v>-348</v>
      </c>
      <c r="E43" s="19">
        <v>-359</v>
      </c>
      <c r="F43" s="19">
        <v>-19696</v>
      </c>
      <c r="G43" s="19">
        <v>12934</v>
      </c>
      <c r="H43" s="19">
        <v>11885</v>
      </c>
      <c r="I43" s="19">
        <v>9905</v>
      </c>
      <c r="J43" s="19">
        <v>-13137</v>
      </c>
      <c r="K43" s="19">
        <v>12049</v>
      </c>
      <c r="L43" s="19">
        <v>4237</v>
      </c>
      <c r="M43" s="19">
        <v>-11</v>
      </c>
      <c r="N43" s="19">
        <v>-25769</v>
      </c>
      <c r="O43" s="19">
        <v>-1842</v>
      </c>
      <c r="P43" s="19">
        <v>-188</v>
      </c>
      <c r="Q43" s="19">
        <v>-395</v>
      </c>
      <c r="R43" s="19">
        <v>-19040</v>
      </c>
      <c r="S43" s="19">
        <v>-4284</v>
      </c>
      <c r="T43" s="19">
        <v>-255</v>
      </c>
      <c r="U43" s="19">
        <v>-1218</v>
      </c>
      <c r="V43" s="19">
        <v>-15449</v>
      </c>
      <c r="W43" s="19">
        <v>-1776</v>
      </c>
      <c r="X43" s="19">
        <v>-9597</v>
      </c>
      <c r="Y43" s="19">
        <v>-18450</v>
      </c>
      <c r="Z43" s="19">
        <v>-34453</v>
      </c>
      <c r="AA43" s="19">
        <v>-1813</v>
      </c>
      <c r="AB43" s="19">
        <v>-351</v>
      </c>
      <c r="AC43" s="19">
        <v>-1019</v>
      </c>
      <c r="AD43" s="19">
        <v>-6538</v>
      </c>
      <c r="AE43" s="19">
        <v>-1516</v>
      </c>
      <c r="AF43" s="19">
        <v>-11402</v>
      </c>
      <c r="AG43" s="19">
        <v>-1561</v>
      </c>
      <c r="AH43" s="19">
        <v>-15</v>
      </c>
      <c r="AI43" s="19">
        <v>-1841</v>
      </c>
      <c r="AJ43" s="42">
        <v>-171</v>
      </c>
      <c r="AK43" s="19">
        <v>-2995</v>
      </c>
      <c r="AL43" s="19">
        <v>-678</v>
      </c>
      <c r="AM43" s="19">
        <v>-29111</v>
      </c>
      <c r="AN43" s="19">
        <v>-20515</v>
      </c>
      <c r="AO43" s="19">
        <v>-28336</v>
      </c>
      <c r="AP43" s="19">
        <v>-24239</v>
      </c>
      <c r="AQ43" s="19">
        <v>-2475</v>
      </c>
      <c r="AR43" s="19">
        <v>-7</v>
      </c>
      <c r="AS43" s="19">
        <v>-9675</v>
      </c>
      <c r="AT43" s="54"/>
      <c r="AU43" s="54"/>
    </row>
    <row r="44" spans="1:52" s="30" customFormat="1" x14ac:dyDescent="0.35">
      <c r="A44" s="21"/>
      <c r="B44" s="21"/>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42"/>
      <c r="AK44" s="19"/>
      <c r="AL44" s="19"/>
      <c r="AM44" s="19"/>
      <c r="AN44" s="19"/>
      <c r="AO44" s="19"/>
      <c r="AP44" s="19"/>
      <c r="AQ44" s="19"/>
      <c r="AR44" s="19"/>
      <c r="AS44" s="19"/>
    </row>
    <row r="45" spans="1:52" s="20" customFormat="1" x14ac:dyDescent="0.35">
      <c r="A45" s="5" t="s">
        <v>138</v>
      </c>
      <c r="B45" s="21" t="s">
        <v>9</v>
      </c>
      <c r="C45" s="23">
        <f t="shared" ref="C45:AP45" si="1">SUM(C4:C18, C22:C33,C37:C43)</f>
        <v>275639</v>
      </c>
      <c r="D45" s="23">
        <f t="shared" si="1"/>
        <v>325071</v>
      </c>
      <c r="E45" s="23">
        <f t="shared" si="1"/>
        <v>358817</v>
      </c>
      <c r="F45" s="23">
        <f t="shared" si="1"/>
        <v>334451</v>
      </c>
      <c r="G45" s="23">
        <f t="shared" si="1"/>
        <v>366391</v>
      </c>
      <c r="H45" s="23">
        <f t="shared" si="1"/>
        <v>380783</v>
      </c>
      <c r="I45" s="23">
        <f t="shared" si="1"/>
        <v>471290</v>
      </c>
      <c r="J45" s="23">
        <f t="shared" si="1"/>
        <v>473045</v>
      </c>
      <c r="K45" s="23">
        <f t="shared" si="1"/>
        <v>652535</v>
      </c>
      <c r="L45" s="23">
        <f t="shared" si="1"/>
        <v>832199</v>
      </c>
      <c r="M45" s="23">
        <f t="shared" si="1"/>
        <v>1132141</v>
      </c>
      <c r="N45" s="23">
        <f t="shared" si="1"/>
        <v>1137322</v>
      </c>
      <c r="O45" s="23">
        <f t="shared" si="1"/>
        <v>961263</v>
      </c>
      <c r="P45" s="23">
        <f t="shared" si="1"/>
        <v>1111616</v>
      </c>
      <c r="Q45" s="23">
        <f t="shared" si="1"/>
        <v>1148264</v>
      </c>
      <c r="R45" s="23">
        <f t="shared" si="1"/>
        <v>1079148</v>
      </c>
      <c r="S45" s="23">
        <f t="shared" si="1"/>
        <v>1102924</v>
      </c>
      <c r="T45" s="23">
        <f t="shared" si="1"/>
        <v>1307672</v>
      </c>
      <c r="U45" s="23">
        <f t="shared" si="1"/>
        <v>1510754</v>
      </c>
      <c r="V45" s="23">
        <f t="shared" si="1"/>
        <v>1566898</v>
      </c>
      <c r="W45" s="23">
        <f t="shared" si="1"/>
        <v>1907907</v>
      </c>
      <c r="X45" s="23">
        <f t="shared" si="1"/>
        <v>2416121</v>
      </c>
      <c r="Y45" s="23">
        <f t="shared" si="1"/>
        <v>2428897</v>
      </c>
      <c r="Z45" s="23">
        <f t="shared" si="1"/>
        <v>2631117</v>
      </c>
      <c r="AA45" s="23">
        <f t="shared" si="1"/>
        <v>2195244</v>
      </c>
      <c r="AB45" s="23">
        <f t="shared" si="1"/>
        <v>2582576</v>
      </c>
      <c r="AC45" s="23">
        <f t="shared" si="1"/>
        <v>2727782</v>
      </c>
      <c r="AD45" s="23">
        <f t="shared" si="1"/>
        <v>2515833</v>
      </c>
      <c r="AE45" s="23">
        <f t="shared" si="1"/>
        <v>2510703</v>
      </c>
      <c r="AF45" s="23">
        <f t="shared" si="1"/>
        <v>2698412</v>
      </c>
      <c r="AG45" s="23">
        <f t="shared" si="1"/>
        <v>2801498</v>
      </c>
      <c r="AH45" s="23">
        <f t="shared" si="1"/>
        <v>3299859</v>
      </c>
      <c r="AI45" s="23">
        <f t="shared" si="1"/>
        <v>3327540</v>
      </c>
      <c r="AJ45" s="23">
        <f t="shared" si="1"/>
        <v>3707203</v>
      </c>
      <c r="AK45" s="23">
        <f t="shared" si="1"/>
        <v>3812952</v>
      </c>
      <c r="AL45" s="23">
        <f t="shared" si="1"/>
        <v>4087226</v>
      </c>
      <c r="AM45" s="23">
        <f t="shared" si="1"/>
        <v>3665763</v>
      </c>
      <c r="AN45" s="23">
        <f t="shared" si="1"/>
        <v>3230033</v>
      </c>
      <c r="AO45" s="23">
        <f t="shared" si="1"/>
        <v>4027988</v>
      </c>
      <c r="AP45" s="23">
        <f t="shared" si="1"/>
        <v>4316209</v>
      </c>
      <c r="AQ45" s="23">
        <f>SUM(AQ4:AQ18, AQ22:AQ33,AQ37:AQ43)</f>
        <v>4066039</v>
      </c>
      <c r="AR45" s="23">
        <f>SUM(AR4:AR18, AR22:AR33,AR37:AR43)</f>
        <v>4976098</v>
      </c>
      <c r="AS45" s="23">
        <f>SUM(AS4:AS18, AS22:AS33,AS37:AS43)</f>
        <v>5545060</v>
      </c>
      <c r="AT45" s="23">
        <f>SUM(C45:AS45)</f>
        <v>92006283</v>
      </c>
    </row>
    <row r="46" spans="1:52" x14ac:dyDescent="0.35">
      <c r="A46" s="22" t="s">
        <v>87</v>
      </c>
      <c r="B46" s="21" t="s">
        <v>9</v>
      </c>
      <c r="C46" s="23">
        <f>C45-C67</f>
        <v>143356</v>
      </c>
      <c r="D46" s="23">
        <f t="shared" ref="D46:AM46" si="2">C46+D45-D67</f>
        <v>333667</v>
      </c>
      <c r="E46" s="23">
        <f t="shared" si="2"/>
        <v>551103</v>
      </c>
      <c r="F46" s="23">
        <f t="shared" si="2"/>
        <v>748158</v>
      </c>
      <c r="G46" s="23">
        <f t="shared" si="2"/>
        <v>874289</v>
      </c>
      <c r="H46" s="23">
        <f t="shared" si="2"/>
        <v>1002322</v>
      </c>
      <c r="I46" s="23">
        <f t="shared" si="2"/>
        <v>1214030</v>
      </c>
      <c r="J46" s="23">
        <f t="shared" si="2"/>
        <v>1420409</v>
      </c>
      <c r="K46" s="23">
        <f t="shared" si="2"/>
        <v>1514140</v>
      </c>
      <c r="L46" s="23">
        <f t="shared" si="2"/>
        <v>1710199</v>
      </c>
      <c r="M46" s="23">
        <f t="shared" si="2"/>
        <v>2195727</v>
      </c>
      <c r="N46" s="23">
        <f t="shared" si="2"/>
        <v>2679484</v>
      </c>
      <c r="O46" s="23">
        <f t="shared" si="2"/>
        <v>3044507</v>
      </c>
      <c r="P46" s="23">
        <f t="shared" si="2"/>
        <v>3503001</v>
      </c>
      <c r="Q46" s="23">
        <f t="shared" si="2"/>
        <v>3991011</v>
      </c>
      <c r="R46" s="23">
        <f t="shared" si="2"/>
        <v>4412427</v>
      </c>
      <c r="S46" s="23">
        <f t="shared" si="2"/>
        <v>4915207</v>
      </c>
      <c r="T46" s="23">
        <f t="shared" si="2"/>
        <v>5562237</v>
      </c>
      <c r="U46" s="23">
        <f t="shared" si="2"/>
        <v>6376219</v>
      </c>
      <c r="V46" s="23">
        <f t="shared" si="2"/>
        <v>7256907</v>
      </c>
      <c r="W46" s="23">
        <f t="shared" si="2"/>
        <v>7537619</v>
      </c>
      <c r="X46" s="23">
        <f t="shared" si="2"/>
        <v>8312183</v>
      </c>
      <c r="Y46" s="23">
        <f t="shared" si="2"/>
        <v>9004600</v>
      </c>
      <c r="Z46" s="23">
        <f t="shared" si="2"/>
        <v>9860228</v>
      </c>
      <c r="AA46" s="23">
        <f t="shared" si="2"/>
        <v>9699253</v>
      </c>
      <c r="AB46" s="23">
        <f t="shared" si="2"/>
        <v>9784005</v>
      </c>
      <c r="AC46" s="23">
        <f t="shared" si="2"/>
        <v>9944922</v>
      </c>
      <c r="AD46" s="23">
        <f t="shared" si="2"/>
        <v>9864814</v>
      </c>
      <c r="AE46" s="23">
        <f t="shared" si="2"/>
        <v>9496288</v>
      </c>
      <c r="AF46" s="23">
        <f t="shared" si="2"/>
        <v>9052963</v>
      </c>
      <c r="AG46" s="23">
        <f t="shared" si="2"/>
        <v>8713556</v>
      </c>
      <c r="AH46" s="23">
        <f t="shared" si="2"/>
        <v>8808720</v>
      </c>
      <c r="AI46" s="23">
        <f t="shared" si="2"/>
        <v>8388897</v>
      </c>
      <c r="AJ46" s="23">
        <f t="shared" si="2"/>
        <v>8177152</v>
      </c>
      <c r="AK46" s="23">
        <f t="shared" si="2"/>
        <v>8059973</v>
      </c>
      <c r="AL46" s="23">
        <f t="shared" si="2"/>
        <v>8256226</v>
      </c>
      <c r="AM46" s="23">
        <f t="shared" si="2"/>
        <v>7773304</v>
      </c>
      <c r="AN46" s="23">
        <f t="shared" ref="AN46:AS46" si="3">AM46+AN45-AN67</f>
        <v>7615278</v>
      </c>
      <c r="AO46" s="23">
        <f t="shared" si="3"/>
        <v>7641693</v>
      </c>
      <c r="AP46" s="23">
        <f t="shared" si="3"/>
        <v>8007987</v>
      </c>
      <c r="AQ46" s="23">
        <f t="shared" si="3"/>
        <v>7747644</v>
      </c>
      <c r="AR46" s="23">
        <f t="shared" si="3"/>
        <v>7928371</v>
      </c>
      <c r="AS46" s="23">
        <f t="shared" si="3"/>
        <v>8361309</v>
      </c>
      <c r="AT46" s="54"/>
      <c r="AU46" s="54"/>
    </row>
    <row r="47" spans="1:52" s="30" customFormat="1" x14ac:dyDescent="0.35">
      <c r="A47" s="22"/>
      <c r="B47" s="21"/>
      <c r="C47" s="23"/>
      <c r="D47" s="23"/>
      <c r="E47" s="36"/>
      <c r="F47" s="36"/>
      <c r="G47" s="37"/>
      <c r="H47" s="23"/>
      <c r="I47" s="36"/>
      <c r="J47" s="36"/>
      <c r="K47" s="37"/>
      <c r="L47" s="23"/>
      <c r="M47" s="36"/>
      <c r="N47" s="36"/>
      <c r="O47" s="37"/>
      <c r="P47" s="23"/>
      <c r="Q47" s="36"/>
      <c r="R47" s="36"/>
      <c r="S47" s="37"/>
      <c r="T47" s="23"/>
      <c r="U47" s="36"/>
      <c r="V47" s="36"/>
      <c r="W47" s="37"/>
      <c r="X47" s="23"/>
      <c r="Y47" s="36"/>
      <c r="Z47" s="36"/>
      <c r="AA47" s="37"/>
      <c r="AB47" s="23"/>
      <c r="AC47" s="36"/>
      <c r="AD47" s="36"/>
      <c r="AE47" s="37"/>
      <c r="AF47" s="23"/>
      <c r="AG47" s="36"/>
      <c r="AH47" s="36"/>
      <c r="AI47" s="37"/>
      <c r="AJ47" s="40"/>
      <c r="AK47" s="40"/>
      <c r="AL47" s="40"/>
      <c r="AM47" s="40"/>
      <c r="AN47" s="40"/>
      <c r="AO47" s="40"/>
      <c r="AP47" s="40"/>
      <c r="AQ47" s="40"/>
      <c r="AR47" s="40"/>
      <c r="AS47" s="40"/>
    </row>
    <row r="48" spans="1:52" s="30" customFormat="1" x14ac:dyDescent="0.35">
      <c r="A48" s="38" t="s">
        <v>130</v>
      </c>
      <c r="B48" s="21" t="s">
        <v>9</v>
      </c>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19">
        <v>0</v>
      </c>
      <c r="AI48" s="37">
        <v>6371</v>
      </c>
      <c r="AJ48" s="37">
        <v>6869</v>
      </c>
      <c r="AK48" s="37">
        <v>10466</v>
      </c>
      <c r="AL48" s="37">
        <v>11380</v>
      </c>
      <c r="AM48" s="37">
        <v>12822</v>
      </c>
      <c r="AN48" s="37">
        <v>12822</v>
      </c>
      <c r="AO48" s="37">
        <v>12865</v>
      </c>
      <c r="AP48" s="37">
        <v>13571</v>
      </c>
      <c r="AQ48" s="37">
        <v>15890</v>
      </c>
      <c r="AR48" s="37">
        <v>92225</v>
      </c>
      <c r="AS48" s="37">
        <v>94857</v>
      </c>
    </row>
    <row r="49" spans="1:47" s="6" customFormat="1" x14ac:dyDescent="0.35">
      <c r="A49" s="21"/>
      <c r="B49" s="7"/>
      <c r="C49" s="7"/>
      <c r="D49" s="7"/>
      <c r="E49" s="17"/>
      <c r="F49" s="17"/>
      <c r="G49" s="18"/>
      <c r="H49" s="7"/>
      <c r="I49" s="17"/>
      <c r="J49" s="17"/>
      <c r="K49" s="18"/>
      <c r="L49" s="7"/>
      <c r="M49" s="17"/>
      <c r="N49" s="17"/>
      <c r="O49" s="18"/>
      <c r="P49" s="7"/>
      <c r="Q49" s="17"/>
      <c r="R49" s="17"/>
      <c r="S49" s="18"/>
      <c r="T49" s="7"/>
      <c r="U49" s="17"/>
      <c r="V49" s="17"/>
      <c r="W49" s="18"/>
      <c r="X49" s="7"/>
      <c r="Y49" s="17"/>
      <c r="Z49" s="17"/>
      <c r="AA49" s="18"/>
      <c r="AB49" s="7"/>
      <c r="AC49" s="17"/>
      <c r="AD49" s="17"/>
      <c r="AE49" s="18"/>
      <c r="AF49" s="7"/>
      <c r="AG49" s="17"/>
      <c r="AH49" s="17"/>
      <c r="AI49" s="18"/>
      <c r="AJ49" s="8"/>
      <c r="AK49" s="8"/>
      <c r="AN49" s="30"/>
      <c r="AO49" s="30"/>
      <c r="AR49" s="30"/>
      <c r="AS49" s="30"/>
    </row>
    <row r="50" spans="1:47" ht="18" x14ac:dyDescent="0.35">
      <c r="A50" s="1" t="s">
        <v>24</v>
      </c>
      <c r="B50" s="2" t="s">
        <v>1</v>
      </c>
      <c r="C50" s="41"/>
      <c r="D50" s="41"/>
      <c r="E50" s="41"/>
      <c r="F50" s="41">
        <v>2011</v>
      </c>
      <c r="G50" s="41"/>
      <c r="H50" s="41"/>
      <c r="I50" s="41"/>
      <c r="J50" s="41">
        <v>2012</v>
      </c>
      <c r="K50" s="41"/>
      <c r="L50" s="41"/>
      <c r="M50" s="41"/>
      <c r="N50" s="41">
        <v>2013</v>
      </c>
      <c r="O50" s="41"/>
      <c r="P50" s="41"/>
      <c r="Q50" s="41"/>
      <c r="R50" s="41">
        <v>2014</v>
      </c>
      <c r="S50" s="41"/>
      <c r="T50" s="41"/>
      <c r="U50" s="41"/>
      <c r="V50" s="41">
        <v>2015</v>
      </c>
      <c r="W50" s="41"/>
      <c r="X50" s="41"/>
      <c r="Y50" s="41"/>
      <c r="Z50" s="41">
        <v>2016</v>
      </c>
      <c r="AA50" s="41"/>
      <c r="AB50" s="41"/>
      <c r="AC50" s="41"/>
      <c r="AD50" s="41">
        <v>2017</v>
      </c>
      <c r="AE50" s="39"/>
      <c r="AF50" s="39"/>
      <c r="AG50" s="39"/>
      <c r="AH50" s="29">
        <v>2018</v>
      </c>
      <c r="AI50" s="29"/>
      <c r="AJ50" s="29"/>
      <c r="AK50" s="29"/>
      <c r="AL50" s="29">
        <v>2019</v>
      </c>
      <c r="AM50" s="29"/>
      <c r="AN50" s="29"/>
      <c r="AO50" s="39"/>
      <c r="AP50" s="39">
        <v>2020</v>
      </c>
      <c r="AQ50" s="39"/>
      <c r="AR50" s="39"/>
      <c r="AS50" s="39">
        <v>2021</v>
      </c>
    </row>
    <row r="51" spans="1:47" x14ac:dyDescent="0.35">
      <c r="A51" s="3" t="s">
        <v>2</v>
      </c>
      <c r="B51" s="4" t="s">
        <v>3</v>
      </c>
      <c r="C51" s="21" t="s">
        <v>58</v>
      </c>
      <c r="D51" s="21" t="s">
        <v>5</v>
      </c>
      <c r="E51" s="21" t="s">
        <v>6</v>
      </c>
      <c r="F51" s="21" t="s">
        <v>7</v>
      </c>
      <c r="G51" s="21" t="s">
        <v>59</v>
      </c>
      <c r="H51" s="21" t="s">
        <v>5</v>
      </c>
      <c r="I51" s="21" t="s">
        <v>6</v>
      </c>
      <c r="J51" s="21" t="s">
        <v>7</v>
      </c>
      <c r="K51" s="21" t="s">
        <v>60</v>
      </c>
      <c r="L51" s="21" t="s">
        <v>5</v>
      </c>
      <c r="M51" s="21" t="s">
        <v>6</v>
      </c>
      <c r="N51" s="21" t="s">
        <v>7</v>
      </c>
      <c r="O51" s="21" t="s">
        <v>61</v>
      </c>
      <c r="P51" s="21" t="s">
        <v>5</v>
      </c>
      <c r="Q51" s="21" t="s">
        <v>6</v>
      </c>
      <c r="R51" s="21" t="s">
        <v>7</v>
      </c>
      <c r="S51" s="21" t="s">
        <v>62</v>
      </c>
      <c r="T51" s="21" t="s">
        <v>5</v>
      </c>
      <c r="U51" s="21" t="s">
        <v>6</v>
      </c>
      <c r="V51" s="21" t="s">
        <v>7</v>
      </c>
      <c r="W51" s="21" t="s">
        <v>63</v>
      </c>
      <c r="X51" s="21" t="s">
        <v>5</v>
      </c>
      <c r="Y51" s="21" t="s">
        <v>6</v>
      </c>
      <c r="Z51" s="21" t="s">
        <v>7</v>
      </c>
      <c r="AA51" s="21" t="s">
        <v>64</v>
      </c>
      <c r="AB51" s="21" t="s">
        <v>5</v>
      </c>
      <c r="AC51" s="21" t="s">
        <v>6</v>
      </c>
      <c r="AD51" s="21" t="s">
        <v>7</v>
      </c>
      <c r="AE51" s="21" t="s">
        <v>65</v>
      </c>
      <c r="AF51" s="21" t="s">
        <v>5</v>
      </c>
      <c r="AG51" s="21" t="s">
        <v>6</v>
      </c>
      <c r="AH51" s="21" t="s">
        <v>7</v>
      </c>
      <c r="AI51" s="21" t="s">
        <v>125</v>
      </c>
      <c r="AJ51" s="19" t="s">
        <v>5</v>
      </c>
      <c r="AK51" s="19" t="s">
        <v>6</v>
      </c>
      <c r="AL51" s="19" t="s">
        <v>7</v>
      </c>
      <c r="AM51" s="21" t="s">
        <v>133</v>
      </c>
      <c r="AN51" s="21" t="s">
        <v>5</v>
      </c>
      <c r="AO51" s="21" t="s">
        <v>6</v>
      </c>
      <c r="AP51" s="21" t="s">
        <v>7</v>
      </c>
      <c r="AQ51" s="21" t="s">
        <v>171</v>
      </c>
      <c r="AR51" s="21" t="s">
        <v>5</v>
      </c>
      <c r="AS51" s="21" t="s">
        <v>6</v>
      </c>
      <c r="AT51" s="30"/>
      <c r="AU51" s="30"/>
    </row>
    <row r="52" spans="1:47" x14ac:dyDescent="0.35">
      <c r="A52" s="4" t="s">
        <v>8</v>
      </c>
      <c r="B52" s="4" t="s">
        <v>9</v>
      </c>
      <c r="C52" s="19"/>
      <c r="D52" s="19"/>
      <c r="E52" s="19"/>
      <c r="F52" s="19"/>
      <c r="G52" s="19"/>
      <c r="H52" s="19"/>
      <c r="I52" s="19"/>
      <c r="J52" s="19"/>
      <c r="K52" s="19">
        <v>0</v>
      </c>
      <c r="L52" s="19">
        <v>0</v>
      </c>
      <c r="M52" s="19">
        <v>0</v>
      </c>
      <c r="N52" s="19">
        <v>0</v>
      </c>
      <c r="O52" s="19">
        <v>0</v>
      </c>
      <c r="P52" s="19">
        <v>0</v>
      </c>
      <c r="Q52" s="19">
        <v>0</v>
      </c>
      <c r="R52" s="19">
        <v>0</v>
      </c>
      <c r="S52" s="19">
        <v>0</v>
      </c>
      <c r="T52" s="19">
        <v>0</v>
      </c>
      <c r="U52" s="19">
        <v>0</v>
      </c>
      <c r="V52" s="19">
        <v>0</v>
      </c>
      <c r="W52" s="19">
        <v>0</v>
      </c>
      <c r="X52" s="19">
        <v>0</v>
      </c>
      <c r="Y52" s="19">
        <v>0</v>
      </c>
      <c r="Z52" s="19">
        <v>0</v>
      </c>
      <c r="AA52" s="19">
        <v>0</v>
      </c>
      <c r="AB52" s="19">
        <v>0</v>
      </c>
      <c r="AC52" s="19">
        <v>0</v>
      </c>
      <c r="AD52" s="19">
        <v>0</v>
      </c>
      <c r="AE52" s="19">
        <v>0</v>
      </c>
      <c r="AF52" s="19">
        <v>0</v>
      </c>
      <c r="AG52" s="19">
        <v>0</v>
      </c>
      <c r="AH52" s="19">
        <v>0</v>
      </c>
      <c r="AI52" s="19">
        <v>88</v>
      </c>
      <c r="AJ52" s="19">
        <v>304</v>
      </c>
      <c r="AK52" s="19">
        <v>14</v>
      </c>
      <c r="AL52" s="19">
        <v>263</v>
      </c>
      <c r="AM52" s="19">
        <v>0</v>
      </c>
      <c r="AN52" s="19">
        <v>0</v>
      </c>
      <c r="AO52" s="19">
        <v>0</v>
      </c>
      <c r="AP52" s="19">
        <v>0</v>
      </c>
      <c r="AQ52" s="19">
        <v>0</v>
      </c>
      <c r="AR52" s="19">
        <v>0</v>
      </c>
      <c r="AS52" s="19">
        <v>60</v>
      </c>
      <c r="AT52" s="54"/>
      <c r="AU52" s="54"/>
    </row>
    <row r="53" spans="1:47" x14ac:dyDescent="0.35">
      <c r="A53" s="4" t="s">
        <v>10</v>
      </c>
      <c r="B53" s="4" t="s">
        <v>9</v>
      </c>
      <c r="C53" s="19">
        <v>0</v>
      </c>
      <c r="D53" s="19">
        <v>0</v>
      </c>
      <c r="E53" s="19">
        <v>0</v>
      </c>
      <c r="F53" s="19">
        <v>0</v>
      </c>
      <c r="G53" s="19">
        <v>0</v>
      </c>
      <c r="H53" s="19">
        <v>0</v>
      </c>
      <c r="I53" s="19">
        <v>0</v>
      </c>
      <c r="J53" s="19">
        <v>0</v>
      </c>
      <c r="K53" s="19">
        <v>0</v>
      </c>
      <c r="L53" s="19">
        <v>0</v>
      </c>
      <c r="M53" s="19">
        <v>0</v>
      </c>
      <c r="N53" s="19">
        <v>0</v>
      </c>
      <c r="O53" s="19">
        <v>0</v>
      </c>
      <c r="P53" s="19">
        <v>0</v>
      </c>
      <c r="Q53" s="19">
        <v>0</v>
      </c>
      <c r="R53" s="19">
        <v>0</v>
      </c>
      <c r="S53" s="19">
        <v>0</v>
      </c>
      <c r="T53" s="19">
        <v>0</v>
      </c>
      <c r="U53" s="19">
        <v>0</v>
      </c>
      <c r="V53" s="19">
        <v>0</v>
      </c>
      <c r="W53" s="19">
        <v>0</v>
      </c>
      <c r="X53" s="19">
        <v>0</v>
      </c>
      <c r="Y53" s="19">
        <v>0</v>
      </c>
      <c r="Z53" s="19">
        <v>0</v>
      </c>
      <c r="AA53" s="19">
        <v>0</v>
      </c>
      <c r="AB53" s="19">
        <v>0</v>
      </c>
      <c r="AC53" s="19">
        <v>0</v>
      </c>
      <c r="AD53" s="19">
        <v>0</v>
      </c>
      <c r="AE53" s="19">
        <v>0</v>
      </c>
      <c r="AF53" s="19">
        <v>0</v>
      </c>
      <c r="AG53" s="19">
        <v>0</v>
      </c>
      <c r="AH53" s="19">
        <v>0</v>
      </c>
      <c r="AI53" s="19">
        <v>27</v>
      </c>
      <c r="AJ53" s="19">
        <v>29</v>
      </c>
      <c r="AK53" s="19">
        <v>43</v>
      </c>
      <c r="AL53" s="19">
        <v>31</v>
      </c>
      <c r="AM53" s="19">
        <v>0</v>
      </c>
      <c r="AN53" s="19">
        <v>0</v>
      </c>
      <c r="AO53" s="19">
        <v>0</v>
      </c>
      <c r="AP53" s="19">
        <v>0</v>
      </c>
      <c r="AQ53" s="19">
        <v>0</v>
      </c>
      <c r="AR53" s="19">
        <v>0</v>
      </c>
      <c r="AS53" s="19">
        <v>0</v>
      </c>
      <c r="AT53" s="30"/>
      <c r="AU53" s="30"/>
    </row>
    <row r="54" spans="1:47" x14ac:dyDescent="0.35">
      <c r="A54" s="4" t="s">
        <v>11</v>
      </c>
      <c r="B54" s="4" t="s">
        <v>9</v>
      </c>
      <c r="C54" s="19">
        <v>0</v>
      </c>
      <c r="D54" s="19">
        <v>0</v>
      </c>
      <c r="E54" s="19">
        <v>0</v>
      </c>
      <c r="F54" s="19">
        <v>0</v>
      </c>
      <c r="G54" s="19">
        <v>0</v>
      </c>
      <c r="H54" s="19">
        <v>0</v>
      </c>
      <c r="I54" s="19">
        <v>0</v>
      </c>
      <c r="J54" s="19">
        <v>0</v>
      </c>
      <c r="K54" s="19">
        <v>0</v>
      </c>
      <c r="L54" s="19">
        <v>0</v>
      </c>
      <c r="M54" s="19">
        <v>0</v>
      </c>
      <c r="N54" s="19">
        <v>0</v>
      </c>
      <c r="O54" s="19">
        <v>0</v>
      </c>
      <c r="P54" s="19">
        <v>0</v>
      </c>
      <c r="Q54" s="19">
        <v>0</v>
      </c>
      <c r="R54" s="19">
        <v>0</v>
      </c>
      <c r="S54" s="19">
        <v>0</v>
      </c>
      <c r="T54" s="19">
        <v>0</v>
      </c>
      <c r="U54" s="19">
        <v>0</v>
      </c>
      <c r="V54" s="19">
        <v>0</v>
      </c>
      <c r="W54" s="19">
        <v>0</v>
      </c>
      <c r="X54" s="19">
        <v>0</v>
      </c>
      <c r="Y54" s="19">
        <v>11</v>
      </c>
      <c r="Z54" s="19">
        <v>32</v>
      </c>
      <c r="AA54" s="19">
        <v>131</v>
      </c>
      <c r="AB54" s="19">
        <v>132</v>
      </c>
      <c r="AC54" s="19">
        <v>145</v>
      </c>
      <c r="AD54" s="19">
        <v>169</v>
      </c>
      <c r="AE54" s="19">
        <v>133</v>
      </c>
      <c r="AF54" s="19">
        <v>57</v>
      </c>
      <c r="AG54" s="19">
        <v>116</v>
      </c>
      <c r="AH54" s="19">
        <v>74</v>
      </c>
      <c r="AI54" s="19">
        <v>332</v>
      </c>
      <c r="AJ54" s="19">
        <v>481</v>
      </c>
      <c r="AK54" s="19">
        <v>604</v>
      </c>
      <c r="AL54" s="19">
        <v>84</v>
      </c>
      <c r="AM54" s="19">
        <v>0</v>
      </c>
      <c r="AN54" s="19">
        <v>0</v>
      </c>
      <c r="AO54" s="19">
        <v>0</v>
      </c>
      <c r="AP54" s="19">
        <v>0</v>
      </c>
      <c r="AQ54" s="19">
        <v>0</v>
      </c>
      <c r="AR54" s="19">
        <v>0</v>
      </c>
      <c r="AS54" s="19">
        <v>0</v>
      </c>
      <c r="AT54" s="54"/>
      <c r="AU54" s="54"/>
    </row>
    <row r="55" spans="1:47" x14ac:dyDescent="0.35">
      <c r="A55" s="4" t="s">
        <v>12</v>
      </c>
      <c r="B55" s="4" t="s">
        <v>9</v>
      </c>
      <c r="C55" s="19">
        <v>0</v>
      </c>
      <c r="D55" s="19">
        <v>0</v>
      </c>
      <c r="E55" s="19">
        <v>0</v>
      </c>
      <c r="F55" s="19">
        <v>0</v>
      </c>
      <c r="G55" s="19">
        <v>0</v>
      </c>
      <c r="H55" s="19">
        <v>0</v>
      </c>
      <c r="I55" s="19">
        <v>0</v>
      </c>
      <c r="J55" s="19">
        <v>0</v>
      </c>
      <c r="K55" s="19">
        <v>0</v>
      </c>
      <c r="L55" s="19">
        <v>0</v>
      </c>
      <c r="M55" s="19">
        <v>0</v>
      </c>
      <c r="N55" s="19">
        <v>0</v>
      </c>
      <c r="O55" s="19">
        <v>0</v>
      </c>
      <c r="P55" s="19">
        <v>0</v>
      </c>
      <c r="Q55" s="19">
        <v>0</v>
      </c>
      <c r="R55" s="19">
        <v>0</v>
      </c>
      <c r="S55" s="19">
        <v>0</v>
      </c>
      <c r="T55" s="19">
        <v>0</v>
      </c>
      <c r="U55" s="19">
        <v>0</v>
      </c>
      <c r="V55" s="19">
        <v>0</v>
      </c>
      <c r="W55" s="19">
        <v>0</v>
      </c>
      <c r="X55" s="19">
        <v>0</v>
      </c>
      <c r="Y55" s="19">
        <v>0</v>
      </c>
      <c r="Z55" s="19">
        <v>0</v>
      </c>
      <c r="AA55" s="19">
        <v>46</v>
      </c>
      <c r="AB55" s="19">
        <v>0</v>
      </c>
      <c r="AC55" s="19">
        <v>1</v>
      </c>
      <c r="AD55" s="19">
        <v>0</v>
      </c>
      <c r="AE55" s="19">
        <v>0</v>
      </c>
      <c r="AF55" s="19">
        <v>0</v>
      </c>
      <c r="AG55" s="19">
        <v>0</v>
      </c>
      <c r="AH55" s="19">
        <v>0</v>
      </c>
      <c r="AI55" s="19">
        <v>121</v>
      </c>
      <c r="AJ55" s="19">
        <v>225</v>
      </c>
      <c r="AK55" s="19">
        <v>76</v>
      </c>
      <c r="AL55" s="19">
        <v>103</v>
      </c>
      <c r="AM55" s="19">
        <v>16</v>
      </c>
      <c r="AN55" s="19"/>
      <c r="AO55" s="19"/>
      <c r="AP55" s="19">
        <v>10</v>
      </c>
      <c r="AQ55" s="19"/>
      <c r="AR55" s="19"/>
      <c r="AS55" s="19"/>
      <c r="AT55" s="30"/>
      <c r="AU55" s="30"/>
    </row>
    <row r="56" spans="1:47" x14ac:dyDescent="0.35">
      <c r="A56" s="4" t="s">
        <v>13</v>
      </c>
      <c r="B56" s="4" t="s">
        <v>9</v>
      </c>
      <c r="C56" s="19"/>
      <c r="D56" s="19"/>
      <c r="E56" s="19"/>
      <c r="F56" s="19"/>
      <c r="G56" s="19"/>
      <c r="H56" s="19"/>
      <c r="I56" s="19"/>
      <c r="J56" s="19"/>
      <c r="K56" s="19"/>
      <c r="L56" s="19"/>
      <c r="M56" s="19"/>
      <c r="N56" s="19"/>
      <c r="O56" s="19"/>
      <c r="P56" s="19"/>
      <c r="Q56" s="19"/>
      <c r="R56" s="19"/>
      <c r="S56" s="19">
        <v>0</v>
      </c>
      <c r="T56" s="19">
        <v>0</v>
      </c>
      <c r="U56" s="19">
        <v>0</v>
      </c>
      <c r="V56" s="19">
        <v>0</v>
      </c>
      <c r="W56" s="19">
        <v>0</v>
      </c>
      <c r="X56" s="19">
        <v>0</v>
      </c>
      <c r="Y56" s="19">
        <v>0</v>
      </c>
      <c r="Z56" s="19">
        <v>0</v>
      </c>
      <c r="AA56" s="19">
        <v>0</v>
      </c>
      <c r="AB56" s="19">
        <v>0</v>
      </c>
      <c r="AC56" s="19">
        <v>0</v>
      </c>
      <c r="AD56" s="19">
        <v>0</v>
      </c>
      <c r="AE56" s="19">
        <v>0</v>
      </c>
      <c r="AF56" s="19">
        <v>0</v>
      </c>
      <c r="AG56" s="19">
        <v>0</v>
      </c>
      <c r="AH56" s="19">
        <v>0</v>
      </c>
      <c r="AI56" s="19">
        <v>0</v>
      </c>
      <c r="AJ56" s="19">
        <v>0</v>
      </c>
      <c r="AK56" s="19">
        <v>0</v>
      </c>
      <c r="AL56" s="19">
        <v>0</v>
      </c>
      <c r="AM56" s="19">
        <v>0</v>
      </c>
      <c r="AN56" s="19">
        <v>0</v>
      </c>
      <c r="AO56" s="19">
        <v>0</v>
      </c>
      <c r="AP56" s="19">
        <v>0</v>
      </c>
      <c r="AQ56" s="19">
        <v>0</v>
      </c>
      <c r="AR56" s="19">
        <v>0</v>
      </c>
      <c r="AS56" s="19">
        <v>0</v>
      </c>
      <c r="AT56" s="54"/>
      <c r="AU56" s="54"/>
    </row>
    <row r="57" spans="1:47" x14ac:dyDescent="0.35">
      <c r="A57" s="4" t="s">
        <v>29</v>
      </c>
      <c r="B57" s="4" t="s">
        <v>9</v>
      </c>
      <c r="C57" s="19">
        <v>10912</v>
      </c>
      <c r="D57" s="19">
        <v>5631</v>
      </c>
      <c r="E57" s="19">
        <v>9159</v>
      </c>
      <c r="F57" s="19">
        <v>8294</v>
      </c>
      <c r="G57" s="19">
        <v>2721</v>
      </c>
      <c r="H57" s="19">
        <v>2069</v>
      </c>
      <c r="I57" s="19">
        <v>3686</v>
      </c>
      <c r="J57" s="19">
        <v>6188</v>
      </c>
      <c r="K57" s="19">
        <v>14700</v>
      </c>
      <c r="L57" s="19">
        <v>26774</v>
      </c>
      <c r="M57" s="19">
        <v>23745</v>
      </c>
      <c r="N57" s="19">
        <v>34995</v>
      </c>
      <c r="O57" s="19">
        <v>26650</v>
      </c>
      <c r="P57" s="19">
        <v>29203</v>
      </c>
      <c r="Q57" s="19">
        <v>18762</v>
      </c>
      <c r="R57" s="19">
        <v>13371</v>
      </c>
      <c r="S57" s="19">
        <v>14858</v>
      </c>
      <c r="T57" s="19">
        <v>20542</v>
      </c>
      <c r="U57" s="19">
        <v>32794</v>
      </c>
      <c r="V57" s="19">
        <v>60181</v>
      </c>
      <c r="W57" s="19">
        <v>38262</v>
      </c>
      <c r="X57" s="19">
        <v>26159</v>
      </c>
      <c r="Y57" s="19">
        <v>46147</v>
      </c>
      <c r="Z57" s="19">
        <v>91725</v>
      </c>
      <c r="AA57" s="19">
        <v>60198</v>
      </c>
      <c r="AB57" s="19">
        <v>47091</v>
      </c>
      <c r="AC57" s="19">
        <v>61440</v>
      </c>
      <c r="AD57" s="19">
        <v>114629</v>
      </c>
      <c r="AE57" s="19">
        <v>48175</v>
      </c>
      <c r="AF57" s="19">
        <v>35502</v>
      </c>
      <c r="AG57" s="19">
        <v>62455</v>
      </c>
      <c r="AH57" s="19">
        <v>52912</v>
      </c>
      <c r="AI57" s="19">
        <v>158549</v>
      </c>
      <c r="AJ57" s="19">
        <v>83850</v>
      </c>
      <c r="AK57" s="19">
        <v>83738</v>
      </c>
      <c r="AL57" s="19">
        <v>57767</v>
      </c>
      <c r="AM57" s="19">
        <v>78437</v>
      </c>
      <c r="AN57" s="19">
        <v>92364</v>
      </c>
      <c r="AO57" s="19">
        <v>33201</v>
      </c>
      <c r="AP57" s="19">
        <v>68269</v>
      </c>
      <c r="AQ57" s="19">
        <v>46722</v>
      </c>
      <c r="AR57" s="19">
        <v>35998</v>
      </c>
      <c r="AS57" s="19">
        <v>153716</v>
      </c>
      <c r="AT57" s="30"/>
      <c r="AU57" s="30"/>
    </row>
    <row r="58" spans="1:47" x14ac:dyDescent="0.35">
      <c r="A58" s="4" t="s">
        <v>16</v>
      </c>
      <c r="B58" s="4" t="s">
        <v>9</v>
      </c>
      <c r="C58" s="19">
        <v>0</v>
      </c>
      <c r="D58" s="19">
        <v>271</v>
      </c>
      <c r="E58" s="19">
        <v>359</v>
      </c>
      <c r="F58" s="19">
        <v>276</v>
      </c>
      <c r="G58" s="19">
        <v>924</v>
      </c>
      <c r="H58" s="19">
        <v>24</v>
      </c>
      <c r="I58" s="19">
        <v>1</v>
      </c>
      <c r="J58" s="19">
        <v>96</v>
      </c>
      <c r="K58" s="19">
        <v>439</v>
      </c>
      <c r="L58" s="19">
        <v>970</v>
      </c>
      <c r="M58" s="19">
        <v>7289</v>
      </c>
      <c r="N58" s="19">
        <v>13425</v>
      </c>
      <c r="O58" s="19">
        <v>10373</v>
      </c>
      <c r="P58" s="19">
        <v>26434</v>
      </c>
      <c r="Q58" s="19">
        <v>11558</v>
      </c>
      <c r="R58" s="19">
        <v>6288</v>
      </c>
      <c r="S58" s="19">
        <v>16913</v>
      </c>
      <c r="T58" s="19">
        <v>17806</v>
      </c>
      <c r="U58" s="19">
        <v>20768</v>
      </c>
      <c r="V58" s="19">
        <v>24665</v>
      </c>
      <c r="W58" s="19">
        <v>21255</v>
      </c>
      <c r="X58" s="19">
        <v>3458</v>
      </c>
      <c r="Y58" s="19">
        <v>674</v>
      </c>
      <c r="Z58" s="19">
        <v>407</v>
      </c>
      <c r="AA58" s="19">
        <v>8</v>
      </c>
      <c r="AB58" s="19">
        <v>1506</v>
      </c>
      <c r="AC58" s="19">
        <v>2954</v>
      </c>
      <c r="AD58" s="19">
        <v>3173</v>
      </c>
      <c r="AE58" s="19">
        <v>8746</v>
      </c>
      <c r="AF58" s="19">
        <v>5862</v>
      </c>
      <c r="AG58" s="19">
        <v>8794</v>
      </c>
      <c r="AH58" s="19">
        <v>11605</v>
      </c>
      <c r="AI58" s="19">
        <v>473</v>
      </c>
      <c r="AJ58" s="19">
        <v>3580</v>
      </c>
      <c r="AK58" s="19">
        <v>18362</v>
      </c>
      <c r="AL58" s="19">
        <v>13127</v>
      </c>
      <c r="AM58" s="19">
        <v>1650</v>
      </c>
      <c r="AN58" s="19">
        <v>1556</v>
      </c>
      <c r="AO58" s="19">
        <v>13366</v>
      </c>
      <c r="AP58" s="19">
        <v>6181</v>
      </c>
      <c r="AQ58" s="19">
        <v>156</v>
      </c>
      <c r="AR58" s="19">
        <v>293</v>
      </c>
      <c r="AS58" s="19">
        <v>427</v>
      </c>
      <c r="AT58" s="54"/>
      <c r="AU58" s="54"/>
    </row>
    <row r="59" spans="1:47" s="30" customFormat="1" x14ac:dyDescent="0.35">
      <c r="A59" s="4" t="s">
        <v>17</v>
      </c>
      <c r="B59" s="21" t="s">
        <v>9</v>
      </c>
      <c r="C59" s="19">
        <v>0</v>
      </c>
      <c r="D59" s="19">
        <v>0</v>
      </c>
      <c r="E59" s="19">
        <v>0</v>
      </c>
      <c r="F59" s="19">
        <v>0</v>
      </c>
      <c r="G59" s="19">
        <v>0</v>
      </c>
      <c r="H59" s="19">
        <v>0</v>
      </c>
      <c r="I59" s="19">
        <v>0</v>
      </c>
      <c r="J59" s="19">
        <v>0</v>
      </c>
      <c r="K59" s="19">
        <v>48</v>
      </c>
      <c r="L59" s="19">
        <v>128</v>
      </c>
      <c r="M59" s="19">
        <v>7700</v>
      </c>
      <c r="N59" s="19">
        <v>4743</v>
      </c>
      <c r="O59" s="19">
        <v>232</v>
      </c>
      <c r="P59" s="19">
        <v>0</v>
      </c>
      <c r="Q59" s="19">
        <v>399</v>
      </c>
      <c r="R59" s="19">
        <v>162</v>
      </c>
      <c r="S59" s="19">
        <v>298</v>
      </c>
      <c r="T59" s="19">
        <v>1416</v>
      </c>
      <c r="U59" s="19">
        <v>1823</v>
      </c>
      <c r="V59" s="19">
        <v>1155</v>
      </c>
      <c r="W59" s="19">
        <v>8060</v>
      </c>
      <c r="X59" s="19">
        <v>1189</v>
      </c>
      <c r="Y59" s="19">
        <v>93</v>
      </c>
      <c r="Z59" s="19">
        <v>67925</v>
      </c>
      <c r="AA59" s="19">
        <v>2043</v>
      </c>
      <c r="AB59" s="19">
        <v>2565</v>
      </c>
      <c r="AC59" s="19">
        <v>2218</v>
      </c>
      <c r="AD59" s="19">
        <v>861</v>
      </c>
      <c r="AE59" s="19">
        <v>0</v>
      </c>
      <c r="AF59" s="19">
        <v>32455</v>
      </c>
      <c r="AG59" s="19">
        <v>0</v>
      </c>
      <c r="AH59" s="19">
        <v>160519</v>
      </c>
      <c r="AI59" s="19">
        <v>0</v>
      </c>
      <c r="AJ59" s="19">
        <v>277</v>
      </c>
      <c r="AK59" s="19">
        <v>9864</v>
      </c>
      <c r="AL59" s="19">
        <v>59</v>
      </c>
      <c r="AM59" s="19">
        <v>692</v>
      </c>
      <c r="AN59" s="19">
        <v>631</v>
      </c>
      <c r="AO59" s="19">
        <v>417</v>
      </c>
      <c r="AP59" s="19">
        <v>133</v>
      </c>
      <c r="AQ59" s="19">
        <v>47</v>
      </c>
      <c r="AR59" s="19">
        <v>432</v>
      </c>
      <c r="AS59" s="19">
        <v>177</v>
      </c>
    </row>
    <row r="60" spans="1:47" s="26" customFormat="1" x14ac:dyDescent="0.35">
      <c r="A60" s="21" t="s">
        <v>122</v>
      </c>
      <c r="B60" s="21" t="s">
        <v>9</v>
      </c>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v>0</v>
      </c>
      <c r="AK60" s="19">
        <v>0</v>
      </c>
      <c r="AL60" s="19">
        <v>0</v>
      </c>
      <c r="AM60" s="19">
        <v>0</v>
      </c>
      <c r="AN60" s="19">
        <v>0</v>
      </c>
      <c r="AO60" s="19">
        <v>0</v>
      </c>
      <c r="AP60" s="19">
        <v>0</v>
      </c>
      <c r="AQ60" s="19">
        <v>0</v>
      </c>
      <c r="AR60" s="19">
        <v>0</v>
      </c>
      <c r="AS60" s="19">
        <v>0</v>
      </c>
      <c r="AT60" s="54"/>
      <c r="AU60" s="54"/>
    </row>
    <row r="61" spans="1:47" s="28" customFormat="1" x14ac:dyDescent="0.35">
      <c r="A61" s="21" t="s">
        <v>117</v>
      </c>
      <c r="B61" s="21" t="s">
        <v>9</v>
      </c>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v>0</v>
      </c>
      <c r="AI61" s="19">
        <v>0</v>
      </c>
      <c r="AJ61" s="19">
        <v>0</v>
      </c>
      <c r="AK61" s="19">
        <v>0</v>
      </c>
      <c r="AL61" s="19">
        <v>0</v>
      </c>
      <c r="AM61" s="19">
        <v>0</v>
      </c>
      <c r="AN61" s="19">
        <v>0</v>
      </c>
      <c r="AO61" s="19">
        <v>0</v>
      </c>
      <c r="AP61" s="19">
        <v>0</v>
      </c>
      <c r="AQ61" s="19">
        <v>0</v>
      </c>
      <c r="AR61" s="19">
        <v>0</v>
      </c>
      <c r="AS61" s="19">
        <v>0</v>
      </c>
      <c r="AT61" s="30"/>
      <c r="AU61" s="30"/>
    </row>
    <row r="62" spans="1:47" x14ac:dyDescent="0.35">
      <c r="A62" s="21" t="s">
        <v>123</v>
      </c>
      <c r="B62" s="4" t="s">
        <v>9</v>
      </c>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v>0</v>
      </c>
      <c r="AJ62" s="19">
        <v>0</v>
      </c>
      <c r="AK62" s="19">
        <v>0</v>
      </c>
      <c r="AL62" s="19">
        <v>0</v>
      </c>
      <c r="AM62" s="19">
        <v>0</v>
      </c>
      <c r="AN62" s="19">
        <v>0</v>
      </c>
      <c r="AO62" s="19">
        <v>0</v>
      </c>
      <c r="AP62" s="19">
        <v>0</v>
      </c>
      <c r="AQ62" s="19">
        <v>89</v>
      </c>
      <c r="AR62" s="19">
        <v>90</v>
      </c>
      <c r="AS62" s="19">
        <v>88</v>
      </c>
      <c r="AT62" s="54"/>
      <c r="AU62" s="54"/>
    </row>
    <row r="63" spans="1:47" s="30" customFormat="1" x14ac:dyDescent="0.35">
      <c r="A63" s="21" t="s">
        <v>18</v>
      </c>
      <c r="B63" s="21" t="s">
        <v>9</v>
      </c>
      <c r="C63" s="19">
        <v>95253</v>
      </c>
      <c r="D63" s="19">
        <v>98992</v>
      </c>
      <c r="E63" s="19">
        <v>100463</v>
      </c>
      <c r="F63" s="19">
        <v>99485</v>
      </c>
      <c r="G63" s="19">
        <v>186996</v>
      </c>
      <c r="H63" s="19">
        <v>192643</v>
      </c>
      <c r="I63" s="19">
        <v>193200</v>
      </c>
      <c r="J63" s="19">
        <v>202006</v>
      </c>
      <c r="K63" s="19">
        <v>437209</v>
      </c>
      <c r="L63" s="19">
        <v>483643</v>
      </c>
      <c r="M63" s="19">
        <v>486650</v>
      </c>
      <c r="N63" s="19">
        <v>488597</v>
      </c>
      <c r="O63" s="19">
        <v>455882</v>
      </c>
      <c r="P63" s="19">
        <v>480051</v>
      </c>
      <c r="Q63" s="19">
        <v>496025</v>
      </c>
      <c r="R63" s="19">
        <v>516229</v>
      </c>
      <c r="S63" s="19">
        <v>463914</v>
      </c>
      <c r="T63" s="19">
        <v>500975</v>
      </c>
      <c r="U63" s="19">
        <v>514683</v>
      </c>
      <c r="V63" s="19">
        <v>488172</v>
      </c>
      <c r="W63" s="19">
        <v>1347800</v>
      </c>
      <c r="X63" s="19">
        <v>1373035</v>
      </c>
      <c r="Y63" s="19">
        <v>1415623</v>
      </c>
      <c r="Z63" s="19">
        <v>1400611</v>
      </c>
      <c r="AA63" s="19">
        <v>1912572</v>
      </c>
      <c r="AB63" s="19">
        <v>2044977</v>
      </c>
      <c r="AC63" s="19">
        <v>2067097</v>
      </c>
      <c r="AD63" s="19">
        <v>2037771</v>
      </c>
      <c r="AE63" s="19">
        <v>2469411</v>
      </c>
      <c r="AF63" s="19">
        <v>2644561</v>
      </c>
      <c r="AG63" s="19">
        <v>2639633</v>
      </c>
      <c r="AH63" s="19">
        <v>2580230</v>
      </c>
      <c r="AI63" s="19">
        <v>3004271</v>
      </c>
      <c r="AJ63" s="19">
        <v>3179635</v>
      </c>
      <c r="AK63" s="19">
        <v>3148565</v>
      </c>
      <c r="AL63" s="19">
        <v>3182791</v>
      </c>
      <c r="AM63" s="19">
        <v>3331845</v>
      </c>
      <c r="AN63" s="19">
        <v>2519031</v>
      </c>
      <c r="AO63" s="19">
        <v>3116361</v>
      </c>
      <c r="AP63" s="19">
        <v>3060571</v>
      </c>
      <c r="AQ63" s="19">
        <v>3401278</v>
      </c>
      <c r="AR63" s="19">
        <v>3796846</v>
      </c>
      <c r="AS63" s="19">
        <v>3965830</v>
      </c>
      <c r="AT63" s="54"/>
      <c r="AU63" s="54"/>
    </row>
    <row r="64" spans="1:47" s="30" customFormat="1" x14ac:dyDescent="0.35">
      <c r="A64" s="21" t="s">
        <v>19</v>
      </c>
      <c r="B64" s="21" t="s">
        <v>9</v>
      </c>
      <c r="C64" s="19">
        <v>26118</v>
      </c>
      <c r="D64" s="19">
        <v>29866</v>
      </c>
      <c r="E64" s="19">
        <v>31400</v>
      </c>
      <c r="F64" s="19">
        <v>29341</v>
      </c>
      <c r="G64" s="19">
        <v>49619</v>
      </c>
      <c r="H64" s="19">
        <v>58014</v>
      </c>
      <c r="I64" s="19">
        <v>62695</v>
      </c>
      <c r="J64" s="19">
        <v>58376</v>
      </c>
      <c r="K64" s="19">
        <v>106408</v>
      </c>
      <c r="L64" s="19">
        <v>124625</v>
      </c>
      <c r="M64" s="19">
        <v>121229</v>
      </c>
      <c r="N64" s="19">
        <v>111805</v>
      </c>
      <c r="O64" s="19">
        <v>103103</v>
      </c>
      <c r="P64" s="19">
        <v>117434</v>
      </c>
      <c r="Q64" s="19">
        <v>133510</v>
      </c>
      <c r="R64" s="19">
        <v>121682</v>
      </c>
      <c r="S64" s="19">
        <v>104161</v>
      </c>
      <c r="T64" s="19">
        <v>119903</v>
      </c>
      <c r="U64" s="19">
        <v>126704</v>
      </c>
      <c r="V64" s="19">
        <v>112037</v>
      </c>
      <c r="W64" s="19">
        <v>211818</v>
      </c>
      <c r="X64" s="19">
        <v>237716</v>
      </c>
      <c r="Y64" s="19">
        <v>273932</v>
      </c>
      <c r="Z64" s="19">
        <v>214789</v>
      </c>
      <c r="AA64" s="19">
        <v>381221</v>
      </c>
      <c r="AB64" s="19">
        <v>401553</v>
      </c>
      <c r="AC64" s="19">
        <v>433010</v>
      </c>
      <c r="AD64" s="19">
        <v>439338</v>
      </c>
      <c r="AE64" s="19">
        <v>352764</v>
      </c>
      <c r="AF64" s="19">
        <v>423300</v>
      </c>
      <c r="AG64" s="19">
        <v>429907</v>
      </c>
      <c r="AH64" s="19">
        <v>399355</v>
      </c>
      <c r="AI64" s="19">
        <v>583502</v>
      </c>
      <c r="AJ64" s="19">
        <v>650567</v>
      </c>
      <c r="AK64" s="19">
        <v>668865</v>
      </c>
      <c r="AL64" s="19">
        <v>636748</v>
      </c>
      <c r="AM64" s="19">
        <v>629505</v>
      </c>
      <c r="AN64" s="19">
        <v>688077</v>
      </c>
      <c r="AO64" s="19">
        <v>734698</v>
      </c>
      <c r="AP64" s="19">
        <v>713330</v>
      </c>
      <c r="AQ64" s="19">
        <v>706774</v>
      </c>
      <c r="AR64" s="19">
        <v>771301</v>
      </c>
      <c r="AS64" s="19">
        <v>793501</v>
      </c>
      <c r="AT64" s="54"/>
      <c r="AU64" s="54"/>
    </row>
    <row r="65" spans="1:55" x14ac:dyDescent="0.35">
      <c r="A65" s="4" t="s">
        <v>152</v>
      </c>
      <c r="B65" s="4" t="s">
        <v>9</v>
      </c>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v>86607</v>
      </c>
      <c r="AN65" s="19">
        <v>65377</v>
      </c>
      <c r="AO65" s="19">
        <v>81086</v>
      </c>
      <c r="AP65" s="19">
        <v>79632</v>
      </c>
      <c r="AQ65" s="19">
        <v>138348</v>
      </c>
      <c r="AR65" s="19">
        <v>154435</v>
      </c>
      <c r="AS65" s="19">
        <v>161311</v>
      </c>
      <c r="AT65" s="54"/>
      <c r="AU65" s="54"/>
      <c r="AV65" s="56"/>
    </row>
    <row r="66" spans="1:55" x14ac:dyDescent="0.35">
      <c r="A66" s="4" t="s">
        <v>150</v>
      </c>
      <c r="B66" s="4" t="s">
        <v>9</v>
      </c>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v>19933</v>
      </c>
      <c r="AN66" s="19">
        <v>21023</v>
      </c>
      <c r="AO66" s="19">
        <v>22444</v>
      </c>
      <c r="AP66" s="19">
        <v>21789</v>
      </c>
      <c r="AQ66" s="19">
        <v>32968</v>
      </c>
      <c r="AR66" s="19">
        <v>35976</v>
      </c>
      <c r="AS66" s="19">
        <v>37012</v>
      </c>
      <c r="AT66" s="54"/>
      <c r="AU66" s="54"/>
      <c r="AV66" s="60"/>
      <c r="AW66" s="56"/>
    </row>
    <row r="67" spans="1:55" x14ac:dyDescent="0.35">
      <c r="A67" s="5" t="s">
        <v>139</v>
      </c>
      <c r="B67" s="21"/>
      <c r="C67" s="19">
        <f>SUM(C52:C66)</f>
        <v>132283</v>
      </c>
      <c r="D67" s="19">
        <f t="shared" ref="D67:AL67" si="4">SUM(D52:D66)</f>
        <v>134760</v>
      </c>
      <c r="E67" s="19">
        <f t="shared" si="4"/>
        <v>141381</v>
      </c>
      <c r="F67" s="19">
        <f t="shared" si="4"/>
        <v>137396</v>
      </c>
      <c r="G67" s="19">
        <f t="shared" si="4"/>
        <v>240260</v>
      </c>
      <c r="H67" s="19">
        <f t="shared" si="4"/>
        <v>252750</v>
      </c>
      <c r="I67" s="19">
        <f t="shared" si="4"/>
        <v>259582</v>
      </c>
      <c r="J67" s="19">
        <f t="shared" si="4"/>
        <v>266666</v>
      </c>
      <c r="K67" s="19">
        <f t="shared" si="4"/>
        <v>558804</v>
      </c>
      <c r="L67" s="19">
        <f t="shared" si="4"/>
        <v>636140</v>
      </c>
      <c r="M67" s="19">
        <f t="shared" si="4"/>
        <v>646613</v>
      </c>
      <c r="N67" s="19">
        <f t="shared" si="4"/>
        <v>653565</v>
      </c>
      <c r="O67" s="19">
        <f t="shared" si="4"/>
        <v>596240</v>
      </c>
      <c r="P67" s="19">
        <f t="shared" si="4"/>
        <v>653122</v>
      </c>
      <c r="Q67" s="19">
        <f t="shared" si="4"/>
        <v>660254</v>
      </c>
      <c r="R67" s="19">
        <f t="shared" si="4"/>
        <v>657732</v>
      </c>
      <c r="S67" s="19">
        <f t="shared" si="4"/>
        <v>600144</v>
      </c>
      <c r="T67" s="19">
        <f t="shared" si="4"/>
        <v>660642</v>
      </c>
      <c r="U67" s="19">
        <f t="shared" si="4"/>
        <v>696772</v>
      </c>
      <c r="V67" s="19">
        <f t="shared" si="4"/>
        <v>686210</v>
      </c>
      <c r="W67" s="19">
        <f t="shared" si="4"/>
        <v>1627195</v>
      </c>
      <c r="X67" s="19">
        <f t="shared" si="4"/>
        <v>1641557</v>
      </c>
      <c r="Y67" s="19">
        <f t="shared" si="4"/>
        <v>1736480</v>
      </c>
      <c r="Z67" s="19">
        <f t="shared" si="4"/>
        <v>1775489</v>
      </c>
      <c r="AA67" s="19">
        <f t="shared" si="4"/>
        <v>2356219</v>
      </c>
      <c r="AB67" s="19">
        <f t="shared" si="4"/>
        <v>2497824</v>
      </c>
      <c r="AC67" s="19">
        <f t="shared" si="4"/>
        <v>2566865</v>
      </c>
      <c r="AD67" s="19">
        <f t="shared" si="4"/>
        <v>2595941</v>
      </c>
      <c r="AE67" s="19">
        <f t="shared" si="4"/>
        <v>2879229</v>
      </c>
      <c r="AF67" s="19">
        <f t="shared" si="4"/>
        <v>3141737</v>
      </c>
      <c r="AG67" s="19">
        <f t="shared" si="4"/>
        <v>3140905</v>
      </c>
      <c r="AH67" s="19">
        <f t="shared" si="4"/>
        <v>3204695</v>
      </c>
      <c r="AI67" s="19">
        <f t="shared" si="4"/>
        <v>3747363</v>
      </c>
      <c r="AJ67" s="19">
        <f t="shared" si="4"/>
        <v>3918948</v>
      </c>
      <c r="AK67" s="19">
        <f t="shared" si="4"/>
        <v>3930131</v>
      </c>
      <c r="AL67" s="19">
        <f t="shared" si="4"/>
        <v>3890973</v>
      </c>
      <c r="AM67" s="19">
        <f t="shared" ref="AM67:AS67" si="5">SUM(AM52:AM66)</f>
        <v>4148685</v>
      </c>
      <c r="AN67" s="19">
        <f t="shared" si="5"/>
        <v>3388059</v>
      </c>
      <c r="AO67" s="19">
        <f t="shared" si="5"/>
        <v>4001573</v>
      </c>
      <c r="AP67" s="19">
        <f t="shared" si="5"/>
        <v>3949915</v>
      </c>
      <c r="AQ67" s="19">
        <f t="shared" si="5"/>
        <v>4326382</v>
      </c>
      <c r="AR67" s="19">
        <f t="shared" si="5"/>
        <v>4795371</v>
      </c>
      <c r="AS67" s="19">
        <f t="shared" si="5"/>
        <v>5112122</v>
      </c>
      <c r="AT67" s="19">
        <f>SUM(C67:AS67)</f>
        <v>83644974</v>
      </c>
    </row>
    <row r="68" spans="1:55" s="30" customFormat="1" x14ac:dyDescent="0.35">
      <c r="A68" s="5"/>
      <c r="B68" s="21"/>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Q68" s="24"/>
      <c r="AR68" s="24"/>
      <c r="AS68" s="24"/>
    </row>
    <row r="69" spans="1:55" ht="18" x14ac:dyDescent="0.35">
      <c r="A69" s="1" t="s">
        <v>25</v>
      </c>
      <c r="B69" s="21" t="s">
        <v>1</v>
      </c>
      <c r="C69" s="41"/>
      <c r="D69" s="41"/>
      <c r="E69" s="41"/>
      <c r="F69" s="41">
        <v>2011</v>
      </c>
      <c r="G69" s="41"/>
      <c r="H69" s="41"/>
      <c r="I69" s="41"/>
      <c r="J69" s="41">
        <v>2012</v>
      </c>
      <c r="K69" s="41"/>
      <c r="L69" s="41"/>
      <c r="M69" s="41"/>
      <c r="N69" s="41">
        <v>2013</v>
      </c>
      <c r="O69" s="41"/>
      <c r="P69" s="41"/>
      <c r="Q69" s="41"/>
      <c r="R69" s="41">
        <v>2014</v>
      </c>
      <c r="S69" s="41"/>
      <c r="T69" s="41"/>
      <c r="U69" s="41"/>
      <c r="V69" s="41">
        <v>2015</v>
      </c>
      <c r="W69" s="41"/>
      <c r="X69" s="41"/>
      <c r="Y69" s="41"/>
      <c r="Z69" s="41">
        <v>2016</v>
      </c>
      <c r="AA69" s="41"/>
      <c r="AB69" s="41"/>
      <c r="AC69" s="41"/>
      <c r="AD69" s="41">
        <v>2017</v>
      </c>
      <c r="AE69" s="39"/>
      <c r="AF69" s="39"/>
      <c r="AG69" s="39"/>
      <c r="AH69" s="29">
        <v>2018</v>
      </c>
      <c r="AI69" s="29"/>
      <c r="AJ69" s="29"/>
      <c r="AK69" s="29"/>
      <c r="AL69" s="29">
        <v>2019</v>
      </c>
      <c r="AM69" s="29"/>
      <c r="AN69" s="29"/>
      <c r="AO69" s="39"/>
      <c r="AP69" s="39">
        <v>2020</v>
      </c>
      <c r="AQ69" s="39"/>
      <c r="AR69" s="39"/>
      <c r="AS69" s="39">
        <v>2021</v>
      </c>
    </row>
    <row r="70" spans="1:55" x14ac:dyDescent="0.35">
      <c r="A70" s="3" t="s">
        <v>2</v>
      </c>
      <c r="B70" s="21" t="s">
        <v>3</v>
      </c>
      <c r="C70" s="21" t="s">
        <v>58</v>
      </c>
      <c r="D70" s="21" t="s">
        <v>5</v>
      </c>
      <c r="E70" s="21" t="s">
        <v>6</v>
      </c>
      <c r="F70" s="21" t="s">
        <v>7</v>
      </c>
      <c r="G70" s="21" t="s">
        <v>59</v>
      </c>
      <c r="H70" s="21" t="s">
        <v>5</v>
      </c>
      <c r="I70" s="21" t="s">
        <v>6</v>
      </c>
      <c r="J70" s="21" t="s">
        <v>7</v>
      </c>
      <c r="K70" s="21" t="s">
        <v>60</v>
      </c>
      <c r="L70" s="21" t="s">
        <v>5</v>
      </c>
      <c r="M70" s="21" t="s">
        <v>6</v>
      </c>
      <c r="N70" s="21" t="s">
        <v>7</v>
      </c>
      <c r="O70" s="21" t="s">
        <v>61</v>
      </c>
      <c r="P70" s="21" t="s">
        <v>5</v>
      </c>
      <c r="Q70" s="21" t="s">
        <v>6</v>
      </c>
      <c r="R70" s="21" t="s">
        <v>7</v>
      </c>
      <c r="S70" s="21" t="s">
        <v>62</v>
      </c>
      <c r="T70" s="21" t="s">
        <v>5</v>
      </c>
      <c r="U70" s="21" t="s">
        <v>6</v>
      </c>
      <c r="V70" s="21" t="s">
        <v>7</v>
      </c>
      <c r="W70" s="21" t="s">
        <v>63</v>
      </c>
      <c r="X70" s="21" t="s">
        <v>5</v>
      </c>
      <c r="Y70" s="21" t="s">
        <v>6</v>
      </c>
      <c r="Z70" s="21" t="s">
        <v>7</v>
      </c>
      <c r="AA70" s="21" t="s">
        <v>64</v>
      </c>
      <c r="AB70" s="21" t="s">
        <v>5</v>
      </c>
      <c r="AC70" s="21" t="s">
        <v>6</v>
      </c>
      <c r="AD70" s="21" t="s">
        <v>7</v>
      </c>
      <c r="AE70" s="21" t="s">
        <v>65</v>
      </c>
      <c r="AF70" s="21" t="s">
        <v>5</v>
      </c>
      <c r="AG70" s="21" t="s">
        <v>6</v>
      </c>
      <c r="AH70" s="21" t="s">
        <v>7</v>
      </c>
      <c r="AI70" s="21" t="s">
        <v>125</v>
      </c>
      <c r="AJ70" s="19" t="s">
        <v>5</v>
      </c>
      <c r="AK70" s="19" t="s">
        <v>6</v>
      </c>
      <c r="AL70" s="19" t="s">
        <v>7</v>
      </c>
      <c r="AM70" s="21" t="s">
        <v>133</v>
      </c>
      <c r="AN70" s="21" t="s">
        <v>5</v>
      </c>
      <c r="AO70" s="21" t="s">
        <v>6</v>
      </c>
      <c r="AP70" s="21" t="s">
        <v>7</v>
      </c>
      <c r="AQ70" s="21" t="s">
        <v>171</v>
      </c>
      <c r="AR70" s="21" t="s">
        <v>5</v>
      </c>
      <c r="AS70" s="21" t="s">
        <v>6</v>
      </c>
      <c r="AT70" s="30"/>
      <c r="AU70" s="30"/>
      <c r="AV70" s="55"/>
      <c r="AX70" s="56"/>
    </row>
    <row r="71" spans="1:55" x14ac:dyDescent="0.35">
      <c r="A71" s="4" t="s">
        <v>8</v>
      </c>
      <c r="B71" s="21" t="s">
        <v>26</v>
      </c>
      <c r="C71" s="19">
        <v>0</v>
      </c>
      <c r="D71" s="19">
        <v>0</v>
      </c>
      <c r="E71" s="19">
        <v>0</v>
      </c>
      <c r="F71" s="19">
        <v>0</v>
      </c>
      <c r="G71" s="19">
        <v>0</v>
      </c>
      <c r="H71" s="19">
        <v>0</v>
      </c>
      <c r="I71" s="19">
        <v>0</v>
      </c>
      <c r="J71" s="19">
        <v>0</v>
      </c>
      <c r="K71" s="19">
        <v>0</v>
      </c>
      <c r="L71" s="19">
        <v>7532</v>
      </c>
      <c r="M71" s="19">
        <v>2583509</v>
      </c>
      <c r="N71" s="19">
        <v>2995901</v>
      </c>
      <c r="O71" s="19">
        <v>2726000</v>
      </c>
      <c r="P71" s="19">
        <v>2881044</v>
      </c>
      <c r="Q71" s="19">
        <v>4617725</v>
      </c>
      <c r="R71" s="19">
        <v>5258002</v>
      </c>
      <c r="S71" s="19">
        <v>6720568</v>
      </c>
      <c r="T71" s="19">
        <v>9981749</v>
      </c>
      <c r="U71" s="19">
        <v>11049178</v>
      </c>
      <c r="V71" s="19">
        <v>11447850</v>
      </c>
      <c r="W71" s="19">
        <v>14450356</v>
      </c>
      <c r="X71" s="19">
        <v>14575659</v>
      </c>
      <c r="Y71" s="19">
        <v>15378044</v>
      </c>
      <c r="Z71" s="19">
        <v>15905540</v>
      </c>
      <c r="AA71" s="19">
        <v>16917328</v>
      </c>
      <c r="AB71" s="19">
        <v>21283092</v>
      </c>
      <c r="AC71" s="19">
        <v>24185491</v>
      </c>
      <c r="AD71" s="19">
        <v>24066273</v>
      </c>
      <c r="AE71" s="19">
        <v>23996868</v>
      </c>
      <c r="AF71" s="19">
        <v>24647401</v>
      </c>
      <c r="AG71" s="19">
        <v>27435046</v>
      </c>
      <c r="AH71" s="19">
        <v>29113530</v>
      </c>
      <c r="AI71" s="19">
        <v>28550655</v>
      </c>
      <c r="AJ71" s="19">
        <v>31338196</v>
      </c>
      <c r="AK71" s="19">
        <v>32016663</v>
      </c>
      <c r="AL71" s="19">
        <v>30980609</v>
      </c>
      <c r="AM71" s="19">
        <v>32763027</v>
      </c>
      <c r="AN71" s="19">
        <v>28814425</v>
      </c>
      <c r="AO71" s="19">
        <v>35738973</v>
      </c>
      <c r="AP71" s="19">
        <v>36289300</v>
      </c>
      <c r="AQ71" s="19">
        <v>34146268</v>
      </c>
      <c r="AR71" s="19">
        <v>39621027</v>
      </c>
      <c r="AS71" s="19">
        <v>42410175</v>
      </c>
      <c r="AT71" s="54"/>
      <c r="AU71" s="54"/>
      <c r="AV71" s="61"/>
      <c r="AW71" s="24"/>
      <c r="AX71" s="59"/>
    </row>
    <row r="72" spans="1:55" x14ac:dyDescent="0.35">
      <c r="A72" s="4" t="s">
        <v>10</v>
      </c>
      <c r="B72" s="21" t="s">
        <v>26</v>
      </c>
      <c r="C72" s="19">
        <v>236835</v>
      </c>
      <c r="D72" s="19">
        <v>328532</v>
      </c>
      <c r="E72" s="19">
        <v>530962</v>
      </c>
      <c r="F72" s="19">
        <v>478928</v>
      </c>
      <c r="G72" s="19">
        <v>468876</v>
      </c>
      <c r="H72" s="19">
        <v>453202</v>
      </c>
      <c r="I72" s="19">
        <v>384063</v>
      </c>
      <c r="J72" s="19">
        <v>287824</v>
      </c>
      <c r="K72" s="19">
        <v>439275</v>
      </c>
      <c r="L72" s="19">
        <v>612128</v>
      </c>
      <c r="M72" s="19">
        <v>2546125</v>
      </c>
      <c r="N72" s="19">
        <v>1052125</v>
      </c>
      <c r="O72" s="19">
        <v>1639132</v>
      </c>
      <c r="P72" s="19">
        <v>1064074</v>
      </c>
      <c r="Q72" s="19">
        <v>4714630</v>
      </c>
      <c r="R72" s="19">
        <v>5841140</v>
      </c>
      <c r="S72" s="19">
        <v>5277303</v>
      </c>
      <c r="T72" s="19">
        <v>6367592</v>
      </c>
      <c r="U72" s="19">
        <v>7259890</v>
      </c>
      <c r="V72" s="19">
        <v>8307511</v>
      </c>
      <c r="W72" s="19">
        <v>6595776</v>
      </c>
      <c r="X72" s="19">
        <v>7661496</v>
      </c>
      <c r="Y72" s="19">
        <v>7645395</v>
      </c>
      <c r="Z72" s="19">
        <v>7035914</v>
      </c>
      <c r="AA72" s="19">
        <v>6712351</v>
      </c>
      <c r="AB72" s="19">
        <v>6146649</v>
      </c>
      <c r="AC72" s="19">
        <v>3943161</v>
      </c>
      <c r="AD72" s="19">
        <v>3529130</v>
      </c>
      <c r="AE72" s="19">
        <v>3637857</v>
      </c>
      <c r="AF72" s="19">
        <v>3678466</v>
      </c>
      <c r="AG72" s="19">
        <v>3844316</v>
      </c>
      <c r="AH72" s="19">
        <v>3532362</v>
      </c>
      <c r="AI72" s="19">
        <v>3621779</v>
      </c>
      <c r="AJ72" s="19">
        <v>3620430</v>
      </c>
      <c r="AK72" s="19">
        <v>4599876</v>
      </c>
      <c r="AL72" s="19">
        <v>4554189</v>
      </c>
      <c r="AM72" s="19">
        <v>4573936</v>
      </c>
      <c r="AN72" s="19">
        <v>4396610</v>
      </c>
      <c r="AO72" s="19">
        <v>4566252</v>
      </c>
      <c r="AP72" s="19">
        <v>4446816</v>
      </c>
      <c r="AQ72" s="19">
        <v>4123135</v>
      </c>
      <c r="AR72" s="19">
        <v>4146664</v>
      </c>
      <c r="AS72" s="19">
        <v>4033042</v>
      </c>
      <c r="AT72" s="53"/>
      <c r="AU72" s="53"/>
      <c r="AV72" s="61"/>
      <c r="AW72" s="24"/>
    </row>
    <row r="73" spans="1:55" x14ac:dyDescent="0.35">
      <c r="A73" s="4" t="s">
        <v>11</v>
      </c>
      <c r="B73" s="21" t="s">
        <v>26</v>
      </c>
      <c r="C73" s="19">
        <v>12882107</v>
      </c>
      <c r="D73" s="19">
        <v>13284682</v>
      </c>
      <c r="E73" s="19">
        <v>13100333</v>
      </c>
      <c r="F73" s="19">
        <v>12816759</v>
      </c>
      <c r="G73" s="19">
        <v>12797724</v>
      </c>
      <c r="H73" s="19">
        <v>13185688</v>
      </c>
      <c r="I73" s="19">
        <v>15819989</v>
      </c>
      <c r="J73" s="19">
        <v>15375874</v>
      </c>
      <c r="K73" s="19">
        <v>15442500</v>
      </c>
      <c r="L73" s="19">
        <v>15802030</v>
      </c>
      <c r="M73" s="19">
        <v>14502449</v>
      </c>
      <c r="N73" s="19">
        <v>14939119</v>
      </c>
      <c r="O73" s="19">
        <v>16653725</v>
      </c>
      <c r="P73" s="19">
        <v>20181754</v>
      </c>
      <c r="Q73" s="19">
        <v>19709585</v>
      </c>
      <c r="R73" s="19">
        <v>19332234</v>
      </c>
      <c r="S73" s="19">
        <v>18221747</v>
      </c>
      <c r="T73" s="19">
        <v>15299622</v>
      </c>
      <c r="U73" s="19">
        <v>15624093</v>
      </c>
      <c r="V73" s="19">
        <v>15225821</v>
      </c>
      <c r="W73" s="19">
        <v>13254354</v>
      </c>
      <c r="X73" s="19">
        <v>13751707</v>
      </c>
      <c r="Y73" s="19">
        <v>13280307</v>
      </c>
      <c r="Z73" s="19">
        <v>13057045</v>
      </c>
      <c r="AA73" s="19">
        <v>13579389</v>
      </c>
      <c r="AB73" s="19">
        <v>12297213</v>
      </c>
      <c r="AC73" s="19">
        <v>12146075</v>
      </c>
      <c r="AD73" s="19">
        <v>11480263</v>
      </c>
      <c r="AE73" s="19">
        <v>12387493</v>
      </c>
      <c r="AF73" s="19">
        <v>13341294</v>
      </c>
      <c r="AG73" s="19">
        <v>11894748</v>
      </c>
      <c r="AH73" s="19">
        <v>9083378</v>
      </c>
      <c r="AI73" s="19">
        <v>9695036</v>
      </c>
      <c r="AJ73" s="19">
        <v>9532882</v>
      </c>
      <c r="AK73" s="19">
        <v>10747480</v>
      </c>
      <c r="AL73" s="19">
        <v>9382934</v>
      </c>
      <c r="AM73" s="19">
        <v>5852559</v>
      </c>
      <c r="AN73" s="19">
        <v>3868435</v>
      </c>
      <c r="AO73" s="19">
        <v>2117873</v>
      </c>
      <c r="AP73" s="19">
        <v>754474</v>
      </c>
      <c r="AQ73" s="19">
        <v>748237</v>
      </c>
      <c r="AR73" s="19">
        <v>937198</v>
      </c>
      <c r="AS73" s="19">
        <v>896174</v>
      </c>
      <c r="AT73" s="53"/>
      <c r="AU73" s="53"/>
      <c r="AV73" s="61"/>
      <c r="AW73" s="24"/>
    </row>
    <row r="74" spans="1:55" x14ac:dyDescent="0.35">
      <c r="A74" s="4" t="s">
        <v>12</v>
      </c>
      <c r="B74" s="21" t="s">
        <v>26</v>
      </c>
      <c r="C74" s="19">
        <v>4873272</v>
      </c>
      <c r="D74" s="19">
        <v>5280822</v>
      </c>
      <c r="E74" s="19">
        <v>5590548</v>
      </c>
      <c r="F74" s="19">
        <v>5575898</v>
      </c>
      <c r="G74" s="19">
        <v>5700917</v>
      </c>
      <c r="H74" s="19">
        <v>6766131</v>
      </c>
      <c r="I74" s="19">
        <v>7146246</v>
      </c>
      <c r="J74" s="19">
        <v>7770974</v>
      </c>
      <c r="K74" s="19">
        <v>9049261</v>
      </c>
      <c r="L74" s="19">
        <v>7133604</v>
      </c>
      <c r="M74" s="19">
        <v>5511333</v>
      </c>
      <c r="N74" s="19">
        <v>6737719</v>
      </c>
      <c r="O74" s="19">
        <v>6364147</v>
      </c>
      <c r="P74" s="19">
        <v>7378353</v>
      </c>
      <c r="Q74" s="19">
        <v>4195237</v>
      </c>
      <c r="R74" s="19">
        <v>2980243</v>
      </c>
      <c r="S74" s="19">
        <v>3242037</v>
      </c>
      <c r="T74" s="19">
        <v>2272593</v>
      </c>
      <c r="U74" s="19">
        <v>1516622</v>
      </c>
      <c r="V74" s="19">
        <v>496127</v>
      </c>
      <c r="W74" s="19">
        <v>826157</v>
      </c>
      <c r="X74" s="19">
        <v>701112</v>
      </c>
      <c r="Y74" s="19">
        <v>668756</v>
      </c>
      <c r="Z74" s="19">
        <v>696347</v>
      </c>
      <c r="AA74" s="19">
        <v>426898</v>
      </c>
      <c r="AB74" s="19">
        <v>75136</v>
      </c>
      <c r="AC74" s="19">
        <v>422474</v>
      </c>
      <c r="AD74" s="19">
        <v>616215</v>
      </c>
      <c r="AE74" s="19">
        <v>357360</v>
      </c>
      <c r="AF74" s="19">
        <v>373106</v>
      </c>
      <c r="AG74" s="19">
        <v>310021</v>
      </c>
      <c r="AH74" s="19">
        <v>416933</v>
      </c>
      <c r="AI74" s="19">
        <v>301992</v>
      </c>
      <c r="AJ74" s="19">
        <v>561969</v>
      </c>
      <c r="AK74" s="19">
        <v>190112</v>
      </c>
      <c r="AL74" s="19">
        <v>256572</v>
      </c>
      <c r="AM74" s="19">
        <v>28243</v>
      </c>
      <c r="AN74" s="19">
        <v>0</v>
      </c>
      <c r="AO74" s="19">
        <v>0</v>
      </c>
      <c r="AP74" s="19">
        <v>18901</v>
      </c>
      <c r="AQ74" s="19">
        <v>0</v>
      </c>
      <c r="AR74" s="19">
        <v>0</v>
      </c>
      <c r="AS74" s="19">
        <v>0</v>
      </c>
      <c r="AT74" s="54"/>
      <c r="AU74" s="54"/>
      <c r="AV74" s="61"/>
      <c r="AW74" s="24"/>
    </row>
    <row r="75" spans="1:55" x14ac:dyDescent="0.35">
      <c r="A75" s="4" t="s">
        <v>13</v>
      </c>
      <c r="B75" s="21" t="s">
        <v>27</v>
      </c>
      <c r="C75" s="19">
        <v>0</v>
      </c>
      <c r="D75" s="19">
        <v>0</v>
      </c>
      <c r="E75" s="19">
        <v>0</v>
      </c>
      <c r="F75" s="19">
        <v>0</v>
      </c>
      <c r="G75" s="19">
        <v>0</v>
      </c>
      <c r="H75" s="19">
        <v>0</v>
      </c>
      <c r="I75" s="19">
        <v>0</v>
      </c>
      <c r="J75" s="19">
        <v>0</v>
      </c>
      <c r="K75" s="19">
        <v>0</v>
      </c>
      <c r="L75" s="19">
        <v>0</v>
      </c>
      <c r="M75" s="19">
        <v>0</v>
      </c>
      <c r="N75" s="19">
        <v>0</v>
      </c>
      <c r="O75" s="19">
        <v>0</v>
      </c>
      <c r="P75" s="19">
        <v>0</v>
      </c>
      <c r="Q75" s="19">
        <v>0</v>
      </c>
      <c r="R75" s="19">
        <v>0</v>
      </c>
      <c r="S75" s="19">
        <v>0</v>
      </c>
      <c r="T75" s="19">
        <v>0</v>
      </c>
      <c r="U75" s="19">
        <v>2364</v>
      </c>
      <c r="V75" s="19">
        <v>1113</v>
      </c>
      <c r="W75" s="19">
        <v>1519</v>
      </c>
      <c r="X75" s="19">
        <v>1255</v>
      </c>
      <c r="Y75" s="19">
        <v>41</v>
      </c>
      <c r="Z75" s="19">
        <v>88</v>
      </c>
      <c r="AA75" s="19">
        <v>43492</v>
      </c>
      <c r="AB75" s="19">
        <v>63903</v>
      </c>
      <c r="AC75" s="19">
        <v>76453</v>
      </c>
      <c r="AD75" s="19">
        <v>84347</v>
      </c>
      <c r="AE75" s="19">
        <v>113659</v>
      </c>
      <c r="AF75" s="19">
        <v>133239</v>
      </c>
      <c r="AG75" s="19">
        <v>142747</v>
      </c>
      <c r="AH75" s="19">
        <v>169048</v>
      </c>
      <c r="AI75" s="19">
        <v>238089</v>
      </c>
      <c r="AJ75" s="19">
        <v>277324</v>
      </c>
      <c r="AK75" s="19">
        <v>328143</v>
      </c>
      <c r="AL75" s="19">
        <v>353700</v>
      </c>
      <c r="AM75" s="19">
        <v>329375</v>
      </c>
      <c r="AN75" s="19">
        <v>245195</v>
      </c>
      <c r="AO75" s="19">
        <v>355662</v>
      </c>
      <c r="AP75" s="19">
        <v>399909</v>
      </c>
      <c r="AQ75" s="19">
        <v>365292</v>
      </c>
      <c r="AR75" s="19">
        <v>494583</v>
      </c>
      <c r="AS75" s="19">
        <v>508377</v>
      </c>
      <c r="AT75" s="54"/>
      <c r="AU75" s="54"/>
      <c r="AV75" s="61"/>
      <c r="AW75" s="24"/>
    </row>
    <row r="76" spans="1:55" x14ac:dyDescent="0.35">
      <c r="A76" s="4" t="s">
        <v>29</v>
      </c>
      <c r="B76" s="21" t="s">
        <v>28</v>
      </c>
      <c r="C76" s="19">
        <v>355943296</v>
      </c>
      <c r="D76" s="19">
        <v>387851229</v>
      </c>
      <c r="E76" s="19">
        <v>388872431</v>
      </c>
      <c r="F76" s="19">
        <v>357487052</v>
      </c>
      <c r="G76" s="19">
        <v>370292343</v>
      </c>
      <c r="H76" s="19">
        <v>374917388</v>
      </c>
      <c r="I76" s="19">
        <v>366019124</v>
      </c>
      <c r="J76" s="19">
        <v>363269339</v>
      </c>
      <c r="K76" s="19">
        <v>368807852</v>
      </c>
      <c r="L76" s="19">
        <v>358046201</v>
      </c>
      <c r="M76" s="19">
        <v>389863889</v>
      </c>
      <c r="N76" s="19">
        <v>362161026</v>
      </c>
      <c r="O76" s="19">
        <v>350786119</v>
      </c>
      <c r="P76" s="19">
        <v>364681336</v>
      </c>
      <c r="Q76" s="19">
        <v>392531450</v>
      </c>
      <c r="R76" s="19">
        <v>376855202</v>
      </c>
      <c r="S76" s="19">
        <v>372469285</v>
      </c>
      <c r="T76" s="19">
        <v>390499794</v>
      </c>
      <c r="U76" s="19">
        <v>383972772</v>
      </c>
      <c r="V76" s="19">
        <v>352283939</v>
      </c>
      <c r="W76" s="19">
        <v>414527490</v>
      </c>
      <c r="X76" s="19">
        <v>397227736</v>
      </c>
      <c r="Y76" s="19">
        <v>404071329</v>
      </c>
      <c r="Z76" s="19">
        <v>381748251</v>
      </c>
      <c r="AA76" s="19">
        <v>376822538</v>
      </c>
      <c r="AB76" s="19">
        <v>401825385</v>
      </c>
      <c r="AC76" s="19">
        <v>418522596</v>
      </c>
      <c r="AD76" s="19">
        <v>377787880</v>
      </c>
      <c r="AE76" s="19">
        <v>380940912</v>
      </c>
      <c r="AF76" s="19">
        <v>386000352</v>
      </c>
      <c r="AG76" s="19">
        <v>433159405</v>
      </c>
      <c r="AH76" s="19">
        <v>400757236</v>
      </c>
      <c r="AI76" s="19">
        <v>355104114</v>
      </c>
      <c r="AJ76" s="19">
        <v>416323940</v>
      </c>
      <c r="AK76" s="19">
        <v>392894297</v>
      </c>
      <c r="AL76" s="19">
        <v>393077295</v>
      </c>
      <c r="AM76" s="19">
        <v>375148591</v>
      </c>
      <c r="AN76" s="19">
        <v>228754963</v>
      </c>
      <c r="AO76" s="19">
        <v>365721128</v>
      </c>
      <c r="AP76" s="19">
        <v>329435151</v>
      </c>
      <c r="AQ76" s="19">
        <v>285646782</v>
      </c>
      <c r="AR76" s="19">
        <v>399319517</v>
      </c>
      <c r="AS76" s="19">
        <v>375996133</v>
      </c>
      <c r="AT76" s="53"/>
      <c r="AU76" s="54"/>
      <c r="AV76" s="61"/>
      <c r="AW76" s="24"/>
      <c r="AX76" s="58"/>
      <c r="AY76" s="58"/>
      <c r="AZ76" s="58"/>
      <c r="BA76" s="58"/>
      <c r="BB76" s="58"/>
      <c r="BC76" s="58"/>
    </row>
    <row r="77" spans="1:55" x14ac:dyDescent="0.35">
      <c r="A77" s="4" t="s">
        <v>16</v>
      </c>
      <c r="B77" s="21" t="s">
        <v>28</v>
      </c>
      <c r="C77" s="19">
        <v>1954349</v>
      </c>
      <c r="D77" s="19">
        <v>2623187</v>
      </c>
      <c r="E77" s="19">
        <v>3477614</v>
      </c>
      <c r="F77" s="19">
        <v>4482442</v>
      </c>
      <c r="G77" s="19">
        <v>5006202</v>
      </c>
      <c r="H77" s="19">
        <v>6502404</v>
      </c>
      <c r="I77" s="19">
        <v>4240695</v>
      </c>
      <c r="J77" s="19">
        <v>4226644</v>
      </c>
      <c r="K77" s="19">
        <v>5481532</v>
      </c>
      <c r="L77" s="19">
        <v>13975203</v>
      </c>
      <c r="M77" s="19">
        <v>13936349</v>
      </c>
      <c r="N77" s="19">
        <v>26508045</v>
      </c>
      <c r="O77" s="19">
        <v>16037416</v>
      </c>
      <c r="P77" s="19">
        <v>16122376</v>
      </c>
      <c r="Q77" s="19">
        <v>13880356</v>
      </c>
      <c r="R77" s="19">
        <v>20757948</v>
      </c>
      <c r="S77" s="19">
        <v>19632811</v>
      </c>
      <c r="T77" s="19">
        <v>28502517</v>
      </c>
      <c r="U77" s="19">
        <v>42889152</v>
      </c>
      <c r="V77" s="19">
        <v>35425955</v>
      </c>
      <c r="W77" s="19">
        <v>28882258</v>
      </c>
      <c r="X77" s="19">
        <v>35790526</v>
      </c>
      <c r="Y77" s="19">
        <v>45225506</v>
      </c>
      <c r="Z77" s="19">
        <v>53450453</v>
      </c>
      <c r="AA77" s="19">
        <v>38177310</v>
      </c>
      <c r="AB77" s="19">
        <v>37575247</v>
      </c>
      <c r="AC77" s="19">
        <v>50257498</v>
      </c>
      <c r="AD77" s="19">
        <v>43756532</v>
      </c>
      <c r="AE77" s="19">
        <v>36595945</v>
      </c>
      <c r="AF77" s="19">
        <v>40693700</v>
      </c>
      <c r="AG77" s="19">
        <v>49904077</v>
      </c>
      <c r="AH77" s="19">
        <v>57231365</v>
      </c>
      <c r="AI77" s="19">
        <v>41827876</v>
      </c>
      <c r="AJ77" s="19">
        <v>57413156</v>
      </c>
      <c r="AK77" s="19">
        <v>56880071</v>
      </c>
      <c r="AL77" s="19">
        <v>55445419</v>
      </c>
      <c r="AM77" s="19">
        <v>56349932</v>
      </c>
      <c r="AN77" s="19">
        <v>59271313</v>
      </c>
      <c r="AO77" s="19">
        <v>69710273</v>
      </c>
      <c r="AP77" s="19">
        <v>81113099</v>
      </c>
      <c r="AQ77" s="19">
        <v>62821386</v>
      </c>
      <c r="AR77" s="19">
        <v>78237600</v>
      </c>
      <c r="AS77" s="19">
        <v>77625605</v>
      </c>
      <c r="AT77" s="53"/>
      <c r="AU77" s="54"/>
      <c r="AV77" s="61"/>
      <c r="AW77" s="24"/>
      <c r="AX77" s="58"/>
      <c r="AY77" s="59"/>
      <c r="AZ77" s="59"/>
      <c r="BA77" s="59"/>
      <c r="BB77" s="62"/>
      <c r="BC77" s="63"/>
    </row>
    <row r="78" spans="1:55" x14ac:dyDescent="0.35">
      <c r="A78" s="4" t="s">
        <v>17</v>
      </c>
      <c r="B78" s="21" t="s">
        <v>28</v>
      </c>
      <c r="C78" s="19">
        <v>325266</v>
      </c>
      <c r="D78" s="19">
        <v>356935</v>
      </c>
      <c r="E78" s="19">
        <v>462226</v>
      </c>
      <c r="F78" s="19">
        <v>659061</v>
      </c>
      <c r="G78" s="19">
        <v>712233</v>
      </c>
      <c r="H78" s="19">
        <v>723231</v>
      </c>
      <c r="I78" s="19">
        <v>843696</v>
      </c>
      <c r="J78" s="19">
        <v>6535747</v>
      </c>
      <c r="K78" s="19">
        <v>8182191</v>
      </c>
      <c r="L78" s="19">
        <v>23562582</v>
      </c>
      <c r="M78" s="19">
        <v>40409392</v>
      </c>
      <c r="N78" s="19">
        <v>44784857</v>
      </c>
      <c r="O78" s="19">
        <v>25871987</v>
      </c>
      <c r="P78" s="19">
        <v>26668165</v>
      </c>
      <c r="Q78" s="19">
        <v>36487197</v>
      </c>
      <c r="R78" s="19">
        <v>23817520</v>
      </c>
      <c r="S78" s="19">
        <v>27058770</v>
      </c>
      <c r="T78" s="19">
        <v>40776364</v>
      </c>
      <c r="U78" s="19">
        <v>51165569</v>
      </c>
      <c r="V78" s="19">
        <v>46155232</v>
      </c>
      <c r="W78" s="19">
        <v>43663408</v>
      </c>
      <c r="X78" s="19">
        <v>75711296</v>
      </c>
      <c r="Y78" s="19">
        <v>63846512</v>
      </c>
      <c r="Z78" s="19">
        <v>72449941</v>
      </c>
      <c r="AA78" s="19">
        <v>68700606</v>
      </c>
      <c r="AB78" s="19">
        <v>94202959</v>
      </c>
      <c r="AC78" s="19">
        <v>95429959</v>
      </c>
      <c r="AD78" s="19">
        <v>77130870</v>
      </c>
      <c r="AE78" s="19">
        <v>93949619</v>
      </c>
      <c r="AF78" s="19">
        <v>100488727</v>
      </c>
      <c r="AG78" s="19">
        <v>79736407</v>
      </c>
      <c r="AH78" s="19">
        <v>109391300</v>
      </c>
      <c r="AI78" s="19">
        <v>159583033</v>
      </c>
      <c r="AJ78" s="19">
        <v>160308777</v>
      </c>
      <c r="AK78" s="19">
        <v>133219894</v>
      </c>
      <c r="AL78" s="19">
        <v>164778486</v>
      </c>
      <c r="AM78" s="19">
        <v>130973476</v>
      </c>
      <c r="AN78" s="19">
        <v>151994539</v>
      </c>
      <c r="AO78" s="19">
        <v>140072718</v>
      </c>
      <c r="AP78" s="19">
        <v>165950498</v>
      </c>
      <c r="AQ78" s="19">
        <v>195208826</v>
      </c>
      <c r="AR78" s="19">
        <v>218786514</v>
      </c>
      <c r="AS78" s="19">
        <v>249677061</v>
      </c>
      <c r="AT78" s="54"/>
      <c r="AU78" s="54"/>
      <c r="AV78" s="61"/>
      <c r="AW78" s="24"/>
      <c r="AX78" s="58"/>
      <c r="AY78" s="59"/>
      <c r="AZ78" s="59"/>
      <c r="BA78" s="59"/>
      <c r="BB78" s="62"/>
      <c r="BC78" s="63"/>
    </row>
    <row r="79" spans="1:55" s="30" customFormat="1" x14ac:dyDescent="0.35">
      <c r="A79" s="21" t="s">
        <v>122</v>
      </c>
      <c r="B79" s="21" t="s">
        <v>28</v>
      </c>
      <c r="C79" s="19">
        <v>0</v>
      </c>
      <c r="D79" s="19">
        <v>0</v>
      </c>
      <c r="E79" s="19">
        <v>0</v>
      </c>
      <c r="F79" s="19">
        <v>0</v>
      </c>
      <c r="G79" s="19">
        <v>0</v>
      </c>
      <c r="H79" s="19">
        <v>0</v>
      </c>
      <c r="I79" s="19">
        <v>0</v>
      </c>
      <c r="J79" s="19">
        <v>0</v>
      </c>
      <c r="K79" s="19">
        <v>0</v>
      </c>
      <c r="L79" s="19">
        <v>0</v>
      </c>
      <c r="M79" s="19">
        <v>0</v>
      </c>
      <c r="N79" s="19">
        <v>0</v>
      </c>
      <c r="O79" s="19">
        <v>0</v>
      </c>
      <c r="P79" s="19">
        <v>0</v>
      </c>
      <c r="Q79" s="19">
        <v>0</v>
      </c>
      <c r="R79" s="19">
        <v>0</v>
      </c>
      <c r="S79" s="19">
        <v>0</v>
      </c>
      <c r="T79" s="19">
        <v>0</v>
      </c>
      <c r="U79" s="19">
        <v>0</v>
      </c>
      <c r="V79" s="19">
        <v>0</v>
      </c>
      <c r="W79" s="19">
        <v>0</v>
      </c>
      <c r="X79" s="19">
        <v>0</v>
      </c>
      <c r="Y79" s="19">
        <v>0</v>
      </c>
      <c r="Z79" s="19">
        <v>0</v>
      </c>
      <c r="AA79" s="19">
        <v>0</v>
      </c>
      <c r="AB79" s="19">
        <v>0</v>
      </c>
      <c r="AC79" s="19">
        <v>0</v>
      </c>
      <c r="AD79" s="19">
        <v>0</v>
      </c>
      <c r="AE79" s="19">
        <v>0</v>
      </c>
      <c r="AF79" s="19">
        <v>0</v>
      </c>
      <c r="AG79" s="19">
        <v>0</v>
      </c>
      <c r="AH79" s="19">
        <v>0</v>
      </c>
      <c r="AI79" s="19">
        <v>0</v>
      </c>
      <c r="AJ79" s="19">
        <v>723542</v>
      </c>
      <c r="AK79" s="19">
        <v>693621</v>
      </c>
      <c r="AL79" s="19">
        <v>445027</v>
      </c>
      <c r="AM79" s="19">
        <v>284190</v>
      </c>
      <c r="AN79" s="19">
        <v>1315875</v>
      </c>
      <c r="AO79" s="19">
        <v>2388230</v>
      </c>
      <c r="AP79" s="19">
        <v>570655</v>
      </c>
      <c r="AQ79" s="19">
        <v>873456</v>
      </c>
      <c r="AR79" s="19">
        <v>2528070</v>
      </c>
      <c r="AS79" s="19">
        <v>1001504</v>
      </c>
      <c r="AT79" s="53"/>
      <c r="AU79" s="54"/>
      <c r="AV79" s="61"/>
      <c r="AW79" s="24"/>
      <c r="AX79" s="58"/>
      <c r="AY79" s="59"/>
      <c r="AZ79" s="59"/>
      <c r="BA79" s="59"/>
      <c r="BB79" s="62"/>
      <c r="BC79" s="63"/>
    </row>
    <row r="80" spans="1:55" s="26" customFormat="1" x14ac:dyDescent="0.35">
      <c r="A80" s="21" t="s">
        <v>117</v>
      </c>
      <c r="B80" s="21" t="s">
        <v>28</v>
      </c>
      <c r="C80" s="19">
        <v>0</v>
      </c>
      <c r="D80" s="19">
        <v>0</v>
      </c>
      <c r="E80" s="19">
        <v>0</v>
      </c>
      <c r="F80" s="19">
        <v>0</v>
      </c>
      <c r="G80" s="19">
        <v>0</v>
      </c>
      <c r="H80" s="19">
        <v>0</v>
      </c>
      <c r="I80" s="19">
        <v>0</v>
      </c>
      <c r="J80" s="19">
        <v>0</v>
      </c>
      <c r="K80" s="19">
        <v>0</v>
      </c>
      <c r="L80" s="19">
        <v>0</v>
      </c>
      <c r="M80" s="19">
        <v>0</v>
      </c>
      <c r="N80" s="19">
        <v>0</v>
      </c>
      <c r="O80" s="19">
        <v>0</v>
      </c>
      <c r="P80" s="19">
        <v>0</v>
      </c>
      <c r="Q80" s="19">
        <v>0</v>
      </c>
      <c r="R80" s="19">
        <v>0</v>
      </c>
      <c r="S80" s="19">
        <v>0</v>
      </c>
      <c r="T80" s="19">
        <v>0</v>
      </c>
      <c r="U80" s="19">
        <v>0</v>
      </c>
      <c r="V80" s="19">
        <v>0</v>
      </c>
      <c r="W80" s="19">
        <v>0</v>
      </c>
      <c r="X80" s="19">
        <v>0</v>
      </c>
      <c r="Y80" s="19">
        <v>0</v>
      </c>
      <c r="Z80" s="19">
        <v>0</v>
      </c>
      <c r="AA80" s="19">
        <v>0</v>
      </c>
      <c r="AB80" s="19">
        <v>0</v>
      </c>
      <c r="AC80" s="19">
        <v>0</v>
      </c>
      <c r="AD80" s="19">
        <v>0</v>
      </c>
      <c r="AE80" s="19">
        <v>0</v>
      </c>
      <c r="AF80" s="19">
        <v>0</v>
      </c>
      <c r="AG80" s="19">
        <v>0</v>
      </c>
      <c r="AH80" s="19">
        <v>170876</v>
      </c>
      <c r="AI80" s="19">
        <v>107933</v>
      </c>
      <c r="AJ80" s="19">
        <v>673134</v>
      </c>
      <c r="AK80" s="19">
        <v>175948</v>
      </c>
      <c r="AL80" s="19">
        <v>290046</v>
      </c>
      <c r="AM80" s="19">
        <v>352423</v>
      </c>
      <c r="AN80" s="19">
        <v>447211</v>
      </c>
      <c r="AO80" s="19">
        <v>815855</v>
      </c>
      <c r="AP80" s="19">
        <v>591098</v>
      </c>
      <c r="AQ80" s="19">
        <v>2427368</v>
      </c>
      <c r="AR80" s="19">
        <v>4222140</v>
      </c>
      <c r="AS80" s="19">
        <v>2350926</v>
      </c>
      <c r="AT80" s="53"/>
      <c r="AU80" s="54"/>
      <c r="AV80" s="61"/>
      <c r="AW80" s="24"/>
      <c r="AX80" s="58"/>
      <c r="AY80" s="59"/>
      <c r="AZ80" s="59"/>
      <c r="BA80" s="59"/>
      <c r="BB80" s="62"/>
      <c r="BC80" s="63"/>
    </row>
    <row r="81" spans="1:52" s="28" customFormat="1" x14ac:dyDescent="0.35">
      <c r="A81" s="21" t="s">
        <v>123</v>
      </c>
      <c r="B81" s="21" t="s">
        <v>28</v>
      </c>
      <c r="C81" s="19">
        <v>0</v>
      </c>
      <c r="D81" s="19">
        <v>0</v>
      </c>
      <c r="E81" s="19">
        <v>0</v>
      </c>
      <c r="F81" s="19">
        <v>0</v>
      </c>
      <c r="G81" s="19">
        <v>0</v>
      </c>
      <c r="H81" s="19">
        <v>0</v>
      </c>
      <c r="I81" s="19">
        <v>0</v>
      </c>
      <c r="J81" s="19">
        <v>0</v>
      </c>
      <c r="K81" s="19">
        <v>0</v>
      </c>
      <c r="L81" s="19">
        <v>0</v>
      </c>
      <c r="M81" s="19">
        <v>0</v>
      </c>
      <c r="N81" s="19">
        <v>0</v>
      </c>
      <c r="O81" s="19">
        <v>0</v>
      </c>
      <c r="P81" s="19">
        <v>0</v>
      </c>
      <c r="Q81" s="19">
        <v>0</v>
      </c>
      <c r="R81" s="19">
        <v>0</v>
      </c>
      <c r="S81" s="19">
        <v>0</v>
      </c>
      <c r="T81" s="19">
        <v>0</v>
      </c>
      <c r="U81" s="19">
        <v>0</v>
      </c>
      <c r="V81" s="19">
        <v>0</v>
      </c>
      <c r="W81" s="19">
        <v>0</v>
      </c>
      <c r="X81" s="19">
        <v>0</v>
      </c>
      <c r="Y81" s="19">
        <v>0</v>
      </c>
      <c r="Z81" s="19">
        <v>0</v>
      </c>
      <c r="AA81" s="19">
        <v>0</v>
      </c>
      <c r="AB81" s="19">
        <v>0</v>
      </c>
      <c r="AC81" s="19">
        <v>0</v>
      </c>
      <c r="AD81" s="19">
        <v>0</v>
      </c>
      <c r="AE81" s="19">
        <v>0</v>
      </c>
      <c r="AF81" s="19">
        <v>0</v>
      </c>
      <c r="AG81" s="19">
        <v>0</v>
      </c>
      <c r="AH81" s="19">
        <v>0</v>
      </c>
      <c r="AI81" s="19">
        <v>190467</v>
      </c>
      <c r="AJ81" s="19">
        <v>960366</v>
      </c>
      <c r="AK81" s="19">
        <v>1724129</v>
      </c>
      <c r="AL81" s="19">
        <v>1798336</v>
      </c>
      <c r="AM81" s="19">
        <v>6000906</v>
      </c>
      <c r="AN81" s="19">
        <v>8440040</v>
      </c>
      <c r="AO81" s="19">
        <v>8606038</v>
      </c>
      <c r="AP81" s="19">
        <v>8555447</v>
      </c>
      <c r="AQ81" s="19">
        <v>9046632</v>
      </c>
      <c r="AR81" s="19">
        <v>9311934</v>
      </c>
      <c r="AS81" s="19">
        <v>10602406</v>
      </c>
      <c r="AT81" s="54"/>
      <c r="AU81" s="54"/>
      <c r="AV81" s="61"/>
      <c r="AW81" s="24"/>
    </row>
    <row r="82" spans="1:52" x14ac:dyDescent="0.35">
      <c r="A82" s="4" t="s">
        <v>18</v>
      </c>
      <c r="B82" s="4" t="s">
        <v>28</v>
      </c>
      <c r="C82" s="19">
        <v>3187578208</v>
      </c>
      <c r="D82" s="19">
        <v>3294107893</v>
      </c>
      <c r="E82" s="19">
        <v>3320247258</v>
      </c>
      <c r="F82" s="19">
        <v>3323012827</v>
      </c>
      <c r="G82" s="19">
        <v>3189895483</v>
      </c>
      <c r="H82" s="19">
        <v>3273254068</v>
      </c>
      <c r="I82" s="19">
        <v>3298505633</v>
      </c>
      <c r="J82" s="19">
        <v>3449039221</v>
      </c>
      <c r="K82" s="19">
        <v>2991042519</v>
      </c>
      <c r="L82" s="19">
        <v>3298305567</v>
      </c>
      <c r="M82" s="19">
        <v>3336711067</v>
      </c>
      <c r="N82" s="19">
        <v>3347165477</v>
      </c>
      <c r="O82" s="19">
        <v>3118899568</v>
      </c>
      <c r="P82" s="19">
        <v>3279279406</v>
      </c>
      <c r="Q82" s="19">
        <v>3395731910</v>
      </c>
      <c r="R82" s="19">
        <v>3539912317</v>
      </c>
      <c r="S82" s="19">
        <v>3158733458</v>
      </c>
      <c r="T82" s="19">
        <v>3433573365</v>
      </c>
      <c r="U82" s="19">
        <v>3514621395</v>
      </c>
      <c r="V82" s="19">
        <v>3337634199</v>
      </c>
      <c r="W82" s="19">
        <v>3435633723</v>
      </c>
      <c r="X82" s="19">
        <v>3478700777</v>
      </c>
      <c r="Y82" s="19">
        <v>3566483826</v>
      </c>
      <c r="Z82" s="19">
        <v>3572453275</v>
      </c>
      <c r="AA82" s="19">
        <v>3341219548</v>
      </c>
      <c r="AB82" s="19">
        <v>3529939560</v>
      </c>
      <c r="AC82" s="19">
        <v>3617739626</v>
      </c>
      <c r="AD82" s="19">
        <v>3579790158</v>
      </c>
      <c r="AE82" s="19">
        <v>3314263901</v>
      </c>
      <c r="AF82" s="19">
        <v>3500848195</v>
      </c>
      <c r="AG82" s="19">
        <v>3521521071</v>
      </c>
      <c r="AH82" s="19">
        <v>3442349061</v>
      </c>
      <c r="AI82" s="19">
        <v>3311327792</v>
      </c>
      <c r="AJ82" s="19">
        <v>3490625083</v>
      </c>
      <c r="AK82" s="19">
        <v>3427420016</v>
      </c>
      <c r="AL82" s="19">
        <v>3508158465</v>
      </c>
      <c r="AM82" s="19">
        <v>3139225686</v>
      </c>
      <c r="AN82" s="19">
        <v>2376026761</v>
      </c>
      <c r="AO82" s="19">
        <v>2927129520</v>
      </c>
      <c r="AP82" s="19">
        <v>2896415790</v>
      </c>
      <c r="AQ82" s="19">
        <v>2812667897</v>
      </c>
      <c r="AR82" s="19">
        <v>3129065484</v>
      </c>
      <c r="AS82" s="19">
        <v>3291521684</v>
      </c>
      <c r="AT82" s="54"/>
      <c r="AU82" s="54"/>
      <c r="AV82" s="61"/>
      <c r="AW82" s="24"/>
      <c r="AX82" s="54"/>
      <c r="AY82" s="54"/>
    </row>
    <row r="83" spans="1:52" x14ac:dyDescent="0.35">
      <c r="A83" s="4" t="s">
        <v>19</v>
      </c>
      <c r="B83" s="4" t="s">
        <v>28</v>
      </c>
      <c r="C83" s="19">
        <v>806819602</v>
      </c>
      <c r="D83" s="19">
        <v>898714606</v>
      </c>
      <c r="E83" s="19">
        <v>969964838</v>
      </c>
      <c r="F83" s="19">
        <v>909161464</v>
      </c>
      <c r="G83" s="19">
        <v>771973725</v>
      </c>
      <c r="H83" s="19">
        <v>891135601</v>
      </c>
      <c r="I83" s="19">
        <v>990066549</v>
      </c>
      <c r="J83" s="19">
        <v>922317155</v>
      </c>
      <c r="K83" s="19">
        <v>801458731</v>
      </c>
      <c r="L83" s="19">
        <v>933891967</v>
      </c>
      <c r="M83" s="19">
        <v>914337244</v>
      </c>
      <c r="N83" s="19">
        <v>848422498</v>
      </c>
      <c r="O83" s="19">
        <v>782052674</v>
      </c>
      <c r="P83" s="19">
        <v>853357445</v>
      </c>
      <c r="Q83" s="19">
        <v>928242072</v>
      </c>
      <c r="R83" s="19">
        <v>923253715</v>
      </c>
      <c r="S83" s="19">
        <v>780306276</v>
      </c>
      <c r="T83" s="19">
        <v>891669978</v>
      </c>
      <c r="U83" s="19">
        <v>945127593</v>
      </c>
      <c r="V83" s="19">
        <v>848568072</v>
      </c>
      <c r="W83" s="19">
        <v>771524952</v>
      </c>
      <c r="X83" s="19">
        <v>852507840</v>
      </c>
      <c r="Y83" s="19">
        <v>995644592</v>
      </c>
      <c r="Z83" s="19">
        <v>762491040</v>
      </c>
      <c r="AA83" s="19">
        <v>758909481</v>
      </c>
      <c r="AB83" s="19">
        <v>811130582</v>
      </c>
      <c r="AC83" s="19">
        <v>878738400</v>
      </c>
      <c r="AD83" s="19">
        <v>893171901</v>
      </c>
      <c r="AE83" s="19">
        <v>711401767</v>
      </c>
      <c r="AF83" s="19">
        <v>849679238</v>
      </c>
      <c r="AG83" s="19">
        <v>861843804</v>
      </c>
      <c r="AH83" s="19">
        <v>787497672</v>
      </c>
      <c r="AI83" s="19">
        <v>684643231</v>
      </c>
      <c r="AJ83" s="19">
        <v>757142167</v>
      </c>
      <c r="AK83" s="19">
        <v>791474334</v>
      </c>
      <c r="AL83" s="19">
        <v>754020517</v>
      </c>
      <c r="AM83" s="19">
        <v>621673074</v>
      </c>
      <c r="AN83" s="19">
        <v>679469633</v>
      </c>
      <c r="AO83" s="19">
        <v>723665358</v>
      </c>
      <c r="AP83" s="19">
        <v>701111104</v>
      </c>
      <c r="AQ83" s="19">
        <v>596634655</v>
      </c>
      <c r="AR83" s="19">
        <v>652543945</v>
      </c>
      <c r="AS83" s="19">
        <v>667602683</v>
      </c>
      <c r="AT83" s="54"/>
      <c r="AU83" s="54"/>
      <c r="AV83" s="61"/>
      <c r="AW83" s="24"/>
      <c r="AX83" s="54"/>
      <c r="AY83" s="54"/>
    </row>
    <row r="84" spans="1:52" s="30" customFormat="1" x14ac:dyDescent="0.35">
      <c r="A84" s="8"/>
      <c r="B84" s="21"/>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47"/>
      <c r="AK84" s="47"/>
      <c r="AL84" s="47"/>
      <c r="AM84" s="47"/>
      <c r="AN84" s="47"/>
      <c r="AO84" s="47"/>
    </row>
    <row r="85" spans="1:52" s="30" customFormat="1" ht="18" x14ac:dyDescent="0.35">
      <c r="A85" s="1" t="s">
        <v>136</v>
      </c>
      <c r="B85" s="44" t="s">
        <v>1</v>
      </c>
      <c r="C85" s="41"/>
      <c r="D85" s="41"/>
      <c r="E85" s="41"/>
      <c r="F85" s="41">
        <v>2011</v>
      </c>
      <c r="G85" s="41"/>
      <c r="H85" s="41"/>
      <c r="I85" s="41"/>
      <c r="J85" s="41">
        <v>2012</v>
      </c>
      <c r="K85" s="41"/>
      <c r="L85" s="41"/>
      <c r="M85" s="41"/>
      <c r="N85" s="41">
        <v>2013</v>
      </c>
      <c r="O85" s="41"/>
      <c r="P85" s="41"/>
      <c r="Q85" s="41"/>
      <c r="R85" s="41">
        <v>2014</v>
      </c>
      <c r="S85" s="41"/>
      <c r="T85" s="41"/>
      <c r="U85" s="41"/>
      <c r="V85" s="41">
        <v>2015</v>
      </c>
      <c r="W85" s="41"/>
      <c r="X85" s="41"/>
      <c r="Y85" s="41"/>
      <c r="Z85" s="41">
        <v>2016</v>
      </c>
      <c r="AA85" s="41"/>
      <c r="AB85" s="41"/>
      <c r="AC85" s="41"/>
      <c r="AD85" s="41">
        <v>2017</v>
      </c>
      <c r="AE85" s="39"/>
      <c r="AF85" s="39"/>
      <c r="AG85" s="39"/>
      <c r="AH85" s="29">
        <v>2018</v>
      </c>
      <c r="AI85" s="29"/>
      <c r="AJ85" s="29"/>
      <c r="AK85" s="29"/>
      <c r="AL85" s="29">
        <v>2019</v>
      </c>
      <c r="AM85" s="29"/>
      <c r="AN85" s="29"/>
      <c r="AO85" s="39"/>
      <c r="AP85" s="39">
        <v>2020</v>
      </c>
      <c r="AQ85" s="39"/>
      <c r="AR85" s="39"/>
      <c r="AS85" s="39">
        <v>2021</v>
      </c>
    </row>
    <row r="86" spans="1:52" s="30" customFormat="1" x14ac:dyDescent="0.35">
      <c r="A86" s="3" t="s">
        <v>173</v>
      </c>
      <c r="B86" s="21" t="s">
        <v>3</v>
      </c>
      <c r="C86" s="21" t="s">
        <v>58</v>
      </c>
      <c r="D86" s="21" t="s">
        <v>5</v>
      </c>
      <c r="E86" s="21" t="s">
        <v>6</v>
      </c>
      <c r="F86" s="21" t="s">
        <v>7</v>
      </c>
      <c r="G86" s="21" t="s">
        <v>59</v>
      </c>
      <c r="H86" s="21" t="s">
        <v>5</v>
      </c>
      <c r="I86" s="21" t="s">
        <v>6</v>
      </c>
      <c r="J86" s="21" t="s">
        <v>7</v>
      </c>
      <c r="K86" s="21" t="s">
        <v>60</v>
      </c>
      <c r="L86" s="21" t="s">
        <v>5</v>
      </c>
      <c r="M86" s="21" t="s">
        <v>6</v>
      </c>
      <c r="N86" s="21" t="s">
        <v>7</v>
      </c>
      <c r="O86" s="21" t="s">
        <v>61</v>
      </c>
      <c r="P86" s="21" t="s">
        <v>5</v>
      </c>
      <c r="Q86" s="21" t="s">
        <v>6</v>
      </c>
      <c r="R86" s="21" t="s">
        <v>7</v>
      </c>
      <c r="S86" s="21" t="s">
        <v>62</v>
      </c>
      <c r="T86" s="21" t="s">
        <v>5</v>
      </c>
      <c r="U86" s="21" t="s">
        <v>6</v>
      </c>
      <c r="V86" s="21" t="s">
        <v>7</v>
      </c>
      <c r="W86" s="21" t="s">
        <v>63</v>
      </c>
      <c r="X86" s="21" t="s">
        <v>5</v>
      </c>
      <c r="Y86" s="21" t="s">
        <v>6</v>
      </c>
      <c r="Z86" s="21" t="s">
        <v>7</v>
      </c>
      <c r="AA86" s="21" t="s">
        <v>64</v>
      </c>
      <c r="AB86" s="21" t="s">
        <v>5</v>
      </c>
      <c r="AC86" s="21" t="s">
        <v>6</v>
      </c>
      <c r="AD86" s="21" t="s">
        <v>7</v>
      </c>
      <c r="AE86" s="21" t="s">
        <v>65</v>
      </c>
      <c r="AF86" s="21" t="s">
        <v>5</v>
      </c>
      <c r="AG86" s="21" t="s">
        <v>6</v>
      </c>
      <c r="AH86" s="21" t="s">
        <v>7</v>
      </c>
      <c r="AI86" s="21" t="s">
        <v>125</v>
      </c>
      <c r="AJ86" s="19" t="s">
        <v>5</v>
      </c>
      <c r="AK86" s="19" t="s">
        <v>6</v>
      </c>
      <c r="AL86" s="19" t="s">
        <v>7</v>
      </c>
      <c r="AM86" s="21" t="s">
        <v>133</v>
      </c>
      <c r="AN86" s="21" t="s">
        <v>5</v>
      </c>
      <c r="AO86" s="21" t="s">
        <v>6</v>
      </c>
      <c r="AP86" s="21" t="s">
        <v>7</v>
      </c>
      <c r="AQ86" s="21" t="s">
        <v>171</v>
      </c>
      <c r="AR86" s="21" t="s">
        <v>5</v>
      </c>
      <c r="AS86" s="21" t="s">
        <v>6</v>
      </c>
      <c r="AT86" s="55"/>
      <c r="AU86" s="55"/>
    </row>
    <row r="87" spans="1:52" s="30" customFormat="1" ht="25" x14ac:dyDescent="0.35">
      <c r="A87" s="50" t="s">
        <v>174</v>
      </c>
      <c r="B87" s="45" t="s">
        <v>27</v>
      </c>
      <c r="C87" s="48">
        <v>21816</v>
      </c>
      <c r="D87" s="48">
        <v>60591</v>
      </c>
      <c r="E87" s="48">
        <v>119059</v>
      </c>
      <c r="F87" s="48">
        <v>171607</v>
      </c>
      <c r="G87" s="48">
        <v>220891</v>
      </c>
      <c r="H87" s="48">
        <v>271183</v>
      </c>
      <c r="I87" s="48">
        <v>355146</v>
      </c>
      <c r="J87" s="48">
        <v>468250</v>
      </c>
      <c r="K87" s="48">
        <v>575617</v>
      </c>
      <c r="L87" s="48">
        <v>746463</v>
      </c>
      <c r="M87" s="48">
        <v>957652</v>
      </c>
      <c r="N87" s="48">
        <v>1320154</v>
      </c>
      <c r="O87" s="48">
        <v>1595430</v>
      </c>
      <c r="P87" s="48">
        <v>1950333</v>
      </c>
      <c r="Q87" s="48">
        <v>2266455</v>
      </c>
      <c r="R87" s="48">
        <v>2640450</v>
      </c>
      <c r="S87" s="48">
        <v>2820481</v>
      </c>
      <c r="T87" s="48">
        <v>2990668</v>
      </c>
      <c r="U87" s="48">
        <v>3498333</v>
      </c>
      <c r="V87" s="48">
        <v>3652731</v>
      </c>
      <c r="W87" s="48">
        <v>4872477</v>
      </c>
      <c r="X87" s="48">
        <v>5167531</v>
      </c>
      <c r="Y87" s="48">
        <v>5538669</v>
      </c>
      <c r="Z87" s="48">
        <v>6455415</v>
      </c>
      <c r="AA87" s="48">
        <v>7501199</v>
      </c>
      <c r="AB87" s="48">
        <v>7582920</v>
      </c>
      <c r="AC87" s="48">
        <v>8034480</v>
      </c>
      <c r="AD87" s="48">
        <v>8638344</v>
      </c>
      <c r="AE87" s="48">
        <v>10704606</v>
      </c>
      <c r="AF87" s="48">
        <v>11940291</v>
      </c>
      <c r="AG87" s="48">
        <v>13760159</v>
      </c>
      <c r="AH87" s="48">
        <v>15097466</v>
      </c>
      <c r="AI87" s="48">
        <v>0</v>
      </c>
      <c r="AJ87" s="48">
        <v>0</v>
      </c>
      <c r="AK87" s="48">
        <v>0</v>
      </c>
      <c r="AL87" s="48">
        <v>0</v>
      </c>
      <c r="AM87" s="48">
        <v>0</v>
      </c>
      <c r="AN87" s="48">
        <v>0</v>
      </c>
      <c r="AO87" s="48">
        <v>0</v>
      </c>
      <c r="AP87" s="48">
        <v>0</v>
      </c>
      <c r="AQ87" s="48">
        <v>0</v>
      </c>
      <c r="AR87" s="48">
        <v>0</v>
      </c>
      <c r="AS87" s="48">
        <v>0</v>
      </c>
      <c r="AX87" s="55"/>
      <c r="AY87" s="55"/>
    </row>
    <row r="88" spans="1:52" s="30" customFormat="1" ht="25" x14ac:dyDescent="0.35">
      <c r="A88" s="50" t="s">
        <v>175</v>
      </c>
      <c r="B88" s="45" t="s">
        <v>27</v>
      </c>
      <c r="C88" s="48">
        <v>0</v>
      </c>
      <c r="D88" s="48">
        <v>1624</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7186</v>
      </c>
      <c r="V88" s="48">
        <v>6427</v>
      </c>
      <c r="W88" s="48">
        <v>8685</v>
      </c>
      <c r="X88" s="48">
        <v>10049</v>
      </c>
      <c r="Y88" s="48">
        <v>10519</v>
      </c>
      <c r="Z88" s="48">
        <v>10947</v>
      </c>
      <c r="AA88" s="48">
        <v>13207</v>
      </c>
      <c r="AB88" s="48">
        <v>13775</v>
      </c>
      <c r="AC88" s="48">
        <v>14705</v>
      </c>
      <c r="AD88" s="48">
        <v>17400</v>
      </c>
      <c r="AE88" s="48">
        <v>24451</v>
      </c>
      <c r="AF88" s="48">
        <v>24140</v>
      </c>
      <c r="AG88" s="48">
        <v>39552</v>
      </c>
      <c r="AH88" s="48">
        <v>51069</v>
      </c>
      <c r="AI88" s="48">
        <v>0</v>
      </c>
      <c r="AJ88" s="48">
        <v>0</v>
      </c>
      <c r="AK88" s="48">
        <v>0</v>
      </c>
      <c r="AL88" s="48">
        <v>0</v>
      </c>
      <c r="AM88" s="48">
        <v>0</v>
      </c>
      <c r="AN88" s="48">
        <v>0</v>
      </c>
      <c r="AO88" s="48">
        <v>0</v>
      </c>
      <c r="AP88" s="48">
        <v>0</v>
      </c>
      <c r="AQ88" s="48">
        <v>0</v>
      </c>
      <c r="AR88" s="48">
        <v>0</v>
      </c>
      <c r="AS88" s="48">
        <v>0</v>
      </c>
    </row>
    <row r="89" spans="1:52" s="30" customFormat="1" ht="25" x14ac:dyDescent="0.35">
      <c r="A89" s="50" t="s">
        <v>140</v>
      </c>
      <c r="B89" s="45" t="s">
        <v>27</v>
      </c>
      <c r="C89" s="48">
        <v>0</v>
      </c>
      <c r="D89" s="48">
        <v>0</v>
      </c>
      <c r="E89" s="48">
        <v>0</v>
      </c>
      <c r="F89" s="48">
        <v>0</v>
      </c>
      <c r="G89" s="48">
        <v>0</v>
      </c>
      <c r="H89" s="48">
        <v>0</v>
      </c>
      <c r="I89" s="48">
        <v>0</v>
      </c>
      <c r="J89" s="48">
        <v>0</v>
      </c>
      <c r="K89" s="48">
        <v>0</v>
      </c>
      <c r="L89" s="48">
        <v>0</v>
      </c>
      <c r="M89" s="48">
        <v>0</v>
      </c>
      <c r="N89" s="48">
        <v>0</v>
      </c>
      <c r="O89" s="48">
        <v>0</v>
      </c>
      <c r="P89" s="48">
        <v>0</v>
      </c>
      <c r="Q89" s="48">
        <v>0</v>
      </c>
      <c r="R89" s="48">
        <v>0</v>
      </c>
      <c r="S89" s="48">
        <v>0</v>
      </c>
      <c r="T89" s="48">
        <v>0</v>
      </c>
      <c r="U89" s="48">
        <v>0</v>
      </c>
      <c r="V89" s="48">
        <v>0</v>
      </c>
      <c r="W89" s="48">
        <v>0</v>
      </c>
      <c r="X89" s="48">
        <v>0</v>
      </c>
      <c r="Y89" s="48">
        <v>0</v>
      </c>
      <c r="Z89" s="48">
        <v>0</v>
      </c>
      <c r="AA89" s="48">
        <v>0</v>
      </c>
      <c r="AB89" s="48">
        <v>0</v>
      </c>
      <c r="AC89" s="48">
        <v>0</v>
      </c>
      <c r="AD89" s="48">
        <v>0</v>
      </c>
      <c r="AE89" s="48">
        <v>0</v>
      </c>
      <c r="AF89" s="48">
        <v>0</v>
      </c>
      <c r="AG89" s="48">
        <v>0</v>
      </c>
      <c r="AH89" s="48">
        <v>0</v>
      </c>
      <c r="AI89" s="48">
        <v>14112490</v>
      </c>
      <c r="AJ89" s="48">
        <v>12387189</v>
      </c>
      <c r="AK89" s="48">
        <v>13722414</v>
      </c>
      <c r="AL89" s="48">
        <v>15357142</v>
      </c>
      <c r="AM89" s="48">
        <v>15430193</v>
      </c>
      <c r="AN89" s="48">
        <v>8803013</v>
      </c>
      <c r="AO89" s="48">
        <v>10981770</v>
      </c>
      <c r="AP89" s="48">
        <v>12182757</v>
      </c>
      <c r="AQ89" s="48">
        <v>12434539</v>
      </c>
      <c r="AR89" s="48">
        <v>15637758</v>
      </c>
      <c r="AS89" s="48">
        <v>17451974</v>
      </c>
      <c r="AT89" s="52"/>
      <c r="AU89" s="52"/>
    </row>
    <row r="90" spans="1:52" s="30" customFormat="1" ht="25" x14ac:dyDescent="0.35">
      <c r="A90" s="50" t="s">
        <v>142</v>
      </c>
      <c r="B90" s="45" t="s">
        <v>27</v>
      </c>
      <c r="C90" s="48">
        <v>0</v>
      </c>
      <c r="D90" s="48">
        <v>0</v>
      </c>
      <c r="E90" s="48">
        <v>0</v>
      </c>
      <c r="F90" s="48">
        <v>0</v>
      </c>
      <c r="G90" s="48">
        <v>0</v>
      </c>
      <c r="H90" s="48">
        <v>0</v>
      </c>
      <c r="I90" s="48">
        <v>0</v>
      </c>
      <c r="J90" s="48">
        <v>0</v>
      </c>
      <c r="K90" s="48">
        <v>0</v>
      </c>
      <c r="L90" s="48">
        <v>0</v>
      </c>
      <c r="M90" s="48">
        <v>0</v>
      </c>
      <c r="N90" s="48">
        <v>0</v>
      </c>
      <c r="O90" s="48">
        <v>0</v>
      </c>
      <c r="P90" s="48">
        <v>0</v>
      </c>
      <c r="Q90" s="48">
        <v>0</v>
      </c>
      <c r="R90" s="48">
        <v>0</v>
      </c>
      <c r="S90" s="48">
        <v>0</v>
      </c>
      <c r="T90" s="48">
        <v>0</v>
      </c>
      <c r="U90" s="48">
        <v>0</v>
      </c>
      <c r="V90" s="48">
        <v>0</v>
      </c>
      <c r="W90" s="48">
        <v>0</v>
      </c>
      <c r="X90" s="48">
        <v>0</v>
      </c>
      <c r="Y90" s="48">
        <v>0</v>
      </c>
      <c r="Z90" s="48">
        <v>0</v>
      </c>
      <c r="AA90" s="48">
        <v>0</v>
      </c>
      <c r="AB90" s="48">
        <v>0</v>
      </c>
      <c r="AC90" s="48">
        <v>0</v>
      </c>
      <c r="AD90" s="48">
        <v>0</v>
      </c>
      <c r="AE90" s="48">
        <v>0</v>
      </c>
      <c r="AF90" s="48">
        <v>0</v>
      </c>
      <c r="AG90" s="48">
        <v>0</v>
      </c>
      <c r="AH90" s="48">
        <v>0</v>
      </c>
      <c r="AI90" s="48">
        <v>437919</v>
      </c>
      <c r="AJ90" s="48">
        <v>539215</v>
      </c>
      <c r="AK90" s="48">
        <v>295627</v>
      </c>
      <c r="AL90" s="48">
        <v>321846</v>
      </c>
      <c r="AM90" s="48">
        <v>236061</v>
      </c>
      <c r="AN90" s="48">
        <v>64581</v>
      </c>
      <c r="AO90" s="48">
        <v>139705</v>
      </c>
      <c r="AP90" s="48">
        <v>97236</v>
      </c>
      <c r="AQ90" s="48">
        <v>95145</v>
      </c>
      <c r="AR90" s="48">
        <v>117612</v>
      </c>
      <c r="AS90" s="48">
        <v>179045</v>
      </c>
      <c r="AT90" s="52"/>
      <c r="AU90" s="52"/>
      <c r="AV90" s="64"/>
      <c r="AX90" s="56"/>
      <c r="AY90" s="56"/>
      <c r="AZ90" s="56"/>
    </row>
    <row r="91" spans="1:52" s="30" customFormat="1" ht="25" x14ac:dyDescent="0.35">
      <c r="A91" s="50" t="s">
        <v>143</v>
      </c>
      <c r="B91" s="45" t="s">
        <v>27</v>
      </c>
      <c r="C91" s="48">
        <v>0</v>
      </c>
      <c r="D91" s="48">
        <v>0</v>
      </c>
      <c r="E91" s="48">
        <v>0</v>
      </c>
      <c r="F91" s="48">
        <v>0</v>
      </c>
      <c r="G91" s="48">
        <v>0</v>
      </c>
      <c r="H91" s="48">
        <v>0</v>
      </c>
      <c r="I91" s="48">
        <v>0</v>
      </c>
      <c r="J91" s="48">
        <v>0</v>
      </c>
      <c r="K91" s="48">
        <v>0</v>
      </c>
      <c r="L91" s="48">
        <v>0</v>
      </c>
      <c r="M91" s="48">
        <v>0</v>
      </c>
      <c r="N91" s="48">
        <v>0</v>
      </c>
      <c r="O91" s="48">
        <v>0</v>
      </c>
      <c r="P91" s="48">
        <v>0</v>
      </c>
      <c r="Q91" s="48">
        <v>0</v>
      </c>
      <c r="R91" s="48">
        <v>0</v>
      </c>
      <c r="S91" s="48">
        <v>0</v>
      </c>
      <c r="T91" s="48">
        <v>0</v>
      </c>
      <c r="U91" s="48">
        <v>0</v>
      </c>
      <c r="V91" s="48">
        <v>0</v>
      </c>
      <c r="W91" s="48">
        <v>0</v>
      </c>
      <c r="X91" s="48">
        <v>0</v>
      </c>
      <c r="Y91" s="48">
        <v>0</v>
      </c>
      <c r="Z91" s="48">
        <v>0</v>
      </c>
      <c r="AA91" s="48">
        <v>0</v>
      </c>
      <c r="AB91" s="48">
        <v>0</v>
      </c>
      <c r="AC91" s="48">
        <v>0</v>
      </c>
      <c r="AD91" s="48">
        <v>0</v>
      </c>
      <c r="AE91" s="48">
        <v>0</v>
      </c>
      <c r="AF91" s="48">
        <v>0</v>
      </c>
      <c r="AG91" s="48">
        <v>0</v>
      </c>
      <c r="AH91" s="48">
        <v>0</v>
      </c>
      <c r="AI91" s="48">
        <v>1597231</v>
      </c>
      <c r="AJ91" s="48">
        <v>1837329</v>
      </c>
      <c r="AK91" s="48">
        <v>2189362</v>
      </c>
      <c r="AL91" s="48">
        <v>2284677</v>
      </c>
      <c r="AM91" s="48">
        <v>1909563</v>
      </c>
      <c r="AN91" s="48">
        <v>1424830</v>
      </c>
      <c r="AO91" s="48">
        <v>1885974</v>
      </c>
      <c r="AP91" s="48">
        <v>1892561</v>
      </c>
      <c r="AQ91" s="48">
        <v>2237701</v>
      </c>
      <c r="AR91" s="48">
        <v>3200031</v>
      </c>
      <c r="AS91" s="48">
        <v>3968044</v>
      </c>
      <c r="AT91" s="52"/>
      <c r="AU91" s="52"/>
      <c r="AV91" s="65"/>
      <c r="AW91" s="66"/>
      <c r="AX91" s="60"/>
      <c r="AY91" s="60"/>
      <c r="AZ91" s="59"/>
    </row>
    <row r="92" spans="1:52" s="30" customFormat="1" ht="25" x14ac:dyDescent="0.35">
      <c r="A92" s="50" t="s">
        <v>144</v>
      </c>
      <c r="B92" s="45" t="s">
        <v>27</v>
      </c>
      <c r="C92" s="48">
        <v>0</v>
      </c>
      <c r="D92" s="48">
        <v>0</v>
      </c>
      <c r="E92" s="48">
        <v>0</v>
      </c>
      <c r="F92" s="48">
        <v>0</v>
      </c>
      <c r="G92" s="48">
        <v>0</v>
      </c>
      <c r="H92" s="48">
        <v>0</v>
      </c>
      <c r="I92" s="48">
        <v>0</v>
      </c>
      <c r="J92" s="48">
        <v>0</v>
      </c>
      <c r="K92" s="48">
        <v>0</v>
      </c>
      <c r="L92" s="48">
        <v>0</v>
      </c>
      <c r="M92" s="48">
        <v>0</v>
      </c>
      <c r="N92" s="48">
        <v>0</v>
      </c>
      <c r="O92" s="48">
        <v>0</v>
      </c>
      <c r="P92" s="48">
        <v>0</v>
      </c>
      <c r="Q92" s="48">
        <v>0</v>
      </c>
      <c r="R92" s="48">
        <v>0</v>
      </c>
      <c r="S92" s="48">
        <v>0</v>
      </c>
      <c r="T92" s="48">
        <v>0</v>
      </c>
      <c r="U92" s="48">
        <v>0</v>
      </c>
      <c r="V92" s="48">
        <v>0</v>
      </c>
      <c r="W92" s="48">
        <v>0</v>
      </c>
      <c r="X92" s="48">
        <v>0</v>
      </c>
      <c r="Y92" s="48">
        <v>0</v>
      </c>
      <c r="Z92" s="48">
        <v>0</v>
      </c>
      <c r="AA92" s="48">
        <v>0</v>
      </c>
      <c r="AB92" s="48">
        <v>0</v>
      </c>
      <c r="AC92" s="48">
        <v>0</v>
      </c>
      <c r="AD92" s="48">
        <v>0</v>
      </c>
      <c r="AE92" s="48">
        <v>0</v>
      </c>
      <c r="AF92" s="48">
        <v>0</v>
      </c>
      <c r="AG92" s="48">
        <v>0</v>
      </c>
      <c r="AH92" s="48">
        <v>0</v>
      </c>
      <c r="AI92" s="48">
        <v>61670</v>
      </c>
      <c r="AJ92" s="48">
        <v>84295</v>
      </c>
      <c r="AK92" s="48">
        <v>71702</v>
      </c>
      <c r="AL92" s="48">
        <v>94717</v>
      </c>
      <c r="AM92" s="48">
        <v>98629</v>
      </c>
      <c r="AN92" s="48">
        <v>87326</v>
      </c>
      <c r="AO92" s="48">
        <v>80722</v>
      </c>
      <c r="AP92" s="48">
        <v>42292</v>
      </c>
      <c r="AQ92" s="48">
        <v>35111</v>
      </c>
      <c r="AR92" s="48">
        <v>33810</v>
      </c>
      <c r="AS92" s="48">
        <v>28774</v>
      </c>
      <c r="AT92" s="53"/>
      <c r="AU92" s="52"/>
    </row>
    <row r="93" spans="1:52" s="30" customFormat="1" ht="25" x14ac:dyDescent="0.35">
      <c r="A93" s="50" t="s">
        <v>145</v>
      </c>
      <c r="B93" s="45" t="s">
        <v>27</v>
      </c>
      <c r="C93" s="48">
        <v>0</v>
      </c>
      <c r="D93" s="48">
        <v>0</v>
      </c>
      <c r="E93" s="48">
        <v>0</v>
      </c>
      <c r="F93" s="48">
        <v>0</v>
      </c>
      <c r="G93" s="48">
        <v>0</v>
      </c>
      <c r="H93" s="48">
        <v>0</v>
      </c>
      <c r="I93" s="48">
        <v>0</v>
      </c>
      <c r="J93" s="48">
        <v>0</v>
      </c>
      <c r="K93" s="48">
        <v>0</v>
      </c>
      <c r="L93" s="48">
        <v>0</v>
      </c>
      <c r="M93" s="48">
        <v>0</v>
      </c>
      <c r="N93" s="48">
        <v>0</v>
      </c>
      <c r="O93" s="48">
        <v>0</v>
      </c>
      <c r="P93" s="48">
        <v>0</v>
      </c>
      <c r="Q93" s="48">
        <v>0</v>
      </c>
      <c r="R93" s="48">
        <v>0</v>
      </c>
      <c r="S93" s="48">
        <v>0</v>
      </c>
      <c r="T93" s="48">
        <v>0</v>
      </c>
      <c r="U93" s="48">
        <v>0</v>
      </c>
      <c r="V93" s="48">
        <v>0</v>
      </c>
      <c r="W93" s="48">
        <v>0</v>
      </c>
      <c r="X93" s="48">
        <v>0</v>
      </c>
      <c r="Y93" s="48">
        <v>0</v>
      </c>
      <c r="Z93" s="48">
        <v>0</v>
      </c>
      <c r="AA93" s="48">
        <v>0</v>
      </c>
      <c r="AB93" s="48">
        <v>0</v>
      </c>
      <c r="AC93" s="48">
        <v>0</v>
      </c>
      <c r="AD93" s="48">
        <v>0</v>
      </c>
      <c r="AE93" s="48">
        <v>0</v>
      </c>
      <c r="AF93" s="48">
        <v>0</v>
      </c>
      <c r="AG93" s="48">
        <v>0</v>
      </c>
      <c r="AH93" s="48">
        <v>0</v>
      </c>
      <c r="AI93" s="48">
        <v>3995</v>
      </c>
      <c r="AJ93" s="48">
        <v>2385</v>
      </c>
      <c r="AK93" s="48">
        <v>50891</v>
      </c>
      <c r="AL93" s="48">
        <v>54537</v>
      </c>
      <c r="AM93" s="48">
        <v>57975</v>
      </c>
      <c r="AN93" s="48">
        <v>61093</v>
      </c>
      <c r="AO93" s="48">
        <v>102313</v>
      </c>
      <c r="AP93" s="48">
        <v>160968</v>
      </c>
      <c r="AQ93" s="48">
        <v>136123</v>
      </c>
      <c r="AR93" s="48">
        <v>162706</v>
      </c>
      <c r="AS93" s="48">
        <v>210459</v>
      </c>
      <c r="AT93" s="52"/>
      <c r="AU93" s="52"/>
    </row>
    <row r="94" spans="1:52" s="30" customFormat="1" x14ac:dyDescent="0.35">
      <c r="A94" s="49" t="s">
        <v>146</v>
      </c>
      <c r="B94" s="45" t="s">
        <v>27</v>
      </c>
      <c r="C94" s="48">
        <v>0</v>
      </c>
      <c r="D94" s="48">
        <v>0</v>
      </c>
      <c r="E94" s="48">
        <v>0</v>
      </c>
      <c r="F94" s="48">
        <v>0</v>
      </c>
      <c r="G94" s="48">
        <v>0</v>
      </c>
      <c r="H94" s="48">
        <v>0</v>
      </c>
      <c r="I94" s="48">
        <v>0</v>
      </c>
      <c r="J94" s="48">
        <v>0</v>
      </c>
      <c r="K94" s="48">
        <v>0</v>
      </c>
      <c r="L94" s="48">
        <v>0</v>
      </c>
      <c r="M94" s="48">
        <v>0</v>
      </c>
      <c r="N94" s="48">
        <v>0</v>
      </c>
      <c r="O94" s="48">
        <v>0</v>
      </c>
      <c r="P94" s="48">
        <v>0</v>
      </c>
      <c r="Q94" s="48">
        <v>0</v>
      </c>
      <c r="R94" s="48">
        <v>0</v>
      </c>
      <c r="S94" s="48">
        <v>0</v>
      </c>
      <c r="T94" s="48">
        <v>0</v>
      </c>
      <c r="U94" s="48">
        <v>0</v>
      </c>
      <c r="V94" s="48">
        <v>0</v>
      </c>
      <c r="W94" s="48">
        <v>4120613</v>
      </c>
      <c r="X94" s="48">
        <v>4768068</v>
      </c>
      <c r="Y94" s="48">
        <v>4678241</v>
      </c>
      <c r="Z94" s="48">
        <v>5290607</v>
      </c>
      <c r="AA94" s="48">
        <v>5001004</v>
      </c>
      <c r="AB94" s="48">
        <v>5979420</v>
      </c>
      <c r="AC94" s="48">
        <v>5874243</v>
      </c>
      <c r="AD94" s="48">
        <v>6292520</v>
      </c>
      <c r="AE94" s="48">
        <v>5640429</v>
      </c>
      <c r="AF94" s="48">
        <v>5665532</v>
      </c>
      <c r="AG94" s="48">
        <v>5977296</v>
      </c>
      <c r="AH94" s="48">
        <v>6016955</v>
      </c>
      <c r="AI94" s="48">
        <v>5378515</v>
      </c>
      <c r="AJ94" s="48">
        <v>5602600</v>
      </c>
      <c r="AK94" s="48">
        <v>5744706</v>
      </c>
      <c r="AL94" s="48">
        <v>5875189</v>
      </c>
      <c r="AM94" s="48">
        <v>5504688</v>
      </c>
      <c r="AN94" s="48">
        <v>4039261</v>
      </c>
      <c r="AO94" s="48">
        <v>4448829</v>
      </c>
      <c r="AP94" s="48">
        <v>4140940</v>
      </c>
      <c r="AQ94" s="48">
        <v>4192248</v>
      </c>
      <c r="AR94" s="48">
        <v>4364180</v>
      </c>
      <c r="AS94" s="48">
        <v>4992017</v>
      </c>
      <c r="AT94" s="52"/>
      <c r="AU94" s="52"/>
    </row>
    <row r="95" spans="1:52" s="30" customFormat="1" x14ac:dyDescent="0.35">
      <c r="A95" s="49" t="s">
        <v>147</v>
      </c>
      <c r="B95" s="45" t="s">
        <v>27</v>
      </c>
      <c r="C95" s="48">
        <v>0</v>
      </c>
      <c r="D95" s="48">
        <v>0</v>
      </c>
      <c r="E95" s="48">
        <v>0</v>
      </c>
      <c r="F95" s="48">
        <v>0</v>
      </c>
      <c r="G95" s="48">
        <v>0</v>
      </c>
      <c r="H95" s="48">
        <v>0</v>
      </c>
      <c r="I95" s="48">
        <v>0</v>
      </c>
      <c r="J95" s="48">
        <v>0</v>
      </c>
      <c r="K95" s="48">
        <v>0</v>
      </c>
      <c r="L95" s="48">
        <v>0</v>
      </c>
      <c r="M95" s="48">
        <v>0</v>
      </c>
      <c r="N95" s="48">
        <v>0</v>
      </c>
      <c r="O95" s="48">
        <v>0</v>
      </c>
      <c r="P95" s="48">
        <v>0</v>
      </c>
      <c r="Q95" s="48">
        <v>0</v>
      </c>
      <c r="R95" s="48">
        <v>0</v>
      </c>
      <c r="S95" s="48">
        <v>0</v>
      </c>
      <c r="T95" s="48">
        <v>0</v>
      </c>
      <c r="U95" s="48">
        <v>0</v>
      </c>
      <c r="V95" s="48">
        <v>0</v>
      </c>
      <c r="W95" s="48">
        <v>0</v>
      </c>
      <c r="X95" s="48">
        <v>0</v>
      </c>
      <c r="Y95" s="48">
        <v>0</v>
      </c>
      <c r="Z95" s="48">
        <v>0</v>
      </c>
      <c r="AA95" s="48">
        <v>0</v>
      </c>
      <c r="AB95" s="48">
        <v>0</v>
      </c>
      <c r="AC95" s="48">
        <v>0</v>
      </c>
      <c r="AD95" s="48">
        <v>0</v>
      </c>
      <c r="AE95" s="48">
        <v>0</v>
      </c>
      <c r="AF95" s="48">
        <v>0</v>
      </c>
      <c r="AG95" s="48">
        <v>0</v>
      </c>
      <c r="AH95" s="48">
        <v>0</v>
      </c>
      <c r="AI95" s="48">
        <v>924451</v>
      </c>
      <c r="AJ95" s="48">
        <v>1055976</v>
      </c>
      <c r="AK95" s="48">
        <v>1111870</v>
      </c>
      <c r="AL95" s="48">
        <v>1159630</v>
      </c>
      <c r="AM95" s="48">
        <v>1078105</v>
      </c>
      <c r="AN95" s="48">
        <v>1047001</v>
      </c>
      <c r="AO95" s="48">
        <v>1158909</v>
      </c>
      <c r="AP95" s="48">
        <v>1768879</v>
      </c>
      <c r="AQ95" s="48">
        <v>1795611</v>
      </c>
      <c r="AR95" s="48">
        <v>1994763</v>
      </c>
      <c r="AS95" s="48">
        <v>2059130</v>
      </c>
      <c r="AT95" s="52"/>
      <c r="AU95" s="52"/>
    </row>
    <row r="96" spans="1:52" s="30" customFormat="1" x14ac:dyDescent="0.35">
      <c r="A96" s="49" t="s">
        <v>148</v>
      </c>
      <c r="B96" s="45" t="s">
        <v>27</v>
      </c>
      <c r="C96" s="48">
        <v>0</v>
      </c>
      <c r="D96" s="48">
        <v>0</v>
      </c>
      <c r="E96" s="48">
        <v>0</v>
      </c>
      <c r="F96" s="48">
        <v>0</v>
      </c>
      <c r="G96" s="48">
        <v>0</v>
      </c>
      <c r="H96" s="48">
        <v>0</v>
      </c>
      <c r="I96" s="48">
        <v>0</v>
      </c>
      <c r="J96" s="48">
        <v>0</v>
      </c>
      <c r="K96" s="48">
        <v>0</v>
      </c>
      <c r="L96" s="48">
        <v>0</v>
      </c>
      <c r="M96" s="48">
        <v>0</v>
      </c>
      <c r="N96" s="48">
        <v>0</v>
      </c>
      <c r="O96" s="48">
        <v>0</v>
      </c>
      <c r="P96" s="48">
        <v>0</v>
      </c>
      <c r="Q96" s="48">
        <v>0</v>
      </c>
      <c r="R96" s="48">
        <v>0</v>
      </c>
      <c r="S96" s="48">
        <v>0</v>
      </c>
      <c r="T96" s="48">
        <v>0</v>
      </c>
      <c r="U96" s="48">
        <v>0</v>
      </c>
      <c r="V96" s="48">
        <v>0</v>
      </c>
      <c r="W96" s="48">
        <v>4684097</v>
      </c>
      <c r="X96" s="48">
        <v>4752638</v>
      </c>
      <c r="Y96" s="48">
        <v>4841054</v>
      </c>
      <c r="Z96" s="48">
        <v>5004280</v>
      </c>
      <c r="AA96" s="48">
        <v>4989228</v>
      </c>
      <c r="AB96" s="48">
        <v>5056098</v>
      </c>
      <c r="AC96" s="48">
        <v>5076687</v>
      </c>
      <c r="AD96" s="48">
        <v>5096041</v>
      </c>
      <c r="AE96" s="48">
        <v>5129549</v>
      </c>
      <c r="AF96" s="48">
        <v>5164110</v>
      </c>
      <c r="AG96" s="48">
        <v>5188442</v>
      </c>
      <c r="AH96" s="48">
        <v>5223272</v>
      </c>
      <c r="AI96" s="48">
        <v>5250727</v>
      </c>
      <c r="AJ96" s="48">
        <v>5277940</v>
      </c>
      <c r="AK96" s="48">
        <v>5291908</v>
      </c>
      <c r="AL96" s="48">
        <v>5282897</v>
      </c>
      <c r="AM96" s="48">
        <v>5316667</v>
      </c>
      <c r="AN96" s="48">
        <v>5602615</v>
      </c>
      <c r="AO96" s="48">
        <v>6660907</v>
      </c>
      <c r="AP96" s="48">
        <v>7147835</v>
      </c>
      <c r="AQ96" s="48">
        <v>10189935</v>
      </c>
      <c r="AR96" s="48">
        <v>10169917</v>
      </c>
      <c r="AS96" s="48">
        <v>10170092</v>
      </c>
      <c r="AT96" s="52"/>
      <c r="AU96" s="52"/>
    </row>
    <row r="97" spans="1:50" s="30" customFormat="1" x14ac:dyDescent="0.35">
      <c r="A97" s="49" t="s">
        <v>149</v>
      </c>
      <c r="B97" s="45" t="s">
        <v>27</v>
      </c>
      <c r="C97" s="48">
        <v>0</v>
      </c>
      <c r="D97" s="48">
        <v>0</v>
      </c>
      <c r="E97" s="48">
        <v>0</v>
      </c>
      <c r="F97" s="48">
        <v>0</v>
      </c>
      <c r="G97" s="48">
        <v>0</v>
      </c>
      <c r="H97" s="48">
        <v>0</v>
      </c>
      <c r="I97" s="48">
        <v>0</v>
      </c>
      <c r="J97" s="48">
        <v>0</v>
      </c>
      <c r="K97" s="48">
        <v>0</v>
      </c>
      <c r="L97" s="48">
        <v>0</v>
      </c>
      <c r="M97" s="48">
        <v>0</v>
      </c>
      <c r="N97" s="48">
        <v>0</v>
      </c>
      <c r="O97" s="48">
        <v>0</v>
      </c>
      <c r="P97" s="48">
        <v>0</v>
      </c>
      <c r="Q97" s="48">
        <v>0</v>
      </c>
      <c r="R97" s="48">
        <v>0</v>
      </c>
      <c r="S97" s="48">
        <v>0</v>
      </c>
      <c r="T97" s="48">
        <v>0</v>
      </c>
      <c r="U97" s="48">
        <v>0</v>
      </c>
      <c r="V97" s="48">
        <v>0</v>
      </c>
      <c r="W97" s="48">
        <v>0</v>
      </c>
      <c r="X97" s="48">
        <v>0</v>
      </c>
      <c r="Y97" s="48">
        <v>0</v>
      </c>
      <c r="Z97" s="48">
        <v>0</v>
      </c>
      <c r="AA97" s="48">
        <v>0</v>
      </c>
      <c r="AB97" s="48">
        <v>0</v>
      </c>
      <c r="AC97" s="48">
        <v>0</v>
      </c>
      <c r="AD97" s="48">
        <v>0</v>
      </c>
      <c r="AE97" s="48">
        <v>0</v>
      </c>
      <c r="AF97" s="48">
        <v>0</v>
      </c>
      <c r="AG97" s="48">
        <v>0</v>
      </c>
      <c r="AH97" s="48">
        <v>0</v>
      </c>
      <c r="AI97" s="48">
        <v>0</v>
      </c>
      <c r="AJ97" s="48">
        <v>141642</v>
      </c>
      <c r="AK97" s="48">
        <v>261003</v>
      </c>
      <c r="AL97" s="48">
        <v>250687</v>
      </c>
      <c r="AM97" s="48">
        <v>290771</v>
      </c>
      <c r="AN97" s="48">
        <v>336326</v>
      </c>
      <c r="AO97" s="48">
        <v>350663</v>
      </c>
      <c r="AP97" s="48">
        <v>343424</v>
      </c>
      <c r="AQ97" s="48">
        <v>416085</v>
      </c>
      <c r="AR97" s="48">
        <v>409532</v>
      </c>
      <c r="AS97" s="48">
        <v>470670</v>
      </c>
      <c r="AT97" s="52"/>
      <c r="AU97" s="52"/>
    </row>
    <row r="98" spans="1:50" ht="18" x14ac:dyDescent="0.35">
      <c r="A98" s="1" t="s">
        <v>185</v>
      </c>
      <c r="B98" s="4" t="s">
        <v>27</v>
      </c>
      <c r="C98" s="23">
        <f>SUM(C87:C97)</f>
        <v>21816</v>
      </c>
      <c r="D98" s="23">
        <f t="shared" ref="D98:AS98" si="6">SUM(D87:D97)</f>
        <v>62215</v>
      </c>
      <c r="E98" s="23">
        <f t="shared" si="6"/>
        <v>119059</v>
      </c>
      <c r="F98" s="23">
        <f t="shared" si="6"/>
        <v>171607</v>
      </c>
      <c r="G98" s="23">
        <f t="shared" si="6"/>
        <v>220891</v>
      </c>
      <c r="H98" s="23">
        <f t="shared" si="6"/>
        <v>271183</v>
      </c>
      <c r="I98" s="23">
        <f t="shared" si="6"/>
        <v>355146</v>
      </c>
      <c r="J98" s="23">
        <f t="shared" si="6"/>
        <v>468250</v>
      </c>
      <c r="K98" s="23">
        <f t="shared" si="6"/>
        <v>575617</v>
      </c>
      <c r="L98" s="23">
        <f t="shared" si="6"/>
        <v>746463</v>
      </c>
      <c r="M98" s="23">
        <f t="shared" si="6"/>
        <v>957652</v>
      </c>
      <c r="N98" s="23">
        <f t="shared" si="6"/>
        <v>1320154</v>
      </c>
      <c r="O98" s="23">
        <f t="shared" si="6"/>
        <v>1595430</v>
      </c>
      <c r="P98" s="23">
        <f t="shared" si="6"/>
        <v>1950333</v>
      </c>
      <c r="Q98" s="23">
        <f t="shared" si="6"/>
        <v>2266455</v>
      </c>
      <c r="R98" s="23">
        <f t="shared" si="6"/>
        <v>2640450</v>
      </c>
      <c r="S98" s="23">
        <f t="shared" si="6"/>
        <v>2820481</v>
      </c>
      <c r="T98" s="23">
        <f t="shared" si="6"/>
        <v>2990668</v>
      </c>
      <c r="U98" s="23">
        <f t="shared" si="6"/>
        <v>3505519</v>
      </c>
      <c r="V98" s="23">
        <f t="shared" si="6"/>
        <v>3659158</v>
      </c>
      <c r="W98" s="23">
        <f t="shared" si="6"/>
        <v>13685872</v>
      </c>
      <c r="X98" s="23">
        <f t="shared" si="6"/>
        <v>14698286</v>
      </c>
      <c r="Y98" s="23">
        <f t="shared" si="6"/>
        <v>15068483</v>
      </c>
      <c r="Z98" s="23">
        <f t="shared" si="6"/>
        <v>16761249</v>
      </c>
      <c r="AA98" s="23">
        <f t="shared" si="6"/>
        <v>17504638</v>
      </c>
      <c r="AB98" s="23">
        <f t="shared" si="6"/>
        <v>18632213</v>
      </c>
      <c r="AC98" s="23">
        <f t="shared" si="6"/>
        <v>19000115</v>
      </c>
      <c r="AD98" s="23">
        <f t="shared" si="6"/>
        <v>20044305</v>
      </c>
      <c r="AE98" s="23">
        <f t="shared" si="6"/>
        <v>21499035</v>
      </c>
      <c r="AF98" s="23">
        <f t="shared" si="6"/>
        <v>22794073</v>
      </c>
      <c r="AG98" s="23">
        <f t="shared" si="6"/>
        <v>24965449</v>
      </c>
      <c r="AH98" s="23">
        <f t="shared" si="6"/>
        <v>26388762</v>
      </c>
      <c r="AI98" s="23">
        <f t="shared" si="6"/>
        <v>27766998</v>
      </c>
      <c r="AJ98" s="23">
        <f t="shared" si="6"/>
        <v>26928571</v>
      </c>
      <c r="AK98" s="23">
        <f t="shared" si="6"/>
        <v>28739483</v>
      </c>
      <c r="AL98" s="23">
        <f t="shared" si="6"/>
        <v>30681322</v>
      </c>
      <c r="AM98" s="23">
        <f t="shared" si="6"/>
        <v>29922652</v>
      </c>
      <c r="AN98" s="23">
        <f t="shared" si="6"/>
        <v>21466046</v>
      </c>
      <c r="AO98" s="23">
        <f t="shared" si="6"/>
        <v>25809792</v>
      </c>
      <c r="AP98" s="23">
        <f t="shared" si="6"/>
        <v>27776892</v>
      </c>
      <c r="AQ98" s="23">
        <f t="shared" si="6"/>
        <v>31532498</v>
      </c>
      <c r="AR98" s="23">
        <f t="shared" si="6"/>
        <v>36090309</v>
      </c>
      <c r="AS98" s="23">
        <f t="shared" si="6"/>
        <v>39530205</v>
      </c>
      <c r="AT98" s="52"/>
      <c r="AU98" s="52"/>
    </row>
    <row r="99" spans="1:50" s="30" customFormat="1" x14ac:dyDescent="0.35">
      <c r="A99" s="21"/>
      <c r="B99" s="21"/>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40"/>
      <c r="AF99" s="40"/>
      <c r="AG99" s="40"/>
      <c r="AH99" s="51"/>
      <c r="AI99" s="51"/>
      <c r="AJ99" s="51"/>
      <c r="AK99" s="51"/>
      <c r="AL99" s="51"/>
      <c r="AM99" s="51"/>
      <c r="AN99" s="51"/>
      <c r="AO99" s="40"/>
      <c r="AP99" s="40"/>
      <c r="AQ99" s="40"/>
      <c r="AR99" s="40"/>
      <c r="AS99" s="40"/>
    </row>
    <row r="100" spans="1:50" ht="18" x14ac:dyDescent="0.35">
      <c r="A100" s="1" t="s">
        <v>300</v>
      </c>
      <c r="B100" s="2" t="s">
        <v>1</v>
      </c>
      <c r="C100" s="41"/>
      <c r="D100" s="41"/>
      <c r="E100" s="41"/>
      <c r="F100" s="41">
        <v>2011</v>
      </c>
      <c r="G100" s="41"/>
      <c r="H100" s="41"/>
      <c r="I100" s="41"/>
      <c r="J100" s="41">
        <v>2012</v>
      </c>
      <c r="K100" s="41"/>
      <c r="L100" s="41"/>
      <c r="M100" s="41"/>
      <c r="N100" s="41">
        <v>2013</v>
      </c>
      <c r="O100" s="41"/>
      <c r="P100" s="41"/>
      <c r="Q100" s="41"/>
      <c r="R100" s="41">
        <v>2014</v>
      </c>
      <c r="S100" s="41"/>
      <c r="T100" s="41"/>
      <c r="U100" s="41"/>
      <c r="V100" s="41">
        <v>2015</v>
      </c>
      <c r="W100" s="41"/>
      <c r="X100" s="41"/>
      <c r="Y100" s="41"/>
      <c r="Z100" s="41">
        <v>2016</v>
      </c>
      <c r="AA100" s="41"/>
      <c r="AB100" s="41"/>
      <c r="AC100" s="41"/>
      <c r="AD100" s="41">
        <v>2017</v>
      </c>
      <c r="AE100" s="39"/>
      <c r="AF100" s="39"/>
      <c r="AG100" s="39"/>
      <c r="AH100" s="29">
        <v>2018</v>
      </c>
      <c r="AI100" s="29"/>
      <c r="AJ100" s="29"/>
      <c r="AK100" s="29"/>
      <c r="AL100" s="29">
        <v>2019</v>
      </c>
      <c r="AM100" s="29"/>
      <c r="AN100" s="29"/>
      <c r="AO100" s="39"/>
      <c r="AP100" s="39">
        <v>2020</v>
      </c>
      <c r="AQ100" s="39"/>
      <c r="AR100" s="39"/>
      <c r="AS100" s="39">
        <v>2021</v>
      </c>
    </row>
    <row r="101" spans="1:50" x14ac:dyDescent="0.35">
      <c r="A101" s="4" t="s">
        <v>1</v>
      </c>
      <c r="B101" s="90" t="s">
        <v>3</v>
      </c>
      <c r="C101" s="21" t="s">
        <v>58</v>
      </c>
      <c r="D101" s="21" t="s">
        <v>5</v>
      </c>
      <c r="E101" s="21" t="s">
        <v>6</v>
      </c>
      <c r="F101" s="21" t="s">
        <v>7</v>
      </c>
      <c r="G101" s="21" t="s">
        <v>59</v>
      </c>
      <c r="H101" s="21" t="s">
        <v>5</v>
      </c>
      <c r="I101" s="21" t="s">
        <v>6</v>
      </c>
      <c r="J101" s="21" t="s">
        <v>7</v>
      </c>
      <c r="K101" s="21" t="s">
        <v>60</v>
      </c>
      <c r="L101" s="21" t="s">
        <v>5</v>
      </c>
      <c r="M101" s="21" t="s">
        <v>6</v>
      </c>
      <c r="N101" s="21" t="s">
        <v>7</v>
      </c>
      <c r="O101" s="21" t="s">
        <v>61</v>
      </c>
      <c r="P101" s="21" t="s">
        <v>5</v>
      </c>
      <c r="Q101" s="21" t="s">
        <v>6</v>
      </c>
      <c r="R101" s="21" t="s">
        <v>7</v>
      </c>
      <c r="S101" s="21" t="s">
        <v>62</v>
      </c>
      <c r="T101" s="21" t="s">
        <v>5</v>
      </c>
      <c r="U101" s="21" t="s">
        <v>6</v>
      </c>
      <c r="V101" s="21" t="s">
        <v>7</v>
      </c>
      <c r="W101" s="21" t="s">
        <v>63</v>
      </c>
      <c r="X101" s="21" t="s">
        <v>5</v>
      </c>
      <c r="Y101" s="21" t="s">
        <v>6</v>
      </c>
      <c r="Z101" s="21" t="s">
        <v>7</v>
      </c>
      <c r="AA101" s="21" t="s">
        <v>64</v>
      </c>
      <c r="AB101" s="21" t="s">
        <v>5</v>
      </c>
      <c r="AC101" s="21" t="s">
        <v>6</v>
      </c>
      <c r="AD101" s="21" t="s">
        <v>7</v>
      </c>
      <c r="AE101" s="21" t="s">
        <v>65</v>
      </c>
      <c r="AF101" s="21" t="s">
        <v>5</v>
      </c>
      <c r="AG101" s="21" t="s">
        <v>6</v>
      </c>
      <c r="AH101" s="21" t="s">
        <v>7</v>
      </c>
      <c r="AI101" s="21" t="s">
        <v>125</v>
      </c>
      <c r="AJ101" s="19" t="s">
        <v>5</v>
      </c>
      <c r="AK101" s="19" t="s">
        <v>6</v>
      </c>
      <c r="AL101" s="19" t="s">
        <v>7</v>
      </c>
      <c r="AM101" s="21" t="s">
        <v>133</v>
      </c>
      <c r="AN101" s="21" t="s">
        <v>5</v>
      </c>
      <c r="AO101" s="21" t="s">
        <v>6</v>
      </c>
      <c r="AP101" s="21" t="s">
        <v>7</v>
      </c>
      <c r="AQ101" s="21" t="s">
        <v>171</v>
      </c>
      <c r="AR101" s="21" t="s">
        <v>5</v>
      </c>
      <c r="AS101" s="21" t="s">
        <v>6</v>
      </c>
      <c r="AT101" s="55"/>
      <c r="AU101" s="55"/>
    </row>
    <row r="102" spans="1:50" x14ac:dyDescent="0.35">
      <c r="A102" s="4" t="s">
        <v>29</v>
      </c>
      <c r="B102" s="90" t="s">
        <v>301</v>
      </c>
      <c r="C102" s="21">
        <v>88.48</v>
      </c>
      <c r="D102" s="21">
        <v>87.8</v>
      </c>
      <c r="E102" s="21">
        <v>87</v>
      </c>
      <c r="F102" s="21">
        <v>86.6</v>
      </c>
      <c r="G102" s="21">
        <v>86.8</v>
      </c>
      <c r="H102" s="21">
        <v>86.78</v>
      </c>
      <c r="I102" s="21">
        <v>83.48</v>
      </c>
      <c r="J102" s="21">
        <v>84.27</v>
      </c>
      <c r="K102" s="21">
        <v>83.6</v>
      </c>
      <c r="L102" s="21">
        <v>83.81</v>
      </c>
      <c r="M102" s="21">
        <v>80.239999999999995</v>
      </c>
      <c r="N102" s="21">
        <v>81.84</v>
      </c>
      <c r="O102" s="21">
        <v>82.83</v>
      </c>
      <c r="P102" s="21">
        <v>80.400000000000006</v>
      </c>
      <c r="Q102" s="21">
        <v>82.03</v>
      </c>
      <c r="R102" s="21">
        <v>82.38</v>
      </c>
      <c r="S102" s="21">
        <v>82.86</v>
      </c>
      <c r="T102" s="21">
        <v>82.75</v>
      </c>
      <c r="U102" s="21">
        <v>81.8</v>
      </c>
      <c r="V102" s="21">
        <v>78.87</v>
      </c>
      <c r="W102" s="21">
        <v>72.87</v>
      </c>
      <c r="X102" s="21">
        <v>70.83</v>
      </c>
      <c r="Y102" s="21">
        <v>69.98</v>
      </c>
      <c r="Z102" s="21">
        <v>70.34</v>
      </c>
      <c r="AA102" s="21">
        <v>71.489999999999995</v>
      </c>
      <c r="AB102" s="21">
        <v>70.290000000000006</v>
      </c>
      <c r="AC102" s="21">
        <v>69.510000000000005</v>
      </c>
      <c r="AD102" s="21">
        <v>68.98</v>
      </c>
      <c r="AE102" s="21">
        <v>70.099999999999994</v>
      </c>
      <c r="AF102" s="21">
        <v>70.02</v>
      </c>
      <c r="AG102" s="21">
        <v>68.41</v>
      </c>
      <c r="AH102" s="21">
        <v>65.89</v>
      </c>
      <c r="AI102" s="21">
        <v>66</v>
      </c>
      <c r="AJ102" s="21">
        <v>63.69</v>
      </c>
      <c r="AK102" s="21">
        <v>59.33</v>
      </c>
      <c r="AL102" s="21">
        <v>59.46</v>
      </c>
      <c r="AM102" s="21">
        <v>60.34</v>
      </c>
      <c r="AN102" s="21">
        <v>62.13</v>
      </c>
      <c r="AO102" s="21">
        <v>57.77</v>
      </c>
      <c r="AP102" s="21">
        <v>57.69</v>
      </c>
      <c r="AQ102" s="21">
        <v>60.66</v>
      </c>
      <c r="AR102" s="21">
        <v>60.87</v>
      </c>
      <c r="AS102" s="21">
        <v>59.43</v>
      </c>
      <c r="AT102" s="52"/>
      <c r="AU102" s="52"/>
    </row>
    <row r="103" spans="1:50" x14ac:dyDescent="0.35">
      <c r="A103" s="4" t="s">
        <v>16</v>
      </c>
      <c r="B103" s="90" t="s">
        <v>301</v>
      </c>
      <c r="C103" s="21">
        <v>44.57</v>
      </c>
      <c r="D103" s="21">
        <v>30.14</v>
      </c>
      <c r="E103" s="21">
        <v>44.16</v>
      </c>
      <c r="F103" s="21">
        <v>45.45</v>
      </c>
      <c r="G103" s="21">
        <v>39.68</v>
      </c>
      <c r="H103" s="21">
        <v>43.15</v>
      </c>
      <c r="I103" s="21">
        <v>30.58</v>
      </c>
      <c r="J103" s="21">
        <v>23.16</v>
      </c>
      <c r="K103" s="21">
        <v>29.14</v>
      </c>
      <c r="L103" s="21">
        <v>27.78</v>
      </c>
      <c r="M103" s="21">
        <v>26.97</v>
      </c>
      <c r="N103" s="21">
        <v>21.59</v>
      </c>
      <c r="O103" s="21">
        <v>18.52</v>
      </c>
      <c r="P103" s="21">
        <v>19.91</v>
      </c>
      <c r="Q103" s="21">
        <v>15.16</v>
      </c>
      <c r="R103" s="21">
        <v>19.04</v>
      </c>
      <c r="S103" s="21">
        <v>24.88</v>
      </c>
      <c r="T103" s="21">
        <v>21.9</v>
      </c>
      <c r="U103" s="21">
        <v>33.51</v>
      </c>
      <c r="V103" s="21">
        <v>20.7</v>
      </c>
      <c r="W103" s="21">
        <v>17.25</v>
      </c>
      <c r="X103" s="21">
        <v>13.83</v>
      </c>
      <c r="Y103" s="21">
        <v>17.53</v>
      </c>
      <c r="Z103" s="21">
        <v>18.309999999999999</v>
      </c>
      <c r="AA103" s="21">
        <v>34.76</v>
      </c>
      <c r="AB103" s="21">
        <v>30.84</v>
      </c>
      <c r="AC103" s="21">
        <v>36.82</v>
      </c>
      <c r="AD103" s="21">
        <v>34.22</v>
      </c>
      <c r="AE103" s="21">
        <v>33.97</v>
      </c>
      <c r="AF103" s="21">
        <v>29.93</v>
      </c>
      <c r="AG103" s="21">
        <v>29.61</v>
      </c>
      <c r="AH103" s="21">
        <v>30.69</v>
      </c>
      <c r="AI103" s="21">
        <v>28.46</v>
      </c>
      <c r="AJ103" s="21">
        <v>26.98</v>
      </c>
      <c r="AK103" s="21">
        <v>26.15</v>
      </c>
      <c r="AL103" s="21">
        <v>26.35</v>
      </c>
      <c r="AM103" s="21">
        <v>25.93</v>
      </c>
      <c r="AN103" s="21">
        <v>27.25</v>
      </c>
      <c r="AO103" s="21">
        <v>27.08</v>
      </c>
      <c r="AP103" s="21">
        <v>29.92</v>
      </c>
      <c r="AQ103" s="21">
        <v>29.69</v>
      </c>
      <c r="AR103" s="21">
        <v>28.49</v>
      </c>
      <c r="AS103" s="21">
        <v>28.03</v>
      </c>
      <c r="AT103" s="52"/>
      <c r="AU103" s="52"/>
    </row>
    <row r="104" spans="1:50" x14ac:dyDescent="0.35">
      <c r="A104" s="4" t="s">
        <v>17</v>
      </c>
      <c r="B104" s="90" t="s">
        <v>301</v>
      </c>
      <c r="C104" s="21">
        <v>19.649999999999999</v>
      </c>
      <c r="D104" s="21">
        <v>19.649999999999999</v>
      </c>
      <c r="E104" s="21">
        <v>19.649999999999999</v>
      </c>
      <c r="F104" s="21">
        <v>19.649999999999999</v>
      </c>
      <c r="G104" s="21">
        <v>19.649999999999999</v>
      </c>
      <c r="H104" s="21">
        <v>19.649999999999999</v>
      </c>
      <c r="I104" s="21">
        <v>19.649999999999999</v>
      </c>
      <c r="J104" s="21">
        <v>32.11</v>
      </c>
      <c r="K104" s="21">
        <v>34.65</v>
      </c>
      <c r="L104" s="21">
        <v>37.1</v>
      </c>
      <c r="M104" s="21">
        <v>41.86</v>
      </c>
      <c r="N104" s="21">
        <v>52.18</v>
      </c>
      <c r="O104" s="21">
        <v>38.159999999999997</v>
      </c>
      <c r="P104" s="21">
        <v>34.32</v>
      </c>
      <c r="Q104" s="21">
        <v>40.53</v>
      </c>
      <c r="R104" s="21">
        <v>36.840000000000003</v>
      </c>
      <c r="S104" s="21">
        <v>37.26</v>
      </c>
      <c r="T104" s="21">
        <v>50.63</v>
      </c>
      <c r="U104" s="21">
        <v>51.06</v>
      </c>
      <c r="V104" s="21">
        <v>46.56</v>
      </c>
      <c r="W104" s="21">
        <v>52.89</v>
      </c>
      <c r="X104" s="21">
        <v>31.78</v>
      </c>
      <c r="Y104" s="21">
        <v>30.2</v>
      </c>
      <c r="Z104" s="21">
        <v>30.71</v>
      </c>
      <c r="AA104" s="21">
        <v>30.11</v>
      </c>
      <c r="AB104" s="21">
        <v>30.23</v>
      </c>
      <c r="AC104" s="21">
        <v>30.39</v>
      </c>
      <c r="AD104" s="21">
        <v>30.9</v>
      </c>
      <c r="AE104" s="21">
        <v>30.9</v>
      </c>
      <c r="AF104" s="21">
        <v>31.53</v>
      </c>
      <c r="AG104" s="21">
        <v>32.200000000000003</v>
      </c>
      <c r="AH104" s="21">
        <v>34.049999999999997</v>
      </c>
      <c r="AI104" s="21">
        <v>36.39</v>
      </c>
      <c r="AJ104" s="21">
        <v>34.25</v>
      </c>
      <c r="AK104" s="21">
        <v>33.58</v>
      </c>
      <c r="AL104" s="21">
        <v>34.119999999999997</v>
      </c>
      <c r="AM104" s="21">
        <v>32.11</v>
      </c>
      <c r="AN104" s="21">
        <v>35.049999999999997</v>
      </c>
      <c r="AO104" s="21">
        <v>32.1</v>
      </c>
      <c r="AP104" s="21">
        <v>32.880000000000003</v>
      </c>
      <c r="AQ104" s="21">
        <v>36.33</v>
      </c>
      <c r="AR104" s="21">
        <v>38.659999999999997</v>
      </c>
      <c r="AS104" s="21">
        <v>38</v>
      </c>
      <c r="AT104" s="52"/>
      <c r="AU104" s="52"/>
    </row>
    <row r="105" spans="1:50" x14ac:dyDescent="0.35">
      <c r="A105" s="4" t="s">
        <v>8</v>
      </c>
      <c r="B105" s="90" t="s">
        <v>301</v>
      </c>
      <c r="C105" s="4" t="s">
        <v>1</v>
      </c>
      <c r="D105" s="4" t="s">
        <v>1</v>
      </c>
      <c r="E105" s="4" t="s">
        <v>1</v>
      </c>
      <c r="F105" s="4" t="s">
        <v>1</v>
      </c>
      <c r="G105" s="4" t="s">
        <v>1</v>
      </c>
      <c r="H105" s="4" t="s">
        <v>1</v>
      </c>
      <c r="I105" s="4" t="s">
        <v>1</v>
      </c>
      <c r="J105" s="4" t="s">
        <v>1</v>
      </c>
      <c r="K105" s="4" t="s">
        <v>1</v>
      </c>
      <c r="L105" s="21">
        <v>32.21</v>
      </c>
      <c r="M105" s="21">
        <v>14.83</v>
      </c>
      <c r="N105" s="21">
        <v>15.88</v>
      </c>
      <c r="O105" s="21">
        <v>16.02</v>
      </c>
      <c r="P105" s="21">
        <v>16.62</v>
      </c>
      <c r="Q105" s="21">
        <v>22.11</v>
      </c>
      <c r="R105" s="21">
        <v>24.76</v>
      </c>
      <c r="S105" s="21">
        <v>25.92</v>
      </c>
      <c r="T105" s="21">
        <v>21.27</v>
      </c>
      <c r="U105" s="21">
        <v>19.3</v>
      </c>
      <c r="V105" s="21">
        <v>22.06</v>
      </c>
      <c r="W105" s="21">
        <v>23.84</v>
      </c>
      <c r="X105" s="21">
        <v>26.3</v>
      </c>
      <c r="Y105" s="21">
        <v>39.659999999999997</v>
      </c>
      <c r="Z105" s="21">
        <v>41.26</v>
      </c>
      <c r="AA105" s="21">
        <v>44.65</v>
      </c>
      <c r="AB105" s="21">
        <v>40.270000000000003</v>
      </c>
      <c r="AC105" s="21">
        <v>38.22</v>
      </c>
      <c r="AD105" s="21">
        <v>37.549999999999997</v>
      </c>
      <c r="AE105" s="21">
        <v>38.880000000000003</v>
      </c>
      <c r="AF105" s="21">
        <v>43.04</v>
      </c>
      <c r="AG105" s="21">
        <v>40.39</v>
      </c>
      <c r="AH105" s="21">
        <v>41.44</v>
      </c>
      <c r="AI105" s="21">
        <v>41.33</v>
      </c>
      <c r="AJ105" s="21">
        <v>41.77</v>
      </c>
      <c r="AK105" s="21">
        <v>30.99</v>
      </c>
      <c r="AL105" s="21">
        <v>16.84</v>
      </c>
      <c r="AM105" s="21">
        <v>20.73</v>
      </c>
      <c r="AN105" s="21">
        <v>5.42</v>
      </c>
      <c r="AO105" s="21">
        <v>-14.28</v>
      </c>
      <c r="AP105" s="21">
        <v>-25.92</v>
      </c>
      <c r="AQ105" s="21">
        <v>-16.739999999999998</v>
      </c>
      <c r="AR105" s="21">
        <v>-35.869999999999997</v>
      </c>
      <c r="AS105" s="21">
        <v>-62.7</v>
      </c>
      <c r="AT105" s="52"/>
      <c r="AU105" s="52"/>
      <c r="AX105" s="52"/>
    </row>
    <row r="106" spans="1:50" x14ac:dyDescent="0.35">
      <c r="A106" s="4" t="s">
        <v>10</v>
      </c>
      <c r="B106" s="90" t="s">
        <v>301</v>
      </c>
      <c r="C106" s="21">
        <v>15.56</v>
      </c>
      <c r="D106" s="21">
        <v>15.56</v>
      </c>
      <c r="E106" s="21">
        <v>15.56</v>
      </c>
      <c r="F106" s="21">
        <v>15.56</v>
      </c>
      <c r="G106" s="21">
        <v>15.56</v>
      </c>
      <c r="H106" s="21">
        <v>15.56</v>
      </c>
      <c r="I106" s="21">
        <v>15.56</v>
      </c>
      <c r="J106" s="21">
        <v>15.56</v>
      </c>
      <c r="K106" s="21">
        <v>15.56</v>
      </c>
      <c r="L106" s="21">
        <v>25.06</v>
      </c>
      <c r="M106" s="21">
        <v>20.32</v>
      </c>
      <c r="N106" s="21">
        <v>23.42</v>
      </c>
      <c r="O106" s="21">
        <v>24.31</v>
      </c>
      <c r="P106" s="21">
        <v>26</v>
      </c>
      <c r="Q106" s="21">
        <v>39.65</v>
      </c>
      <c r="R106" s="21">
        <v>34.76</v>
      </c>
      <c r="S106" s="21">
        <v>33.17</v>
      </c>
      <c r="T106" s="21">
        <v>25.96</v>
      </c>
      <c r="U106" s="21">
        <v>24.2</v>
      </c>
      <c r="V106" s="21">
        <v>26.86</v>
      </c>
      <c r="W106" s="21">
        <v>26.17</v>
      </c>
      <c r="X106" s="21">
        <v>26.78</v>
      </c>
      <c r="Y106" s="21">
        <v>42.66</v>
      </c>
      <c r="Z106" s="21">
        <v>43.55</v>
      </c>
      <c r="AA106" s="21">
        <v>49.59</v>
      </c>
      <c r="AB106" s="21">
        <v>47.97</v>
      </c>
      <c r="AC106" s="21">
        <v>51.38</v>
      </c>
      <c r="AD106" s="21">
        <v>49.57</v>
      </c>
      <c r="AE106" s="21">
        <v>52.59</v>
      </c>
      <c r="AF106" s="21">
        <v>51.78</v>
      </c>
      <c r="AG106" s="21">
        <v>52.1</v>
      </c>
      <c r="AH106" s="21">
        <v>52.25</v>
      </c>
      <c r="AI106" s="21">
        <v>58.14</v>
      </c>
      <c r="AJ106" s="21">
        <v>52.69</v>
      </c>
      <c r="AK106" s="21">
        <v>57.83</v>
      </c>
      <c r="AL106" s="21">
        <v>55.92</v>
      </c>
      <c r="AM106" s="21">
        <v>52.31</v>
      </c>
      <c r="AN106" s="21">
        <v>54.07</v>
      </c>
      <c r="AO106" s="21">
        <v>57.42</v>
      </c>
      <c r="AP106" s="21">
        <v>55.96</v>
      </c>
      <c r="AQ106" s="21">
        <v>61.71</v>
      </c>
      <c r="AR106" s="21">
        <v>60.84</v>
      </c>
      <c r="AS106" s="21">
        <v>61.28</v>
      </c>
      <c r="AT106" s="52"/>
      <c r="AU106" s="52"/>
    </row>
    <row r="107" spans="1:50" s="30" customFormat="1" x14ac:dyDescent="0.35">
      <c r="A107" s="21" t="s">
        <v>23</v>
      </c>
      <c r="B107" s="90" t="s">
        <v>301</v>
      </c>
      <c r="C107" s="21">
        <v>105.13</v>
      </c>
      <c r="D107" s="21">
        <v>106.66</v>
      </c>
      <c r="E107" s="21">
        <v>108.82</v>
      </c>
      <c r="F107" s="21">
        <v>108.98</v>
      </c>
      <c r="G107" s="21">
        <v>109.46</v>
      </c>
      <c r="H107" s="21">
        <v>109.11</v>
      </c>
      <c r="I107" s="21">
        <v>108.82</v>
      </c>
      <c r="J107" s="21">
        <v>108.9</v>
      </c>
      <c r="K107" s="21">
        <v>107.33</v>
      </c>
      <c r="L107" s="21">
        <v>107.34</v>
      </c>
      <c r="M107" s="21">
        <v>107.33</v>
      </c>
      <c r="N107" s="21">
        <v>108.43</v>
      </c>
      <c r="O107" s="21">
        <v>107.13</v>
      </c>
      <c r="P107" s="21">
        <v>106.9</v>
      </c>
      <c r="Q107" s="21">
        <v>106.94</v>
      </c>
      <c r="R107" s="21">
        <v>107.06</v>
      </c>
      <c r="S107" s="21">
        <v>107.45</v>
      </c>
      <c r="T107" s="21">
        <v>107.69</v>
      </c>
      <c r="U107" s="21">
        <v>108.72</v>
      </c>
      <c r="V107" s="21">
        <v>108.98</v>
      </c>
      <c r="W107" s="21">
        <v>109.57</v>
      </c>
      <c r="X107" s="21">
        <v>109.39</v>
      </c>
      <c r="Y107" s="21">
        <v>109.4</v>
      </c>
      <c r="Z107" s="21">
        <v>106.8</v>
      </c>
      <c r="AA107" s="21">
        <v>105.16</v>
      </c>
      <c r="AB107" s="21">
        <v>105.16</v>
      </c>
      <c r="AC107" s="21">
        <v>105.16</v>
      </c>
      <c r="AD107" s="21">
        <v>105.16</v>
      </c>
      <c r="AE107" s="21">
        <v>105.15</v>
      </c>
      <c r="AF107" s="21">
        <v>105.06</v>
      </c>
      <c r="AG107" s="21">
        <v>105.09</v>
      </c>
      <c r="AH107" s="21">
        <v>105.13</v>
      </c>
      <c r="AI107" s="21">
        <v>73.77</v>
      </c>
      <c r="AJ107" s="21">
        <v>68.260000000000005</v>
      </c>
      <c r="AK107" s="21">
        <v>50.83</v>
      </c>
      <c r="AL107" s="21">
        <v>48.32</v>
      </c>
      <c r="AM107" s="21">
        <v>44.26</v>
      </c>
      <c r="AN107" s="21">
        <v>33.92</v>
      </c>
      <c r="AO107" s="21">
        <v>31.02</v>
      </c>
      <c r="AP107" s="21">
        <v>30.55</v>
      </c>
      <c r="AQ107" s="21">
        <v>27.6</v>
      </c>
      <c r="AR107" s="21">
        <v>25.24</v>
      </c>
      <c r="AS107" s="21">
        <v>27.07</v>
      </c>
      <c r="AT107" s="52"/>
      <c r="AU107" s="52"/>
    </row>
    <row r="108" spans="1:50" s="30" customFormat="1" x14ac:dyDescent="0.35">
      <c r="A108" s="21" t="s">
        <v>122</v>
      </c>
      <c r="B108" s="90" t="s">
        <v>301</v>
      </c>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v>50</v>
      </c>
      <c r="AK108" s="21">
        <v>37.130000000000003</v>
      </c>
      <c r="AL108" s="21">
        <v>37.380000000000003</v>
      </c>
      <c r="AM108" s="21">
        <v>31.41</v>
      </c>
      <c r="AN108" s="21">
        <v>47.03</v>
      </c>
      <c r="AO108" s="21">
        <v>42.98</v>
      </c>
      <c r="AP108" s="21">
        <v>25.41</v>
      </c>
      <c r="AQ108" s="21">
        <v>22.96</v>
      </c>
      <c r="AR108" s="21">
        <v>40.36</v>
      </c>
      <c r="AS108" s="21">
        <v>35.1</v>
      </c>
      <c r="AT108" s="52"/>
      <c r="AU108" s="52"/>
    </row>
    <row r="109" spans="1:50" ht="9.75" customHeight="1" x14ac:dyDescent="0.35">
      <c r="A109"/>
      <c r="B109" s="86"/>
      <c r="AK109" s="30"/>
      <c r="AP109" s="30"/>
      <c r="AQ109" s="30"/>
      <c r="AT109" s="52"/>
      <c r="AU109" s="52"/>
    </row>
    <row r="110" spans="1:50" x14ac:dyDescent="0.35">
      <c r="A110" s="2" t="s">
        <v>30</v>
      </c>
      <c r="B110" s="86"/>
      <c r="C110" s="41"/>
      <c r="D110" s="41"/>
      <c r="E110" s="41"/>
      <c r="F110" s="41">
        <v>2011</v>
      </c>
      <c r="G110" s="41"/>
      <c r="H110" s="41"/>
      <c r="I110" s="41"/>
      <c r="J110" s="41">
        <v>2012</v>
      </c>
      <c r="K110" s="41"/>
      <c r="L110" s="41"/>
      <c r="M110" s="41"/>
      <c r="N110" s="41">
        <v>2013</v>
      </c>
      <c r="O110" s="41"/>
      <c r="P110" s="41"/>
      <c r="Q110" s="41"/>
      <c r="R110" s="41">
        <v>2014</v>
      </c>
      <c r="S110" s="41"/>
      <c r="T110" s="41"/>
      <c r="U110" s="41"/>
      <c r="V110" s="41">
        <v>2015</v>
      </c>
      <c r="W110" s="41"/>
      <c r="X110" s="41"/>
      <c r="Y110" s="41"/>
      <c r="Z110" s="41">
        <v>2016</v>
      </c>
      <c r="AA110" s="41"/>
      <c r="AB110" s="41"/>
      <c r="AC110" s="41"/>
      <c r="AD110" s="41">
        <v>2017</v>
      </c>
      <c r="AE110" s="39"/>
      <c r="AF110" s="39"/>
      <c r="AG110" s="39"/>
      <c r="AH110" s="29">
        <v>2018</v>
      </c>
      <c r="AI110" s="29"/>
      <c r="AJ110" s="29"/>
      <c r="AK110" s="29"/>
      <c r="AL110" s="29">
        <v>2019</v>
      </c>
      <c r="AM110" s="29"/>
      <c r="AN110" s="29"/>
      <c r="AO110" s="39"/>
      <c r="AP110" s="39">
        <v>2020</v>
      </c>
      <c r="AQ110" s="39"/>
      <c r="AR110" s="39"/>
      <c r="AS110" s="39">
        <v>2021</v>
      </c>
      <c r="AT110" s="52"/>
      <c r="AU110" s="52"/>
    </row>
    <row r="111" spans="1:50" x14ac:dyDescent="0.35">
      <c r="A111" s="3" t="s">
        <v>1</v>
      </c>
      <c r="B111" s="86"/>
      <c r="C111" s="21" t="s">
        <v>58</v>
      </c>
      <c r="D111" s="21" t="s">
        <v>5</v>
      </c>
      <c r="E111" s="21" t="s">
        <v>6</v>
      </c>
      <c r="F111" s="21" t="s">
        <v>7</v>
      </c>
      <c r="G111" s="21" t="s">
        <v>59</v>
      </c>
      <c r="H111" s="21" t="s">
        <v>5</v>
      </c>
      <c r="I111" s="21" t="s">
        <v>6</v>
      </c>
      <c r="J111" s="21" t="s">
        <v>7</v>
      </c>
      <c r="K111" s="21" t="s">
        <v>60</v>
      </c>
      <c r="L111" s="21" t="s">
        <v>5</v>
      </c>
      <c r="M111" s="21" t="s">
        <v>6</v>
      </c>
      <c r="N111" s="21" t="s">
        <v>7</v>
      </c>
      <c r="O111" s="21" t="s">
        <v>61</v>
      </c>
      <c r="P111" s="21" t="s">
        <v>5</v>
      </c>
      <c r="Q111" s="21" t="s">
        <v>6</v>
      </c>
      <c r="R111" s="21" t="s">
        <v>7</v>
      </c>
      <c r="S111" s="21" t="s">
        <v>62</v>
      </c>
      <c r="T111" s="21" t="s">
        <v>5</v>
      </c>
      <c r="U111" s="21" t="s">
        <v>6</v>
      </c>
      <c r="V111" s="21" t="s">
        <v>7</v>
      </c>
      <c r="W111" s="21" t="s">
        <v>63</v>
      </c>
      <c r="X111" s="21" t="s">
        <v>5</v>
      </c>
      <c r="Y111" s="21" t="s">
        <v>6</v>
      </c>
      <c r="Z111" s="21" t="s">
        <v>7</v>
      </c>
      <c r="AA111" s="21" t="s">
        <v>64</v>
      </c>
      <c r="AB111" s="21" t="s">
        <v>5</v>
      </c>
      <c r="AC111" s="21" t="s">
        <v>6</v>
      </c>
      <c r="AD111" s="21" t="s">
        <v>7</v>
      </c>
      <c r="AE111" s="21" t="s">
        <v>65</v>
      </c>
      <c r="AF111" s="21" t="s">
        <v>5</v>
      </c>
      <c r="AG111" s="21" t="s">
        <v>6</v>
      </c>
      <c r="AH111" s="21" t="s">
        <v>7</v>
      </c>
      <c r="AI111" s="21" t="s">
        <v>125</v>
      </c>
      <c r="AJ111" s="19" t="s">
        <v>5</v>
      </c>
      <c r="AK111" s="19" t="s">
        <v>6</v>
      </c>
      <c r="AL111" s="19" t="s">
        <v>7</v>
      </c>
      <c r="AM111" s="21" t="s">
        <v>133</v>
      </c>
      <c r="AN111" s="21" t="s">
        <v>5</v>
      </c>
      <c r="AO111" s="21" t="s">
        <v>6</v>
      </c>
      <c r="AP111" s="21" t="s">
        <v>7</v>
      </c>
      <c r="AQ111" s="21" t="s">
        <v>171</v>
      </c>
      <c r="AR111" s="21" t="s">
        <v>5</v>
      </c>
      <c r="AS111" s="21" t="s">
        <v>6</v>
      </c>
      <c r="AT111" s="52"/>
      <c r="AU111" s="52"/>
    </row>
    <row r="112" spans="1:50" ht="25" x14ac:dyDescent="0.35">
      <c r="A112" s="4" t="s">
        <v>31</v>
      </c>
      <c r="B112" s="4" t="s">
        <v>27</v>
      </c>
      <c r="C112" s="48">
        <v>272081361</v>
      </c>
      <c r="D112" s="48">
        <v>296412229</v>
      </c>
      <c r="E112" s="48">
        <v>298637862</v>
      </c>
      <c r="F112" s="48">
        <v>277662760</v>
      </c>
      <c r="G112" s="48">
        <v>287550865</v>
      </c>
      <c r="H112" s="48">
        <v>294112710</v>
      </c>
      <c r="I112" s="48">
        <v>288856701</v>
      </c>
      <c r="J112" s="48">
        <v>293544957</v>
      </c>
      <c r="K112" s="48">
        <v>302716667</v>
      </c>
      <c r="L112" s="48">
        <v>320283504</v>
      </c>
      <c r="M112" s="48">
        <v>363376165</v>
      </c>
      <c r="N112" s="48">
        <v>364190131</v>
      </c>
      <c r="O112" s="48">
        <v>326870073</v>
      </c>
      <c r="P112" s="48">
        <v>343265830</v>
      </c>
      <c r="Q112" s="48">
        <v>373879749</v>
      </c>
      <c r="R112" s="48">
        <v>358032886</v>
      </c>
      <c r="S112" s="48">
        <v>357891542</v>
      </c>
      <c r="T112" s="48">
        <v>396239101</v>
      </c>
      <c r="U112" s="48">
        <v>421978945</v>
      </c>
      <c r="V112" s="48">
        <v>386644313</v>
      </c>
      <c r="W112" s="48">
        <v>460462580</v>
      </c>
      <c r="X112" s="48">
        <v>497215915</v>
      </c>
      <c r="Y112" s="48">
        <v>500513054</v>
      </c>
      <c r="Z112" s="48">
        <v>508765320</v>
      </c>
      <c r="AA112" s="48">
        <v>487876198</v>
      </c>
      <c r="AB112" s="48">
        <v>540292708</v>
      </c>
      <c r="AC112" s="48">
        <v>569379051</v>
      </c>
      <c r="AD112" s="48">
        <v>516522423</v>
      </c>
      <c r="AE112" s="48">
        <v>534471609</v>
      </c>
      <c r="AF112" s="48">
        <v>556066980</v>
      </c>
      <c r="AG112" s="48">
        <v>585145134</v>
      </c>
      <c r="AH112" s="48">
        <v>607383567</v>
      </c>
      <c r="AI112" s="48">
        <v>618661802</v>
      </c>
      <c r="AJ112" s="48">
        <v>681522236</v>
      </c>
      <c r="AK112" s="48">
        <v>643244887</v>
      </c>
      <c r="AL112" s="48">
        <v>681344142</v>
      </c>
      <c r="AM112" s="48">
        <v>630130775</v>
      </c>
      <c r="AN112" s="48">
        <v>520498697</v>
      </c>
      <c r="AO112" s="48">
        <v>637864718</v>
      </c>
      <c r="AP112" s="48">
        <v>656718003</v>
      </c>
      <c r="AQ112" s="48">
        <v>652708525</v>
      </c>
      <c r="AR112" s="48">
        <v>801564022</v>
      </c>
      <c r="AS112" s="48">
        <v>831311517</v>
      </c>
      <c r="AT112" s="52"/>
      <c r="AU112" s="52"/>
    </row>
    <row r="113" spans="1:41" x14ac:dyDescent="0.35">
      <c r="A113" s="4" t="s">
        <v>1</v>
      </c>
      <c r="B113" s="4" t="s">
        <v>1</v>
      </c>
      <c r="C113" s="4" t="s">
        <v>1</v>
      </c>
      <c r="D113" s="4" t="s">
        <v>1</v>
      </c>
      <c r="E113" s="4" t="s">
        <v>1</v>
      </c>
      <c r="F113" s="4" t="s">
        <v>1</v>
      </c>
      <c r="G113" s="4" t="s">
        <v>1</v>
      </c>
      <c r="H113" s="4" t="s">
        <v>1</v>
      </c>
      <c r="I113" s="4" t="s">
        <v>1</v>
      </c>
      <c r="J113" s="4" t="s">
        <v>1</v>
      </c>
      <c r="K113" s="4" t="s">
        <v>1</v>
      </c>
      <c r="L113" s="4" t="s">
        <v>1</v>
      </c>
      <c r="M113" s="4" t="s">
        <v>1</v>
      </c>
      <c r="N113" s="4" t="s">
        <v>1</v>
      </c>
      <c r="O113" s="4" t="s">
        <v>1</v>
      </c>
      <c r="P113" s="4" t="s">
        <v>1</v>
      </c>
      <c r="Q113" s="4" t="s">
        <v>1</v>
      </c>
      <c r="R113" s="4" t="s">
        <v>1</v>
      </c>
      <c r="S113" s="4" t="s">
        <v>1</v>
      </c>
      <c r="T113" s="4" t="s">
        <v>1</v>
      </c>
      <c r="U113" s="4" t="s">
        <v>1</v>
      </c>
      <c r="V113" s="4" t="s">
        <v>1</v>
      </c>
      <c r="W113" s="4" t="s">
        <v>1</v>
      </c>
      <c r="X113" s="4" t="s">
        <v>1</v>
      </c>
      <c r="Y113" s="4" t="s">
        <v>1</v>
      </c>
      <c r="Z113" s="4" t="s">
        <v>1</v>
      </c>
      <c r="AA113" s="4" t="s">
        <v>1</v>
      </c>
      <c r="AB113" s="4" t="s">
        <v>1</v>
      </c>
      <c r="AC113" s="4" t="s">
        <v>1</v>
      </c>
      <c r="AD113" s="4" t="s">
        <v>1</v>
      </c>
      <c r="AE113" s="4" t="s">
        <v>1</v>
      </c>
      <c r="AF113" s="4" t="s">
        <v>1</v>
      </c>
      <c r="AG113" s="4" t="s">
        <v>1</v>
      </c>
      <c r="AH113" s="24"/>
      <c r="AI113" s="24"/>
      <c r="AJ113" s="24"/>
      <c r="AK113" s="24"/>
      <c r="AL113" s="24"/>
      <c r="AM113" s="24"/>
      <c r="AN113" s="24"/>
      <c r="AO113" s="24"/>
    </row>
    <row r="114" spans="1:41" ht="11.25" customHeight="1" x14ac:dyDescent="0.35"/>
  </sheetData>
  <pageMargins left="1" right="1" top="1" bottom="1" header="1" footer="1"/>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EC3-8184-43FC-AE2A-A6CD8AC8E972}">
  <dimension ref="A2:H88"/>
  <sheetViews>
    <sheetView showGridLines="0" zoomScale="90" zoomScaleNormal="90" workbookViewId="0">
      <pane ySplit="1" topLeftCell="A2" activePane="bottomLeft" state="frozen"/>
      <selection pane="bottomLeft" activeCell="K74" sqref="K74"/>
    </sheetView>
  </sheetViews>
  <sheetFormatPr defaultColWidth="8.81640625" defaultRowHeight="14.5" x14ac:dyDescent="0.35"/>
  <cols>
    <col min="1" max="1" width="18.1796875" style="55" customWidth="1"/>
    <col min="2" max="2" width="7.54296875" style="101" customWidth="1"/>
    <col min="3" max="3" width="13.81640625" style="55" customWidth="1"/>
    <col min="4" max="4" width="13" style="55" bestFit="1" customWidth="1"/>
    <col min="5" max="5" width="13" style="55" customWidth="1"/>
    <col min="6" max="6" width="8.81640625" style="55"/>
    <col min="7" max="7" width="11.1796875" style="55" bestFit="1" customWidth="1"/>
    <col min="8" max="8" width="13.81640625" style="55" bestFit="1" customWidth="1"/>
    <col min="9" max="16384" width="8.81640625" style="55"/>
  </cols>
  <sheetData>
    <row r="2" spans="1:7" x14ac:dyDescent="0.35">
      <c r="A2" s="94" t="s">
        <v>25</v>
      </c>
      <c r="B2" s="95" t="s">
        <v>1</v>
      </c>
      <c r="C2" s="96"/>
      <c r="D2" s="96"/>
      <c r="E2" s="96">
        <v>2021</v>
      </c>
    </row>
    <row r="3" spans="1:7" x14ac:dyDescent="0.35">
      <c r="A3" s="97" t="s">
        <v>53</v>
      </c>
      <c r="B3" s="91" t="s">
        <v>3</v>
      </c>
      <c r="C3" s="87" t="s">
        <v>4</v>
      </c>
      <c r="D3" s="87" t="s">
        <v>5</v>
      </c>
      <c r="E3" s="87" t="s">
        <v>6</v>
      </c>
    </row>
    <row r="4" spans="1:7" x14ac:dyDescent="0.35">
      <c r="A4" s="87" t="s">
        <v>50</v>
      </c>
      <c r="B4" s="91" t="s">
        <v>28</v>
      </c>
      <c r="C4" s="98">
        <v>255070842</v>
      </c>
      <c r="D4" s="98">
        <v>350364644</v>
      </c>
      <c r="E4" s="98">
        <v>301797945</v>
      </c>
    </row>
    <row r="5" spans="1:7" x14ac:dyDescent="0.35">
      <c r="A5" s="87" t="s">
        <v>165</v>
      </c>
      <c r="B5" s="91" t="s">
        <v>28</v>
      </c>
      <c r="C5" s="98">
        <v>25934325</v>
      </c>
      <c r="D5" s="98">
        <v>35362962</v>
      </c>
      <c r="E5" s="98">
        <v>37017616</v>
      </c>
    </row>
    <row r="6" spans="1:7" x14ac:dyDescent="0.35">
      <c r="A6" s="87" t="s">
        <v>119</v>
      </c>
      <c r="B6" s="91" t="s">
        <v>28</v>
      </c>
      <c r="C6" s="98">
        <v>0</v>
      </c>
      <c r="D6" s="98">
        <v>0</v>
      </c>
      <c r="E6" s="98">
        <v>0</v>
      </c>
    </row>
    <row r="7" spans="1:7" ht="25" x14ac:dyDescent="0.35">
      <c r="A7" s="87" t="s">
        <v>164</v>
      </c>
      <c r="B7" s="91" t="s">
        <v>28</v>
      </c>
      <c r="C7" s="98">
        <v>0</v>
      </c>
      <c r="D7" s="98">
        <v>12874110</v>
      </c>
      <c r="E7" s="98">
        <v>35892538</v>
      </c>
    </row>
    <row r="8" spans="1:7" x14ac:dyDescent="0.35">
      <c r="A8" s="87" t="s">
        <v>120</v>
      </c>
      <c r="B8" s="91" t="s">
        <v>28</v>
      </c>
      <c r="C8" s="98">
        <v>4924792</v>
      </c>
      <c r="D8" s="98">
        <v>4521495</v>
      </c>
      <c r="E8" s="98">
        <v>4377479</v>
      </c>
    </row>
    <row r="9" spans="1:7" x14ac:dyDescent="0.35">
      <c r="A9" s="87" t="s">
        <v>163</v>
      </c>
      <c r="B9" s="91" t="s">
        <v>28</v>
      </c>
      <c r="C9" s="98">
        <v>-283177</v>
      </c>
      <c r="D9" s="98">
        <v>-3803694</v>
      </c>
      <c r="E9" s="98">
        <v>-3089445</v>
      </c>
    </row>
    <row r="10" spans="1:7" x14ac:dyDescent="0.35">
      <c r="A10" s="87" t="s">
        <v>43</v>
      </c>
      <c r="B10" s="91" t="s">
        <v>28</v>
      </c>
      <c r="C10" s="98">
        <v>31618</v>
      </c>
      <c r="D10" s="98">
        <v>0</v>
      </c>
      <c r="E10" s="98">
        <v>2190767</v>
      </c>
    </row>
    <row r="11" spans="1:7" x14ac:dyDescent="0.35">
      <c r="A11" s="87" t="s">
        <v>42</v>
      </c>
      <c r="B11" s="91" t="s">
        <v>28</v>
      </c>
      <c r="C11" s="98">
        <v>29824980</v>
      </c>
      <c r="D11" s="98">
        <v>32729108</v>
      </c>
      <c r="E11" s="98">
        <v>29030571</v>
      </c>
    </row>
    <row r="12" spans="1:7" x14ac:dyDescent="0.35">
      <c r="A12" s="87" t="s">
        <v>41</v>
      </c>
      <c r="B12" s="91" t="s">
        <v>28</v>
      </c>
      <c r="C12" s="98">
        <v>38694</v>
      </c>
      <c r="D12" s="98">
        <v>294918</v>
      </c>
      <c r="E12" s="98">
        <v>0</v>
      </c>
    </row>
    <row r="13" spans="1:7" x14ac:dyDescent="0.35">
      <c r="A13" s="87" t="s">
        <v>40</v>
      </c>
      <c r="B13" s="91" t="s">
        <v>28</v>
      </c>
      <c r="C13" s="98">
        <v>9748519</v>
      </c>
      <c r="D13" s="98">
        <v>20137331</v>
      </c>
      <c r="E13" s="98">
        <v>18849541</v>
      </c>
    </row>
    <row r="14" spans="1:7" x14ac:dyDescent="0.35">
      <c r="A14" s="87" t="s">
        <v>39</v>
      </c>
      <c r="B14" s="91" t="s">
        <v>28</v>
      </c>
      <c r="C14" s="98">
        <v>17073495</v>
      </c>
      <c r="D14" s="98">
        <v>22664233</v>
      </c>
      <c r="E14" s="98">
        <v>27058573</v>
      </c>
    </row>
    <row r="15" spans="1:7" x14ac:dyDescent="0.35">
      <c r="A15" s="87" t="s">
        <v>44</v>
      </c>
      <c r="B15" s="91" t="s">
        <v>28</v>
      </c>
      <c r="C15" s="98">
        <v>6104080</v>
      </c>
      <c r="D15" s="98">
        <v>2412010</v>
      </c>
      <c r="E15" s="98">
        <v>496153</v>
      </c>
    </row>
    <row r="16" spans="1:7" x14ac:dyDescent="0.35">
      <c r="A16" s="87" t="s">
        <v>179</v>
      </c>
      <c r="B16" s="91" t="s">
        <v>28</v>
      </c>
      <c r="C16" s="98">
        <v>20205861</v>
      </c>
      <c r="D16" s="98">
        <v>33295373</v>
      </c>
      <c r="E16" s="98">
        <v>48004593</v>
      </c>
      <c r="G16" s="61"/>
    </row>
    <row r="17" spans="1:8" x14ac:dyDescent="0.35">
      <c r="A17" s="87" t="s">
        <v>180</v>
      </c>
      <c r="B17" s="91" t="s">
        <v>28</v>
      </c>
      <c r="C17" s="98">
        <v>80824185</v>
      </c>
      <c r="D17" s="19">
        <v>59225747</v>
      </c>
      <c r="E17" s="19">
        <v>60331262</v>
      </c>
      <c r="F17" s="99"/>
      <c r="G17" s="61"/>
    </row>
    <row r="18" spans="1:8" x14ac:dyDescent="0.35">
      <c r="A18" s="87" t="s">
        <v>181</v>
      </c>
      <c r="B18" s="91" t="s">
        <v>28</v>
      </c>
      <c r="C18" s="98">
        <v>48680629</v>
      </c>
      <c r="D18" s="19">
        <v>73709702</v>
      </c>
      <c r="E18" s="19">
        <v>64265797</v>
      </c>
      <c r="F18" s="99"/>
      <c r="G18" s="61"/>
    </row>
    <row r="19" spans="1:8" x14ac:dyDescent="0.35">
      <c r="A19" s="87" t="s">
        <v>303</v>
      </c>
      <c r="B19" s="91" t="s">
        <v>28</v>
      </c>
      <c r="C19" s="98">
        <v>0</v>
      </c>
      <c r="D19" s="98">
        <v>0</v>
      </c>
      <c r="E19" s="19">
        <v>71459045</v>
      </c>
      <c r="F19" s="99"/>
      <c r="G19" s="61"/>
    </row>
    <row r="20" spans="1:8" x14ac:dyDescent="0.35">
      <c r="A20" s="87" t="s">
        <v>182</v>
      </c>
      <c r="B20" s="91" t="s">
        <v>28</v>
      </c>
      <c r="C20" s="98">
        <v>45498151</v>
      </c>
      <c r="D20" s="19">
        <v>52555692</v>
      </c>
      <c r="E20" s="19">
        <v>5616364</v>
      </c>
      <c r="F20" s="99"/>
      <c r="G20" s="61"/>
      <c r="H20" s="100"/>
    </row>
    <row r="21" spans="1:8" ht="25" x14ac:dyDescent="0.35">
      <c r="A21" s="87" t="s">
        <v>162</v>
      </c>
      <c r="B21" s="91" t="s">
        <v>26</v>
      </c>
      <c r="C21" s="98">
        <v>96789</v>
      </c>
      <c r="D21" s="98">
        <v>76800</v>
      </c>
      <c r="E21" s="98">
        <v>189931</v>
      </c>
    </row>
    <row r="22" spans="1:8" ht="25" x14ac:dyDescent="0.35">
      <c r="A22" s="87" t="s">
        <v>161</v>
      </c>
      <c r="B22" s="91" t="s">
        <v>26</v>
      </c>
      <c r="C22" s="98">
        <v>7008784</v>
      </c>
      <c r="D22" s="98">
        <v>9829165</v>
      </c>
      <c r="E22" s="98">
        <v>12609558</v>
      </c>
    </row>
    <row r="23" spans="1:8" ht="37.5" x14ac:dyDescent="0.35">
      <c r="A23" s="87" t="s">
        <v>160</v>
      </c>
      <c r="B23" s="91" t="s">
        <v>26</v>
      </c>
      <c r="C23" s="98">
        <v>8690</v>
      </c>
      <c r="D23" s="98">
        <v>9971</v>
      </c>
      <c r="E23" s="98">
        <v>7596</v>
      </c>
    </row>
    <row r="24" spans="1:8" ht="25" x14ac:dyDescent="0.35">
      <c r="A24" s="87" t="s">
        <v>159</v>
      </c>
      <c r="B24" s="91" t="s">
        <v>26</v>
      </c>
      <c r="C24" s="98">
        <v>748237</v>
      </c>
      <c r="D24" s="98">
        <v>937198</v>
      </c>
      <c r="E24" s="98">
        <v>896174</v>
      </c>
    </row>
    <row r="25" spans="1:8" ht="25" x14ac:dyDescent="0.35">
      <c r="A25" s="87" t="s">
        <v>158</v>
      </c>
      <c r="B25" s="91" t="s">
        <v>26</v>
      </c>
      <c r="C25" s="98">
        <v>30381489</v>
      </c>
      <c r="D25" s="98">
        <v>32701006</v>
      </c>
      <c r="E25" s="98">
        <v>32350173</v>
      </c>
    </row>
    <row r="26" spans="1:8" x14ac:dyDescent="0.35">
      <c r="A26" s="87" t="s">
        <v>157</v>
      </c>
      <c r="B26" s="91" t="s">
        <v>26</v>
      </c>
      <c r="C26" s="98">
        <v>1478690</v>
      </c>
      <c r="D26" s="98">
        <v>1765918</v>
      </c>
      <c r="E26" s="98">
        <v>2095977</v>
      </c>
    </row>
    <row r="27" spans="1:8" ht="25" x14ac:dyDescent="0.35">
      <c r="A27" s="87" t="s">
        <v>168</v>
      </c>
      <c r="B27" s="91" t="s">
        <v>169</v>
      </c>
      <c r="C27" s="98">
        <v>648291952</v>
      </c>
      <c r="D27" s="98">
        <v>734411369</v>
      </c>
      <c r="E27" s="98">
        <v>787872890</v>
      </c>
    </row>
    <row r="28" spans="1:8" x14ac:dyDescent="0.35">
      <c r="A28" s="87" t="s">
        <v>167</v>
      </c>
      <c r="B28" s="91" t="s">
        <v>169</v>
      </c>
      <c r="C28" s="98">
        <v>518239872</v>
      </c>
      <c r="D28" s="98">
        <v>626666463</v>
      </c>
      <c r="E28" s="98">
        <v>674610247</v>
      </c>
    </row>
    <row r="29" spans="1:8" ht="25" x14ac:dyDescent="0.35">
      <c r="A29" s="87" t="s">
        <v>166</v>
      </c>
      <c r="B29" s="91" t="s">
        <v>169</v>
      </c>
      <c r="C29" s="98">
        <v>15247887</v>
      </c>
      <c r="D29" s="98">
        <v>18007061</v>
      </c>
      <c r="E29" s="98">
        <v>20177735</v>
      </c>
    </row>
    <row r="31" spans="1:8" x14ac:dyDescent="0.35">
      <c r="A31" s="94" t="s">
        <v>0</v>
      </c>
      <c r="B31" s="95" t="s">
        <v>1</v>
      </c>
      <c r="C31" s="96"/>
      <c r="D31" s="96"/>
      <c r="E31" s="96">
        <v>2021</v>
      </c>
    </row>
    <row r="32" spans="1:8" x14ac:dyDescent="0.35">
      <c r="A32" s="87" t="s">
        <v>53</v>
      </c>
      <c r="B32" s="90" t="s">
        <v>3</v>
      </c>
      <c r="C32" s="87" t="s">
        <v>4</v>
      </c>
      <c r="D32" s="87" t="s">
        <v>5</v>
      </c>
      <c r="E32" s="87" t="s">
        <v>6</v>
      </c>
    </row>
    <row r="33" spans="1:5" x14ac:dyDescent="0.35">
      <c r="A33" s="87" t="s">
        <v>50</v>
      </c>
      <c r="B33" s="90" t="s">
        <v>9</v>
      </c>
      <c r="C33" s="98">
        <v>590204</v>
      </c>
      <c r="D33" s="98">
        <v>765199</v>
      </c>
      <c r="E33" s="98">
        <v>772869</v>
      </c>
    </row>
    <row r="34" spans="1:5" x14ac:dyDescent="0.35">
      <c r="A34" s="87" t="s">
        <v>165</v>
      </c>
      <c r="B34" s="90" t="s">
        <v>9</v>
      </c>
      <c r="C34" s="98">
        <v>139791</v>
      </c>
      <c r="D34" s="98">
        <v>186957</v>
      </c>
      <c r="E34" s="98">
        <v>210743</v>
      </c>
    </row>
    <row r="35" spans="1:5" x14ac:dyDescent="0.35">
      <c r="A35" s="87" t="s">
        <v>119</v>
      </c>
      <c r="B35" s="90" t="s">
        <v>9</v>
      </c>
      <c r="C35" s="98">
        <v>388</v>
      </c>
      <c r="D35" s="98">
        <v>0</v>
      </c>
      <c r="E35" s="98">
        <v>0</v>
      </c>
    </row>
    <row r="36" spans="1:5" ht="25" x14ac:dyDescent="0.35">
      <c r="A36" s="87" t="s">
        <v>164</v>
      </c>
      <c r="B36" s="90" t="s">
        <v>9</v>
      </c>
      <c r="C36" s="98">
        <v>141</v>
      </c>
      <c r="D36" s="98">
        <v>38065</v>
      </c>
      <c r="E36" s="98">
        <v>112318</v>
      </c>
    </row>
    <row r="37" spans="1:5" x14ac:dyDescent="0.35">
      <c r="A37" s="87" t="s">
        <v>120</v>
      </c>
      <c r="B37" s="90" t="s">
        <v>9</v>
      </c>
      <c r="C37" s="98">
        <v>16625</v>
      </c>
      <c r="D37" s="98">
        <v>18076</v>
      </c>
      <c r="E37" s="98">
        <v>17347</v>
      </c>
    </row>
    <row r="38" spans="1:5" x14ac:dyDescent="0.35">
      <c r="A38" s="87" t="s">
        <v>163</v>
      </c>
      <c r="B38" s="90" t="s">
        <v>9</v>
      </c>
      <c r="C38" s="98">
        <v>1</v>
      </c>
      <c r="D38" s="98">
        <v>0</v>
      </c>
      <c r="E38" s="98">
        <v>17</v>
      </c>
    </row>
    <row r="39" spans="1:5" x14ac:dyDescent="0.35">
      <c r="A39" s="87" t="s">
        <v>43</v>
      </c>
      <c r="B39" s="90" t="s">
        <v>9</v>
      </c>
      <c r="C39" s="98">
        <v>160</v>
      </c>
      <c r="D39" s="98">
        <v>0</v>
      </c>
      <c r="E39" s="98">
        <v>12161</v>
      </c>
    </row>
    <row r="40" spans="1:5" x14ac:dyDescent="0.35">
      <c r="A40" s="87" t="s">
        <v>42</v>
      </c>
      <c r="B40" s="90" t="s">
        <v>9</v>
      </c>
      <c r="C40" s="98">
        <v>240012</v>
      </c>
      <c r="D40" s="98">
        <v>261690</v>
      </c>
      <c r="E40" s="98">
        <v>234207</v>
      </c>
    </row>
    <row r="41" spans="1:5" x14ac:dyDescent="0.35">
      <c r="A41" s="87" t="s">
        <v>41</v>
      </c>
      <c r="B41" s="90" t="s">
        <v>9</v>
      </c>
      <c r="C41" s="98">
        <v>168</v>
      </c>
      <c r="D41" s="98">
        <v>1332</v>
      </c>
      <c r="E41" s="98">
        <v>0</v>
      </c>
    </row>
    <row r="42" spans="1:5" x14ac:dyDescent="0.35">
      <c r="A42" s="87" t="s">
        <v>40</v>
      </c>
      <c r="B42" s="90" t="s">
        <v>9</v>
      </c>
      <c r="C42" s="98">
        <v>76281</v>
      </c>
      <c r="D42" s="98">
        <v>155271</v>
      </c>
      <c r="E42" s="98">
        <v>145661</v>
      </c>
    </row>
    <row r="43" spans="1:5" x14ac:dyDescent="0.35">
      <c r="A43" s="87" t="s">
        <v>39</v>
      </c>
      <c r="B43" s="90" t="s">
        <v>9</v>
      </c>
      <c r="C43" s="98">
        <v>147018</v>
      </c>
      <c r="D43" s="98">
        <v>197152</v>
      </c>
      <c r="E43" s="98">
        <v>229536</v>
      </c>
    </row>
    <row r="44" spans="1:5" x14ac:dyDescent="0.35">
      <c r="A44" s="87" t="s">
        <v>44</v>
      </c>
      <c r="B44" s="90" t="s">
        <v>9</v>
      </c>
      <c r="C44" s="98">
        <v>27584</v>
      </c>
      <c r="D44" s="98">
        <v>8232</v>
      </c>
      <c r="E44" s="98">
        <v>1844</v>
      </c>
    </row>
    <row r="45" spans="1:5" x14ac:dyDescent="0.35">
      <c r="A45" s="87" t="s">
        <v>179</v>
      </c>
      <c r="B45" s="90" t="s">
        <v>9</v>
      </c>
      <c r="C45" s="98">
        <v>155976</v>
      </c>
      <c r="D45" s="98">
        <v>267658</v>
      </c>
      <c r="E45" s="98">
        <v>393228</v>
      </c>
    </row>
    <row r="46" spans="1:5" x14ac:dyDescent="0.35">
      <c r="A46" s="87" t="s">
        <v>180</v>
      </c>
      <c r="B46" s="90" t="s">
        <v>9</v>
      </c>
      <c r="C46" s="98">
        <v>700588</v>
      </c>
      <c r="D46" s="98">
        <v>506257</v>
      </c>
      <c r="E46" s="19">
        <v>526382</v>
      </c>
    </row>
    <row r="47" spans="1:5" x14ac:dyDescent="0.35">
      <c r="A47" s="87" t="s">
        <v>181</v>
      </c>
      <c r="B47" s="90" t="s">
        <v>9</v>
      </c>
      <c r="C47" s="98">
        <v>362239</v>
      </c>
      <c r="D47" s="98">
        <v>533684</v>
      </c>
      <c r="E47" s="19">
        <v>474309</v>
      </c>
    </row>
    <row r="48" spans="1:5" x14ac:dyDescent="0.35">
      <c r="A48" s="87" t="s">
        <v>303</v>
      </c>
      <c r="B48" s="90" t="s">
        <v>9</v>
      </c>
      <c r="C48" s="98"/>
      <c r="D48" s="98"/>
      <c r="E48" s="19">
        <v>323623</v>
      </c>
    </row>
    <row r="49" spans="1:5" x14ac:dyDescent="0.35">
      <c r="A49" s="87" t="s">
        <v>182</v>
      </c>
      <c r="B49" s="90" t="s">
        <v>9</v>
      </c>
      <c r="C49" s="98">
        <v>181543</v>
      </c>
      <c r="D49" s="98">
        <v>196135</v>
      </c>
      <c r="E49" s="19">
        <v>19505</v>
      </c>
    </row>
    <row r="50" spans="1:5" ht="25" x14ac:dyDescent="0.35">
      <c r="A50" s="87" t="s">
        <v>162</v>
      </c>
      <c r="B50" s="90" t="s">
        <v>9</v>
      </c>
      <c r="C50" s="98">
        <v>497</v>
      </c>
      <c r="D50" s="98">
        <v>387</v>
      </c>
      <c r="E50" s="98">
        <v>958</v>
      </c>
    </row>
    <row r="51" spans="1:5" ht="25" x14ac:dyDescent="0.35">
      <c r="A51" s="87" t="s">
        <v>161</v>
      </c>
      <c r="B51" s="90" t="s">
        <v>9</v>
      </c>
      <c r="C51" s="98">
        <v>314203</v>
      </c>
      <c r="D51" s="98">
        <v>479991</v>
      </c>
      <c r="E51" s="98">
        <v>668058</v>
      </c>
    </row>
    <row r="52" spans="1:5" ht="37.5" x14ac:dyDescent="0.35">
      <c r="A52" s="87" t="s">
        <v>160</v>
      </c>
      <c r="B52" s="90" t="s">
        <v>9</v>
      </c>
      <c r="C52" s="98">
        <v>190</v>
      </c>
      <c r="D52" s="98">
        <v>218</v>
      </c>
      <c r="E52" s="98">
        <v>166</v>
      </c>
    </row>
    <row r="53" spans="1:5" ht="25" x14ac:dyDescent="0.35">
      <c r="A53" s="87" t="s">
        <v>159</v>
      </c>
      <c r="B53" s="90" t="s">
        <v>9</v>
      </c>
      <c r="C53" s="98">
        <v>481</v>
      </c>
      <c r="D53" s="98">
        <v>587</v>
      </c>
      <c r="E53" s="98">
        <v>570</v>
      </c>
    </row>
    <row r="54" spans="1:5" ht="25" x14ac:dyDescent="0.35">
      <c r="A54" s="87" t="s">
        <v>158</v>
      </c>
      <c r="B54" s="90" t="s">
        <v>9</v>
      </c>
      <c r="C54" s="98">
        <v>147461</v>
      </c>
      <c r="D54" s="98">
        <v>154957</v>
      </c>
      <c r="E54" s="98">
        <v>162528</v>
      </c>
    </row>
    <row r="55" spans="1:5" x14ac:dyDescent="0.35">
      <c r="A55" s="87" t="s">
        <v>157</v>
      </c>
      <c r="B55" s="90" t="s">
        <v>9</v>
      </c>
      <c r="C55" s="98">
        <v>10603</v>
      </c>
      <c r="D55" s="98">
        <v>12210</v>
      </c>
      <c r="E55" s="98">
        <v>14350</v>
      </c>
    </row>
    <row r="56" spans="1:5" ht="25" x14ac:dyDescent="0.35">
      <c r="A56" s="87" t="s">
        <v>168</v>
      </c>
      <c r="B56" s="90" t="s">
        <v>9</v>
      </c>
      <c r="C56" s="98">
        <v>414700</v>
      </c>
      <c r="D56" s="98">
        <v>526235</v>
      </c>
      <c r="E56" s="98">
        <v>563276</v>
      </c>
    </row>
    <row r="57" spans="1:5" x14ac:dyDescent="0.35">
      <c r="A57" s="87" t="s">
        <v>167</v>
      </c>
      <c r="B57" s="90" t="s">
        <v>9</v>
      </c>
      <c r="C57" s="98">
        <v>425036</v>
      </c>
      <c r="D57" s="98">
        <v>504973</v>
      </c>
      <c r="E57" s="98">
        <v>562598</v>
      </c>
    </row>
    <row r="58" spans="1:5" ht="25" x14ac:dyDescent="0.35">
      <c r="A58" s="87" t="s">
        <v>166</v>
      </c>
      <c r="B58" s="90" t="s">
        <v>9</v>
      </c>
      <c r="C58" s="98">
        <v>43886</v>
      </c>
      <c r="D58" s="98">
        <v>49697</v>
      </c>
      <c r="E58" s="98">
        <v>51098</v>
      </c>
    </row>
    <row r="60" spans="1:5" x14ac:dyDescent="0.35">
      <c r="A60" s="94" t="s">
        <v>24</v>
      </c>
      <c r="B60" s="91" t="s">
        <v>1</v>
      </c>
      <c r="C60" s="96"/>
      <c r="D60" s="96"/>
      <c r="E60" s="96">
        <v>2021</v>
      </c>
    </row>
    <row r="61" spans="1:5" x14ac:dyDescent="0.35">
      <c r="A61" s="87" t="s">
        <v>53</v>
      </c>
      <c r="B61" s="90" t="s">
        <v>3</v>
      </c>
      <c r="C61" s="87" t="s">
        <v>4</v>
      </c>
      <c r="D61" s="87" t="s">
        <v>5</v>
      </c>
      <c r="E61" s="87" t="s">
        <v>6</v>
      </c>
    </row>
    <row r="62" spans="1:5" x14ac:dyDescent="0.35">
      <c r="A62" s="87" t="s">
        <v>50</v>
      </c>
      <c r="B62" s="90" t="s">
        <v>9</v>
      </c>
      <c r="C62" s="98">
        <v>40694</v>
      </c>
      <c r="D62" s="98">
        <v>20774</v>
      </c>
      <c r="E62" s="98">
        <v>115886</v>
      </c>
    </row>
    <row r="63" spans="1:5" x14ac:dyDescent="0.35">
      <c r="A63" s="87" t="s">
        <v>165</v>
      </c>
      <c r="B63" s="90" t="s">
        <v>9</v>
      </c>
      <c r="C63" s="98">
        <v>3969</v>
      </c>
      <c r="D63" s="98">
        <v>2877</v>
      </c>
      <c r="E63" s="98">
        <v>20486</v>
      </c>
    </row>
    <row r="64" spans="1:5" x14ac:dyDescent="0.35">
      <c r="A64" s="87" t="s">
        <v>119</v>
      </c>
      <c r="B64" s="90" t="s">
        <v>9</v>
      </c>
      <c r="C64" s="98">
        <v>388</v>
      </c>
      <c r="D64" s="98">
        <v>0</v>
      </c>
      <c r="E64" s="98">
        <v>0</v>
      </c>
    </row>
    <row r="65" spans="1:5" ht="25" x14ac:dyDescent="0.35">
      <c r="A65" s="87" t="s">
        <v>164</v>
      </c>
      <c r="B65" s="90" t="s">
        <v>9</v>
      </c>
      <c r="C65" s="98">
        <v>141</v>
      </c>
      <c r="D65" s="98">
        <v>0</v>
      </c>
      <c r="E65" s="98">
        <v>7094</v>
      </c>
    </row>
    <row r="66" spans="1:5" x14ac:dyDescent="0.35">
      <c r="A66" s="87" t="s">
        <v>120</v>
      </c>
      <c r="B66" s="90" t="s">
        <v>9</v>
      </c>
      <c r="C66" s="98">
        <v>0</v>
      </c>
      <c r="D66" s="98">
        <v>2757</v>
      </c>
      <c r="E66" s="98">
        <v>2578</v>
      </c>
    </row>
    <row r="67" spans="1:5" x14ac:dyDescent="0.35">
      <c r="A67" s="87" t="s">
        <v>163</v>
      </c>
      <c r="B67" s="90" t="s">
        <v>9</v>
      </c>
      <c r="C67" s="98">
        <v>1530</v>
      </c>
      <c r="D67" s="98">
        <v>9590</v>
      </c>
      <c r="E67" s="98">
        <v>7672</v>
      </c>
    </row>
    <row r="68" spans="1:5" x14ac:dyDescent="0.35">
      <c r="A68" s="87" t="s">
        <v>43</v>
      </c>
      <c r="B68" s="90" t="s">
        <v>9</v>
      </c>
      <c r="C68" s="98">
        <v>0</v>
      </c>
      <c r="D68" s="98">
        <v>0</v>
      </c>
      <c r="E68" s="98">
        <v>0</v>
      </c>
    </row>
    <row r="69" spans="1:5" x14ac:dyDescent="0.35">
      <c r="A69" s="87" t="s">
        <v>42</v>
      </c>
      <c r="B69" s="90" t="s">
        <v>9</v>
      </c>
      <c r="C69" s="98">
        <v>0</v>
      </c>
      <c r="D69" s="98">
        <v>0</v>
      </c>
      <c r="E69" s="98">
        <v>0</v>
      </c>
    </row>
    <row r="70" spans="1:5" x14ac:dyDescent="0.35">
      <c r="A70" s="87" t="s">
        <v>41</v>
      </c>
      <c r="B70" s="90" t="s">
        <v>9</v>
      </c>
      <c r="C70" s="98">
        <v>0</v>
      </c>
      <c r="D70" s="98">
        <v>0</v>
      </c>
      <c r="E70" s="98">
        <v>0</v>
      </c>
    </row>
    <row r="71" spans="1:5" x14ac:dyDescent="0.35">
      <c r="A71" s="87" t="s">
        <v>40</v>
      </c>
      <c r="B71" s="90" t="s">
        <v>9</v>
      </c>
      <c r="C71" s="98">
        <v>0</v>
      </c>
      <c r="D71" s="98">
        <v>0</v>
      </c>
      <c r="E71" s="98">
        <v>0</v>
      </c>
    </row>
    <row r="72" spans="1:5" x14ac:dyDescent="0.35">
      <c r="A72" s="87" t="s">
        <v>39</v>
      </c>
      <c r="B72" s="90" t="s">
        <v>9</v>
      </c>
      <c r="C72" s="98">
        <v>32</v>
      </c>
      <c r="D72" s="98">
        <v>0</v>
      </c>
      <c r="E72" s="98">
        <v>0</v>
      </c>
    </row>
    <row r="73" spans="1:5" x14ac:dyDescent="0.35">
      <c r="A73" s="87" t="s">
        <v>44</v>
      </c>
      <c r="B73" s="90" t="s">
        <v>9</v>
      </c>
      <c r="C73" s="98">
        <v>124</v>
      </c>
      <c r="D73" s="98">
        <v>293</v>
      </c>
      <c r="E73" s="98">
        <v>427</v>
      </c>
    </row>
    <row r="74" spans="1:5" x14ac:dyDescent="0.35">
      <c r="A74" s="87" t="s">
        <v>179</v>
      </c>
      <c r="B74" s="90" t="s">
        <v>9</v>
      </c>
      <c r="C74" s="98">
        <v>0</v>
      </c>
      <c r="D74" s="98">
        <v>0</v>
      </c>
      <c r="E74" s="98">
        <v>0</v>
      </c>
    </row>
    <row r="75" spans="1:5" x14ac:dyDescent="0.35">
      <c r="A75" s="87" t="s">
        <v>180</v>
      </c>
      <c r="B75" s="90" t="s">
        <v>9</v>
      </c>
      <c r="C75" s="98">
        <v>0</v>
      </c>
      <c r="D75" s="98">
        <v>0</v>
      </c>
      <c r="E75" s="19">
        <v>0</v>
      </c>
    </row>
    <row r="76" spans="1:5" x14ac:dyDescent="0.35">
      <c r="A76" s="87" t="s">
        <v>181</v>
      </c>
      <c r="B76" s="90" t="s">
        <v>9</v>
      </c>
      <c r="C76" s="98">
        <v>0</v>
      </c>
      <c r="D76" s="98">
        <v>201</v>
      </c>
      <c r="E76" s="19">
        <v>0</v>
      </c>
    </row>
    <row r="77" spans="1:5" x14ac:dyDescent="0.35">
      <c r="A77" s="87" t="s">
        <v>303</v>
      </c>
      <c r="B77" s="90" t="s">
        <v>9</v>
      </c>
      <c r="C77" s="98">
        <v>0</v>
      </c>
      <c r="D77" s="98">
        <v>0</v>
      </c>
      <c r="E77" s="19">
        <v>0</v>
      </c>
    </row>
    <row r="78" spans="1:5" x14ac:dyDescent="0.35">
      <c r="A78" s="87" t="s">
        <v>182</v>
      </c>
      <c r="B78" s="90" t="s">
        <v>9</v>
      </c>
      <c r="C78" s="98">
        <v>47</v>
      </c>
      <c r="D78" s="98">
        <v>231</v>
      </c>
      <c r="E78" s="19">
        <v>177</v>
      </c>
    </row>
    <row r="79" spans="1:5" ht="25" x14ac:dyDescent="0.35">
      <c r="A79" s="87" t="s">
        <v>162</v>
      </c>
      <c r="B79" s="90" t="s">
        <v>9</v>
      </c>
      <c r="C79" s="98">
        <v>0</v>
      </c>
      <c r="D79" s="98">
        <v>0</v>
      </c>
      <c r="E79" s="98">
        <v>0</v>
      </c>
    </row>
    <row r="80" spans="1:5" ht="25" x14ac:dyDescent="0.35">
      <c r="A80" s="87" t="s">
        <v>161</v>
      </c>
      <c r="B80" s="90" t="s">
        <v>9</v>
      </c>
      <c r="C80" s="98">
        <v>0</v>
      </c>
      <c r="D80" s="98">
        <v>0</v>
      </c>
      <c r="E80" s="98">
        <v>0</v>
      </c>
    </row>
    <row r="81" spans="1:5" ht="37.5" x14ac:dyDescent="0.35">
      <c r="A81" s="87" t="s">
        <v>160</v>
      </c>
      <c r="B81" s="90" t="s">
        <v>9</v>
      </c>
      <c r="C81" s="98">
        <v>0</v>
      </c>
      <c r="D81" s="98">
        <v>0</v>
      </c>
      <c r="E81" s="98">
        <v>0</v>
      </c>
    </row>
    <row r="82" spans="1:5" ht="25" x14ac:dyDescent="0.35">
      <c r="A82" s="87" t="s">
        <v>159</v>
      </c>
      <c r="B82" s="90" t="s">
        <v>9</v>
      </c>
      <c r="C82" s="98">
        <v>0</v>
      </c>
      <c r="D82" s="98">
        <v>0</v>
      </c>
      <c r="E82" s="98">
        <v>0</v>
      </c>
    </row>
    <row r="83" spans="1:5" ht="25" x14ac:dyDescent="0.35">
      <c r="A83" s="87" t="s">
        <v>158</v>
      </c>
      <c r="B83" s="90" t="s">
        <v>9</v>
      </c>
      <c r="C83" s="98">
        <v>0</v>
      </c>
      <c r="D83" s="98">
        <v>0</v>
      </c>
      <c r="E83" s="98">
        <v>60</v>
      </c>
    </row>
    <row r="84" spans="1:5" x14ac:dyDescent="0.35">
      <c r="A84" s="87" t="s">
        <v>157</v>
      </c>
      <c r="B84" s="90" t="s">
        <v>9</v>
      </c>
      <c r="C84" s="98">
        <v>0</v>
      </c>
      <c r="D84" s="98">
        <v>0</v>
      </c>
      <c r="E84" s="98">
        <v>0</v>
      </c>
    </row>
    <row r="85" spans="1:5" ht="25" x14ac:dyDescent="0.35">
      <c r="A85" s="87" t="s">
        <v>168</v>
      </c>
      <c r="B85" s="90" t="s">
        <v>9</v>
      </c>
      <c r="C85" s="98">
        <v>0</v>
      </c>
      <c r="D85" s="98"/>
      <c r="E85" s="98"/>
    </row>
    <row r="86" spans="1:5" x14ac:dyDescent="0.35">
      <c r="A86" s="87" t="s">
        <v>167</v>
      </c>
      <c r="B86" s="90" t="s">
        <v>9</v>
      </c>
      <c r="C86" s="98">
        <v>0</v>
      </c>
      <c r="D86" s="98"/>
      <c r="E86" s="98"/>
    </row>
    <row r="87" spans="1:5" ht="25" x14ac:dyDescent="0.35">
      <c r="A87" s="87" t="s">
        <v>166</v>
      </c>
      <c r="B87" s="90" t="s">
        <v>9</v>
      </c>
      <c r="C87" s="98">
        <v>0</v>
      </c>
      <c r="D87" s="98"/>
      <c r="E87" s="98"/>
    </row>
    <row r="88" spans="1:5" x14ac:dyDescent="0.35">
      <c r="C88" s="100"/>
    </row>
  </sheetData>
  <pageMargins left="1" right="1" top="1" bottom="1" header="1" footer="1"/>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43" zoomScale="90" zoomScaleNormal="90" workbookViewId="0">
      <selection activeCell="S49" sqref="S49"/>
    </sheetView>
  </sheetViews>
  <sheetFormatPr defaultColWidth="9.1796875" defaultRowHeight="14.5" x14ac:dyDescent="0.35"/>
  <cols>
    <col min="1" max="16384" width="9.179687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59"/>
  <sheetViews>
    <sheetView topLeftCell="A2" zoomScale="90" zoomScaleNormal="90" workbookViewId="0">
      <selection activeCell="B1" sqref="B1:B1048576"/>
    </sheetView>
  </sheetViews>
  <sheetFormatPr defaultColWidth="9.1796875" defaultRowHeight="14.5" x14ac:dyDescent="0.35"/>
  <cols>
    <col min="1" max="1" width="31.1796875" style="6" bestFit="1" customWidth="1"/>
    <col min="2" max="2" width="9.1796875" style="92"/>
    <col min="3" max="3" width="10.81640625" style="6" customWidth="1"/>
    <col min="4" max="4" width="9.81640625" style="6" customWidth="1"/>
    <col min="5" max="6" width="11.81640625" style="6" bestFit="1" customWidth="1"/>
    <col min="7" max="7" width="10.1796875" style="6" customWidth="1"/>
    <col min="8" max="10" width="11.81640625" style="6" bestFit="1" customWidth="1"/>
    <col min="11" max="11" width="10.453125" style="6" customWidth="1"/>
    <col min="12" max="14" width="11.81640625" style="6" bestFit="1" customWidth="1"/>
    <col min="15" max="15" width="9.54296875" style="6" customWidth="1"/>
    <col min="16" max="18" width="11.81640625" style="6" bestFit="1" customWidth="1"/>
    <col min="19" max="19" width="9.1796875" style="6" customWidth="1"/>
    <col min="20" max="22" width="11.81640625" style="6" bestFit="1" customWidth="1"/>
    <col min="23" max="23" width="9.81640625" style="6" customWidth="1"/>
    <col min="24" max="26" width="11.81640625" style="6" bestFit="1" customWidth="1"/>
    <col min="27" max="27" width="9" style="6" customWidth="1"/>
    <col min="28" max="28" width="11.81640625" style="6" bestFit="1" customWidth="1"/>
    <col min="29" max="31" width="11.54296875" style="6" bestFit="1" customWidth="1"/>
    <col min="32" max="38" width="10.54296875" style="6" bestFit="1" customWidth="1"/>
    <col min="39" max="39" width="11.1796875" style="6" bestFit="1" customWidth="1"/>
    <col min="40" max="40" width="10.54296875" style="6" bestFit="1" customWidth="1"/>
    <col min="41" max="43" width="9.1796875" style="6"/>
    <col min="44" max="45" width="10.1796875" style="6" bestFit="1" customWidth="1"/>
    <col min="46" max="16384" width="9.1796875" style="6"/>
  </cols>
  <sheetData>
    <row r="1" spans="1:42" x14ac:dyDescent="0.35">
      <c r="A1" s="9" t="s">
        <v>54</v>
      </c>
    </row>
    <row r="2" spans="1:42" x14ac:dyDescent="0.35">
      <c r="A2" s="2" t="s">
        <v>22</v>
      </c>
      <c r="B2" s="92" t="s">
        <v>1</v>
      </c>
    </row>
    <row r="3" spans="1:42" s="12" customFormat="1" ht="29" x14ac:dyDescent="0.35">
      <c r="A3" s="10" t="s">
        <v>2</v>
      </c>
      <c r="B3" s="93" t="s">
        <v>3</v>
      </c>
      <c r="C3" s="11" t="s">
        <v>88</v>
      </c>
      <c r="D3" s="11" t="s">
        <v>89</v>
      </c>
      <c r="E3" s="11" t="s">
        <v>90</v>
      </c>
      <c r="F3" s="11" t="s">
        <v>91</v>
      </c>
      <c r="G3" s="11" t="s">
        <v>92</v>
      </c>
      <c r="H3" s="11" t="s">
        <v>93</v>
      </c>
      <c r="I3" s="11" t="s">
        <v>94</v>
      </c>
      <c r="J3" s="11" t="s">
        <v>95</v>
      </c>
      <c r="K3" s="11" t="s">
        <v>96</v>
      </c>
      <c r="L3" s="11" t="s">
        <v>97</v>
      </c>
      <c r="M3" s="11" t="s">
        <v>98</v>
      </c>
      <c r="N3" s="11" t="s">
        <v>99</v>
      </c>
      <c r="O3" s="11" t="s">
        <v>100</v>
      </c>
      <c r="P3" s="11" t="s">
        <v>101</v>
      </c>
      <c r="Q3" s="11" t="s">
        <v>102</v>
      </c>
      <c r="R3" s="11" t="s">
        <v>103</v>
      </c>
      <c r="S3" s="11" t="s">
        <v>104</v>
      </c>
      <c r="T3" s="11" t="s">
        <v>105</v>
      </c>
      <c r="U3" s="11" t="s">
        <v>106</v>
      </c>
      <c r="V3" s="11" t="s">
        <v>107</v>
      </c>
      <c r="W3" s="11" t="s">
        <v>108</v>
      </c>
      <c r="X3" s="11" t="s">
        <v>109</v>
      </c>
      <c r="Y3" s="11" t="s">
        <v>110</v>
      </c>
      <c r="Z3" s="11" t="s">
        <v>111</v>
      </c>
      <c r="AA3" s="11" t="s">
        <v>112</v>
      </c>
      <c r="AB3" s="11" t="s">
        <v>113</v>
      </c>
      <c r="AC3" s="11" t="s">
        <v>114</v>
      </c>
      <c r="AD3" s="11" t="s">
        <v>115</v>
      </c>
      <c r="AE3" s="11" t="s">
        <v>118</v>
      </c>
      <c r="AF3" s="11" t="s">
        <v>124</v>
      </c>
      <c r="AG3" s="11" t="s">
        <v>129</v>
      </c>
      <c r="AH3" s="11" t="s">
        <v>131</v>
      </c>
      <c r="AI3" s="11" t="s">
        <v>132</v>
      </c>
      <c r="AJ3" s="11" t="s">
        <v>134</v>
      </c>
      <c r="AK3" s="11" t="s">
        <v>151</v>
      </c>
      <c r="AL3" s="11" t="s">
        <v>153</v>
      </c>
      <c r="AM3" s="11" t="s">
        <v>170</v>
      </c>
      <c r="AN3" s="11" t="s">
        <v>172</v>
      </c>
      <c r="AO3" s="11" t="s">
        <v>186</v>
      </c>
      <c r="AP3" s="11" t="s">
        <v>302</v>
      </c>
    </row>
    <row r="4" spans="1:42" x14ac:dyDescent="0.35">
      <c r="A4" s="7" t="s">
        <v>8</v>
      </c>
      <c r="B4" s="92" t="s">
        <v>9</v>
      </c>
      <c r="C4" s="13">
        <f>AVERAGE(Fuels!C4:F4)</f>
        <v>0</v>
      </c>
      <c r="D4" s="13">
        <f>AVERAGE(Fuels!D4:G4)</f>
        <v>0</v>
      </c>
      <c r="E4" s="13">
        <f>AVERAGE(Fuels!E4:H4)</f>
        <v>0</v>
      </c>
      <c r="F4" s="13">
        <f>AVERAGE(Fuels!F4:I4)</f>
        <v>0</v>
      </c>
      <c r="G4" s="13">
        <f>AVERAGE(Fuels!G4:J4)</f>
        <v>0</v>
      </c>
      <c r="H4" s="13">
        <f>AVERAGE(Fuels!H4:K4)</f>
        <v>0</v>
      </c>
      <c r="I4" s="13">
        <f>AVERAGE(Fuels!I4:L4)</f>
        <v>14</v>
      </c>
      <c r="J4" s="13">
        <f>AVERAGE(Fuels!J4:M4)</f>
        <v>6560.25</v>
      </c>
      <c r="K4" s="13">
        <f>AVERAGE(Fuels!K4:N4)</f>
        <v>14189.75</v>
      </c>
      <c r="L4" s="13">
        <f>AVERAGE(Fuels!L4:O4)</f>
        <v>21151.25</v>
      </c>
      <c r="M4" s="13">
        <f>AVERAGE(Fuels!M4:P4)</f>
        <v>28416.5</v>
      </c>
      <c r="N4" s="13">
        <f>AVERAGE(Fuels!N4:Q4)</f>
        <v>32457.5</v>
      </c>
      <c r="O4" s="13">
        <f>AVERAGE(Fuels!O4:R4)</f>
        <v>36337.25</v>
      </c>
      <c r="P4" s="13">
        <f>AVERAGE(Fuels!P4:S4)</f>
        <v>43776.25</v>
      </c>
      <c r="Q4" s="13">
        <f>AVERAGE(Fuels!Q4:T4)</f>
        <v>59315</v>
      </c>
      <c r="R4" s="13">
        <f>AVERAGE(Fuels!R4:U4)</f>
        <v>74663.5</v>
      </c>
      <c r="S4" s="13">
        <f>AVERAGE(Fuels!S4:V4)</f>
        <v>88932.5</v>
      </c>
      <c r="T4" s="13">
        <f>AVERAGE(Fuels!T4:W4)</f>
        <v>107086.25</v>
      </c>
      <c r="U4" s="13">
        <f>AVERAGE(Fuels!U4:X4)</f>
        <v>115899.25</v>
      </c>
      <c r="V4" s="13">
        <f>AVERAGE(Fuels!V4:Y4)</f>
        <v>116426</v>
      </c>
      <c r="W4" s="13">
        <f>AVERAGE(Fuels!W4:Z4)</f>
        <v>117100</v>
      </c>
      <c r="X4" s="13">
        <f>AVERAGE(Fuels!X4:AA4)</f>
        <v>109923.25</v>
      </c>
      <c r="Y4" s="13">
        <f>AVERAGE(Fuels!Y4:AB4)</f>
        <v>113272.5</v>
      </c>
      <c r="Z4" s="13">
        <f>AVERAGE(Fuels!Z4:AC4)</f>
        <v>128207.25</v>
      </c>
      <c r="AA4" s="13">
        <f>AVERAGE(Fuels!AA4:AD4)</f>
        <v>143486.25</v>
      </c>
      <c r="AB4" s="13">
        <f>AVERAGE(Fuels!AB4:AE4)</f>
        <v>158581.75</v>
      </c>
      <c r="AC4" s="13">
        <f>AVERAGE(Fuels!AC4:AF4)</f>
        <v>161671.75</v>
      </c>
      <c r="AD4" s="13">
        <f>AVERAGE(Fuels!AD4:AG4)</f>
        <v>165051</v>
      </c>
      <c r="AE4" s="13">
        <f>AVERAGE(Fuels!AE4:AI4)</f>
        <v>169653.4</v>
      </c>
      <c r="AF4" s="13">
        <f>AVERAGE(Fuels!AF4:AK4)</f>
        <v>184170.83333333334</v>
      </c>
      <c r="AG4" s="13">
        <f>AVERAGE(Fuels!AG4:AL4)</f>
        <v>206490.5</v>
      </c>
      <c r="AH4" s="13">
        <f>AVERAGE(Fuels!AH4:AM4)</f>
        <v>223322.66666666666</v>
      </c>
      <c r="AI4" s="13">
        <f>AVERAGE(Fuels!AI4:AP4)</f>
        <v>308639.25</v>
      </c>
      <c r="AJ4" s="13">
        <f>AVERAGE(Fuels!AJ4:AQ4)</f>
        <v>344713.375</v>
      </c>
      <c r="AK4" s="13">
        <f>AVERAGE(Fuels!AK4:AS4)</f>
        <v>448449.55555555556</v>
      </c>
      <c r="AL4" s="13">
        <f>AVERAGE(Fuels!AL4:AU4)</f>
        <v>475209.375</v>
      </c>
      <c r="AM4" s="13">
        <f>AVERAGE(Fuels!AM4:AV4)</f>
        <v>502210.85714285716</v>
      </c>
      <c r="AN4" s="13">
        <f>AVERAGE(Fuels!AN4:AW4)</f>
        <v>539229.5</v>
      </c>
      <c r="AO4" s="13">
        <f>AVERAGE(Fuels!AO4:AX4)</f>
        <v>586032</v>
      </c>
      <c r="AP4" s="13">
        <f>AVERAGE(Fuels!AP4:AY4)</f>
        <v>614263.5</v>
      </c>
    </row>
    <row r="5" spans="1:42" x14ac:dyDescent="0.35">
      <c r="A5" s="7" t="s">
        <v>10</v>
      </c>
      <c r="B5" s="92" t="s">
        <v>9</v>
      </c>
      <c r="C5" s="13">
        <f>AVERAGE(Fuels!C5:F5)</f>
        <v>3678.75</v>
      </c>
      <c r="D5" s="13">
        <f>AVERAGE(Fuels!D5:G5)</f>
        <v>4217.5</v>
      </c>
      <c r="E5" s="13">
        <f>AVERAGE(Fuels!E5:H5)</f>
        <v>4505.5</v>
      </c>
      <c r="F5" s="13">
        <f>AVERAGE(Fuels!F5:I5)</f>
        <v>4159.75</v>
      </c>
      <c r="G5" s="13">
        <f>AVERAGE(Fuels!G5:J5)</f>
        <v>3711.25</v>
      </c>
      <c r="H5" s="13">
        <f>AVERAGE(Fuels!H5:K5)</f>
        <v>3679.5</v>
      </c>
      <c r="I5" s="13">
        <f>AVERAGE(Fuels!I5:L5)</f>
        <v>3906</v>
      </c>
      <c r="J5" s="13">
        <f>AVERAGE(Fuels!J5:M5)</f>
        <v>8748.75</v>
      </c>
      <c r="K5" s="13">
        <f>AVERAGE(Fuels!K5:N5)</f>
        <v>10339.75</v>
      </c>
      <c r="L5" s="13">
        <f>AVERAGE(Fuels!L5:O5)</f>
        <v>12753</v>
      </c>
      <c r="M5" s="13">
        <f>AVERAGE(Fuels!M5:P5)</f>
        <v>13665.5</v>
      </c>
      <c r="N5" s="13">
        <f>AVERAGE(Fuels!N5:Q5)</f>
        <v>15487.75</v>
      </c>
      <c r="O5" s="13">
        <f>AVERAGE(Fuels!O5:R5)</f>
        <v>23552.25</v>
      </c>
      <c r="P5" s="13">
        <f>AVERAGE(Fuels!P5:S5)</f>
        <v>29690.25</v>
      </c>
      <c r="Q5" s="13">
        <f>AVERAGE(Fuels!Q5:T5)</f>
        <v>40635.75</v>
      </c>
      <c r="R5" s="13">
        <f>AVERAGE(Fuels!R5:U5)</f>
        <v>48487.75</v>
      </c>
      <c r="S5" s="13">
        <f>AVERAGE(Fuels!S5:V5)</f>
        <v>55055.5</v>
      </c>
      <c r="T5" s="13">
        <f>AVERAGE(Fuels!T5:W5)</f>
        <v>59592</v>
      </c>
      <c r="U5" s="13">
        <f>AVERAGE(Fuels!U5:X5)</f>
        <v>62727.25</v>
      </c>
      <c r="V5" s="13">
        <f>AVERAGE(Fuels!V5:Y5)</f>
        <v>59476.25</v>
      </c>
      <c r="W5" s="13">
        <f>AVERAGE(Fuels!W5:Z5)</f>
        <v>53563.75</v>
      </c>
      <c r="X5" s="13">
        <f>AVERAGE(Fuels!X5:AA5)</f>
        <v>48218.75</v>
      </c>
      <c r="Y5" s="13">
        <f>AVERAGE(Fuels!Y5:AB5)</f>
        <v>40337.75</v>
      </c>
      <c r="Z5" s="13">
        <f>AVERAGE(Fuels!Z5:AC5)</f>
        <v>33110.5</v>
      </c>
      <c r="AA5" s="13">
        <f>AVERAGE(Fuels!AA5:AD5)</f>
        <v>26760</v>
      </c>
      <c r="AB5" s="13">
        <f>AVERAGE(Fuels!AB5:AE5)</f>
        <v>22361</v>
      </c>
      <c r="AC5" s="13">
        <f>AVERAGE(Fuels!AC5:AF5)</f>
        <v>18520.5</v>
      </c>
      <c r="AD5" s="13">
        <f>AVERAGE(Fuels!AD5:AG5)</f>
        <v>18303.75</v>
      </c>
      <c r="AE5" s="13">
        <f>AVERAGE(Fuels!AE5:AI5)</f>
        <v>16989.2</v>
      </c>
      <c r="AF5" s="13">
        <f>AVERAGE(Fuels!AF5:AK5)</f>
        <v>16610.5</v>
      </c>
      <c r="AG5" s="13">
        <f>AVERAGE(Fuels!AG5:AL5)</f>
        <v>16522.5</v>
      </c>
      <c r="AH5" s="13">
        <f>AVERAGE(Fuels!AH5:AM5)</f>
        <v>16589.333333333332</v>
      </c>
      <c r="AI5" s="13">
        <f>AVERAGE(Fuels!AI5:AP5)</f>
        <v>16548.125</v>
      </c>
      <c r="AJ5" s="13">
        <f>AVERAGE(Fuels!AJ5:AQ5)</f>
        <v>16365.25</v>
      </c>
      <c r="AK5" s="13">
        <f>AVERAGE(Fuels!AK5:AS5)</f>
        <v>15429.222222222223</v>
      </c>
      <c r="AL5" s="13">
        <f>AVERAGE(Fuels!AL5:AU5)</f>
        <v>15270.875</v>
      </c>
      <c r="AM5" s="13">
        <f>AVERAGE(Fuels!AM5:AV5)</f>
        <v>14925.857142857143</v>
      </c>
      <c r="AN5" s="13">
        <f>AVERAGE(Fuels!AN5:AW5)</f>
        <v>14202.5</v>
      </c>
      <c r="AO5" s="13">
        <f>AVERAGE(Fuels!AO5:AX5)</f>
        <v>13547.8</v>
      </c>
      <c r="AP5" s="13">
        <f>AVERAGE(Fuels!AP5:AY5)</f>
        <v>12911.5</v>
      </c>
    </row>
    <row r="6" spans="1:42" x14ac:dyDescent="0.35">
      <c r="A6" s="7" t="s">
        <v>11</v>
      </c>
      <c r="B6" s="92" t="s">
        <v>9</v>
      </c>
      <c r="C6" s="13">
        <f>AVERAGE(Fuels!C6:F6)</f>
        <v>33244.5</v>
      </c>
      <c r="D6" s="13">
        <f>AVERAGE(Fuels!D6:G6)</f>
        <v>33143.25</v>
      </c>
      <c r="E6" s="13">
        <f>AVERAGE(Fuels!E6:H6)</f>
        <v>32914</v>
      </c>
      <c r="F6" s="13">
        <f>AVERAGE(Fuels!F6:I6)</f>
        <v>34488.5</v>
      </c>
      <c r="G6" s="13">
        <f>AVERAGE(Fuels!G6:J6)</f>
        <v>35974</v>
      </c>
      <c r="H6" s="13">
        <f>AVERAGE(Fuels!H6:K6)</f>
        <v>38916</v>
      </c>
      <c r="I6" s="13">
        <f>AVERAGE(Fuels!I6:L6)</f>
        <v>41827.25</v>
      </c>
      <c r="J6" s="13">
        <f>AVERAGE(Fuels!J6:M6)</f>
        <v>42156</v>
      </c>
      <c r="K6" s="13">
        <f>AVERAGE(Fuels!K6:N6)</f>
        <v>42853.5</v>
      </c>
      <c r="L6" s="13">
        <f>AVERAGE(Fuels!L6:O6)</f>
        <v>43366.25</v>
      </c>
      <c r="M6" s="13">
        <f>AVERAGE(Fuels!M6:P6)</f>
        <v>46410.5</v>
      </c>
      <c r="N6" s="13">
        <f>AVERAGE(Fuels!N6:Q6)</f>
        <v>49642.25</v>
      </c>
      <c r="O6" s="13">
        <f>AVERAGE(Fuels!O6:R6)</f>
        <v>52593.5</v>
      </c>
      <c r="P6" s="13">
        <f>AVERAGE(Fuels!P6:S6)</f>
        <v>53504</v>
      </c>
      <c r="Q6" s="13">
        <f>AVERAGE(Fuels!Q6:T6)</f>
        <v>49904.25</v>
      </c>
      <c r="R6" s="13">
        <f>AVERAGE(Fuels!R6:U6)</f>
        <v>47934</v>
      </c>
      <c r="S6" s="13">
        <f>AVERAGE(Fuels!S6:V6)</f>
        <v>45835.25</v>
      </c>
      <c r="T6" s="13">
        <f>AVERAGE(Fuels!T6:W6)</f>
        <v>43800</v>
      </c>
      <c r="U6" s="13">
        <f>AVERAGE(Fuels!U6:X6)</f>
        <v>44262.25</v>
      </c>
      <c r="V6" s="13">
        <f>AVERAGE(Fuels!V6:Y6)</f>
        <v>42599</v>
      </c>
      <c r="W6" s="13">
        <f>AVERAGE(Fuels!W6:Z6)</f>
        <v>40670.5</v>
      </c>
      <c r="X6" s="13">
        <f>AVERAGE(Fuels!X6:AA6)</f>
        <v>34255.75</v>
      </c>
      <c r="Y6" s="13">
        <f>AVERAGE(Fuels!Y6:AB6)</f>
        <v>26673.5</v>
      </c>
      <c r="Z6" s="13">
        <f>AVERAGE(Fuels!Z6:AC6)</f>
        <v>20353.25</v>
      </c>
      <c r="AA6" s="13">
        <f>AVERAGE(Fuels!AA6:AD6)</f>
        <v>14580.25</v>
      </c>
      <c r="AB6" s="13">
        <f>AVERAGE(Fuels!AB6:AE6)</f>
        <v>14396</v>
      </c>
      <c r="AC6" s="13">
        <f>AVERAGE(Fuels!AC6:AF6)</f>
        <v>15047.75</v>
      </c>
      <c r="AD6" s="13">
        <f>AVERAGE(Fuels!AD6:AG6)</f>
        <v>15277</v>
      </c>
      <c r="AE6" s="13">
        <f>AVERAGE(Fuels!AE6:AI6)</f>
        <v>13347.8</v>
      </c>
      <c r="AF6" s="13">
        <f>AVERAGE(Fuels!AF6:AK6)</f>
        <v>11135.833333333334</v>
      </c>
      <c r="AG6" s="13">
        <f>AVERAGE(Fuels!AG6:AL6)</f>
        <v>9547.5</v>
      </c>
      <c r="AH6" s="13">
        <f>AVERAGE(Fuels!AH6:AM6)</f>
        <v>7701.333333333333</v>
      </c>
      <c r="AI6" s="13">
        <f>AVERAGE(Fuels!AI6:AP6)</f>
        <v>4898.125</v>
      </c>
      <c r="AJ6" s="13">
        <f>AVERAGE(Fuels!AJ6:AQ6)</f>
        <v>3941.625</v>
      </c>
      <c r="AK6" s="13">
        <f>AVERAGE(Fuels!AK6:AS6)</f>
        <v>2830</v>
      </c>
      <c r="AL6" s="13">
        <f>AVERAGE(Fuels!AL6:AU6)</f>
        <v>2170.375</v>
      </c>
      <c r="AM6" s="13">
        <f>AVERAGE(Fuels!AM6:AV6)</f>
        <v>1424.5714285714287</v>
      </c>
      <c r="AN6" s="13">
        <f>AVERAGE(Fuels!AN6:AW6)</f>
        <v>1029.3333333333333</v>
      </c>
      <c r="AO6" s="13">
        <f>AVERAGE(Fuels!AO6:AX6)</f>
        <v>739.4</v>
      </c>
      <c r="AP6" s="13">
        <f>AVERAGE(Fuels!AP6:AY6)</f>
        <v>557.5</v>
      </c>
    </row>
    <row r="7" spans="1:42" x14ac:dyDescent="0.35">
      <c r="A7" s="7" t="s">
        <v>12</v>
      </c>
      <c r="B7" s="92" t="s">
        <v>9</v>
      </c>
      <c r="C7" s="13">
        <f>AVERAGE(Fuels!C7:F7)</f>
        <v>7853</v>
      </c>
      <c r="D7" s="13">
        <f>AVERAGE(Fuels!D7:G7)</f>
        <v>8027.25</v>
      </c>
      <c r="E7" s="13">
        <f>AVERAGE(Fuels!E7:H7)</f>
        <v>8503.75</v>
      </c>
      <c r="F7" s="13">
        <f>AVERAGE(Fuels!F7:I7)</f>
        <v>9054</v>
      </c>
      <c r="G7" s="13">
        <f>AVERAGE(Fuels!G7:J7)</f>
        <v>9818.5</v>
      </c>
      <c r="H7" s="13">
        <f>AVERAGE(Fuels!H7:K7)</f>
        <v>11631.5</v>
      </c>
      <c r="I7" s="13">
        <f>AVERAGE(Fuels!I7:L7)</f>
        <v>12442</v>
      </c>
      <c r="J7" s="13">
        <f>AVERAGE(Fuels!J7:M7)</f>
        <v>12327.5</v>
      </c>
      <c r="K7" s="13">
        <f>AVERAGE(Fuels!K7:N7)</f>
        <v>12610.25</v>
      </c>
      <c r="L7" s="13">
        <f>AVERAGE(Fuels!L7:O7)</f>
        <v>11696.25</v>
      </c>
      <c r="M7" s="13">
        <f>AVERAGE(Fuels!M7:P7)</f>
        <v>11729.5</v>
      </c>
      <c r="N7" s="13">
        <f>AVERAGE(Fuels!N7:Q7)</f>
        <v>10996.25</v>
      </c>
      <c r="O7" s="13">
        <f>AVERAGE(Fuels!O7:R7)</f>
        <v>9160.5</v>
      </c>
      <c r="P7" s="13">
        <f>AVERAGE(Fuels!P7:S7)</f>
        <v>8754.75</v>
      </c>
      <c r="Q7" s="13">
        <f>AVERAGE(Fuels!Q7:T7)</f>
        <v>7435.25</v>
      </c>
      <c r="R7" s="13">
        <f>AVERAGE(Fuels!R7:U7)</f>
        <v>6601.75</v>
      </c>
      <c r="S7" s="13">
        <f>AVERAGE(Fuels!S7:V7)</f>
        <v>5562.5</v>
      </c>
      <c r="T7" s="13">
        <f>AVERAGE(Fuels!T7:W7)</f>
        <v>3589.5</v>
      </c>
      <c r="U7" s="13">
        <f>AVERAGE(Fuels!U7:X7)</f>
        <v>2111.75</v>
      </c>
      <c r="V7" s="13">
        <f>AVERAGE(Fuels!V7:Y7)</f>
        <v>1619.75</v>
      </c>
      <c r="W7" s="13">
        <f>AVERAGE(Fuels!W7:Z7)</f>
        <v>1877.25</v>
      </c>
      <c r="X7" s="13">
        <f>AVERAGE(Fuels!X7:AA7)</f>
        <v>1393</v>
      </c>
      <c r="Y7" s="13">
        <f>AVERAGE(Fuels!Y7:AB7)</f>
        <v>902</v>
      </c>
      <c r="Z7" s="13">
        <f>AVERAGE(Fuels!Z7:AC7)</f>
        <v>484.25</v>
      </c>
      <c r="AA7" s="13">
        <f>AVERAGE(Fuels!AA7:AD7)</f>
        <v>43.25</v>
      </c>
      <c r="AB7" s="13">
        <f>AVERAGE(Fuels!AB7:AE7)</f>
        <v>42.75</v>
      </c>
      <c r="AC7" s="13">
        <f>AVERAGE(Fuels!AC7:AF7)</f>
        <v>51.25</v>
      </c>
      <c r="AD7" s="13">
        <f>AVERAGE(Fuels!AD7:AG7)</f>
        <v>48</v>
      </c>
      <c r="AE7" s="13">
        <f>AVERAGE(Fuels!AE7:AI7)</f>
        <v>33.799999999999997</v>
      </c>
      <c r="AF7" s="13">
        <f>AVERAGE(Fuels!AF7:AK7)</f>
        <v>21.333333333333332</v>
      </c>
      <c r="AG7" s="13">
        <f>AVERAGE(Fuels!AG7:AL7)</f>
        <v>14.166666666666666</v>
      </c>
      <c r="AH7" s="13">
        <f>AVERAGE(Fuels!AH7:AM7)</f>
        <v>8.1666666666666661</v>
      </c>
      <c r="AI7" s="13">
        <f>AVERAGE(Fuels!AI7:AP7)</f>
        <v>0</v>
      </c>
      <c r="AJ7" s="13">
        <f>AVERAGE(Fuels!AJ7:AQ7)</f>
        <v>0</v>
      </c>
      <c r="AK7" s="13">
        <f>AVERAGE(Fuels!AK7:AS7)</f>
        <v>0</v>
      </c>
      <c r="AL7" s="13">
        <f>AVERAGE(Fuels!AL7:AU7)</f>
        <v>0</v>
      </c>
      <c r="AM7" s="13">
        <f>AVERAGE(Fuels!AM7:AV7)</f>
        <v>0</v>
      </c>
      <c r="AN7" s="13">
        <f>AVERAGE(Fuels!AN7:AW7)</f>
        <v>0</v>
      </c>
      <c r="AO7" s="13">
        <f>AVERAGE(Fuels!AO7:AX7)</f>
        <v>0</v>
      </c>
      <c r="AP7" s="13">
        <f>AVERAGE(Fuels!AP7:AY7)</f>
        <v>0</v>
      </c>
    </row>
    <row r="8" spans="1:42" x14ac:dyDescent="0.35">
      <c r="A8" s="7" t="s">
        <v>13</v>
      </c>
      <c r="B8" s="92" t="s">
        <v>9</v>
      </c>
      <c r="C8" s="13">
        <f>AVERAGE(Fuels!C8:F8)</f>
        <v>0</v>
      </c>
      <c r="D8" s="13">
        <f>AVERAGE(Fuels!D8:G8)</f>
        <v>0</v>
      </c>
      <c r="E8" s="13">
        <f>AVERAGE(Fuels!E8:H8)</f>
        <v>0</v>
      </c>
      <c r="F8" s="13">
        <f>AVERAGE(Fuels!F8:I8)</f>
        <v>0</v>
      </c>
      <c r="G8" s="13">
        <f>AVERAGE(Fuels!G8:J8)</f>
        <v>0</v>
      </c>
      <c r="H8" s="13">
        <f>AVERAGE(Fuels!H8:K8)</f>
        <v>0</v>
      </c>
      <c r="I8" s="13">
        <f>AVERAGE(Fuels!I8:L8)</f>
        <v>0</v>
      </c>
      <c r="J8" s="13">
        <f>AVERAGE(Fuels!J8:M8)</f>
        <v>0</v>
      </c>
      <c r="K8" s="13">
        <f>AVERAGE(Fuels!K8:N8)</f>
        <v>0</v>
      </c>
      <c r="L8" s="13">
        <f>AVERAGE(Fuels!L8:O8)</f>
        <v>0</v>
      </c>
      <c r="M8" s="13">
        <f>AVERAGE(Fuels!M8:P8)</f>
        <v>0</v>
      </c>
      <c r="N8" s="13">
        <f>AVERAGE(Fuels!N8:Q8)</f>
        <v>0</v>
      </c>
      <c r="O8" s="13">
        <f>AVERAGE(Fuels!O8:R8)</f>
        <v>0</v>
      </c>
      <c r="P8" s="13">
        <f>AVERAGE(Fuels!P8:S8)</f>
        <v>0</v>
      </c>
      <c r="Q8" s="13">
        <f>AVERAGE(Fuels!Q8:T8)</f>
        <v>0</v>
      </c>
      <c r="R8" s="13">
        <f>AVERAGE(Fuels!R8:U8)</f>
        <v>12.5</v>
      </c>
      <c r="S8" s="13">
        <f>AVERAGE(Fuels!S8:V8)</f>
        <v>18.5</v>
      </c>
      <c r="T8" s="13">
        <f>AVERAGE(Fuels!T8:W8)</f>
        <v>26.75</v>
      </c>
      <c r="U8" s="13">
        <f>AVERAGE(Fuels!U8:X8)</f>
        <v>33.75</v>
      </c>
      <c r="V8" s="13">
        <f>AVERAGE(Fuels!V8:Y8)</f>
        <v>21.5</v>
      </c>
      <c r="W8" s="13">
        <f>AVERAGE(Fuels!W8:Z8)</f>
        <v>16</v>
      </c>
      <c r="X8" s="13">
        <f>AVERAGE(Fuels!X8:AA8)</f>
        <v>148.25</v>
      </c>
      <c r="Y8" s="13">
        <f>AVERAGE(Fuels!Y8:AB8)</f>
        <v>346.25</v>
      </c>
      <c r="Z8" s="13">
        <f>AVERAGE(Fuels!Z8:AC8)</f>
        <v>588.5</v>
      </c>
      <c r="AA8" s="13">
        <f>AVERAGE(Fuels!AA8:AD8)</f>
        <v>859</v>
      </c>
      <c r="AB8" s="13">
        <f>AVERAGE(Fuels!AB8:AE8)</f>
        <v>1070.5</v>
      </c>
      <c r="AC8" s="13">
        <f>AVERAGE(Fuels!AC8:AF8)</f>
        <v>1281.5</v>
      </c>
      <c r="AD8" s="13">
        <f>AVERAGE(Fuels!AD8:AG8)</f>
        <v>1483.75</v>
      </c>
      <c r="AE8" s="13">
        <f>AVERAGE(Fuels!AE8:AI8)</f>
        <v>1903.8</v>
      </c>
      <c r="AF8" s="13">
        <f>AVERAGE(Fuels!AF8:AK8)</f>
        <v>2507.5</v>
      </c>
      <c r="AG8" s="13">
        <f>AVERAGE(Fuels!AG8:AL8)</f>
        <v>2955.6666666666665</v>
      </c>
      <c r="AH8" s="13">
        <f>AVERAGE(Fuels!AH8:AM8)</f>
        <v>3309.3333333333335</v>
      </c>
      <c r="AI8" s="13">
        <f>AVERAGE(Fuels!AI8:AP8)</f>
        <v>3979.625</v>
      </c>
      <c r="AJ8" s="13">
        <f>AVERAGE(Fuels!AJ8:AQ8)</f>
        <v>4448.875</v>
      </c>
      <c r="AK8" s="13">
        <f>AVERAGE(Fuels!AK8:AS8)</f>
        <v>5715.666666666667</v>
      </c>
      <c r="AL8" s="13">
        <f>AVERAGE(Fuels!AL8:AU8)</f>
        <v>5944.375</v>
      </c>
      <c r="AM8" s="13">
        <f>AVERAGE(Fuels!AM8:AV8)</f>
        <v>6171.7142857142853</v>
      </c>
      <c r="AN8" s="13">
        <f>AVERAGE(Fuels!AN8:AW8)</f>
        <v>6550.166666666667</v>
      </c>
      <c r="AO8" s="13">
        <f>AVERAGE(Fuels!AO8:AX8)</f>
        <v>7254.4</v>
      </c>
      <c r="AP8" s="13">
        <f>AVERAGE(Fuels!AP8:AY8)</f>
        <v>8012.25</v>
      </c>
    </row>
    <row r="9" spans="1:42" x14ac:dyDescent="0.35">
      <c r="A9" s="7" t="s">
        <v>23</v>
      </c>
      <c r="B9" s="92" t="s">
        <v>9</v>
      </c>
      <c r="C9" s="13">
        <f>AVERAGE(Fuels!C34:F34)</f>
        <v>1935.75</v>
      </c>
      <c r="D9" s="13">
        <f>AVERAGE(Fuels!D34:G34)</f>
        <v>2950.75</v>
      </c>
      <c r="E9" s="13">
        <f>AVERAGE(Fuels!E34:H34)</f>
        <v>4017.5</v>
      </c>
      <c r="F9" s="13">
        <f>AVERAGE(Fuels!F34:I34)</f>
        <v>5227.25</v>
      </c>
      <c r="G9" s="13">
        <f>AVERAGE(Fuels!G34:J34)</f>
        <v>6746</v>
      </c>
      <c r="H9" s="13">
        <f>AVERAGE(Fuels!H34:K34)</f>
        <v>9379</v>
      </c>
      <c r="I9" s="13">
        <f>AVERAGE(Fuels!I34:L34)</f>
        <v>12868</v>
      </c>
      <c r="J9" s="13">
        <f>AVERAGE(Fuels!J34:M34)</f>
        <v>17304.25</v>
      </c>
      <c r="K9" s="13">
        <f>AVERAGE(Fuels!K34:N34)</f>
        <v>23488.25</v>
      </c>
      <c r="L9" s="13">
        <f>AVERAGE(Fuels!L34:O34)</f>
        <v>30163.75</v>
      </c>
      <c r="M9" s="13">
        <f>AVERAGE(Fuels!M34:P34)</f>
        <v>38057.75</v>
      </c>
      <c r="N9" s="13">
        <f>AVERAGE(Fuels!N34:Q34)</f>
        <v>46639.5</v>
      </c>
      <c r="O9" s="13">
        <f>AVERAGE(Fuels!O34:R34)</f>
        <v>55332.5</v>
      </c>
      <c r="P9" s="13">
        <f>AVERAGE(Fuels!P34:S34)</f>
        <v>63321.25</v>
      </c>
      <c r="Q9" s="13">
        <f>AVERAGE(Fuels!Q34:T34)</f>
        <v>70066.25</v>
      </c>
      <c r="R9" s="13">
        <f>AVERAGE(Fuels!R34:U34)</f>
        <v>77983.75</v>
      </c>
      <c r="S9" s="13">
        <f>AVERAGE(Fuels!S34:V34)</f>
        <v>84435</v>
      </c>
      <c r="T9" s="13">
        <f>AVERAGE(Fuels!T34:W34)</f>
        <v>117624</v>
      </c>
      <c r="U9" s="13">
        <f>AVERAGE(Fuels!U34:X34)</f>
        <v>152143.25</v>
      </c>
      <c r="V9" s="13">
        <f>AVERAGE(Fuels!V34:Y34)</f>
        <v>185794.25</v>
      </c>
      <c r="W9" s="13">
        <f>AVERAGE(Fuels!W34:Z34)</f>
        <v>226175.75</v>
      </c>
      <c r="X9" s="13">
        <f>AVERAGE(Fuels!X34:AA34)</f>
        <v>244170.25</v>
      </c>
      <c r="Y9" s="13">
        <f>AVERAGE(Fuels!Y34:AB34)</f>
        <v>263683.25</v>
      </c>
      <c r="Z9" s="13">
        <f>AVERAGE(Fuels!Z34:AC34)</f>
        <v>282887.5</v>
      </c>
      <c r="AA9" s="13">
        <f>AVERAGE(Fuels!AA34:AD34)</f>
        <v>299528.5</v>
      </c>
      <c r="AB9" s="13">
        <f>AVERAGE(Fuels!AB34:AE34)</f>
        <v>320878</v>
      </c>
      <c r="AC9" s="13">
        <f>AVERAGE(Fuels!AC34:AF34)</f>
        <v>346254.75</v>
      </c>
      <c r="AD9" s="13">
        <f>AVERAGE(Fuels!AD34:AG34)</f>
        <v>381588</v>
      </c>
      <c r="AE9" s="13">
        <f>AVERAGE(Fuels!AE34:AH34)</f>
        <v>420493.25</v>
      </c>
      <c r="AF9" s="13">
        <f>AVERAGE(Fuels!AF34:AI34)</f>
        <v>480141.25</v>
      </c>
      <c r="AG9" s="13">
        <f>AVERAGE(Fuels!AG34:AJ34)</f>
        <v>530900.75</v>
      </c>
      <c r="AH9" s="13">
        <f>AVERAGE(Fuels!AH34:AK34)</f>
        <v>599857.25</v>
      </c>
      <c r="AI9" s="13">
        <f>AVERAGE(Fuels!AI34:AL34)</f>
        <v>679869</v>
      </c>
      <c r="AJ9" s="13">
        <f>AVERAGE(Fuels!AJ34:AM34)</f>
        <v>728667</v>
      </c>
      <c r="AK9" s="13">
        <f>AVERAGE(Fuels!AK34:AN34)</f>
        <v>728389.25</v>
      </c>
      <c r="AL9" s="13">
        <f>AVERAGE(Fuels!AL34:AO34)</f>
        <v>733229</v>
      </c>
      <c r="AM9" s="13">
        <f>AVERAGE(Fuels!AM34:AP34)</f>
        <v>735016.25</v>
      </c>
      <c r="AN9" s="13">
        <f>AVERAGE(Fuels!AN34:AQ34)</f>
        <v>756515.75</v>
      </c>
      <c r="AO9" s="13">
        <f>AVERAGE(Fuels!AO34:AR34)</f>
        <v>877338.5</v>
      </c>
      <c r="AP9" s="13">
        <f>AVERAGE(Fuels!AP34:AS34)</f>
        <v>986844.25</v>
      </c>
    </row>
    <row r="10" spans="1:42" x14ac:dyDescent="0.35">
      <c r="A10" s="7" t="s">
        <v>29</v>
      </c>
      <c r="B10" s="92" t="s">
        <v>9</v>
      </c>
      <c r="C10" s="13">
        <f>AVERAGE(Fuels!C9:F9)</f>
        <v>255888.25</v>
      </c>
      <c r="D10" s="13">
        <f>AVERAGE(Fuels!D9:G9)</f>
        <v>266727.25</v>
      </c>
      <c r="E10" s="13">
        <f>AVERAGE(Fuels!E9:H9)</f>
        <v>269743.5</v>
      </c>
      <c r="F10" s="13">
        <f>AVERAGE(Fuels!F9:I9)</f>
        <v>288811</v>
      </c>
      <c r="G10" s="13">
        <f>AVERAGE(Fuels!G9:J9)</f>
        <v>304773.5</v>
      </c>
      <c r="H10" s="13">
        <f>AVERAGE(Fuels!H9:K9)</f>
        <v>351042.25</v>
      </c>
      <c r="I10" s="13">
        <f>AVERAGE(Fuels!I9:L9)</f>
        <v>394796.75</v>
      </c>
      <c r="J10" s="13">
        <f>AVERAGE(Fuels!J9:M9)</f>
        <v>451907.5</v>
      </c>
      <c r="K10" s="13">
        <f>AVERAGE(Fuels!K9:N9)</f>
        <v>495969.5</v>
      </c>
      <c r="L10" s="13">
        <f>AVERAGE(Fuels!L9:O9)</f>
        <v>499193</v>
      </c>
      <c r="M10" s="13">
        <f>AVERAGE(Fuels!M9:P9)</f>
        <v>527117.75</v>
      </c>
      <c r="N10" s="13">
        <f>AVERAGE(Fuels!N9:Q9)</f>
        <v>512500.5</v>
      </c>
      <c r="O10" s="13">
        <f>AVERAGE(Fuels!O9:R9)</f>
        <v>507720.75</v>
      </c>
      <c r="P10" s="13">
        <f>AVERAGE(Fuels!P9:S9)</f>
        <v>511213.5</v>
      </c>
      <c r="Q10" s="13">
        <f>AVERAGE(Fuels!Q9:T9)</f>
        <v>499516</v>
      </c>
      <c r="R10" s="13">
        <f>AVERAGE(Fuels!R9:U9)</f>
        <v>502037.5</v>
      </c>
      <c r="S10" s="13">
        <f>AVERAGE(Fuels!S9:V9)</f>
        <v>531188.5</v>
      </c>
      <c r="T10" s="13">
        <f>AVERAGE(Fuels!T9:W9)</f>
        <v>622043.5</v>
      </c>
      <c r="U10" s="13">
        <f>AVERAGE(Fuels!U9:X9)</f>
        <v>710200</v>
      </c>
      <c r="V10" s="13">
        <f>AVERAGE(Fuels!V9:Y9)</f>
        <v>805507.75</v>
      </c>
      <c r="W10" s="13">
        <f>AVERAGE(Fuels!W9:Z9)</f>
        <v>879846.5</v>
      </c>
      <c r="X10" s="13">
        <f>AVERAGE(Fuels!X9:AA9)</f>
        <v>866449</v>
      </c>
      <c r="Y10" s="13">
        <f>AVERAGE(Fuels!Y9:AB9)</f>
        <v>866394.5</v>
      </c>
      <c r="Z10" s="13">
        <f>AVERAGE(Fuels!Z9:AC9)</f>
        <v>869357.25</v>
      </c>
      <c r="AA10" s="13">
        <f>AVERAGE(Fuels!AA9:AD9)</f>
        <v>872056</v>
      </c>
      <c r="AB10" s="13">
        <f>AVERAGE(Fuels!AB9:AE9)</f>
        <v>870380.25</v>
      </c>
      <c r="AC10" s="13">
        <f>AVERAGE(Fuels!AC9:AF9)</f>
        <v>850128.25</v>
      </c>
      <c r="AD10" s="13">
        <f>AVERAGE(Fuels!AD9:AG9)</f>
        <v>854713.25</v>
      </c>
      <c r="AE10" s="13">
        <f>AVERAGE(Fuels!AE9:AH9)</f>
        <v>864632.25</v>
      </c>
      <c r="AF10" s="13">
        <f>AVERAGE(Fuels!AF9:AI9)</f>
        <v>907202.25</v>
      </c>
      <c r="AG10" s="13">
        <f>AVERAGE(Fuels!AG9:AJ9)</f>
        <v>984828</v>
      </c>
      <c r="AH10" s="13">
        <f>AVERAGE(Fuels!AH9:AK9)</f>
        <v>1039674</v>
      </c>
      <c r="AI10" s="13">
        <f>AVERAGE(Fuels!AI9:AL9)</f>
        <v>1085533</v>
      </c>
      <c r="AJ10" s="13">
        <f>AVERAGE(Fuels!AJ9:AM9)</f>
        <v>1110328.25</v>
      </c>
      <c r="AK10" s="13">
        <f>AVERAGE(Fuels!AK9:AN9)</f>
        <v>1000950.75</v>
      </c>
      <c r="AL10" s="13">
        <f>AVERAGE(Fuels!AL9:AO9)</f>
        <v>971846.5</v>
      </c>
      <c r="AM10" s="13">
        <f>AVERAGE(Fuels!AM9:AP9)</f>
        <v>934163.75</v>
      </c>
      <c r="AN10" s="13">
        <f>AVERAGE(Fuels!AN9:AQ9)</f>
        <v>859502</v>
      </c>
      <c r="AO10" s="13">
        <f>AVERAGE(Fuels!AO9:AR9)</f>
        <v>949342.5</v>
      </c>
      <c r="AP10" s="13">
        <f>AVERAGE(Fuels!AP9:AS9)</f>
        <v>964439</v>
      </c>
    </row>
    <row r="11" spans="1:42" x14ac:dyDescent="0.35">
      <c r="A11" s="7" t="s">
        <v>16</v>
      </c>
      <c r="B11" s="92" t="s">
        <v>9</v>
      </c>
      <c r="C11" s="13">
        <f>AVERAGE(Fuels!C10:F10)</f>
        <v>21066.75</v>
      </c>
      <c r="D11" s="13">
        <f>AVERAGE(Fuels!D10:G10)</f>
        <v>26837.25</v>
      </c>
      <c r="E11" s="13">
        <f>AVERAGE(Fuels!E10:H10)</f>
        <v>31928.25</v>
      </c>
      <c r="F11" s="13">
        <f>AVERAGE(Fuels!F10:I10)</f>
        <v>34835.25</v>
      </c>
      <c r="G11" s="13">
        <f>AVERAGE(Fuels!G10:J10)</f>
        <v>37336.75</v>
      </c>
      <c r="H11" s="13">
        <f>AVERAGE(Fuels!H10:K10)</f>
        <v>40337.75</v>
      </c>
      <c r="I11" s="13">
        <f>AVERAGE(Fuels!I10:L10)</f>
        <v>60626</v>
      </c>
      <c r="J11" s="13">
        <f>AVERAGE(Fuels!J10:M10)</f>
        <v>84731.75</v>
      </c>
      <c r="K11" s="13">
        <f>AVERAGE(Fuels!K10:N10)</f>
        <v>141667.5</v>
      </c>
      <c r="L11" s="13">
        <f>AVERAGE(Fuels!L10:O10)</f>
        <v>172125.5</v>
      </c>
      <c r="M11" s="13">
        <f>AVERAGE(Fuels!M10:P10)</f>
        <v>187184.5</v>
      </c>
      <c r="N11" s="13">
        <f>AVERAGE(Fuels!N10:Q10)</f>
        <v>193299.25</v>
      </c>
      <c r="O11" s="13">
        <f>AVERAGE(Fuels!O10:R10)</f>
        <v>179500</v>
      </c>
      <c r="P11" s="13">
        <f>AVERAGE(Fuels!P10:S10)</f>
        <v>186099.25</v>
      </c>
      <c r="Q11" s="13">
        <f>AVERAGE(Fuels!Q10:T10)</f>
        <v>212265.5</v>
      </c>
      <c r="R11" s="13">
        <f>AVERAGE(Fuels!R10:U10)</f>
        <v>264657.25</v>
      </c>
      <c r="S11" s="13">
        <f>AVERAGE(Fuels!S10:V10)</f>
        <v>303477.5</v>
      </c>
      <c r="T11" s="13">
        <f>AVERAGE(Fuels!T10:W10)</f>
        <v>335225.5</v>
      </c>
      <c r="U11" s="13">
        <f>AVERAGE(Fuels!U10:X10)</f>
        <v>361311.75</v>
      </c>
      <c r="V11" s="13">
        <f>AVERAGE(Fuels!V10:Y10)</f>
        <v>387917</v>
      </c>
      <c r="W11" s="13">
        <f>AVERAGE(Fuels!W10:Z10)</f>
        <v>434195.75</v>
      </c>
      <c r="X11" s="13">
        <f>AVERAGE(Fuels!X10:AA10)</f>
        <v>430204</v>
      </c>
      <c r="Y11" s="13">
        <f>AVERAGE(Fuels!Y10:AB10)</f>
        <v>412601.75</v>
      </c>
      <c r="Z11" s="13">
        <f>AVERAGE(Fuels!Z10:AC10)</f>
        <v>393268</v>
      </c>
      <c r="AA11" s="13">
        <f>AVERAGE(Fuels!AA10:AD10)</f>
        <v>344934.75</v>
      </c>
      <c r="AB11" s="13">
        <f>AVERAGE(Fuels!AB10:AE10)</f>
        <v>344859</v>
      </c>
      <c r="AC11" s="13">
        <f>AVERAGE(Fuels!AC10:AF10)</f>
        <v>353758.75</v>
      </c>
      <c r="AD11" s="13">
        <f>AVERAGE(Fuels!AD10:AG10)</f>
        <v>365863.75</v>
      </c>
      <c r="AE11" s="13">
        <f>AVERAGE(Fuels!AE10:AI10)</f>
        <v>390738.8</v>
      </c>
      <c r="AF11" s="13">
        <f>AVERAGE(Fuels!AF10:AK10)</f>
        <v>440645</v>
      </c>
      <c r="AG11" s="13">
        <f>AVERAGE(Fuels!AG10:AL10)</f>
        <v>462299.83333333331</v>
      </c>
      <c r="AH11" s="13">
        <f>AVERAGE(Fuels!AH10:AM10)</f>
        <v>468264.83333333331</v>
      </c>
      <c r="AI11" s="13">
        <f>AVERAGE(Fuels!AI10:AP10)</f>
        <v>505552.125</v>
      </c>
      <c r="AJ11" s="13">
        <f>AVERAGE(Fuels!AJ10:AQ10)</f>
        <v>523562.5</v>
      </c>
      <c r="AK11" s="13">
        <f>AVERAGE(Fuels!AK10:AS10)</f>
        <v>549491.4444444445</v>
      </c>
      <c r="AL11" s="13">
        <f>AVERAGE(Fuels!AL10:AU10)</f>
        <v>554884.125</v>
      </c>
      <c r="AM11" s="13">
        <f>AVERAGE(Fuels!AM10:AV10)</f>
        <v>564519.42857142852</v>
      </c>
      <c r="AN11" s="13">
        <f>AVERAGE(Fuels!AN10:AW10)</f>
        <v>578973.16666666663</v>
      </c>
      <c r="AO11" s="13">
        <f>AVERAGE(Fuels!AO10:AX10)</f>
        <v>596268.80000000005</v>
      </c>
      <c r="AP11" s="13">
        <f>AVERAGE(Fuels!AP10:AY10)</f>
        <v>597262</v>
      </c>
    </row>
    <row r="12" spans="1:42" x14ac:dyDescent="0.35">
      <c r="A12" s="7" t="s">
        <v>17</v>
      </c>
      <c r="B12" s="92" t="s">
        <v>9</v>
      </c>
      <c r="C12" s="13">
        <f>AVERAGE(Fuels!C11:F11)</f>
        <v>4255</v>
      </c>
      <c r="D12" s="13">
        <f>AVERAGE(Fuels!D11:G11)</f>
        <v>5162.75</v>
      </c>
      <c r="E12" s="13">
        <f>AVERAGE(Fuels!E11:H11)</f>
        <v>6021.75</v>
      </c>
      <c r="F12" s="13">
        <f>AVERAGE(Fuels!F11:I11)</f>
        <v>6915.75</v>
      </c>
      <c r="G12" s="13">
        <f>AVERAGE(Fuels!G11:J11)</f>
        <v>18164.75</v>
      </c>
      <c r="H12" s="13">
        <f>AVERAGE(Fuels!H11:K11)</f>
        <v>32600.75</v>
      </c>
      <c r="I12" s="13">
        <f>AVERAGE(Fuels!I11:L11)</f>
        <v>75473</v>
      </c>
      <c r="J12" s="13">
        <f>AVERAGE(Fuels!J11:M11)</f>
        <v>145738</v>
      </c>
      <c r="K12" s="13">
        <f>AVERAGE(Fuels!K11:N11)</f>
        <v>197482.25</v>
      </c>
      <c r="L12" s="13">
        <f>AVERAGE(Fuels!L11:O11)</f>
        <v>229472.75</v>
      </c>
      <c r="M12" s="13">
        <f>AVERAGE(Fuels!M11:P11)</f>
        <v>237650.5</v>
      </c>
      <c r="N12" s="13">
        <f>AVERAGE(Fuels!N11:Q11)</f>
        <v>230531.5</v>
      </c>
      <c r="O12" s="13">
        <f>AVERAGE(Fuels!O11:R11)</f>
        <v>211244.75</v>
      </c>
      <c r="P12" s="13">
        <f>AVERAGE(Fuels!P11:S11)</f>
        <v>214231</v>
      </c>
      <c r="Q12" s="13">
        <f>AVERAGE(Fuels!Q11:T11)</f>
        <v>221521.75</v>
      </c>
      <c r="R12" s="13">
        <f>AVERAGE(Fuels!R11:U11)</f>
        <v>231039</v>
      </c>
      <c r="S12" s="13">
        <f>AVERAGE(Fuels!S11:V11)</f>
        <v>259542.75</v>
      </c>
      <c r="T12" s="13">
        <f>AVERAGE(Fuels!T11:W11)</f>
        <v>277096.75</v>
      </c>
      <c r="U12" s="13">
        <f>AVERAGE(Fuels!U11:X11)</f>
        <v>384694.75</v>
      </c>
      <c r="V12" s="13">
        <f>AVERAGE(Fuels!V11:Y11)</f>
        <v>454443.5</v>
      </c>
      <c r="W12" s="13">
        <f>AVERAGE(Fuels!W11:Z11)</f>
        <v>560304.25</v>
      </c>
      <c r="X12" s="13">
        <f>AVERAGE(Fuels!X11:AA11)</f>
        <v>644325.25</v>
      </c>
      <c r="Y12" s="13">
        <f>AVERAGE(Fuels!Y11:AB11)</f>
        <v>685591.75</v>
      </c>
      <c r="Z12" s="13">
        <f>AVERAGE(Fuels!Z11:AC11)</f>
        <v>752235</v>
      </c>
      <c r="AA12" s="13">
        <f>AVERAGE(Fuels!AA11:AD11)</f>
        <v>741682.5</v>
      </c>
      <c r="AB12" s="13">
        <f>AVERAGE(Fuels!AB11:AE11)</f>
        <v>794697.25</v>
      </c>
      <c r="AC12" s="13">
        <f>AVERAGE(Fuels!AC11:AF11)</f>
        <v>811822.25</v>
      </c>
      <c r="AD12" s="13">
        <f>AVERAGE(Fuels!AD11:AG11)</f>
        <v>771975.75</v>
      </c>
      <c r="AE12" s="13">
        <f>AVERAGE(Fuels!AE11:AI11)</f>
        <v>936189.4</v>
      </c>
      <c r="AF12" s="13">
        <f>AVERAGE(Fuels!AF11:AK11)</f>
        <v>1026714.5</v>
      </c>
      <c r="AG12" s="13">
        <f>AVERAGE(Fuels!AG11:AL11)</f>
        <v>1089847</v>
      </c>
      <c r="AH12" s="13">
        <f>AVERAGE(Fuels!AH11:AM11)</f>
        <v>1147931.3333333333</v>
      </c>
      <c r="AI12" s="13">
        <f>AVERAGE(Fuels!AI11:AP11)</f>
        <v>1168978.375</v>
      </c>
      <c r="AJ12" s="13">
        <f>AVERAGE(Fuels!AJ11:AQ11)</f>
        <v>1194577.125</v>
      </c>
      <c r="AK12" s="13">
        <f>AVERAGE(Fuels!AK11:AS11)</f>
        <v>1283516.888888889</v>
      </c>
      <c r="AL12" s="13">
        <f>AVERAGE(Fuels!AL11:AU11)</f>
        <v>1311918.375</v>
      </c>
      <c r="AM12" s="13">
        <f>AVERAGE(Fuels!AM11:AV11)</f>
        <v>1316061</v>
      </c>
      <c r="AN12" s="13">
        <f>AVERAGE(Fuels!AN11:AW11)</f>
        <v>1363191.3333333333</v>
      </c>
      <c r="AO12" s="13">
        <f>AVERAGE(Fuels!AO11:AX11)</f>
        <v>1407614.8</v>
      </c>
      <c r="AP12" s="13">
        <f>AVERAGE(Fuels!AP11:AY11)</f>
        <v>1483276</v>
      </c>
    </row>
    <row r="13" spans="1:42" s="27" customFormat="1" x14ac:dyDescent="0.35">
      <c r="A13" s="21" t="s">
        <v>116</v>
      </c>
      <c r="B13" s="92" t="s">
        <v>9</v>
      </c>
      <c r="C13" s="13">
        <f>AVERAGE(Fuels!C13:F13)</f>
        <v>0</v>
      </c>
      <c r="D13" s="13">
        <f>AVERAGE(Fuels!D13:G13)</f>
        <v>0</v>
      </c>
      <c r="E13" s="13">
        <f>AVERAGE(Fuels!E13:H13)</f>
        <v>0</v>
      </c>
      <c r="F13" s="13">
        <f>AVERAGE(Fuels!F13:I13)</f>
        <v>0</v>
      </c>
      <c r="G13" s="13">
        <f>AVERAGE(Fuels!G13:J13)</f>
        <v>0</v>
      </c>
      <c r="H13" s="13">
        <f>AVERAGE(Fuels!H13:K13)</f>
        <v>0</v>
      </c>
      <c r="I13" s="13">
        <f>AVERAGE(Fuels!I13:L13)</f>
        <v>0</v>
      </c>
      <c r="J13" s="13">
        <f>AVERAGE(Fuels!J13:M13)</f>
        <v>0</v>
      </c>
      <c r="K13" s="13">
        <f>AVERAGE(Fuels!K13:N13)</f>
        <v>0</v>
      </c>
      <c r="L13" s="13">
        <f>AVERAGE(Fuels!L13:O13)</f>
        <v>0</v>
      </c>
      <c r="M13" s="13">
        <f>AVERAGE(Fuels!M13:P13)</f>
        <v>0</v>
      </c>
      <c r="N13" s="13">
        <f>AVERAGE(Fuels!N13:Q13)</f>
        <v>0</v>
      </c>
      <c r="O13" s="13">
        <f>AVERAGE(Fuels!O13:R13)</f>
        <v>0</v>
      </c>
      <c r="P13" s="13">
        <f>AVERAGE(Fuels!P13:S13)</f>
        <v>0</v>
      </c>
      <c r="Q13" s="13">
        <f>AVERAGE(Fuels!Q13:T13)</f>
        <v>0</v>
      </c>
      <c r="R13" s="13">
        <f>AVERAGE(Fuels!R13:U13)</f>
        <v>0</v>
      </c>
      <c r="S13" s="13">
        <f>AVERAGE(Fuels!S13:V13)</f>
        <v>0</v>
      </c>
      <c r="T13" s="13">
        <f>AVERAGE(Fuels!T13:W13)</f>
        <v>0</v>
      </c>
      <c r="U13" s="13">
        <f>AVERAGE(Fuels!U13:X13)</f>
        <v>0</v>
      </c>
      <c r="V13" s="13">
        <f>AVERAGE(Fuels!V13:Y13)</f>
        <v>0</v>
      </c>
      <c r="W13" s="13">
        <f>AVERAGE(Fuels!W13:Z13)</f>
        <v>0</v>
      </c>
      <c r="X13" s="13">
        <f>AVERAGE(Fuels!X13:AA13)</f>
        <v>0</v>
      </c>
      <c r="Y13" s="13">
        <f>AVERAGE(Fuels!Y13:AB13)</f>
        <v>0</v>
      </c>
      <c r="Z13" s="13">
        <f>AVERAGE(Fuels!Z13:AC13)</f>
        <v>0</v>
      </c>
      <c r="AA13" s="13">
        <f>AVERAGE(Fuels!AA13:AD13)</f>
        <v>0</v>
      </c>
      <c r="AB13" s="13">
        <f>AVERAGE(Fuels!AB13:AE13)</f>
        <v>0</v>
      </c>
      <c r="AC13" s="13">
        <f>AVERAGE(Fuels!AC13:AF13)</f>
        <v>0</v>
      </c>
      <c r="AD13" s="13">
        <f>AVERAGE(Fuels!AD13:AG13)</f>
        <v>0</v>
      </c>
      <c r="AE13" s="13">
        <f>AVERAGE(Fuels!AE13:AH13)</f>
        <v>270.5</v>
      </c>
      <c r="AF13" s="13">
        <f>AVERAGE(Fuels!AF13:AI13)</f>
        <v>440.25</v>
      </c>
      <c r="AG13" s="13">
        <f>AVERAGE(Fuels!AG13:AJ13)</f>
        <v>1499.25</v>
      </c>
      <c r="AH13" s="13">
        <f>AVERAGE(Fuels!AH13:AK13)</f>
        <v>1789.5</v>
      </c>
      <c r="AI13" s="13">
        <f>AVERAGE(Fuels!AI13:AL13)</f>
        <v>2004.5</v>
      </c>
      <c r="AJ13" s="13">
        <f>AVERAGE(Fuels!AJ13:AM13)</f>
        <v>2426.75</v>
      </c>
      <c r="AK13" s="13">
        <f>AVERAGE(Fuels!AK13:AN13)</f>
        <v>1952.25</v>
      </c>
      <c r="AL13" s="13">
        <f>AVERAGE(Fuels!AL13:AO13)</f>
        <v>3280</v>
      </c>
      <c r="AM13" s="13">
        <f>AVERAGE(Fuels!AM13:AP13)</f>
        <v>3980.25</v>
      </c>
      <c r="AN13" s="13">
        <f>AVERAGE(Fuels!AN13:AQ13)</f>
        <v>6232.5</v>
      </c>
      <c r="AO13" s="13">
        <f>AVERAGE(Fuels!AO13:AR13)</f>
        <v>9480.75</v>
      </c>
      <c r="AP13" s="13">
        <f>AVERAGE(Fuels!AP13:AS13)</f>
        <v>10499.25</v>
      </c>
    </row>
    <row r="14" spans="1:42" s="30" customFormat="1" x14ac:dyDescent="0.35">
      <c r="A14" s="21" t="s">
        <v>123</v>
      </c>
      <c r="B14" s="92" t="s">
        <v>9</v>
      </c>
      <c r="C14" s="13">
        <f>AVERAGE(Fuels!C14:F14)</f>
        <v>0</v>
      </c>
      <c r="D14" s="13">
        <f>AVERAGE(Fuels!D14:G14)</f>
        <v>0</v>
      </c>
      <c r="E14" s="13">
        <f>AVERAGE(Fuels!E14:H14)</f>
        <v>0</v>
      </c>
      <c r="F14" s="13">
        <f>AVERAGE(Fuels!F14:I14)</f>
        <v>0</v>
      </c>
      <c r="G14" s="13">
        <f>AVERAGE(Fuels!G14:J14)</f>
        <v>0</v>
      </c>
      <c r="H14" s="13">
        <f>AVERAGE(Fuels!H14:K14)</f>
        <v>0</v>
      </c>
      <c r="I14" s="13">
        <f>AVERAGE(Fuels!I14:L14)</f>
        <v>0</v>
      </c>
      <c r="J14" s="13">
        <f>AVERAGE(Fuels!J14:M14)</f>
        <v>0</v>
      </c>
      <c r="K14" s="13">
        <f>AVERAGE(Fuels!K14:N14)</f>
        <v>0</v>
      </c>
      <c r="L14" s="13">
        <f>AVERAGE(Fuels!L14:O14)</f>
        <v>0</v>
      </c>
      <c r="M14" s="13">
        <f>AVERAGE(Fuels!M14:P14)</f>
        <v>0</v>
      </c>
      <c r="N14" s="13">
        <f>AVERAGE(Fuels!N14:Q14)</f>
        <v>0</v>
      </c>
      <c r="O14" s="13">
        <f>AVERAGE(Fuels!O14:R14)</f>
        <v>0</v>
      </c>
      <c r="P14" s="13">
        <f>AVERAGE(Fuels!P14:S14)</f>
        <v>0</v>
      </c>
      <c r="Q14" s="13">
        <f>AVERAGE(Fuels!Q14:T14)</f>
        <v>0</v>
      </c>
      <c r="R14" s="13">
        <f>AVERAGE(Fuels!R14:U14)</f>
        <v>0</v>
      </c>
      <c r="S14" s="13">
        <f>AVERAGE(Fuels!S14:V14)</f>
        <v>0</v>
      </c>
      <c r="T14" s="13">
        <f>AVERAGE(Fuels!T14:W14)</f>
        <v>0</v>
      </c>
      <c r="U14" s="13">
        <f>AVERAGE(Fuels!U14:X14)</f>
        <v>0</v>
      </c>
      <c r="V14" s="13">
        <f>AVERAGE(Fuels!V14:Y14)</f>
        <v>0</v>
      </c>
      <c r="W14" s="13">
        <f>AVERAGE(Fuels!W14:Z14)</f>
        <v>0</v>
      </c>
      <c r="X14" s="13">
        <f>AVERAGE(Fuels!X14:AA14)</f>
        <v>0</v>
      </c>
      <c r="Y14" s="13">
        <f>AVERAGE(Fuels!Y14:AB14)</f>
        <v>0</v>
      </c>
      <c r="Z14" s="13">
        <f>AVERAGE(Fuels!Z14:AC14)</f>
        <v>0</v>
      </c>
      <c r="AA14" s="13">
        <f>AVERAGE(Fuels!AA14:AD14)</f>
        <v>0</v>
      </c>
      <c r="AB14" s="13">
        <f>AVERAGE(Fuels!AB14:AE14)</f>
        <v>0</v>
      </c>
      <c r="AC14" s="13">
        <f>AVERAGE(Fuels!AC14:AF14)</f>
        <v>0</v>
      </c>
      <c r="AD14" s="13">
        <f>AVERAGE(Fuels!AD14:AG14)</f>
        <v>0</v>
      </c>
      <c r="AE14" s="13">
        <f>AVERAGE(Fuels!AE14:AH14)</f>
        <v>0</v>
      </c>
      <c r="AF14" s="13">
        <f>AVERAGE(Fuels!AF14:AI14)</f>
        <v>16</v>
      </c>
      <c r="AG14" s="13">
        <f>AVERAGE(Fuels!AG14:AJ14)</f>
        <v>171.75</v>
      </c>
      <c r="AH14" s="13">
        <f>AVERAGE(Fuels!AH14:AK14)</f>
        <v>540.5</v>
      </c>
      <c r="AI14" s="13">
        <f>AVERAGE(Fuels!AI14:AL14)</f>
        <v>923.5</v>
      </c>
      <c r="AJ14" s="13">
        <f>AVERAGE(Fuels!AJ14:AM14)</f>
        <v>1923.75</v>
      </c>
      <c r="AK14" s="13">
        <f>AVERAGE(Fuels!AK14:AN14)</f>
        <v>3331.75</v>
      </c>
      <c r="AL14" s="13">
        <f>AVERAGE(Fuels!AL14:AO14)</f>
        <v>4536.75</v>
      </c>
      <c r="AM14" s="13">
        <f>AVERAGE(Fuels!AM14:AP14)</f>
        <v>5791</v>
      </c>
      <c r="AN14" s="13">
        <f>AVERAGE(Fuels!AN14:AQ14)</f>
        <v>7039.25</v>
      </c>
      <c r="AO14" s="13">
        <f>AVERAGE(Fuels!AO14:AR14)</f>
        <v>7629.25</v>
      </c>
      <c r="AP14" s="13">
        <f>AVERAGE(Fuels!AP14:AS14)</f>
        <v>8713.5</v>
      </c>
    </row>
    <row r="15" spans="1:42" s="25" customFormat="1" x14ac:dyDescent="0.35">
      <c r="A15" s="21" t="s">
        <v>66</v>
      </c>
      <c r="B15" s="92" t="s">
        <v>9</v>
      </c>
      <c r="C15" s="13"/>
      <c r="D15" s="13"/>
      <c r="E15" s="13"/>
      <c r="F15" s="13"/>
      <c r="G15" s="13"/>
      <c r="H15" s="13"/>
      <c r="I15" s="13"/>
      <c r="J15" s="13"/>
      <c r="K15" s="13"/>
      <c r="L15" s="13"/>
      <c r="M15" s="13"/>
      <c r="N15" s="13"/>
      <c r="O15" s="13"/>
      <c r="P15" s="13"/>
      <c r="Q15" s="13"/>
      <c r="R15" s="13"/>
      <c r="S15" s="13"/>
      <c r="T15" s="13"/>
      <c r="U15" s="13"/>
      <c r="V15" s="13">
        <f>AVERAGE(Fuels!V37:Y37)</f>
        <v>845</v>
      </c>
      <c r="W15" s="13">
        <f>AVERAGE(Fuels!W37:Z37)</f>
        <v>715.5</v>
      </c>
      <c r="X15" s="13">
        <f>AVERAGE(Fuels!X37:AA37)</f>
        <v>654.33333333333337</v>
      </c>
      <c r="Y15" s="13">
        <f>AVERAGE(Fuels!Y37:AB37)</f>
        <v>706.25</v>
      </c>
      <c r="Z15" s="13">
        <f>AVERAGE(Fuels!Z37:AC37)</f>
        <v>698.25</v>
      </c>
      <c r="AA15" s="13">
        <f>AVERAGE(Fuels!AA37:AD37)</f>
        <v>707.75</v>
      </c>
      <c r="AB15" s="13">
        <f>AVERAGE(Fuels!AB37:AE37)</f>
        <v>724.75</v>
      </c>
      <c r="AC15" s="13">
        <f>AVERAGE(Fuels!AC37:AF37)</f>
        <v>725</v>
      </c>
      <c r="AD15" s="13">
        <f>AVERAGE(Fuels!AD37:AG37)</f>
        <v>746.75</v>
      </c>
      <c r="AE15" s="13">
        <f>AVERAGE(Fuels!AE37:AH37)</f>
        <v>746.25</v>
      </c>
      <c r="AF15" s="13">
        <f>AVERAGE(Fuels!AF37:AI37)</f>
        <v>752.5</v>
      </c>
      <c r="AG15" s="13">
        <f>AVERAGE(Fuels!AG37:AJ37)</f>
        <v>791.5</v>
      </c>
      <c r="AH15" s="13">
        <f>AVERAGE(Fuels!AH37:AK37)</f>
        <v>827.25</v>
      </c>
      <c r="AI15" s="13">
        <f>AVERAGE(Fuels!AI37:AL37)</f>
        <v>838</v>
      </c>
      <c r="AJ15" s="13">
        <f>AVERAGE(Fuels!AJ37:AM37)</f>
        <v>858</v>
      </c>
      <c r="AK15" s="13">
        <f>AVERAGE(Fuels!AK37:AM37)</f>
        <v>804.33333333333337</v>
      </c>
      <c r="AL15" s="13">
        <f>AVERAGE(Fuels!AL37:AO37)</f>
        <v>3686.25</v>
      </c>
      <c r="AM15" s="13">
        <f>AVERAGE(Fuels!AM37:AP37)</f>
        <v>4666</v>
      </c>
      <c r="AN15" s="13">
        <f>AVERAGE(Fuels!AN37:AQ37)</f>
        <v>5752.5</v>
      </c>
      <c r="AO15" s="13">
        <f>AVERAGE(Fuels!AO37:AR37)</f>
        <v>6201</v>
      </c>
      <c r="AP15" s="13">
        <f>AVERAGE(Fuels!AP37:AS37)</f>
        <v>6031</v>
      </c>
    </row>
    <row r="16" spans="1:42" s="25" customFormat="1" ht="25" x14ac:dyDescent="0.35">
      <c r="A16" s="21" t="s">
        <v>83</v>
      </c>
      <c r="B16" s="92" t="s">
        <v>9</v>
      </c>
      <c r="C16" s="13"/>
      <c r="D16" s="13"/>
      <c r="E16" s="13"/>
      <c r="F16" s="13"/>
      <c r="G16" s="13"/>
      <c r="H16" s="13"/>
      <c r="I16" s="13"/>
      <c r="J16" s="13"/>
      <c r="K16" s="13"/>
      <c r="L16" s="13"/>
      <c r="M16" s="13"/>
      <c r="N16" s="13"/>
      <c r="O16" s="13"/>
      <c r="P16" s="13"/>
      <c r="Q16" s="13"/>
      <c r="R16" s="13"/>
      <c r="S16" s="13"/>
      <c r="T16" s="13">
        <f>AVERAGE(Fuels!T38:W38)</f>
        <v>37942</v>
      </c>
      <c r="U16" s="13">
        <f>AVERAGE(Fuels!U38:X38)</f>
        <v>38078.5</v>
      </c>
      <c r="V16" s="13">
        <f>AVERAGE(Fuels!V38:Y38)</f>
        <v>38384.666666666664</v>
      </c>
      <c r="W16" s="13">
        <f>AVERAGE(Fuels!W38:Z38)</f>
        <v>38514.75</v>
      </c>
      <c r="X16" s="13">
        <f>AVERAGE(Fuels!X38:AA38)</f>
        <v>38012.75</v>
      </c>
      <c r="Y16" s="13">
        <f>AVERAGE(Fuels!Y38:AB38)</f>
        <v>37442.75</v>
      </c>
      <c r="Z16" s="13">
        <f>AVERAGE(Fuels!Z38:AC38)</f>
        <v>36677</v>
      </c>
      <c r="AA16" s="13">
        <f>AVERAGE(Fuels!AA38:AD38)</f>
        <v>35934.75</v>
      </c>
      <c r="AB16" s="13">
        <f>AVERAGE(Fuels!AB38:AE38)</f>
        <v>35341.5</v>
      </c>
      <c r="AC16" s="13">
        <f>AVERAGE(Fuels!AC38:AF38)</f>
        <v>34748.5</v>
      </c>
      <c r="AD16" s="13">
        <f>AVERAGE(Fuels!AD38:AG38)</f>
        <v>34155.25</v>
      </c>
      <c r="AE16" s="13"/>
      <c r="AF16" s="13"/>
      <c r="AG16" s="13"/>
      <c r="AH16" s="13"/>
      <c r="AI16" s="13"/>
      <c r="AJ16" s="13"/>
      <c r="AK16" s="13"/>
      <c r="AL16" s="13"/>
      <c r="AM16" s="13"/>
      <c r="AN16" s="13"/>
      <c r="AO16" s="13"/>
      <c r="AP16" s="13"/>
    </row>
    <row r="17" spans="1:45" s="30" customFormat="1" x14ac:dyDescent="0.35">
      <c r="A17" s="21" t="s">
        <v>84</v>
      </c>
      <c r="B17" s="92" t="s">
        <v>9</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f>AVERAGE(Fuels!AH39:AK39)</f>
        <v>10757</v>
      </c>
      <c r="AI17" s="13">
        <f>AVERAGE(Fuels!AI39:AL39)</f>
        <v>11186.5</v>
      </c>
      <c r="AJ17" s="13">
        <f>AVERAGE(Fuels!AJ39:AM39)</f>
        <v>11186.5</v>
      </c>
      <c r="AK17" s="13">
        <f>AVERAGE(Fuels!AK39:AN39)</f>
        <v>11186.5</v>
      </c>
      <c r="AL17" s="13">
        <f>AVERAGE(Fuels!AL39:AO39)</f>
        <v>11616</v>
      </c>
      <c r="AM17" s="13"/>
      <c r="AN17" s="13"/>
      <c r="AO17" s="13"/>
      <c r="AP17" s="13"/>
    </row>
    <row r="18" spans="1:45" s="30" customFormat="1" ht="25" x14ac:dyDescent="0.35">
      <c r="A18" s="21" t="s">
        <v>155</v>
      </c>
      <c r="B18" s="92" t="s">
        <v>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f>AVERAGE(Fuels!AG41:AJ41)</f>
        <v>920.5</v>
      </c>
      <c r="AH18" s="13">
        <f>AVERAGE(Fuels!AH41:AK41)</f>
        <v>1556</v>
      </c>
      <c r="AI18" s="13">
        <f>AVERAGE(Fuels!AI41:AL41)</f>
        <v>2527.5</v>
      </c>
      <c r="AJ18" s="13">
        <f>AVERAGE(Fuels!AJ41:AM41)</f>
        <v>3889.5</v>
      </c>
      <c r="AK18" s="13">
        <f>AVERAGE(Fuels!AK41:AN41)</f>
        <v>4888.75</v>
      </c>
      <c r="AL18" s="13">
        <f>AVERAGE(Fuels!AL41:AO41)</f>
        <v>6439.5</v>
      </c>
      <c r="AM18" s="13">
        <f>AVERAGE(Fuels!AM41:AP41)</f>
        <v>8491.75</v>
      </c>
      <c r="AN18" s="13">
        <f>AVERAGE(Fuels!AN41:AQ41)</f>
        <v>10096.5</v>
      </c>
      <c r="AO18" s="13">
        <f>AVERAGE(Fuels!AO41:AR41)</f>
        <v>13239.25</v>
      </c>
      <c r="AP18" s="13">
        <f>AVERAGE(Fuels!AP41:AS41)</f>
        <v>14603</v>
      </c>
    </row>
    <row r="19" spans="1:45" s="30" customFormat="1" ht="25" x14ac:dyDescent="0.35">
      <c r="A19" s="21" t="s">
        <v>156</v>
      </c>
      <c r="B19" s="92" t="s">
        <v>9</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f>AVERAGE(Fuels!AG42:AJ42)</f>
        <v>177.5</v>
      </c>
      <c r="AH19" s="13">
        <f>AVERAGE(Fuels!AH42:AK42)</f>
        <v>662</v>
      </c>
      <c r="AI19" s="13">
        <f>AVERAGE(Fuels!AI42:AL42)</f>
        <v>1321.75</v>
      </c>
      <c r="AJ19" s="13">
        <f>AVERAGE(Fuels!AJ42:AM42)</f>
        <v>2212.25</v>
      </c>
      <c r="AK19" s="13">
        <f>AVERAGE(Fuels!AK42:AN42)</f>
        <v>2956.5</v>
      </c>
      <c r="AL19" s="13">
        <f>AVERAGE(Fuels!AL42:AO42)</f>
        <v>3479.5</v>
      </c>
      <c r="AM19" s="13">
        <f>AVERAGE(Fuels!AM42:AP42)</f>
        <v>4267</v>
      </c>
      <c r="AN19" s="13">
        <f>AVERAGE(Fuels!AN42:AQ42)</f>
        <v>6158.5</v>
      </c>
      <c r="AO19" s="13">
        <f>AVERAGE(Fuels!AO42:AR42)</f>
        <v>7473</v>
      </c>
      <c r="AP19" s="13">
        <f>AVERAGE(Fuels!AP42:AS42)</f>
        <v>7780.5</v>
      </c>
    </row>
    <row r="20" spans="1:45" x14ac:dyDescent="0.35">
      <c r="A20" s="7" t="s">
        <v>1</v>
      </c>
      <c r="B20" s="92" t="s">
        <v>1</v>
      </c>
      <c r="C20" s="13" t="s">
        <v>1</v>
      </c>
      <c r="D20" s="13"/>
      <c r="E20" s="13" t="s">
        <v>1</v>
      </c>
      <c r="F20" s="13" t="s">
        <v>1</v>
      </c>
      <c r="G20" s="13" t="s">
        <v>1</v>
      </c>
      <c r="H20" s="13" t="s">
        <v>1</v>
      </c>
      <c r="I20" s="13" t="s">
        <v>1</v>
      </c>
      <c r="J20" s="13" t="s">
        <v>1</v>
      </c>
      <c r="K20" s="13" t="s">
        <v>1</v>
      </c>
      <c r="L20" s="13" t="s">
        <v>1</v>
      </c>
      <c r="M20" s="13" t="s">
        <v>1</v>
      </c>
      <c r="N20" s="13" t="s">
        <v>1</v>
      </c>
      <c r="O20" s="13" t="s">
        <v>1</v>
      </c>
      <c r="P20" s="13" t="s">
        <v>1</v>
      </c>
      <c r="Q20" s="13" t="s">
        <v>1</v>
      </c>
      <c r="R20" s="13" t="s">
        <v>1</v>
      </c>
      <c r="S20" s="13" t="s">
        <v>1</v>
      </c>
      <c r="T20" s="13" t="s">
        <v>1</v>
      </c>
      <c r="U20" s="13" t="s">
        <v>1</v>
      </c>
      <c r="V20" s="13" t="s">
        <v>1</v>
      </c>
      <c r="W20" s="13" t="s">
        <v>1</v>
      </c>
      <c r="X20" s="13" t="s">
        <v>1</v>
      </c>
      <c r="Y20" s="13" t="s">
        <v>1</v>
      </c>
      <c r="Z20" s="13" t="s">
        <v>1</v>
      </c>
      <c r="AA20" s="13" t="s">
        <v>1</v>
      </c>
      <c r="AB20" s="13" t="s">
        <v>1</v>
      </c>
      <c r="AC20" s="6" t="s">
        <v>1</v>
      </c>
      <c r="AD20" s="6" t="s">
        <v>1</v>
      </c>
      <c r="AE20" s="26" t="s">
        <v>1</v>
      </c>
      <c r="AG20" s="30"/>
      <c r="AH20" s="30"/>
      <c r="AI20" s="30"/>
      <c r="AJ20" s="30"/>
      <c r="AK20" s="30"/>
      <c r="AL20" s="30"/>
      <c r="AM20" s="30"/>
      <c r="AN20" s="30"/>
      <c r="AO20" s="30"/>
      <c r="AP20" s="30"/>
    </row>
    <row r="21" spans="1:45" x14ac:dyDescent="0.35">
      <c r="A21" s="5" t="s">
        <v>55</v>
      </c>
      <c r="B21" s="92" t="s">
        <v>1</v>
      </c>
      <c r="C21" s="13" t="s">
        <v>1</v>
      </c>
      <c r="D21" s="13" t="s">
        <v>1</v>
      </c>
      <c r="E21" s="13" t="s">
        <v>1</v>
      </c>
      <c r="F21" s="13" t="s">
        <v>1</v>
      </c>
      <c r="G21" s="13" t="s">
        <v>1</v>
      </c>
      <c r="H21" s="13" t="s">
        <v>1</v>
      </c>
      <c r="I21" s="13" t="s">
        <v>1</v>
      </c>
      <c r="J21" s="13" t="s">
        <v>1</v>
      </c>
      <c r="K21" s="13" t="s">
        <v>1</v>
      </c>
      <c r="L21" s="13" t="s">
        <v>1</v>
      </c>
      <c r="M21" s="13" t="s">
        <v>1</v>
      </c>
      <c r="N21" s="13" t="s">
        <v>1</v>
      </c>
      <c r="O21" s="13" t="s">
        <v>1</v>
      </c>
      <c r="P21" s="13" t="s">
        <v>1</v>
      </c>
      <c r="Q21" s="13" t="s">
        <v>1</v>
      </c>
      <c r="R21" s="13" t="s">
        <v>1</v>
      </c>
      <c r="S21" s="13" t="s">
        <v>1</v>
      </c>
      <c r="T21" s="13" t="s">
        <v>1</v>
      </c>
      <c r="U21" s="13" t="s">
        <v>1</v>
      </c>
      <c r="V21" s="13" t="s">
        <v>1</v>
      </c>
      <c r="W21" s="13" t="s">
        <v>1</v>
      </c>
      <c r="X21" s="13" t="s">
        <v>1</v>
      </c>
      <c r="Y21" s="13" t="s">
        <v>1</v>
      </c>
      <c r="Z21" s="13" t="s">
        <v>1</v>
      </c>
      <c r="AA21" s="13" t="s">
        <v>1</v>
      </c>
      <c r="AB21" s="13" t="s">
        <v>1</v>
      </c>
      <c r="AC21" s="6" t="s">
        <v>1</v>
      </c>
      <c r="AD21" s="6" t="s">
        <v>1</v>
      </c>
      <c r="AE21" s="26" t="s">
        <v>1</v>
      </c>
      <c r="AG21" s="30"/>
      <c r="AH21" s="30"/>
      <c r="AI21" s="30"/>
      <c r="AJ21" s="30"/>
      <c r="AK21" s="30"/>
      <c r="AL21" s="30"/>
      <c r="AM21" s="30"/>
      <c r="AN21" s="30"/>
      <c r="AO21" s="30"/>
      <c r="AP21" s="30"/>
    </row>
    <row r="22" spans="1:45" x14ac:dyDescent="0.35">
      <c r="A22" s="3" t="s">
        <v>29</v>
      </c>
      <c r="B22" s="92" t="s">
        <v>9</v>
      </c>
      <c r="C22" s="13">
        <f>C10</f>
        <v>255888.25</v>
      </c>
      <c r="D22" s="13">
        <f t="shared" ref="D22:AI22" si="0">D10</f>
        <v>266727.25</v>
      </c>
      <c r="E22" s="13">
        <f t="shared" si="0"/>
        <v>269743.5</v>
      </c>
      <c r="F22" s="13">
        <f t="shared" si="0"/>
        <v>288811</v>
      </c>
      <c r="G22" s="13">
        <f t="shared" si="0"/>
        <v>304773.5</v>
      </c>
      <c r="H22" s="13">
        <f t="shared" si="0"/>
        <v>351042.25</v>
      </c>
      <c r="I22" s="13">
        <f t="shared" si="0"/>
        <v>394796.75</v>
      </c>
      <c r="J22" s="13">
        <f t="shared" si="0"/>
        <v>451907.5</v>
      </c>
      <c r="K22" s="13">
        <f t="shared" si="0"/>
        <v>495969.5</v>
      </c>
      <c r="L22" s="13">
        <f t="shared" si="0"/>
        <v>499193</v>
      </c>
      <c r="M22" s="13">
        <f t="shared" si="0"/>
        <v>527117.75</v>
      </c>
      <c r="N22" s="13">
        <f t="shared" si="0"/>
        <v>512500.5</v>
      </c>
      <c r="O22" s="13">
        <f t="shared" si="0"/>
        <v>507720.75</v>
      </c>
      <c r="P22" s="13">
        <f t="shared" si="0"/>
        <v>511213.5</v>
      </c>
      <c r="Q22" s="13">
        <f t="shared" si="0"/>
        <v>499516</v>
      </c>
      <c r="R22" s="13">
        <f t="shared" si="0"/>
        <v>502037.5</v>
      </c>
      <c r="S22" s="13">
        <f t="shared" si="0"/>
        <v>531188.5</v>
      </c>
      <c r="T22" s="13">
        <f t="shared" si="0"/>
        <v>622043.5</v>
      </c>
      <c r="U22" s="13">
        <f t="shared" si="0"/>
        <v>710200</v>
      </c>
      <c r="V22" s="13">
        <f t="shared" si="0"/>
        <v>805507.75</v>
      </c>
      <c r="W22" s="13">
        <f t="shared" si="0"/>
        <v>879846.5</v>
      </c>
      <c r="X22" s="13">
        <f t="shared" si="0"/>
        <v>866449</v>
      </c>
      <c r="Y22" s="13">
        <f t="shared" si="0"/>
        <v>866394.5</v>
      </c>
      <c r="Z22" s="13">
        <f t="shared" si="0"/>
        <v>869357.25</v>
      </c>
      <c r="AA22" s="13">
        <f t="shared" si="0"/>
        <v>872056</v>
      </c>
      <c r="AB22" s="13">
        <f t="shared" si="0"/>
        <v>870380.25</v>
      </c>
      <c r="AC22" s="13">
        <f t="shared" si="0"/>
        <v>850128.25</v>
      </c>
      <c r="AD22" s="13">
        <f t="shared" si="0"/>
        <v>854713.25</v>
      </c>
      <c r="AE22" s="13">
        <f t="shared" si="0"/>
        <v>864632.25</v>
      </c>
      <c r="AF22" s="13">
        <f t="shared" si="0"/>
        <v>907202.25</v>
      </c>
      <c r="AG22" s="13">
        <f t="shared" si="0"/>
        <v>984828</v>
      </c>
      <c r="AH22" s="13">
        <f t="shared" si="0"/>
        <v>1039674</v>
      </c>
      <c r="AI22" s="13">
        <f t="shared" si="0"/>
        <v>1085533</v>
      </c>
      <c r="AJ22" s="13">
        <f t="shared" ref="AJ22:AK22" si="1">AJ10</f>
        <v>1110328.25</v>
      </c>
      <c r="AK22" s="13">
        <f t="shared" si="1"/>
        <v>1000950.75</v>
      </c>
      <c r="AL22" s="13">
        <f t="shared" ref="AL22:AM22" si="2">AL10</f>
        <v>971846.5</v>
      </c>
      <c r="AM22" s="13">
        <f t="shared" si="2"/>
        <v>934163.75</v>
      </c>
      <c r="AN22" s="13">
        <f t="shared" ref="AN22:AO22" si="3">AN10</f>
        <v>859502</v>
      </c>
      <c r="AO22" s="13">
        <f t="shared" si="3"/>
        <v>949342.5</v>
      </c>
      <c r="AP22" s="13">
        <f t="shared" ref="AP22" si="4">AP10</f>
        <v>964439</v>
      </c>
    </row>
    <row r="23" spans="1:45" x14ac:dyDescent="0.35">
      <c r="A23" s="3" t="s">
        <v>23</v>
      </c>
      <c r="B23" s="92" t="s">
        <v>9</v>
      </c>
      <c r="C23" s="13">
        <f t="shared" ref="C23:AJ23" si="5">SUM(C9:C9)</f>
        <v>1935.75</v>
      </c>
      <c r="D23" s="13">
        <f t="shared" si="5"/>
        <v>2950.75</v>
      </c>
      <c r="E23" s="13">
        <f t="shared" si="5"/>
        <v>4017.5</v>
      </c>
      <c r="F23" s="13">
        <f t="shared" si="5"/>
        <v>5227.25</v>
      </c>
      <c r="G23" s="13">
        <f t="shared" si="5"/>
        <v>6746</v>
      </c>
      <c r="H23" s="13">
        <f t="shared" si="5"/>
        <v>9379</v>
      </c>
      <c r="I23" s="13">
        <f t="shared" si="5"/>
        <v>12868</v>
      </c>
      <c r="J23" s="13">
        <f t="shared" si="5"/>
        <v>17304.25</v>
      </c>
      <c r="K23" s="13">
        <f t="shared" si="5"/>
        <v>23488.25</v>
      </c>
      <c r="L23" s="13">
        <f t="shared" si="5"/>
        <v>30163.75</v>
      </c>
      <c r="M23" s="13">
        <f t="shared" si="5"/>
        <v>38057.75</v>
      </c>
      <c r="N23" s="13">
        <f t="shared" si="5"/>
        <v>46639.5</v>
      </c>
      <c r="O23" s="13">
        <f t="shared" si="5"/>
        <v>55332.5</v>
      </c>
      <c r="P23" s="13">
        <f t="shared" si="5"/>
        <v>63321.25</v>
      </c>
      <c r="Q23" s="13">
        <f t="shared" si="5"/>
        <v>70066.25</v>
      </c>
      <c r="R23" s="13">
        <f t="shared" si="5"/>
        <v>77983.75</v>
      </c>
      <c r="S23" s="13">
        <f t="shared" si="5"/>
        <v>84435</v>
      </c>
      <c r="T23" s="13">
        <f t="shared" si="5"/>
        <v>117624</v>
      </c>
      <c r="U23" s="13">
        <f t="shared" si="5"/>
        <v>152143.25</v>
      </c>
      <c r="V23" s="13">
        <f t="shared" si="5"/>
        <v>185794.25</v>
      </c>
      <c r="W23" s="13">
        <f t="shared" si="5"/>
        <v>226175.75</v>
      </c>
      <c r="X23" s="13">
        <f t="shared" si="5"/>
        <v>244170.25</v>
      </c>
      <c r="Y23" s="13">
        <f t="shared" si="5"/>
        <v>263683.25</v>
      </c>
      <c r="Z23" s="13">
        <f t="shared" si="5"/>
        <v>282887.5</v>
      </c>
      <c r="AA23" s="13">
        <f t="shared" si="5"/>
        <v>299528.5</v>
      </c>
      <c r="AB23" s="13">
        <f t="shared" si="5"/>
        <v>320878</v>
      </c>
      <c r="AC23" s="13">
        <f t="shared" si="5"/>
        <v>346254.75</v>
      </c>
      <c r="AD23" s="13">
        <f t="shared" si="5"/>
        <v>381588</v>
      </c>
      <c r="AE23" s="13">
        <f t="shared" si="5"/>
        <v>420493.25</v>
      </c>
      <c r="AF23" s="13">
        <f t="shared" si="5"/>
        <v>480141.25</v>
      </c>
      <c r="AG23" s="13">
        <f t="shared" si="5"/>
        <v>530900.75</v>
      </c>
      <c r="AH23" s="13">
        <f t="shared" si="5"/>
        <v>599857.25</v>
      </c>
      <c r="AI23" s="13">
        <f t="shared" si="5"/>
        <v>679869</v>
      </c>
      <c r="AJ23" s="13">
        <f t="shared" si="5"/>
        <v>728667</v>
      </c>
      <c r="AK23" s="13">
        <f t="shared" ref="AK23:AL23" si="6">SUM(AK9:AK9)</f>
        <v>728389.25</v>
      </c>
      <c r="AL23" s="13">
        <f t="shared" si="6"/>
        <v>733229</v>
      </c>
      <c r="AM23" s="13">
        <f t="shared" ref="AM23:AN23" si="7">SUM(AM9:AM9)</f>
        <v>735016.25</v>
      </c>
      <c r="AN23" s="13">
        <f t="shared" si="7"/>
        <v>756515.75</v>
      </c>
      <c r="AO23" s="13">
        <f t="shared" ref="AO23:AP23" si="8">SUM(AO9:AO9)</f>
        <v>877338.5</v>
      </c>
      <c r="AP23" s="13">
        <f t="shared" si="8"/>
        <v>986844.25</v>
      </c>
    </row>
    <row r="24" spans="1:45" x14ac:dyDescent="0.35">
      <c r="A24" s="7" t="s">
        <v>20</v>
      </c>
      <c r="B24" s="92" t="s">
        <v>9</v>
      </c>
      <c r="C24" s="13">
        <f t="shared" ref="C24:AJ24" si="9">SUM(C6:C7)</f>
        <v>41097.5</v>
      </c>
      <c r="D24" s="13">
        <f t="shared" si="9"/>
        <v>41170.5</v>
      </c>
      <c r="E24" s="13">
        <f t="shared" si="9"/>
        <v>41417.75</v>
      </c>
      <c r="F24" s="13">
        <f t="shared" si="9"/>
        <v>43542.5</v>
      </c>
      <c r="G24" s="13">
        <f t="shared" si="9"/>
        <v>45792.5</v>
      </c>
      <c r="H24" s="13">
        <f t="shared" si="9"/>
        <v>50547.5</v>
      </c>
      <c r="I24" s="13">
        <f t="shared" si="9"/>
        <v>54269.25</v>
      </c>
      <c r="J24" s="13">
        <f t="shared" si="9"/>
        <v>54483.5</v>
      </c>
      <c r="K24" s="13">
        <f t="shared" si="9"/>
        <v>55463.75</v>
      </c>
      <c r="L24" s="13">
        <f t="shared" si="9"/>
        <v>55062.5</v>
      </c>
      <c r="M24" s="13">
        <f t="shared" si="9"/>
        <v>58140</v>
      </c>
      <c r="N24" s="13">
        <f t="shared" si="9"/>
        <v>60638.5</v>
      </c>
      <c r="O24" s="13">
        <f t="shared" si="9"/>
        <v>61754</v>
      </c>
      <c r="P24" s="13">
        <f t="shared" si="9"/>
        <v>62258.75</v>
      </c>
      <c r="Q24" s="13">
        <f t="shared" si="9"/>
        <v>57339.5</v>
      </c>
      <c r="R24" s="13">
        <f t="shared" si="9"/>
        <v>54535.75</v>
      </c>
      <c r="S24" s="13">
        <f t="shared" si="9"/>
        <v>51397.75</v>
      </c>
      <c r="T24" s="13">
        <f t="shared" si="9"/>
        <v>47389.5</v>
      </c>
      <c r="U24" s="13">
        <f t="shared" si="9"/>
        <v>46374</v>
      </c>
      <c r="V24" s="13">
        <f t="shared" si="9"/>
        <v>44218.75</v>
      </c>
      <c r="W24" s="13">
        <f t="shared" si="9"/>
        <v>42547.75</v>
      </c>
      <c r="X24" s="13">
        <f t="shared" si="9"/>
        <v>35648.75</v>
      </c>
      <c r="Y24" s="13">
        <f t="shared" si="9"/>
        <v>27575.5</v>
      </c>
      <c r="Z24" s="13">
        <f t="shared" si="9"/>
        <v>20837.5</v>
      </c>
      <c r="AA24" s="13">
        <f t="shared" si="9"/>
        <v>14623.5</v>
      </c>
      <c r="AB24" s="13">
        <f t="shared" si="9"/>
        <v>14438.75</v>
      </c>
      <c r="AC24" s="13">
        <f t="shared" si="9"/>
        <v>15099</v>
      </c>
      <c r="AD24" s="13">
        <f t="shared" si="9"/>
        <v>15325</v>
      </c>
      <c r="AE24" s="13">
        <f t="shared" si="9"/>
        <v>13381.599999999999</v>
      </c>
      <c r="AF24" s="13">
        <f t="shared" si="9"/>
        <v>11157.166666666668</v>
      </c>
      <c r="AG24" s="13">
        <f t="shared" si="9"/>
        <v>9561.6666666666661</v>
      </c>
      <c r="AH24" s="13">
        <f t="shared" si="9"/>
        <v>7709.5</v>
      </c>
      <c r="AI24" s="13">
        <f t="shared" si="9"/>
        <v>4898.125</v>
      </c>
      <c r="AJ24" s="13">
        <f t="shared" si="9"/>
        <v>3941.625</v>
      </c>
      <c r="AK24" s="13">
        <f t="shared" ref="AK24:AL24" si="10">SUM(AK6:AK7)</f>
        <v>2830</v>
      </c>
      <c r="AL24" s="13">
        <f t="shared" si="10"/>
        <v>2170.375</v>
      </c>
      <c r="AM24" s="13">
        <f t="shared" ref="AM24:AN24" si="11">SUM(AM6:AM7)</f>
        <v>1424.5714285714287</v>
      </c>
      <c r="AN24" s="13">
        <f t="shared" si="11"/>
        <v>1029.3333333333333</v>
      </c>
      <c r="AO24" s="13">
        <f t="shared" ref="AO24:AP24" si="12">SUM(AO6:AO7)</f>
        <v>739.4</v>
      </c>
      <c r="AP24" s="13">
        <f t="shared" si="12"/>
        <v>557.5</v>
      </c>
    </row>
    <row r="25" spans="1:45" x14ac:dyDescent="0.35">
      <c r="A25" s="3" t="s">
        <v>21</v>
      </c>
      <c r="B25" s="92" t="s">
        <v>9</v>
      </c>
      <c r="C25" s="13">
        <f t="shared" ref="C25:AJ25" si="13">SUM(C4:C5)</f>
        <v>3678.75</v>
      </c>
      <c r="D25" s="13">
        <f t="shared" si="13"/>
        <v>4217.5</v>
      </c>
      <c r="E25" s="13">
        <f t="shared" si="13"/>
        <v>4505.5</v>
      </c>
      <c r="F25" s="13">
        <f t="shared" si="13"/>
        <v>4159.75</v>
      </c>
      <c r="G25" s="13">
        <f t="shared" si="13"/>
        <v>3711.25</v>
      </c>
      <c r="H25" s="13">
        <f t="shared" si="13"/>
        <v>3679.5</v>
      </c>
      <c r="I25" s="13">
        <f t="shared" si="13"/>
        <v>3920</v>
      </c>
      <c r="J25" s="13">
        <f t="shared" si="13"/>
        <v>15309</v>
      </c>
      <c r="K25" s="13">
        <f t="shared" si="13"/>
        <v>24529.5</v>
      </c>
      <c r="L25" s="13">
        <f t="shared" si="13"/>
        <v>33904.25</v>
      </c>
      <c r="M25" s="13">
        <f t="shared" si="13"/>
        <v>42082</v>
      </c>
      <c r="N25" s="13">
        <f t="shared" si="13"/>
        <v>47945.25</v>
      </c>
      <c r="O25" s="13">
        <f t="shared" si="13"/>
        <v>59889.5</v>
      </c>
      <c r="P25" s="13">
        <f t="shared" si="13"/>
        <v>73466.5</v>
      </c>
      <c r="Q25" s="13">
        <f t="shared" si="13"/>
        <v>99950.75</v>
      </c>
      <c r="R25" s="13">
        <f t="shared" si="13"/>
        <v>123151.25</v>
      </c>
      <c r="S25" s="13">
        <f t="shared" si="13"/>
        <v>143988</v>
      </c>
      <c r="T25" s="13">
        <f t="shared" si="13"/>
        <v>166678.25</v>
      </c>
      <c r="U25" s="13">
        <f t="shared" si="13"/>
        <v>178626.5</v>
      </c>
      <c r="V25" s="13">
        <f t="shared" si="13"/>
        <v>175902.25</v>
      </c>
      <c r="W25" s="13">
        <f t="shared" si="13"/>
        <v>170663.75</v>
      </c>
      <c r="X25" s="13">
        <f t="shared" si="13"/>
        <v>158142</v>
      </c>
      <c r="Y25" s="13">
        <f t="shared" si="13"/>
        <v>153610.25</v>
      </c>
      <c r="Z25" s="13">
        <f t="shared" si="13"/>
        <v>161317.75</v>
      </c>
      <c r="AA25" s="13">
        <f t="shared" si="13"/>
        <v>170246.25</v>
      </c>
      <c r="AB25" s="13">
        <f t="shared" si="13"/>
        <v>180942.75</v>
      </c>
      <c r="AC25" s="13">
        <f t="shared" si="13"/>
        <v>180192.25</v>
      </c>
      <c r="AD25" s="13">
        <f t="shared" si="13"/>
        <v>183354.75</v>
      </c>
      <c r="AE25" s="13">
        <f t="shared" si="13"/>
        <v>186642.6</v>
      </c>
      <c r="AF25" s="13">
        <f t="shared" si="13"/>
        <v>200781.33333333334</v>
      </c>
      <c r="AG25" s="13">
        <f t="shared" si="13"/>
        <v>223013</v>
      </c>
      <c r="AH25" s="13">
        <f t="shared" si="13"/>
        <v>239912</v>
      </c>
      <c r="AI25" s="13">
        <f t="shared" si="13"/>
        <v>325187.375</v>
      </c>
      <c r="AJ25" s="13">
        <f t="shared" si="13"/>
        <v>361078.625</v>
      </c>
      <c r="AK25" s="13">
        <f t="shared" ref="AK25:AL25" si="14">SUM(AK4:AK5)</f>
        <v>463878.77777777781</v>
      </c>
      <c r="AL25" s="13">
        <f t="shared" si="14"/>
        <v>490480.25</v>
      </c>
      <c r="AM25" s="13">
        <f t="shared" ref="AM25:AN25" si="15">SUM(AM4:AM5)</f>
        <v>517136.71428571432</v>
      </c>
      <c r="AN25" s="13">
        <f t="shared" si="15"/>
        <v>553432</v>
      </c>
      <c r="AO25" s="13">
        <f t="shared" ref="AO25:AP25" si="16">SUM(AO4:AO5)</f>
        <v>599579.80000000005</v>
      </c>
      <c r="AP25" s="13">
        <f t="shared" si="16"/>
        <v>627175</v>
      </c>
    </row>
    <row r="26" spans="1:45" x14ac:dyDescent="0.35">
      <c r="A26" s="3" t="s">
        <v>16</v>
      </c>
      <c r="B26" s="92" t="s">
        <v>9</v>
      </c>
      <c r="C26" s="13">
        <f t="shared" ref="C26:AJ26" si="17">C11</f>
        <v>21066.75</v>
      </c>
      <c r="D26" s="13">
        <f t="shared" si="17"/>
        <v>26837.25</v>
      </c>
      <c r="E26" s="13">
        <f t="shared" si="17"/>
        <v>31928.25</v>
      </c>
      <c r="F26" s="13">
        <f t="shared" si="17"/>
        <v>34835.25</v>
      </c>
      <c r="G26" s="13">
        <f t="shared" si="17"/>
        <v>37336.75</v>
      </c>
      <c r="H26" s="13">
        <f t="shared" si="17"/>
        <v>40337.75</v>
      </c>
      <c r="I26" s="13">
        <f t="shared" si="17"/>
        <v>60626</v>
      </c>
      <c r="J26" s="13">
        <f t="shared" si="17"/>
        <v>84731.75</v>
      </c>
      <c r="K26" s="13">
        <f t="shared" si="17"/>
        <v>141667.5</v>
      </c>
      <c r="L26" s="13">
        <f t="shared" si="17"/>
        <v>172125.5</v>
      </c>
      <c r="M26" s="13">
        <f t="shared" si="17"/>
        <v>187184.5</v>
      </c>
      <c r="N26" s="13">
        <f t="shared" si="17"/>
        <v>193299.25</v>
      </c>
      <c r="O26" s="13">
        <f t="shared" si="17"/>
        <v>179500</v>
      </c>
      <c r="P26" s="13">
        <f t="shared" si="17"/>
        <v>186099.25</v>
      </c>
      <c r="Q26" s="13">
        <f t="shared" si="17"/>
        <v>212265.5</v>
      </c>
      <c r="R26" s="13">
        <f t="shared" si="17"/>
        <v>264657.25</v>
      </c>
      <c r="S26" s="13">
        <f t="shared" si="17"/>
        <v>303477.5</v>
      </c>
      <c r="T26" s="13">
        <f t="shared" si="17"/>
        <v>335225.5</v>
      </c>
      <c r="U26" s="13">
        <f t="shared" si="17"/>
        <v>361311.75</v>
      </c>
      <c r="V26" s="13">
        <f t="shared" si="17"/>
        <v>387917</v>
      </c>
      <c r="W26" s="13">
        <f t="shared" si="17"/>
        <v>434195.75</v>
      </c>
      <c r="X26" s="13">
        <f t="shared" si="17"/>
        <v>430204</v>
      </c>
      <c r="Y26" s="13">
        <f t="shared" si="17"/>
        <v>412601.75</v>
      </c>
      <c r="Z26" s="13">
        <f t="shared" si="17"/>
        <v>393268</v>
      </c>
      <c r="AA26" s="13">
        <f t="shared" si="17"/>
        <v>344934.75</v>
      </c>
      <c r="AB26" s="13">
        <f t="shared" si="17"/>
        <v>344859</v>
      </c>
      <c r="AC26" s="13">
        <f t="shared" si="17"/>
        <v>353758.75</v>
      </c>
      <c r="AD26" s="13">
        <f t="shared" si="17"/>
        <v>365863.75</v>
      </c>
      <c r="AE26" s="13">
        <f t="shared" si="17"/>
        <v>390738.8</v>
      </c>
      <c r="AF26" s="13">
        <f t="shared" si="17"/>
        <v>440645</v>
      </c>
      <c r="AG26" s="13">
        <f t="shared" si="17"/>
        <v>462299.83333333331</v>
      </c>
      <c r="AH26" s="13">
        <f t="shared" si="17"/>
        <v>468264.83333333331</v>
      </c>
      <c r="AI26" s="13">
        <f t="shared" si="17"/>
        <v>505552.125</v>
      </c>
      <c r="AJ26" s="13">
        <f t="shared" si="17"/>
        <v>523562.5</v>
      </c>
      <c r="AK26" s="13">
        <f t="shared" ref="AK26:AL26" si="18">AK11</f>
        <v>549491.4444444445</v>
      </c>
      <c r="AL26" s="13">
        <f t="shared" si="18"/>
        <v>554884.125</v>
      </c>
      <c r="AM26" s="13">
        <f t="shared" ref="AM26:AN26" si="19">AM11</f>
        <v>564519.42857142852</v>
      </c>
      <c r="AN26" s="13">
        <f t="shared" si="19"/>
        <v>578973.16666666663</v>
      </c>
      <c r="AO26" s="13">
        <f t="shared" ref="AO26:AP26" si="20">AO11</f>
        <v>596268.80000000005</v>
      </c>
      <c r="AP26" s="13">
        <f t="shared" si="20"/>
        <v>597262</v>
      </c>
    </row>
    <row r="27" spans="1:45" x14ac:dyDescent="0.35">
      <c r="A27" s="3" t="s">
        <v>17</v>
      </c>
      <c r="B27" s="92" t="s">
        <v>9</v>
      </c>
      <c r="C27" s="13">
        <f t="shared" ref="C27:AJ27" si="21">C12</f>
        <v>4255</v>
      </c>
      <c r="D27" s="13">
        <f t="shared" si="21"/>
        <v>5162.75</v>
      </c>
      <c r="E27" s="13">
        <f t="shared" si="21"/>
        <v>6021.75</v>
      </c>
      <c r="F27" s="13">
        <f t="shared" si="21"/>
        <v>6915.75</v>
      </c>
      <c r="G27" s="13">
        <f t="shared" si="21"/>
        <v>18164.75</v>
      </c>
      <c r="H27" s="13">
        <f t="shared" si="21"/>
        <v>32600.75</v>
      </c>
      <c r="I27" s="13">
        <f t="shared" si="21"/>
        <v>75473</v>
      </c>
      <c r="J27" s="13">
        <f t="shared" si="21"/>
        <v>145738</v>
      </c>
      <c r="K27" s="13">
        <f t="shared" si="21"/>
        <v>197482.25</v>
      </c>
      <c r="L27" s="13">
        <f t="shared" si="21"/>
        <v>229472.75</v>
      </c>
      <c r="M27" s="13">
        <f t="shared" si="21"/>
        <v>237650.5</v>
      </c>
      <c r="N27" s="13">
        <f t="shared" si="21"/>
        <v>230531.5</v>
      </c>
      <c r="O27" s="13">
        <f t="shared" si="21"/>
        <v>211244.75</v>
      </c>
      <c r="P27" s="13">
        <f t="shared" si="21"/>
        <v>214231</v>
      </c>
      <c r="Q27" s="13">
        <f t="shared" si="21"/>
        <v>221521.75</v>
      </c>
      <c r="R27" s="13">
        <f t="shared" si="21"/>
        <v>231039</v>
      </c>
      <c r="S27" s="13">
        <f t="shared" si="21"/>
        <v>259542.75</v>
      </c>
      <c r="T27" s="13">
        <f t="shared" si="21"/>
        <v>277096.75</v>
      </c>
      <c r="U27" s="13">
        <f t="shared" si="21"/>
        <v>384694.75</v>
      </c>
      <c r="V27" s="13">
        <f t="shared" si="21"/>
        <v>454443.5</v>
      </c>
      <c r="W27" s="13">
        <f t="shared" si="21"/>
        <v>560304.25</v>
      </c>
      <c r="X27" s="13">
        <f t="shared" si="21"/>
        <v>644325.25</v>
      </c>
      <c r="Y27" s="13">
        <f t="shared" si="21"/>
        <v>685591.75</v>
      </c>
      <c r="Z27" s="13">
        <f t="shared" si="21"/>
        <v>752235</v>
      </c>
      <c r="AA27" s="13">
        <f t="shared" si="21"/>
        <v>741682.5</v>
      </c>
      <c r="AB27" s="13">
        <f t="shared" si="21"/>
        <v>794697.25</v>
      </c>
      <c r="AC27" s="13">
        <f t="shared" si="21"/>
        <v>811822.25</v>
      </c>
      <c r="AD27" s="13">
        <f t="shared" si="21"/>
        <v>771975.75</v>
      </c>
      <c r="AE27" s="13">
        <f t="shared" si="21"/>
        <v>936189.4</v>
      </c>
      <c r="AF27" s="13">
        <f t="shared" si="21"/>
        <v>1026714.5</v>
      </c>
      <c r="AG27" s="13">
        <f t="shared" si="21"/>
        <v>1089847</v>
      </c>
      <c r="AH27" s="13">
        <f t="shared" si="21"/>
        <v>1147931.3333333333</v>
      </c>
      <c r="AI27" s="13">
        <f t="shared" si="21"/>
        <v>1168978.375</v>
      </c>
      <c r="AJ27" s="13">
        <f t="shared" si="21"/>
        <v>1194577.125</v>
      </c>
      <c r="AK27" s="13">
        <f t="shared" ref="AK27:AL27" si="22">AK12</f>
        <v>1283516.888888889</v>
      </c>
      <c r="AL27" s="13">
        <f t="shared" si="22"/>
        <v>1311918.375</v>
      </c>
      <c r="AM27" s="13">
        <f t="shared" ref="AM27:AN27" si="23">AM12</f>
        <v>1316061</v>
      </c>
      <c r="AN27" s="13">
        <f t="shared" si="23"/>
        <v>1363191.3333333333</v>
      </c>
      <c r="AO27" s="13">
        <f t="shared" ref="AO27:AP27" si="24">AO12</f>
        <v>1407614.8</v>
      </c>
      <c r="AP27" s="13">
        <f t="shared" si="24"/>
        <v>1483276</v>
      </c>
    </row>
    <row r="28" spans="1:45" ht="58" x14ac:dyDescent="0.35">
      <c r="A28" s="3" t="s">
        <v>127</v>
      </c>
      <c r="B28" s="92" t="s">
        <v>9</v>
      </c>
      <c r="C28" s="13">
        <f>SUM(C8,C13:C19)</f>
        <v>0</v>
      </c>
      <c r="D28" s="13">
        <f t="shared" ref="D28:AM28" si="25">SUM(D8,D13:D19)</f>
        <v>0</v>
      </c>
      <c r="E28" s="13">
        <f t="shared" si="25"/>
        <v>0</v>
      </c>
      <c r="F28" s="13">
        <f t="shared" si="25"/>
        <v>0</v>
      </c>
      <c r="G28" s="13">
        <f t="shared" si="25"/>
        <v>0</v>
      </c>
      <c r="H28" s="13">
        <f t="shared" si="25"/>
        <v>0</v>
      </c>
      <c r="I28" s="13">
        <f t="shared" si="25"/>
        <v>0</v>
      </c>
      <c r="J28" s="13">
        <f t="shared" si="25"/>
        <v>0</v>
      </c>
      <c r="K28" s="13">
        <f t="shared" si="25"/>
        <v>0</v>
      </c>
      <c r="L28" s="13">
        <f t="shared" si="25"/>
        <v>0</v>
      </c>
      <c r="M28" s="13">
        <f t="shared" si="25"/>
        <v>0</v>
      </c>
      <c r="N28" s="13">
        <f t="shared" si="25"/>
        <v>0</v>
      </c>
      <c r="O28" s="13">
        <f t="shared" si="25"/>
        <v>0</v>
      </c>
      <c r="P28" s="13">
        <f t="shared" si="25"/>
        <v>0</v>
      </c>
      <c r="Q28" s="13">
        <f t="shared" si="25"/>
        <v>0</v>
      </c>
      <c r="R28" s="13">
        <f t="shared" si="25"/>
        <v>12.5</v>
      </c>
      <c r="S28" s="13">
        <f t="shared" si="25"/>
        <v>18.5</v>
      </c>
      <c r="T28" s="13">
        <f t="shared" si="25"/>
        <v>37968.75</v>
      </c>
      <c r="U28" s="13">
        <f t="shared" si="25"/>
        <v>38112.25</v>
      </c>
      <c r="V28" s="13">
        <f t="shared" si="25"/>
        <v>39251.166666666664</v>
      </c>
      <c r="W28" s="13">
        <f t="shared" si="25"/>
        <v>39246.25</v>
      </c>
      <c r="X28" s="13">
        <f t="shared" si="25"/>
        <v>38815.333333333336</v>
      </c>
      <c r="Y28" s="13">
        <f t="shared" si="25"/>
        <v>38495.25</v>
      </c>
      <c r="Z28" s="13">
        <f t="shared" si="25"/>
        <v>37963.75</v>
      </c>
      <c r="AA28" s="13">
        <f t="shared" si="25"/>
        <v>37501.5</v>
      </c>
      <c r="AB28" s="13">
        <f t="shared" si="25"/>
        <v>37136.75</v>
      </c>
      <c r="AC28" s="13">
        <f t="shared" si="25"/>
        <v>36755</v>
      </c>
      <c r="AD28" s="13">
        <f t="shared" si="25"/>
        <v>36385.75</v>
      </c>
      <c r="AE28" s="13">
        <f t="shared" si="25"/>
        <v>2920.55</v>
      </c>
      <c r="AF28" s="13">
        <f t="shared" si="25"/>
        <v>3716.25</v>
      </c>
      <c r="AG28" s="13">
        <f t="shared" si="25"/>
        <v>6516.1666666666661</v>
      </c>
      <c r="AH28" s="13">
        <f t="shared" si="25"/>
        <v>19441.583333333336</v>
      </c>
      <c r="AI28" s="13">
        <f t="shared" si="25"/>
        <v>22781.375</v>
      </c>
      <c r="AJ28" s="13">
        <f t="shared" si="25"/>
        <v>26945.625</v>
      </c>
      <c r="AK28" s="13">
        <f t="shared" si="25"/>
        <v>30835.75</v>
      </c>
      <c r="AL28" s="13">
        <f t="shared" si="25"/>
        <v>38982.375</v>
      </c>
      <c r="AM28" s="13">
        <f t="shared" si="25"/>
        <v>33367.71428571429</v>
      </c>
      <c r="AN28" s="13">
        <f t="shared" ref="AN28:AO28" si="26">SUM(AN8,AN13:AN19)</f>
        <v>41829.416666666672</v>
      </c>
      <c r="AO28" s="13">
        <f t="shared" si="26"/>
        <v>51277.65</v>
      </c>
      <c r="AP28" s="13">
        <f t="shared" ref="AP28" si="27">SUM(AP8,AP13:AP19)</f>
        <v>55639.5</v>
      </c>
    </row>
    <row r="30" spans="1:45" ht="18.5" x14ac:dyDescent="0.35">
      <c r="A30" s="14" t="s">
        <v>56</v>
      </c>
    </row>
    <row r="31" spans="1:45" x14ac:dyDescent="0.35">
      <c r="A31" s="15" t="s">
        <v>57</v>
      </c>
    </row>
    <row r="32" spans="1:45" x14ac:dyDescent="0.35">
      <c r="A32" s="3" t="s">
        <v>2</v>
      </c>
      <c r="B32" s="88" t="s">
        <v>3</v>
      </c>
      <c r="C32" s="6" t="s">
        <v>58</v>
      </c>
      <c r="D32" s="6" t="s">
        <v>5</v>
      </c>
      <c r="E32" s="6" t="s">
        <v>6</v>
      </c>
      <c r="F32" s="6" t="s">
        <v>7</v>
      </c>
      <c r="G32" s="6" t="s">
        <v>59</v>
      </c>
      <c r="H32" s="6" t="s">
        <v>5</v>
      </c>
      <c r="I32" s="6" t="s">
        <v>6</v>
      </c>
      <c r="J32" s="6" t="s">
        <v>7</v>
      </c>
      <c r="K32" s="6" t="s">
        <v>60</v>
      </c>
      <c r="L32" s="6" t="s">
        <v>5</v>
      </c>
      <c r="M32" s="6" t="s">
        <v>6</v>
      </c>
      <c r="N32" s="6" t="s">
        <v>7</v>
      </c>
      <c r="O32" s="6" t="s">
        <v>61</v>
      </c>
      <c r="P32" s="6" t="s">
        <v>5</v>
      </c>
      <c r="Q32" s="6" t="s">
        <v>6</v>
      </c>
      <c r="R32" s="6" t="s">
        <v>7</v>
      </c>
      <c r="S32" s="6" t="s">
        <v>62</v>
      </c>
      <c r="T32" s="6" t="s">
        <v>5</v>
      </c>
      <c r="U32" s="6" t="s">
        <v>6</v>
      </c>
      <c r="V32" s="6" t="s">
        <v>7</v>
      </c>
      <c r="W32" s="6" t="s">
        <v>63</v>
      </c>
      <c r="X32" s="6" t="s">
        <v>5</v>
      </c>
      <c r="Y32" s="6" t="s">
        <v>6</v>
      </c>
      <c r="Z32" s="6" t="s">
        <v>7</v>
      </c>
      <c r="AA32" s="6" t="s">
        <v>64</v>
      </c>
      <c r="AB32" s="6" t="s">
        <v>5</v>
      </c>
      <c r="AC32" s="6" t="s">
        <v>6</v>
      </c>
      <c r="AD32" s="6" t="s">
        <v>7</v>
      </c>
      <c r="AE32" s="6" t="s">
        <v>65</v>
      </c>
      <c r="AF32" s="6" t="s">
        <v>5</v>
      </c>
      <c r="AG32" s="6" t="s">
        <v>6</v>
      </c>
      <c r="AH32" s="6" t="s">
        <v>7</v>
      </c>
      <c r="AI32" s="28" t="s">
        <v>125</v>
      </c>
      <c r="AJ32" s="6" t="s">
        <v>5</v>
      </c>
      <c r="AK32" s="30" t="s">
        <v>6</v>
      </c>
      <c r="AL32" s="30" t="s">
        <v>7</v>
      </c>
      <c r="AM32" s="30" t="s">
        <v>133</v>
      </c>
      <c r="AN32" s="30" t="s">
        <v>5</v>
      </c>
      <c r="AO32" s="30" t="s">
        <v>6</v>
      </c>
      <c r="AP32" s="30" t="s">
        <v>7</v>
      </c>
      <c r="AQ32" s="30" t="s">
        <v>171</v>
      </c>
      <c r="AR32" s="30" t="s">
        <v>5</v>
      </c>
      <c r="AS32" s="30" t="s">
        <v>6</v>
      </c>
    </row>
    <row r="33" spans="1:45" x14ac:dyDescent="0.35">
      <c r="A33" s="7" t="s">
        <v>8</v>
      </c>
      <c r="B33" s="88" t="s">
        <v>9</v>
      </c>
      <c r="C33" s="13">
        <f>Fuels!C4</f>
        <v>0</v>
      </c>
      <c r="D33" s="13">
        <f>Fuels!D4</f>
        <v>0</v>
      </c>
      <c r="E33" s="13">
        <f>Fuels!E4</f>
        <v>0</v>
      </c>
      <c r="F33" s="13">
        <f>Fuels!F4</f>
        <v>0</v>
      </c>
      <c r="G33" s="13">
        <f>Fuels!G4</f>
        <v>0</v>
      </c>
      <c r="H33" s="13">
        <f>Fuels!H4</f>
        <v>0</v>
      </c>
      <c r="I33" s="13">
        <f>Fuels!I4</f>
        <v>0</v>
      </c>
      <c r="J33" s="13">
        <f>Fuels!J4</f>
        <v>0</v>
      </c>
      <c r="K33" s="13">
        <f>Fuels!K4</f>
        <v>0</v>
      </c>
      <c r="L33" s="13">
        <f>Fuels!L4</f>
        <v>56</v>
      </c>
      <c r="M33" s="13">
        <f>Fuels!M4</f>
        <v>26185</v>
      </c>
      <c r="N33" s="13">
        <f>Fuels!N4</f>
        <v>30518</v>
      </c>
      <c r="O33" s="13">
        <f>Fuels!O4</f>
        <v>27846</v>
      </c>
      <c r="P33" s="13">
        <f>Fuels!P4</f>
        <v>29117</v>
      </c>
      <c r="Q33" s="13">
        <f>Fuels!Q4</f>
        <v>42349</v>
      </c>
      <c r="R33" s="13">
        <f>Fuels!R4</f>
        <v>46037</v>
      </c>
      <c r="S33" s="13">
        <f>Fuels!S4</f>
        <v>57602</v>
      </c>
      <c r="T33" s="13">
        <f>Fuels!T4</f>
        <v>91272</v>
      </c>
      <c r="U33" s="13">
        <f>Fuels!U4</f>
        <v>103743</v>
      </c>
      <c r="V33" s="13">
        <f>Fuels!V4</f>
        <v>103113</v>
      </c>
      <c r="W33" s="13">
        <f>Fuels!W4</f>
        <v>130217</v>
      </c>
      <c r="X33" s="13">
        <f>Fuels!X4</f>
        <v>126524</v>
      </c>
      <c r="Y33" s="13">
        <f>Fuels!Y4</f>
        <v>105850</v>
      </c>
      <c r="Z33" s="13">
        <f>Fuels!Z4</f>
        <v>105809</v>
      </c>
      <c r="AA33" s="13">
        <f>Fuels!AA4</f>
        <v>101510</v>
      </c>
      <c r="AB33" s="13">
        <f>Fuels!AB4</f>
        <v>139921</v>
      </c>
      <c r="AC33" s="13">
        <f>Fuels!AC4</f>
        <v>165589</v>
      </c>
      <c r="AD33" s="13">
        <f>Fuels!AD4</f>
        <v>166925</v>
      </c>
      <c r="AE33" s="13">
        <f>Fuels!AE4</f>
        <v>161892</v>
      </c>
      <c r="AF33" s="13">
        <f>Fuels!AF4</f>
        <v>152281</v>
      </c>
      <c r="AG33" s="13">
        <f>Fuels!AG4</f>
        <v>179106</v>
      </c>
      <c r="AH33" s="13">
        <f>Fuels!AH4</f>
        <v>186051</v>
      </c>
      <c r="AI33" s="13">
        <f>Fuels!AI4</f>
        <v>168937</v>
      </c>
      <c r="AJ33" s="13">
        <f>Fuels!AJ4</f>
        <v>184279</v>
      </c>
      <c r="AK33" s="13">
        <f>Fuels!AK4</f>
        <v>234371</v>
      </c>
      <c r="AL33" s="13">
        <f>Fuels!AL4</f>
        <v>286199</v>
      </c>
      <c r="AM33" s="13">
        <f>Fuels!AM4</f>
        <v>280099</v>
      </c>
      <c r="AN33" s="13">
        <f>Fuels!AN4</f>
        <v>305217</v>
      </c>
      <c r="AO33" s="13">
        <f>Fuels!AO4</f>
        <v>473106</v>
      </c>
      <c r="AP33" s="13">
        <f>Fuels!AP4</f>
        <v>536906</v>
      </c>
      <c r="AQ33" s="13">
        <f>Fuels!AQ4</f>
        <v>457530</v>
      </c>
      <c r="AR33" s="13">
        <f>Fuels!AR4</f>
        <v>632471</v>
      </c>
      <c r="AS33" s="13">
        <f>Fuels!AS4</f>
        <v>830147</v>
      </c>
    </row>
    <row r="34" spans="1:45" x14ac:dyDescent="0.35">
      <c r="A34" s="7" t="s">
        <v>10</v>
      </c>
      <c r="B34" s="88" t="s">
        <v>9</v>
      </c>
      <c r="C34" s="13">
        <f>Fuels!C5</f>
        <v>2212</v>
      </c>
      <c r="D34" s="13">
        <f>Fuels!D5</f>
        <v>3069</v>
      </c>
      <c r="E34" s="13">
        <f>Fuels!E5</f>
        <v>4960</v>
      </c>
      <c r="F34" s="13">
        <f>Fuels!F5</f>
        <v>4474</v>
      </c>
      <c r="G34" s="13">
        <f>Fuels!G5</f>
        <v>4367</v>
      </c>
      <c r="H34" s="13">
        <f>Fuels!H5</f>
        <v>4221</v>
      </c>
      <c r="I34" s="13">
        <f>Fuels!I5</f>
        <v>3577</v>
      </c>
      <c r="J34" s="13">
        <f>Fuels!J5</f>
        <v>2680</v>
      </c>
      <c r="K34" s="13">
        <f>Fuels!K5</f>
        <v>4240</v>
      </c>
      <c r="L34" s="13">
        <f>Fuels!L5</f>
        <v>5127</v>
      </c>
      <c r="M34" s="13">
        <f>Fuels!M5</f>
        <v>22948</v>
      </c>
      <c r="N34" s="13">
        <f>Fuels!N5</f>
        <v>9044</v>
      </c>
      <c r="O34" s="13">
        <f>Fuels!O5</f>
        <v>13893</v>
      </c>
      <c r="P34" s="13">
        <f>Fuels!P5</f>
        <v>8777</v>
      </c>
      <c r="Q34" s="13">
        <f>Fuels!Q5</f>
        <v>30237</v>
      </c>
      <c r="R34" s="13">
        <f>Fuels!R5</f>
        <v>41302</v>
      </c>
      <c r="S34" s="13">
        <f>Fuels!S5</f>
        <v>38445</v>
      </c>
      <c r="T34" s="13">
        <f>Fuels!T5</f>
        <v>52559</v>
      </c>
      <c r="U34" s="13">
        <f>Fuels!U5</f>
        <v>61645</v>
      </c>
      <c r="V34" s="13">
        <f>Fuels!V5</f>
        <v>67573</v>
      </c>
      <c r="W34" s="13">
        <f>Fuels!W5</f>
        <v>56591</v>
      </c>
      <c r="X34" s="13">
        <f>Fuels!X5</f>
        <v>65100</v>
      </c>
      <c r="Y34" s="13">
        <f>Fuels!Y5</f>
        <v>48641</v>
      </c>
      <c r="Z34" s="13">
        <f>Fuels!Z5</f>
        <v>43923</v>
      </c>
      <c r="AA34" s="13">
        <f>Fuels!AA5</f>
        <v>35211</v>
      </c>
      <c r="AB34" s="13">
        <f>Fuels!AB5</f>
        <v>33576</v>
      </c>
      <c r="AC34" s="13">
        <f>Fuels!AC5</f>
        <v>19732</v>
      </c>
      <c r="AD34" s="13">
        <f>Fuels!AD5</f>
        <v>18521</v>
      </c>
      <c r="AE34" s="13">
        <f>Fuels!AE5</f>
        <v>17615</v>
      </c>
      <c r="AF34" s="13">
        <f>Fuels!AF5</f>
        <v>18214</v>
      </c>
      <c r="AG34" s="13">
        <f>Fuels!AG5</f>
        <v>18865</v>
      </c>
      <c r="AH34" s="13">
        <f>Fuels!AH5</f>
        <v>17264</v>
      </c>
      <c r="AI34" s="13">
        <f>Fuels!AI5</f>
        <v>12988</v>
      </c>
      <c r="AJ34" s="13">
        <f>Fuels!AJ5</f>
        <v>15636</v>
      </c>
      <c r="AK34" s="13">
        <f>Fuels!AK5</f>
        <v>16696</v>
      </c>
      <c r="AL34" s="13">
        <f>Fuels!AL5</f>
        <v>17686</v>
      </c>
      <c r="AM34" s="13">
        <f>Fuels!AM5</f>
        <v>19266</v>
      </c>
      <c r="AN34" s="13">
        <f>Fuels!AN5</f>
        <v>17476</v>
      </c>
      <c r="AO34" s="13">
        <f>Fuels!AO5</f>
        <v>16093</v>
      </c>
      <c r="AP34" s="13">
        <f>Fuels!AP5</f>
        <v>16544</v>
      </c>
      <c r="AQ34" s="13">
        <f>Fuels!AQ5</f>
        <v>11525</v>
      </c>
      <c r="AR34" s="13">
        <f>Fuels!AR5</f>
        <v>12071</v>
      </c>
      <c r="AS34" s="13">
        <f>Fuels!AS5</f>
        <v>11506</v>
      </c>
    </row>
    <row r="35" spans="1:45" x14ac:dyDescent="0.35">
      <c r="A35" s="7" t="s">
        <v>11</v>
      </c>
      <c r="B35" s="88" t="s">
        <v>9</v>
      </c>
      <c r="C35" s="13">
        <f>Fuels!C6</f>
        <v>32732</v>
      </c>
      <c r="D35" s="13">
        <f>Fuels!D6</f>
        <v>34288</v>
      </c>
      <c r="E35" s="13">
        <f>Fuels!E6</f>
        <v>33231</v>
      </c>
      <c r="F35" s="13">
        <f>Fuels!F6</f>
        <v>32727</v>
      </c>
      <c r="G35" s="13">
        <f>Fuels!G6</f>
        <v>32327</v>
      </c>
      <c r="H35" s="13">
        <f>Fuels!H6</f>
        <v>33371</v>
      </c>
      <c r="I35" s="13">
        <f>Fuels!I6</f>
        <v>39529</v>
      </c>
      <c r="J35" s="13">
        <f>Fuels!J6</f>
        <v>38669</v>
      </c>
      <c r="K35" s="13">
        <f>Fuels!K6</f>
        <v>44095</v>
      </c>
      <c r="L35" s="13">
        <f>Fuels!L6</f>
        <v>45016</v>
      </c>
      <c r="M35" s="13">
        <f>Fuels!M6</f>
        <v>40844</v>
      </c>
      <c r="N35" s="13">
        <f>Fuels!N6</f>
        <v>41459</v>
      </c>
      <c r="O35" s="13">
        <f>Fuels!O6</f>
        <v>46146</v>
      </c>
      <c r="P35" s="13">
        <f>Fuels!P6</f>
        <v>57193</v>
      </c>
      <c r="Q35" s="13">
        <f>Fuels!Q6</f>
        <v>53771</v>
      </c>
      <c r="R35" s="13">
        <f>Fuels!R6</f>
        <v>53264</v>
      </c>
      <c r="S35" s="13">
        <f>Fuels!S6</f>
        <v>49788</v>
      </c>
      <c r="T35" s="13">
        <f>Fuels!T6</f>
        <v>42794</v>
      </c>
      <c r="U35" s="13">
        <f>Fuels!U6</f>
        <v>45890</v>
      </c>
      <c r="V35" s="13">
        <f>Fuels!V6</f>
        <v>44869</v>
      </c>
      <c r="W35" s="13">
        <f>Fuels!W6</f>
        <v>41647</v>
      </c>
      <c r="X35" s="13">
        <f>Fuels!X6</f>
        <v>44643</v>
      </c>
      <c r="Y35" s="13">
        <f>Fuels!Y6</f>
        <v>39237</v>
      </c>
      <c r="Z35" s="13">
        <f>Fuels!Z6</f>
        <v>37155</v>
      </c>
      <c r="AA35" s="13">
        <f>Fuels!AA6</f>
        <v>15988</v>
      </c>
      <c r="AB35" s="13">
        <f>Fuels!AB6</f>
        <v>14314</v>
      </c>
      <c r="AC35" s="13">
        <f>Fuels!AC6</f>
        <v>13956</v>
      </c>
      <c r="AD35" s="13">
        <f>Fuels!AD6</f>
        <v>14063</v>
      </c>
      <c r="AE35" s="13">
        <f>Fuels!AE6</f>
        <v>15251</v>
      </c>
      <c r="AF35" s="13">
        <f>Fuels!AF6</f>
        <v>16921</v>
      </c>
      <c r="AG35" s="13">
        <f>Fuels!AG6</f>
        <v>14873</v>
      </c>
      <c r="AH35" s="13">
        <f>Fuels!AH6</f>
        <v>11561</v>
      </c>
      <c r="AI35" s="13">
        <f>Fuels!AI6</f>
        <v>8133</v>
      </c>
      <c r="AJ35" s="13">
        <f>Fuels!AJ6</f>
        <v>7220</v>
      </c>
      <c r="AK35" s="13">
        <f>Fuels!AK6</f>
        <v>8107</v>
      </c>
      <c r="AL35" s="13">
        <f>Fuels!AL6</f>
        <v>7391</v>
      </c>
      <c r="AM35" s="13">
        <f>Fuels!AM6</f>
        <v>3796</v>
      </c>
      <c r="AN35" s="13">
        <f>Fuels!AN6</f>
        <v>2479</v>
      </c>
      <c r="AO35" s="13">
        <f>Fuels!AO6</f>
        <v>1467</v>
      </c>
      <c r="AP35" s="13">
        <f>Fuels!AP6</f>
        <v>592</v>
      </c>
      <c r="AQ35" s="13">
        <f>Fuels!AQ6</f>
        <v>481</v>
      </c>
      <c r="AR35" s="13">
        <f>Fuels!AR6</f>
        <v>587</v>
      </c>
      <c r="AS35" s="13">
        <f>Fuels!AS6</f>
        <v>570</v>
      </c>
    </row>
    <row r="36" spans="1:45" x14ac:dyDescent="0.35">
      <c r="A36" s="7" t="s">
        <v>12</v>
      </c>
      <c r="B36" s="88" t="s">
        <v>9</v>
      </c>
      <c r="C36" s="13">
        <f>Fuels!C7</f>
        <v>7202</v>
      </c>
      <c r="D36" s="13">
        <f>Fuels!D7</f>
        <v>7881</v>
      </c>
      <c r="E36" s="13">
        <f>Fuels!E7</f>
        <v>8212</v>
      </c>
      <c r="F36" s="13">
        <f>Fuels!F7</f>
        <v>8117</v>
      </c>
      <c r="G36" s="13">
        <f>Fuels!G7</f>
        <v>7899</v>
      </c>
      <c r="H36" s="13">
        <f>Fuels!H7</f>
        <v>9787</v>
      </c>
      <c r="I36" s="13">
        <f>Fuels!I7</f>
        <v>10413</v>
      </c>
      <c r="J36" s="13">
        <f>Fuels!J7</f>
        <v>11175</v>
      </c>
      <c r="K36" s="13">
        <f>Fuels!K7</f>
        <v>15151</v>
      </c>
      <c r="L36" s="13">
        <f>Fuels!L7</f>
        <v>13029</v>
      </c>
      <c r="M36" s="13">
        <f>Fuels!M7</f>
        <v>9955</v>
      </c>
      <c r="N36" s="13">
        <f>Fuels!N7</f>
        <v>12306</v>
      </c>
      <c r="O36" s="13">
        <f>Fuels!O7</f>
        <v>11495</v>
      </c>
      <c r="P36" s="13">
        <f>Fuels!P7</f>
        <v>13162</v>
      </c>
      <c r="Q36" s="13">
        <f>Fuels!Q7</f>
        <v>7022</v>
      </c>
      <c r="R36" s="13">
        <f>Fuels!R7</f>
        <v>4963</v>
      </c>
      <c r="S36" s="13">
        <f>Fuels!S7</f>
        <v>9872</v>
      </c>
      <c r="T36" s="13">
        <f>Fuels!T7</f>
        <v>7884</v>
      </c>
      <c r="U36" s="13">
        <f>Fuels!U7</f>
        <v>3688</v>
      </c>
      <c r="V36" s="13">
        <f>Fuels!V7</f>
        <v>806</v>
      </c>
      <c r="W36" s="13">
        <f>Fuels!W7</f>
        <v>1980</v>
      </c>
      <c r="X36" s="13">
        <f>Fuels!X7</f>
        <v>1973</v>
      </c>
      <c r="Y36" s="13">
        <f>Fuels!Y7</f>
        <v>1720</v>
      </c>
      <c r="Z36" s="13">
        <f>Fuels!Z7</f>
        <v>1836</v>
      </c>
      <c r="AA36" s="13">
        <f>Fuels!AA7</f>
        <v>43</v>
      </c>
      <c r="AB36" s="13">
        <f>Fuels!AB7</f>
        <v>9</v>
      </c>
      <c r="AC36" s="13">
        <f>Fuels!AC7</f>
        <v>49</v>
      </c>
      <c r="AD36" s="13">
        <f>Fuels!AD7</f>
        <v>72</v>
      </c>
      <c r="AE36" s="13">
        <f>Fuels!AE7</f>
        <v>41</v>
      </c>
      <c r="AF36" s="13">
        <f>Fuels!AF7</f>
        <v>43</v>
      </c>
      <c r="AG36" s="13">
        <f>Fuels!AG7</f>
        <v>36</v>
      </c>
      <c r="AH36" s="13">
        <f>Fuels!AH7</f>
        <v>49</v>
      </c>
      <c r="AI36" s="13">
        <f>Fuels!AI7</f>
        <v>0</v>
      </c>
      <c r="AJ36" s="13">
        <f>Fuels!AJ7</f>
        <v>0</v>
      </c>
      <c r="AK36" s="13">
        <f>Fuels!AK7</f>
        <v>0</v>
      </c>
      <c r="AL36" s="13">
        <f>Fuels!AL7</f>
        <v>0</v>
      </c>
      <c r="AM36" s="13">
        <f>Fuels!AM7</f>
        <v>0</v>
      </c>
      <c r="AN36" s="13">
        <f>Fuels!AN7</f>
        <v>0</v>
      </c>
      <c r="AO36" s="13">
        <f>Fuels!AO7</f>
        <v>0</v>
      </c>
      <c r="AP36" s="13">
        <f>Fuels!AP7</f>
        <v>0</v>
      </c>
      <c r="AQ36" s="13">
        <f>Fuels!AQ7</f>
        <v>0</v>
      </c>
      <c r="AR36" s="13">
        <f>Fuels!AR7</f>
        <v>0</v>
      </c>
      <c r="AS36" s="13">
        <f>Fuels!AS7</f>
        <v>0</v>
      </c>
    </row>
    <row r="37" spans="1:45" x14ac:dyDescent="0.35">
      <c r="A37" s="7" t="s">
        <v>13</v>
      </c>
      <c r="B37" s="88" t="s">
        <v>9</v>
      </c>
      <c r="C37" s="13">
        <f>Fuels!C8</f>
        <v>0</v>
      </c>
      <c r="D37" s="13">
        <f>Fuels!D8</f>
        <v>0</v>
      </c>
      <c r="E37" s="13">
        <f>Fuels!E8</f>
        <v>0</v>
      </c>
      <c r="F37" s="13">
        <f>Fuels!F8</f>
        <v>0</v>
      </c>
      <c r="G37" s="13">
        <f>Fuels!G8</f>
        <v>0</v>
      </c>
      <c r="H37" s="13">
        <f>Fuels!H8</f>
        <v>0</v>
      </c>
      <c r="I37" s="13">
        <f>Fuels!I8</f>
        <v>0</v>
      </c>
      <c r="J37" s="13">
        <f>Fuels!J8</f>
        <v>0</v>
      </c>
      <c r="K37" s="13">
        <f>Fuels!K8</f>
        <v>0</v>
      </c>
      <c r="L37" s="13">
        <f>Fuels!L8</f>
        <v>0</v>
      </c>
      <c r="M37" s="13">
        <f>Fuels!M8</f>
        <v>0</v>
      </c>
      <c r="N37" s="13">
        <f>Fuels!N8</f>
        <v>0</v>
      </c>
      <c r="O37" s="13">
        <f>Fuels!O8</f>
        <v>0</v>
      </c>
      <c r="P37" s="13">
        <f>Fuels!P8</f>
        <v>0</v>
      </c>
      <c r="Q37" s="13">
        <f>Fuels!Q8</f>
        <v>0</v>
      </c>
      <c r="R37" s="13">
        <f>Fuels!R8</f>
        <v>0</v>
      </c>
      <c r="S37" s="13">
        <f>Fuels!S8</f>
        <v>0</v>
      </c>
      <c r="T37" s="13">
        <f>Fuels!T8</f>
        <v>0</v>
      </c>
      <c r="U37" s="13">
        <f>Fuels!U8</f>
        <v>50</v>
      </c>
      <c r="V37" s="13">
        <f>Fuels!V8</f>
        <v>24</v>
      </c>
      <c r="W37" s="13">
        <f>Fuels!W8</f>
        <v>33</v>
      </c>
      <c r="X37" s="13">
        <f>Fuels!X8</f>
        <v>28</v>
      </c>
      <c r="Y37" s="13">
        <f>Fuels!Y8</f>
        <v>1</v>
      </c>
      <c r="Z37" s="13">
        <f>Fuels!Z8</f>
        <v>2</v>
      </c>
      <c r="AA37" s="13">
        <f>Fuels!AA8</f>
        <v>562</v>
      </c>
      <c r="AB37" s="13">
        <f>Fuels!AB8</f>
        <v>820</v>
      </c>
      <c r="AC37" s="13">
        <f>Fuels!AC8</f>
        <v>970</v>
      </c>
      <c r="AD37" s="13">
        <f>Fuels!AD8</f>
        <v>1084</v>
      </c>
      <c r="AE37" s="13">
        <f>Fuels!AE8</f>
        <v>1408</v>
      </c>
      <c r="AF37" s="13">
        <f>Fuels!AF8</f>
        <v>1664</v>
      </c>
      <c r="AG37" s="13">
        <f>Fuels!AG8</f>
        <v>1779</v>
      </c>
      <c r="AH37" s="13">
        <f>Fuels!AH8</f>
        <v>2133</v>
      </c>
      <c r="AI37" s="13">
        <f>Fuels!AI8</f>
        <v>2535</v>
      </c>
      <c r="AJ37" s="13">
        <f>Fuels!AJ8</f>
        <v>3048</v>
      </c>
      <c r="AK37" s="13">
        <f>Fuels!AK8</f>
        <v>3886</v>
      </c>
      <c r="AL37" s="13">
        <f>Fuels!AL8</f>
        <v>4353</v>
      </c>
      <c r="AM37" s="13">
        <f>Fuels!AM8</f>
        <v>3901</v>
      </c>
      <c r="AN37" s="13">
        <f>Fuels!AN8</f>
        <v>3029</v>
      </c>
      <c r="AO37" s="13">
        <f>Fuels!AO8</f>
        <v>4223</v>
      </c>
      <c r="AP37" s="13">
        <f>Fuels!AP8</f>
        <v>6862</v>
      </c>
      <c r="AQ37" s="13">
        <f>Fuels!AQ8</f>
        <v>6289</v>
      </c>
      <c r="AR37" s="13">
        <f>Fuels!AR8</f>
        <v>9244</v>
      </c>
      <c r="AS37" s="13">
        <f>Fuels!AS8</f>
        <v>9654</v>
      </c>
    </row>
    <row r="38" spans="1:45" x14ac:dyDescent="0.35">
      <c r="A38" s="7" t="s">
        <v>14</v>
      </c>
      <c r="B38" s="88" t="s">
        <v>9</v>
      </c>
      <c r="C38" s="13">
        <f>Fuels!C34</f>
        <v>459</v>
      </c>
      <c r="D38" s="13">
        <f>Fuels!D34</f>
        <v>1293</v>
      </c>
      <c r="E38" s="13">
        <f>Fuels!E34</f>
        <v>2455</v>
      </c>
      <c r="F38" s="13">
        <f>Fuels!F34</f>
        <v>3536</v>
      </c>
      <c r="G38" s="13">
        <f>Fuels!G34</f>
        <v>4519</v>
      </c>
      <c r="H38" s="13">
        <f>Fuels!H34</f>
        <v>5560</v>
      </c>
      <c r="I38" s="13">
        <f>Fuels!I34</f>
        <v>7294</v>
      </c>
      <c r="J38" s="13">
        <f>Fuels!J34</f>
        <v>9611</v>
      </c>
      <c r="K38" s="13">
        <f>Fuels!K34</f>
        <v>15051</v>
      </c>
      <c r="L38" s="13">
        <f>Fuels!L34</f>
        <v>19516</v>
      </c>
      <c r="M38" s="13">
        <f>Fuels!M34</f>
        <v>25039</v>
      </c>
      <c r="N38" s="13">
        <f>Fuels!N34</f>
        <v>34347</v>
      </c>
      <c r="O38" s="13">
        <f>Fuels!O34</f>
        <v>41753</v>
      </c>
      <c r="P38" s="13">
        <f>Fuels!P34</f>
        <v>51092</v>
      </c>
      <c r="Q38" s="13">
        <f>Fuels!Q34</f>
        <v>59366</v>
      </c>
      <c r="R38" s="13">
        <f>Fuels!R34</f>
        <v>69119</v>
      </c>
      <c r="S38" s="13">
        <f>Fuels!S34</f>
        <v>73708</v>
      </c>
      <c r="T38" s="13">
        <f>Fuels!T34</f>
        <v>78072</v>
      </c>
      <c r="U38" s="13">
        <f>Fuels!U34</f>
        <v>91036</v>
      </c>
      <c r="V38" s="13">
        <f>Fuels!V34</f>
        <v>94924</v>
      </c>
      <c r="W38" s="13">
        <f>Fuels!W34</f>
        <v>206464</v>
      </c>
      <c r="X38" s="13">
        <f>Fuels!X34</f>
        <v>216149</v>
      </c>
      <c r="Y38" s="13">
        <f>Fuels!Y34</f>
        <v>225640</v>
      </c>
      <c r="Z38" s="13">
        <f>Fuels!Z34</f>
        <v>256450</v>
      </c>
      <c r="AA38" s="13">
        <f>Fuels!AA34</f>
        <v>278442</v>
      </c>
      <c r="AB38" s="13">
        <f>Fuels!AB34</f>
        <v>294201</v>
      </c>
      <c r="AC38" s="13">
        <f>Fuels!AC34</f>
        <v>302457</v>
      </c>
      <c r="AD38" s="13">
        <f>Fuels!AD34</f>
        <v>323014</v>
      </c>
      <c r="AE38" s="13">
        <f>Fuels!AE34</f>
        <v>363840</v>
      </c>
      <c r="AF38" s="13">
        <f>Fuels!AF34</f>
        <v>395708</v>
      </c>
      <c r="AG38" s="13">
        <f>Fuels!AG34</f>
        <v>443790</v>
      </c>
      <c r="AH38" s="13">
        <f>Fuels!AH34</f>
        <v>478635</v>
      </c>
      <c r="AI38" s="13">
        <f>Fuels!AI34</f>
        <v>602432</v>
      </c>
      <c r="AJ38" s="13">
        <f>Fuels!AJ34</f>
        <v>598746</v>
      </c>
      <c r="AK38" s="13">
        <f>Fuels!AK34</f>
        <v>719616</v>
      </c>
      <c r="AL38" s="13">
        <f>Fuels!AL34</f>
        <v>798682</v>
      </c>
      <c r="AM38" s="13">
        <f>Fuels!AM34</f>
        <v>797624</v>
      </c>
      <c r="AN38" s="13">
        <f>Fuels!AN34</f>
        <v>597635</v>
      </c>
      <c r="AO38" s="13">
        <f>Fuels!AO34</f>
        <v>738975</v>
      </c>
      <c r="AP38" s="13">
        <f>Fuels!AP34</f>
        <v>805831</v>
      </c>
      <c r="AQ38" s="13">
        <f>Fuels!AQ34</f>
        <v>883622</v>
      </c>
      <c r="AR38" s="13">
        <f>Fuels!AR34</f>
        <v>1080926</v>
      </c>
      <c r="AS38" s="13">
        <f>Fuels!AS34</f>
        <v>1176998</v>
      </c>
    </row>
    <row r="39" spans="1:45" x14ac:dyDescent="0.35">
      <c r="A39" s="7" t="s">
        <v>15</v>
      </c>
      <c r="B39" s="88" t="s">
        <v>9</v>
      </c>
      <c r="C39" s="13">
        <f>Fuels!C9</f>
        <v>217913</v>
      </c>
      <c r="D39" s="13">
        <f>Fuels!D9</f>
        <v>252550</v>
      </c>
      <c r="E39" s="13">
        <f>Fuels!E9</f>
        <v>282189</v>
      </c>
      <c r="F39" s="13">
        <f>Fuels!F9</f>
        <v>270901</v>
      </c>
      <c r="G39" s="13">
        <f>Fuels!G9</f>
        <v>261269</v>
      </c>
      <c r="H39" s="13">
        <f>Fuels!H9</f>
        <v>264615</v>
      </c>
      <c r="I39" s="13">
        <f>Fuels!I9</f>
        <v>358459</v>
      </c>
      <c r="J39" s="13">
        <f>Fuels!J9</f>
        <v>334751</v>
      </c>
      <c r="K39" s="13">
        <f>Fuels!K9</f>
        <v>446344</v>
      </c>
      <c r="L39" s="13">
        <f>Fuels!L9</f>
        <v>439633</v>
      </c>
      <c r="M39" s="13">
        <f>Fuels!M9</f>
        <v>586902</v>
      </c>
      <c r="N39" s="13">
        <f>Fuels!N9</f>
        <v>510999</v>
      </c>
      <c r="O39" s="13">
        <f>Fuels!O9</f>
        <v>459238</v>
      </c>
      <c r="P39" s="13">
        <f>Fuels!P9</f>
        <v>551332</v>
      </c>
      <c r="Q39" s="13">
        <f>Fuels!Q9</f>
        <v>528433</v>
      </c>
      <c r="R39" s="13">
        <f>Fuels!R9</f>
        <v>491880</v>
      </c>
      <c r="S39" s="13">
        <f>Fuels!S9</f>
        <v>473209</v>
      </c>
      <c r="T39" s="13">
        <f>Fuels!T9</f>
        <v>504542</v>
      </c>
      <c r="U39" s="13">
        <f>Fuels!U9</f>
        <v>538519</v>
      </c>
      <c r="V39" s="13">
        <f>Fuels!V9</f>
        <v>608484</v>
      </c>
      <c r="W39" s="13">
        <f>Fuels!W9</f>
        <v>836629</v>
      </c>
      <c r="X39" s="13">
        <f>Fuels!X9</f>
        <v>857168</v>
      </c>
      <c r="Y39" s="13">
        <f>Fuels!Y9</f>
        <v>919750</v>
      </c>
      <c r="Z39" s="13">
        <f>Fuels!Z9</f>
        <v>905839</v>
      </c>
      <c r="AA39" s="13">
        <f>Fuels!AA9</f>
        <v>783039</v>
      </c>
      <c r="AB39" s="13">
        <f>Fuels!AB9</f>
        <v>856950</v>
      </c>
      <c r="AC39" s="13">
        <f>Fuels!AC9</f>
        <v>931601</v>
      </c>
      <c r="AD39" s="13">
        <f>Fuels!AD9</f>
        <v>916634</v>
      </c>
      <c r="AE39" s="13">
        <f>Fuels!AE9</f>
        <v>776336</v>
      </c>
      <c r="AF39" s="13">
        <f>Fuels!AF9</f>
        <v>775942</v>
      </c>
      <c r="AG39" s="13">
        <f>Fuels!AG9</f>
        <v>949941</v>
      </c>
      <c r="AH39" s="13">
        <f>Fuels!AH9</f>
        <v>956310</v>
      </c>
      <c r="AI39" s="13">
        <f>Fuels!AI9</f>
        <v>946616</v>
      </c>
      <c r="AJ39" s="13">
        <f>Fuels!AJ9</f>
        <v>1086445</v>
      </c>
      <c r="AK39" s="13">
        <f>Fuels!AK9</f>
        <v>1169325</v>
      </c>
      <c r="AL39" s="13">
        <f>Fuels!AL9</f>
        <v>1139746</v>
      </c>
      <c r="AM39" s="13">
        <f>Fuels!AM9</f>
        <v>1045797</v>
      </c>
      <c r="AN39" s="13">
        <f>Fuels!AN9</f>
        <v>648935</v>
      </c>
      <c r="AO39" s="13">
        <f>Fuels!AO9</f>
        <v>1052908</v>
      </c>
      <c r="AP39" s="13">
        <f>Fuels!AP9</f>
        <v>989015</v>
      </c>
      <c r="AQ39" s="13">
        <f>Fuels!AQ9</f>
        <v>747150</v>
      </c>
      <c r="AR39" s="13">
        <f>Fuels!AR9</f>
        <v>1008297</v>
      </c>
      <c r="AS39" s="13">
        <f>Fuels!AS9</f>
        <v>1113294</v>
      </c>
    </row>
    <row r="40" spans="1:45" x14ac:dyDescent="0.35">
      <c r="A40" s="7" t="s">
        <v>16</v>
      </c>
      <c r="B40" s="88" t="s">
        <v>9</v>
      </c>
      <c r="C40" s="13">
        <f>Fuels!C10</f>
        <v>12300</v>
      </c>
      <c r="D40" s="13">
        <f>Fuels!D10</f>
        <v>21555</v>
      </c>
      <c r="E40" s="13">
        <f>Fuels!E10</f>
        <v>22424</v>
      </c>
      <c r="F40" s="13">
        <f>Fuels!F10</f>
        <v>27988</v>
      </c>
      <c r="G40" s="13">
        <f>Fuels!G10</f>
        <v>35382</v>
      </c>
      <c r="H40" s="13">
        <f>Fuels!H10</f>
        <v>41919</v>
      </c>
      <c r="I40" s="13">
        <f>Fuels!I10</f>
        <v>34052</v>
      </c>
      <c r="J40" s="13">
        <f>Fuels!J10</f>
        <v>37994</v>
      </c>
      <c r="K40" s="13">
        <f>Fuels!K10</f>
        <v>47386</v>
      </c>
      <c r="L40" s="13">
        <f>Fuels!L10</f>
        <v>123072</v>
      </c>
      <c r="M40" s="13">
        <f>Fuels!M10</f>
        <v>130475</v>
      </c>
      <c r="N40" s="13">
        <f>Fuels!N10</f>
        <v>265737</v>
      </c>
      <c r="O40" s="13">
        <f>Fuels!O10</f>
        <v>169218</v>
      </c>
      <c r="P40" s="13">
        <f>Fuels!P10</f>
        <v>183308</v>
      </c>
      <c r="Q40" s="13">
        <f>Fuels!Q10</f>
        <v>154934</v>
      </c>
      <c r="R40" s="13">
        <f>Fuels!R10</f>
        <v>210540</v>
      </c>
      <c r="S40" s="13">
        <f>Fuels!S10</f>
        <v>195615</v>
      </c>
      <c r="T40" s="13">
        <f>Fuels!T10</f>
        <v>287973</v>
      </c>
      <c r="U40" s="13">
        <f>Fuels!U10</f>
        <v>364501</v>
      </c>
      <c r="V40" s="13">
        <f>Fuels!V10</f>
        <v>365821</v>
      </c>
      <c r="W40" s="13">
        <f>Fuels!W10</f>
        <v>322607</v>
      </c>
      <c r="X40" s="13">
        <f>Fuels!X10</f>
        <v>392318</v>
      </c>
      <c r="Y40" s="13">
        <f>Fuels!Y10</f>
        <v>470922</v>
      </c>
      <c r="Z40" s="13">
        <f>Fuels!Z10</f>
        <v>550936</v>
      </c>
      <c r="AA40" s="13">
        <f>Fuels!AA10</f>
        <v>306640</v>
      </c>
      <c r="AB40" s="13">
        <f>Fuels!AB10</f>
        <v>321909</v>
      </c>
      <c r="AC40" s="13">
        <f>Fuels!AC10</f>
        <v>393587</v>
      </c>
      <c r="AD40" s="13">
        <f>Fuels!AD10</f>
        <v>357603</v>
      </c>
      <c r="AE40" s="13">
        <f>Fuels!AE10</f>
        <v>306337</v>
      </c>
      <c r="AF40" s="13">
        <f>Fuels!AF10</f>
        <v>357508</v>
      </c>
      <c r="AG40" s="13">
        <f>Fuels!AG10</f>
        <v>442007</v>
      </c>
      <c r="AH40" s="13">
        <f>Fuels!AH10</f>
        <v>500702</v>
      </c>
      <c r="AI40" s="13">
        <f>Fuels!AI10</f>
        <v>347140</v>
      </c>
      <c r="AJ40" s="13">
        <f>Fuels!AJ10</f>
        <v>490163</v>
      </c>
      <c r="AK40" s="13">
        <f>Fuels!AK10</f>
        <v>506350</v>
      </c>
      <c r="AL40" s="13">
        <f>Fuels!AL10</f>
        <v>487437</v>
      </c>
      <c r="AM40" s="13">
        <f>Fuels!AM10</f>
        <v>477797</v>
      </c>
      <c r="AN40" s="13">
        <f>Fuels!AN10</f>
        <v>492495</v>
      </c>
      <c r="AO40" s="13">
        <f>Fuels!AO10</f>
        <v>592296</v>
      </c>
      <c r="AP40" s="13">
        <f>Fuels!AP10</f>
        <v>650739</v>
      </c>
      <c r="AQ40" s="13">
        <f>Fuels!AQ10</f>
        <v>491223</v>
      </c>
      <c r="AR40" s="13">
        <f>Fuels!AR10</f>
        <v>623677</v>
      </c>
      <c r="AS40" s="13">
        <f>Fuels!AS10</f>
        <v>623409</v>
      </c>
    </row>
    <row r="41" spans="1:45" x14ac:dyDescent="0.35">
      <c r="A41" s="7" t="s">
        <v>17</v>
      </c>
      <c r="B41" s="88" t="s">
        <v>9</v>
      </c>
      <c r="C41" s="13">
        <f>Fuels!C11</f>
        <v>3070</v>
      </c>
      <c r="D41" s="13">
        <f>Fuels!D11</f>
        <v>3368</v>
      </c>
      <c r="E41" s="13">
        <f>Fuels!E11</f>
        <v>4362</v>
      </c>
      <c r="F41" s="13">
        <f>Fuels!F11</f>
        <v>6220</v>
      </c>
      <c r="G41" s="13">
        <f>Fuels!G11</f>
        <v>6701</v>
      </c>
      <c r="H41" s="13">
        <f>Fuels!H11</f>
        <v>6804</v>
      </c>
      <c r="I41" s="13">
        <f>Fuels!I11</f>
        <v>7938</v>
      </c>
      <c r="J41" s="13">
        <f>Fuels!J11</f>
        <v>51216</v>
      </c>
      <c r="K41" s="13">
        <f>Fuels!K11</f>
        <v>64445</v>
      </c>
      <c r="L41" s="13">
        <f>Fuels!L11</f>
        <v>178293</v>
      </c>
      <c r="M41" s="13">
        <f>Fuels!M11</f>
        <v>288998</v>
      </c>
      <c r="N41" s="13">
        <f>Fuels!N11</f>
        <v>258193</v>
      </c>
      <c r="O41" s="13">
        <f>Fuels!O11</f>
        <v>192407</v>
      </c>
      <c r="P41" s="13">
        <f>Fuels!P11</f>
        <v>211004</v>
      </c>
      <c r="Q41" s="13">
        <f>Fuels!Q11</f>
        <v>260522</v>
      </c>
      <c r="R41" s="13">
        <f>Fuels!R11</f>
        <v>181046</v>
      </c>
      <c r="S41" s="13">
        <f>Fuels!S11</f>
        <v>204352</v>
      </c>
      <c r="T41" s="13">
        <f>Fuels!T11</f>
        <v>240167</v>
      </c>
      <c r="U41" s="13">
        <f>Fuels!U11</f>
        <v>298591</v>
      </c>
      <c r="V41" s="13">
        <f>Fuels!V11</f>
        <v>295061</v>
      </c>
      <c r="W41" s="13">
        <f>Fuels!W11</f>
        <v>274568</v>
      </c>
      <c r="X41" s="13">
        <f>Fuels!X11</f>
        <v>670559</v>
      </c>
      <c r="Y41" s="13">
        <f>Fuels!Y11</f>
        <v>577586</v>
      </c>
      <c r="Z41" s="13">
        <f>Fuels!Z11</f>
        <v>718504</v>
      </c>
      <c r="AA41" s="13">
        <f>Fuels!AA11</f>
        <v>610652</v>
      </c>
      <c r="AB41" s="13">
        <f>Fuels!AB11</f>
        <v>835625</v>
      </c>
      <c r="AC41" s="13">
        <f>Fuels!AC11</f>
        <v>844159</v>
      </c>
      <c r="AD41" s="13">
        <f>Fuels!AD11</f>
        <v>676294</v>
      </c>
      <c r="AE41" s="13">
        <f>Fuels!AE11</f>
        <v>822711</v>
      </c>
      <c r="AF41" s="13">
        <f>Fuels!AF11</f>
        <v>904125</v>
      </c>
      <c r="AG41" s="13">
        <f>Fuels!AG11</f>
        <v>684773</v>
      </c>
      <c r="AH41" s="13">
        <f>Fuels!AH11</f>
        <v>1073782</v>
      </c>
      <c r="AI41" s="13">
        <f>Fuels!AI11</f>
        <v>1195556</v>
      </c>
      <c r="AJ41" s="13">
        <f>Fuels!AJ11</f>
        <v>1245746</v>
      </c>
      <c r="AK41" s="13">
        <f>Fuels!AK11</f>
        <v>1056305</v>
      </c>
      <c r="AL41" s="13">
        <f>Fuels!AL11</f>
        <v>1282920</v>
      </c>
      <c r="AM41" s="13">
        <f>Fuels!AM11</f>
        <v>1033279</v>
      </c>
      <c r="AN41" s="13">
        <f>Fuels!AN11</f>
        <v>1141074</v>
      </c>
      <c r="AO41" s="13">
        <f>Fuels!AO11</f>
        <v>1104970</v>
      </c>
      <c r="AP41" s="13">
        <f>Fuels!AP11</f>
        <v>1291977</v>
      </c>
      <c r="AQ41" s="13">
        <f>Fuels!AQ11</f>
        <v>1400346</v>
      </c>
      <c r="AR41" s="13">
        <f>Fuels!AR11</f>
        <v>1503734</v>
      </c>
      <c r="AS41" s="13">
        <f>Fuels!AS11</f>
        <v>1737047</v>
      </c>
    </row>
    <row r="42" spans="1:45" s="27" customFormat="1" x14ac:dyDescent="0.35">
      <c r="A42" s="21" t="s">
        <v>117</v>
      </c>
      <c r="B42" s="88" t="s">
        <v>9</v>
      </c>
      <c r="C42" s="13">
        <f>Fuels!C13</f>
        <v>0</v>
      </c>
      <c r="D42" s="13">
        <f>Fuels!D13</f>
        <v>0</v>
      </c>
      <c r="E42" s="13">
        <f>Fuels!E13</f>
        <v>0</v>
      </c>
      <c r="F42" s="13">
        <f>Fuels!F13</f>
        <v>0</v>
      </c>
      <c r="G42" s="13">
        <f>Fuels!G13</f>
        <v>0</v>
      </c>
      <c r="H42" s="13">
        <f>Fuels!H13</f>
        <v>0</v>
      </c>
      <c r="I42" s="13">
        <f>Fuels!I13</f>
        <v>0</v>
      </c>
      <c r="J42" s="13">
        <f>Fuels!J13</f>
        <v>0</v>
      </c>
      <c r="K42" s="13">
        <f>Fuels!K13</f>
        <v>0</v>
      </c>
      <c r="L42" s="13">
        <f>Fuels!L13</f>
        <v>0</v>
      </c>
      <c r="M42" s="13">
        <f>Fuels!M13</f>
        <v>0</v>
      </c>
      <c r="N42" s="13">
        <f>Fuels!N13</f>
        <v>0</v>
      </c>
      <c r="O42" s="13">
        <f>Fuels!O13</f>
        <v>0</v>
      </c>
      <c r="P42" s="13">
        <f>Fuels!P13</f>
        <v>0</v>
      </c>
      <c r="Q42" s="13">
        <f>Fuels!Q13</f>
        <v>0</v>
      </c>
      <c r="R42" s="13">
        <f>Fuels!R13</f>
        <v>0</v>
      </c>
      <c r="S42" s="13">
        <f>Fuels!S13</f>
        <v>0</v>
      </c>
      <c r="T42" s="13">
        <f>Fuels!T13</f>
        <v>0</v>
      </c>
      <c r="U42" s="13">
        <f>Fuels!U13</f>
        <v>0</v>
      </c>
      <c r="V42" s="13">
        <f>Fuels!V13</f>
        <v>0</v>
      </c>
      <c r="W42" s="13">
        <f>Fuels!W13</f>
        <v>0</v>
      </c>
      <c r="X42" s="13">
        <f>Fuels!X13</f>
        <v>0</v>
      </c>
      <c r="Y42" s="13">
        <f>Fuels!Y13</f>
        <v>0</v>
      </c>
      <c r="Z42" s="13">
        <f>Fuels!Z13</f>
        <v>0</v>
      </c>
      <c r="AA42" s="13">
        <f>Fuels!AA13</f>
        <v>0</v>
      </c>
      <c r="AB42" s="13">
        <f>Fuels!AB13</f>
        <v>0</v>
      </c>
      <c r="AC42" s="13">
        <f>Fuels!AC13</f>
        <v>0</v>
      </c>
      <c r="AD42" s="13">
        <f>Fuels!AD13</f>
        <v>0</v>
      </c>
      <c r="AE42" s="13">
        <f>Fuels!AE13</f>
        <v>0</v>
      </c>
      <c r="AF42" s="13">
        <f>Fuels!AF13</f>
        <v>0</v>
      </c>
      <c r="AG42" s="13">
        <f>Fuels!AG13</f>
        <v>0</v>
      </c>
      <c r="AH42" s="13">
        <f>Fuels!AH13</f>
        <v>1082</v>
      </c>
      <c r="AI42" s="13">
        <f>Fuels!AI13</f>
        <v>679</v>
      </c>
      <c r="AJ42" s="13">
        <f>Fuels!AJ13</f>
        <v>4236</v>
      </c>
      <c r="AK42" s="13">
        <f>Fuels!AK13</f>
        <v>1161</v>
      </c>
      <c r="AL42" s="13">
        <f>Fuels!AL13</f>
        <v>1942</v>
      </c>
      <c r="AM42" s="13">
        <f>Fuels!AM13</f>
        <v>2368</v>
      </c>
      <c r="AN42" s="13">
        <f>Fuels!AN13</f>
        <v>2338</v>
      </c>
      <c r="AO42" s="13">
        <f>Fuels!AO13</f>
        <v>6472</v>
      </c>
      <c r="AP42" s="13">
        <f>Fuels!AP13</f>
        <v>4743</v>
      </c>
      <c r="AQ42" s="13">
        <f>Fuels!AQ13</f>
        <v>11377</v>
      </c>
      <c r="AR42" s="13">
        <f>Fuels!AR13</f>
        <v>15331</v>
      </c>
      <c r="AS42" s="13">
        <f>Fuels!AS13</f>
        <v>10546</v>
      </c>
    </row>
    <row r="43" spans="1:45" s="30" customFormat="1" x14ac:dyDescent="0.35">
      <c r="A43" s="21" t="s">
        <v>123</v>
      </c>
      <c r="B43" s="88" t="s">
        <v>9</v>
      </c>
      <c r="C43" s="13">
        <f>Fuels!C14</f>
        <v>0</v>
      </c>
      <c r="D43" s="13">
        <f>Fuels!D14</f>
        <v>0</v>
      </c>
      <c r="E43" s="13">
        <f>Fuels!E14</f>
        <v>0</v>
      </c>
      <c r="F43" s="13">
        <f>Fuels!F14</f>
        <v>0</v>
      </c>
      <c r="G43" s="13">
        <f>Fuels!G14</f>
        <v>0</v>
      </c>
      <c r="H43" s="13">
        <f>Fuels!H14</f>
        <v>0</v>
      </c>
      <c r="I43" s="13">
        <f>Fuels!I14</f>
        <v>0</v>
      </c>
      <c r="J43" s="13">
        <f>Fuels!J14</f>
        <v>0</v>
      </c>
      <c r="K43" s="13">
        <f>Fuels!K14</f>
        <v>0</v>
      </c>
      <c r="L43" s="13">
        <f>Fuels!L14</f>
        <v>0</v>
      </c>
      <c r="M43" s="13">
        <f>Fuels!M14</f>
        <v>0</v>
      </c>
      <c r="N43" s="13">
        <f>Fuels!N14</f>
        <v>0</v>
      </c>
      <c r="O43" s="13">
        <f>Fuels!O14</f>
        <v>0</v>
      </c>
      <c r="P43" s="13">
        <f>Fuels!P14</f>
        <v>0</v>
      </c>
      <c r="Q43" s="13">
        <f>Fuels!Q14</f>
        <v>0</v>
      </c>
      <c r="R43" s="13">
        <f>Fuels!R14</f>
        <v>0</v>
      </c>
      <c r="S43" s="13">
        <f>Fuels!S14</f>
        <v>0</v>
      </c>
      <c r="T43" s="13">
        <f>Fuels!T14</f>
        <v>0</v>
      </c>
      <c r="U43" s="13">
        <f>Fuels!U14</f>
        <v>0</v>
      </c>
      <c r="V43" s="13">
        <f>Fuels!V14</f>
        <v>0</v>
      </c>
      <c r="W43" s="13">
        <f>Fuels!W14</f>
        <v>0</v>
      </c>
      <c r="X43" s="13">
        <f>Fuels!X14</f>
        <v>0</v>
      </c>
      <c r="Y43" s="13">
        <f>Fuels!Y14</f>
        <v>0</v>
      </c>
      <c r="Z43" s="13">
        <f>Fuels!Z14</f>
        <v>0</v>
      </c>
      <c r="AA43" s="13">
        <f>Fuels!AA14</f>
        <v>0</v>
      </c>
      <c r="AB43" s="13">
        <f>Fuels!AB14</f>
        <v>0</v>
      </c>
      <c r="AC43" s="13">
        <f>Fuels!AC14</f>
        <v>0</v>
      </c>
      <c r="AD43" s="13">
        <f>Fuels!AD14</f>
        <v>0</v>
      </c>
      <c r="AE43" s="13">
        <f>Fuels!AE14</f>
        <v>0</v>
      </c>
      <c r="AF43" s="13">
        <f>Fuels!AF14</f>
        <v>0</v>
      </c>
      <c r="AG43" s="13">
        <f>Fuels!AG14</f>
        <v>0</v>
      </c>
      <c r="AH43" s="13">
        <f>Fuels!AH14</f>
        <v>0</v>
      </c>
      <c r="AI43" s="13">
        <f>Fuels!AI14</f>
        <v>64</v>
      </c>
      <c r="AJ43" s="13">
        <f>Fuels!AJ14</f>
        <v>623</v>
      </c>
      <c r="AK43" s="13">
        <f>Fuels!AK14</f>
        <v>1475</v>
      </c>
      <c r="AL43" s="13">
        <f>Fuels!AL14</f>
        <v>1532</v>
      </c>
      <c r="AM43" s="13">
        <f>Fuels!AM14</f>
        <v>4065</v>
      </c>
      <c r="AN43" s="13">
        <f>Fuels!AN14</f>
        <v>6255</v>
      </c>
      <c r="AO43" s="13">
        <f>Fuels!AO14</f>
        <v>6295</v>
      </c>
      <c r="AP43" s="13">
        <f>Fuels!AP14</f>
        <v>6549</v>
      </c>
      <c r="AQ43" s="13">
        <f>Fuels!AQ14</f>
        <v>9058</v>
      </c>
      <c r="AR43" s="13">
        <f>Fuels!AR14</f>
        <v>8615</v>
      </c>
      <c r="AS43" s="13">
        <f>Fuels!AS14</f>
        <v>10632</v>
      </c>
    </row>
    <row r="44" spans="1:45" x14ac:dyDescent="0.35">
      <c r="A44" s="7" t="s">
        <v>66</v>
      </c>
      <c r="B44" s="88" t="s">
        <v>9</v>
      </c>
      <c r="C44" s="13">
        <f>Fuels!C37</f>
        <v>0</v>
      </c>
      <c r="D44" s="13">
        <f>Fuels!D37</f>
        <v>0</v>
      </c>
      <c r="E44" s="13">
        <f>Fuels!E37</f>
        <v>0</v>
      </c>
      <c r="F44" s="13">
        <f>Fuels!F37</f>
        <v>0</v>
      </c>
      <c r="G44" s="13">
        <f>Fuels!G37</f>
        <v>0</v>
      </c>
      <c r="H44" s="13">
        <f>Fuels!H37</f>
        <v>0</v>
      </c>
      <c r="I44" s="13">
        <f>Fuels!I37</f>
        <v>0</v>
      </c>
      <c r="J44" s="13">
        <f>Fuels!J37</f>
        <v>0</v>
      </c>
      <c r="K44" s="13">
        <f>Fuels!K37</f>
        <v>0</v>
      </c>
      <c r="L44" s="13">
        <f>Fuels!L37</f>
        <v>0</v>
      </c>
      <c r="M44" s="13">
        <f>Fuels!M37</f>
        <v>0</v>
      </c>
      <c r="N44" s="13">
        <f>Fuels!N37</f>
        <v>0</v>
      </c>
      <c r="O44" s="13">
        <f>Fuels!O37</f>
        <v>0</v>
      </c>
      <c r="P44" s="13">
        <f>Fuels!P37</f>
        <v>0</v>
      </c>
      <c r="Q44" s="13">
        <f>Fuels!Q37</f>
        <v>0</v>
      </c>
      <c r="R44" s="13">
        <f>Fuels!R37</f>
        <v>0</v>
      </c>
      <c r="S44" s="13">
        <f>Fuels!S37</f>
        <v>0</v>
      </c>
      <c r="T44" s="13">
        <f>Fuels!T37</f>
        <v>0</v>
      </c>
      <c r="U44" s="13">
        <f>Fuels!U37</f>
        <v>0</v>
      </c>
      <c r="V44" s="13">
        <f>Fuels!V37</f>
        <v>0</v>
      </c>
      <c r="W44" s="13">
        <f>Fuels!W37</f>
        <v>0</v>
      </c>
      <c r="X44" s="13">
        <f>Fuels!X37</f>
        <v>0</v>
      </c>
      <c r="Y44" s="13">
        <f>Fuels!Y37</f>
        <v>845</v>
      </c>
      <c r="Z44" s="13">
        <f>Fuels!Z37</f>
        <v>586</v>
      </c>
      <c r="AA44" s="13">
        <f>Fuels!AA37</f>
        <v>532</v>
      </c>
      <c r="AB44" s="13">
        <f>Fuels!AB37</f>
        <v>862</v>
      </c>
      <c r="AC44" s="13">
        <f>Fuels!AC37</f>
        <v>813</v>
      </c>
      <c r="AD44" s="13">
        <f>Fuels!AD37</f>
        <v>624</v>
      </c>
      <c r="AE44" s="13">
        <f>Fuels!AE37</f>
        <v>600</v>
      </c>
      <c r="AF44" s="13">
        <f>Fuels!AF37</f>
        <v>863</v>
      </c>
      <c r="AG44" s="13">
        <f>Fuels!AG37</f>
        <v>900</v>
      </c>
      <c r="AH44" s="13">
        <f>Fuels!AH37</f>
        <v>622</v>
      </c>
      <c r="AI44" s="13">
        <f>Fuels!AI37</f>
        <v>625</v>
      </c>
      <c r="AJ44" s="13">
        <f>Fuels!AJ37</f>
        <v>1019</v>
      </c>
      <c r="AK44" s="13">
        <f>Fuels!AK37</f>
        <v>1043</v>
      </c>
      <c r="AL44" s="13">
        <f>Fuels!AL37</f>
        <v>665</v>
      </c>
      <c r="AM44" s="13">
        <f>Fuels!AM37</f>
        <v>705</v>
      </c>
      <c r="AN44" s="13">
        <f>Fuels!AN37</f>
        <v>6664</v>
      </c>
      <c r="AO44" s="13">
        <f>Fuels!AO37</f>
        <v>6711</v>
      </c>
      <c r="AP44" s="13">
        <f>Fuels!AP37</f>
        <v>4584</v>
      </c>
      <c r="AQ44" s="13">
        <f>Fuels!AQ37</f>
        <v>5051</v>
      </c>
      <c r="AR44" s="13">
        <f>Fuels!AR37</f>
        <v>8458</v>
      </c>
      <c r="AS44" s="13">
        <f>Fuels!AS37</f>
        <v>0</v>
      </c>
    </row>
    <row r="45" spans="1:45" ht="25" x14ac:dyDescent="0.35">
      <c r="A45" s="7" t="s">
        <v>83</v>
      </c>
      <c r="B45" s="88" t="s">
        <v>9</v>
      </c>
      <c r="C45" s="13">
        <f>Fuels!C38</f>
        <v>0</v>
      </c>
      <c r="D45" s="13">
        <f>Fuels!D38</f>
        <v>0</v>
      </c>
      <c r="E45" s="13">
        <f>Fuels!E38</f>
        <v>0</v>
      </c>
      <c r="F45" s="13">
        <f>Fuels!F38</f>
        <v>0</v>
      </c>
      <c r="G45" s="13">
        <f>Fuels!G38</f>
        <v>0</v>
      </c>
      <c r="H45" s="13">
        <f>Fuels!H38</f>
        <v>0</v>
      </c>
      <c r="I45" s="13">
        <f>Fuels!I38</f>
        <v>0</v>
      </c>
      <c r="J45" s="13">
        <f>Fuels!J38</f>
        <v>0</v>
      </c>
      <c r="K45" s="13">
        <f>Fuels!K38</f>
        <v>0</v>
      </c>
      <c r="L45" s="13">
        <f>Fuels!L38</f>
        <v>0</v>
      </c>
      <c r="M45" s="13">
        <f>Fuels!M38</f>
        <v>0</v>
      </c>
      <c r="N45" s="13">
        <f>Fuels!N38</f>
        <v>0</v>
      </c>
      <c r="O45" s="13">
        <f>Fuels!O38</f>
        <v>0</v>
      </c>
      <c r="P45" s="13">
        <f>Fuels!P38</f>
        <v>0</v>
      </c>
      <c r="Q45" s="13">
        <f>Fuels!Q38</f>
        <v>0</v>
      </c>
      <c r="R45" s="13">
        <f>Fuels!R38</f>
        <v>0</v>
      </c>
      <c r="S45" s="13">
        <f>Fuels!S38</f>
        <v>0</v>
      </c>
      <c r="T45" s="13">
        <f>Fuels!T38</f>
        <v>0</v>
      </c>
      <c r="U45" s="13">
        <f>Fuels!U38</f>
        <v>0</v>
      </c>
      <c r="V45" s="13">
        <f>Fuels!V38</f>
        <v>0</v>
      </c>
      <c r="W45" s="13">
        <f>Fuels!W38</f>
        <v>37942</v>
      </c>
      <c r="X45" s="13">
        <f>Fuels!X38</f>
        <v>38215</v>
      </c>
      <c r="Y45" s="13">
        <f>Fuels!Y38</f>
        <v>38997</v>
      </c>
      <c r="Z45" s="13">
        <f>Fuels!Z38</f>
        <v>38905</v>
      </c>
      <c r="AA45" s="13">
        <f>Fuels!AA38</f>
        <v>35934</v>
      </c>
      <c r="AB45" s="13">
        <f>Fuels!AB38</f>
        <v>35935</v>
      </c>
      <c r="AC45" s="13">
        <f>Fuels!AC38</f>
        <v>35934</v>
      </c>
      <c r="AD45" s="13">
        <f>Fuels!AD38</f>
        <v>35936</v>
      </c>
      <c r="AE45" s="13">
        <f>Fuels!AE38</f>
        <v>33561</v>
      </c>
      <c r="AF45" s="13">
        <f>Fuels!AF38</f>
        <v>33563</v>
      </c>
      <c r="AG45" s="13">
        <f>Fuels!AG38</f>
        <v>33561</v>
      </c>
      <c r="AH45" s="13">
        <f>Fuels!AH38</f>
        <v>33563</v>
      </c>
      <c r="AI45" s="13">
        <f>Fuels!AI38</f>
        <v>38213</v>
      </c>
      <c r="AJ45" s="13">
        <f>Fuels!AJ38</f>
        <v>38213</v>
      </c>
      <c r="AK45" s="13">
        <f>Fuels!AK38</f>
        <v>38213</v>
      </c>
      <c r="AL45" s="13">
        <f>Fuels!AL38</f>
        <v>38213</v>
      </c>
      <c r="AM45" s="13">
        <f>Fuels!AN37</f>
        <v>6664</v>
      </c>
      <c r="AN45" s="13">
        <f>Fuels!AO37</f>
        <v>6711</v>
      </c>
      <c r="AO45" s="13">
        <f>Fuels!AP37</f>
        <v>4584</v>
      </c>
      <c r="AP45" s="13">
        <f>Fuels!AQ37</f>
        <v>5051</v>
      </c>
      <c r="AQ45" s="13">
        <f>Fuels!AT37</f>
        <v>0</v>
      </c>
      <c r="AR45" s="13">
        <f>Fuels!AU37</f>
        <v>0</v>
      </c>
      <c r="AS45" s="13">
        <f>Fuels!AV37</f>
        <v>0</v>
      </c>
    </row>
    <row r="46" spans="1:45" s="30" customFormat="1" x14ac:dyDescent="0.35">
      <c r="A46" s="21" t="s">
        <v>84</v>
      </c>
      <c r="B46" s="88" t="s">
        <v>9</v>
      </c>
      <c r="C46" s="13">
        <f>Fuels!C39</f>
        <v>0</v>
      </c>
      <c r="D46" s="13">
        <f>Fuels!D39</f>
        <v>0</v>
      </c>
      <c r="E46" s="13">
        <f>Fuels!E39</f>
        <v>0</v>
      </c>
      <c r="F46" s="13">
        <f>Fuels!F39</f>
        <v>0</v>
      </c>
      <c r="G46" s="13">
        <f>Fuels!G39</f>
        <v>0</v>
      </c>
      <c r="H46" s="13">
        <f>Fuels!H39</f>
        <v>0</v>
      </c>
      <c r="I46" s="13">
        <f>Fuels!I39</f>
        <v>0</v>
      </c>
      <c r="J46" s="13">
        <f>Fuels!J39</f>
        <v>0</v>
      </c>
      <c r="K46" s="13">
        <f>Fuels!K39</f>
        <v>0</v>
      </c>
      <c r="L46" s="13">
        <f>Fuels!L39</f>
        <v>0</v>
      </c>
      <c r="M46" s="13">
        <f>Fuels!M39</f>
        <v>0</v>
      </c>
      <c r="N46" s="13">
        <f>Fuels!N39</f>
        <v>0</v>
      </c>
      <c r="O46" s="13">
        <f>Fuels!O39</f>
        <v>0</v>
      </c>
      <c r="P46" s="13">
        <f>Fuels!P39</f>
        <v>0</v>
      </c>
      <c r="Q46" s="13">
        <f>Fuels!Q39</f>
        <v>0</v>
      </c>
      <c r="R46" s="13">
        <f>Fuels!R39</f>
        <v>0</v>
      </c>
      <c r="S46" s="13">
        <f>Fuels!S39</f>
        <v>0</v>
      </c>
      <c r="T46" s="13">
        <f>Fuels!T39</f>
        <v>0</v>
      </c>
      <c r="U46" s="13">
        <f>Fuels!U39</f>
        <v>0</v>
      </c>
      <c r="V46" s="13">
        <f>Fuels!V39</f>
        <v>0</v>
      </c>
      <c r="W46" s="13">
        <f>Fuels!W39</f>
        <v>0</v>
      </c>
      <c r="X46" s="13">
        <f>Fuels!X39</f>
        <v>0</v>
      </c>
      <c r="Y46" s="13">
        <f>Fuels!Y39</f>
        <v>0</v>
      </c>
      <c r="Z46" s="13">
        <f>Fuels!Z39</f>
        <v>0</v>
      </c>
      <c r="AA46" s="13">
        <f>Fuels!AA39</f>
        <v>0</v>
      </c>
      <c r="AB46" s="13">
        <f>Fuels!AB39</f>
        <v>0</v>
      </c>
      <c r="AC46" s="13">
        <f>Fuels!AC39</f>
        <v>0</v>
      </c>
      <c r="AD46" s="13">
        <f>Fuels!AD39</f>
        <v>0</v>
      </c>
      <c r="AE46" s="13">
        <f>Fuels!AE39</f>
        <v>0</v>
      </c>
      <c r="AF46" s="13">
        <f>Fuels!AF39</f>
        <v>0</v>
      </c>
      <c r="AG46" s="13">
        <f>Fuels!AG39</f>
        <v>0</v>
      </c>
      <c r="AH46" s="13">
        <f>Fuels!AH39</f>
        <v>0</v>
      </c>
      <c r="AI46" s="13">
        <f>Fuels!AI39</f>
        <v>0</v>
      </c>
      <c r="AJ46" s="13">
        <f>Fuels!AJ39</f>
        <v>0</v>
      </c>
      <c r="AK46" s="13">
        <f>Fuels!AK39</f>
        <v>10757</v>
      </c>
      <c r="AL46" s="13">
        <f>Fuels!AL39</f>
        <v>11616</v>
      </c>
      <c r="AM46" s="13">
        <f>Fuels!AM39</f>
        <v>0</v>
      </c>
      <c r="AN46" s="13">
        <f>Fuels!AN39</f>
        <v>0</v>
      </c>
      <c r="AO46" s="13">
        <f>Fuels!AO39</f>
        <v>0</v>
      </c>
      <c r="AP46" s="13">
        <f>Fuels!AP39</f>
        <v>0</v>
      </c>
      <c r="AQ46" s="13">
        <f>Fuels!AQ39</f>
        <v>0</v>
      </c>
      <c r="AR46" s="13">
        <f>Fuels!AR39</f>
        <v>0</v>
      </c>
      <c r="AS46" s="13">
        <f>Fuels!AS39</f>
        <v>0</v>
      </c>
    </row>
    <row r="47" spans="1:45" s="30" customFormat="1" ht="25" x14ac:dyDescent="0.35">
      <c r="A47" s="21" t="s">
        <v>155</v>
      </c>
      <c r="B47" s="88" t="s">
        <v>9</v>
      </c>
      <c r="C47" s="13">
        <f>Fuels!C41</f>
        <v>0</v>
      </c>
      <c r="D47" s="13">
        <f>Fuels!D41</f>
        <v>0</v>
      </c>
      <c r="E47" s="13">
        <f>Fuels!E41</f>
        <v>0</v>
      </c>
      <c r="F47" s="13">
        <f>Fuels!F41</f>
        <v>0</v>
      </c>
      <c r="G47" s="13">
        <f>Fuels!G41</f>
        <v>0</v>
      </c>
      <c r="H47" s="13">
        <f>Fuels!H41</f>
        <v>0</v>
      </c>
      <c r="I47" s="13">
        <f>Fuels!I41</f>
        <v>0</v>
      </c>
      <c r="J47" s="13">
        <f>Fuels!J41</f>
        <v>0</v>
      </c>
      <c r="K47" s="13">
        <f>Fuels!K41</f>
        <v>0</v>
      </c>
      <c r="L47" s="13">
        <f>Fuels!L41</f>
        <v>0</v>
      </c>
      <c r="M47" s="13">
        <f>Fuels!M41</f>
        <v>0</v>
      </c>
      <c r="N47" s="13">
        <f>Fuels!N41</f>
        <v>0</v>
      </c>
      <c r="O47" s="13">
        <f>Fuels!O41</f>
        <v>0</v>
      </c>
      <c r="P47" s="13">
        <f>Fuels!P41</f>
        <v>0</v>
      </c>
      <c r="Q47" s="13">
        <f>Fuels!Q41</f>
        <v>0</v>
      </c>
      <c r="R47" s="13">
        <f>Fuels!R41</f>
        <v>0</v>
      </c>
      <c r="S47" s="13">
        <f>Fuels!S41</f>
        <v>0</v>
      </c>
      <c r="T47" s="13">
        <f>Fuels!T41</f>
        <v>0</v>
      </c>
      <c r="U47" s="13">
        <f>Fuels!U41</f>
        <v>0</v>
      </c>
      <c r="V47" s="13">
        <f>Fuels!V41</f>
        <v>0</v>
      </c>
      <c r="W47" s="13">
        <f>Fuels!W41</f>
        <v>0</v>
      </c>
      <c r="X47" s="13">
        <f>Fuels!X41</f>
        <v>0</v>
      </c>
      <c r="Y47" s="13">
        <f>Fuels!Y41</f>
        <v>0</v>
      </c>
      <c r="Z47" s="13">
        <f>Fuels!Z41</f>
        <v>0</v>
      </c>
      <c r="AA47" s="13">
        <f>Fuels!AA41</f>
        <v>0</v>
      </c>
      <c r="AB47" s="13">
        <f>Fuels!AB41</f>
        <v>0</v>
      </c>
      <c r="AC47" s="13">
        <f>Fuels!AC41</f>
        <v>0</v>
      </c>
      <c r="AD47" s="13">
        <f>Fuels!AD41</f>
        <v>0</v>
      </c>
      <c r="AE47" s="13">
        <f>Fuels!AE41</f>
        <v>0</v>
      </c>
      <c r="AF47" s="13">
        <f>Fuels!AF41</f>
        <v>0</v>
      </c>
      <c r="AG47" s="13">
        <f>Fuels!AG41</f>
        <v>0</v>
      </c>
      <c r="AH47" s="13">
        <f>Fuels!AH41</f>
        <v>0</v>
      </c>
      <c r="AI47" s="13">
        <f>Fuels!AI41</f>
        <v>0</v>
      </c>
      <c r="AJ47" s="13">
        <f>Fuels!AJ41</f>
        <v>3682</v>
      </c>
      <c r="AK47" s="13">
        <f>Fuels!AK41</f>
        <v>2542</v>
      </c>
      <c r="AL47" s="13">
        <f>Fuels!AL41</f>
        <v>3886</v>
      </c>
      <c r="AM47" s="13">
        <f>Fuels!AM41</f>
        <v>5448</v>
      </c>
      <c r="AN47" s="13">
        <f>Fuels!AN41</f>
        <v>7679</v>
      </c>
      <c r="AO47" s="13">
        <f>Fuels!AO41</f>
        <v>8745</v>
      </c>
      <c r="AP47" s="13">
        <f>Fuels!AP41</f>
        <v>12095</v>
      </c>
      <c r="AQ47" s="13">
        <f>Fuels!AQ41</f>
        <v>11867</v>
      </c>
      <c r="AR47" s="13">
        <f>Fuels!AR41</f>
        <v>20250</v>
      </c>
      <c r="AS47" s="13">
        <f>Fuels!AS41</f>
        <v>14200</v>
      </c>
    </row>
    <row r="48" spans="1:45" s="30" customFormat="1" ht="25" x14ac:dyDescent="0.35">
      <c r="A48" s="21" t="s">
        <v>156</v>
      </c>
      <c r="B48" s="88" t="s">
        <v>9</v>
      </c>
      <c r="C48" s="13">
        <f>Fuels!C42</f>
        <v>0</v>
      </c>
      <c r="D48" s="13">
        <f>Fuels!D42</f>
        <v>0</v>
      </c>
      <c r="E48" s="13">
        <f>Fuels!E42</f>
        <v>0</v>
      </c>
      <c r="F48" s="13">
        <f>Fuels!F42</f>
        <v>0</v>
      </c>
      <c r="G48" s="13">
        <f>Fuels!G42</f>
        <v>0</v>
      </c>
      <c r="H48" s="13">
        <f>Fuels!H42</f>
        <v>0</v>
      </c>
      <c r="I48" s="13">
        <f>Fuels!I42</f>
        <v>0</v>
      </c>
      <c r="J48" s="13">
        <f>Fuels!J42</f>
        <v>0</v>
      </c>
      <c r="K48" s="13">
        <f>Fuels!K42</f>
        <v>0</v>
      </c>
      <c r="L48" s="13">
        <f>Fuels!L42</f>
        <v>0</v>
      </c>
      <c r="M48" s="13">
        <f>Fuels!M42</f>
        <v>0</v>
      </c>
      <c r="N48" s="13">
        <f>Fuels!N42</f>
        <v>0</v>
      </c>
      <c r="O48" s="13">
        <f>Fuels!O42</f>
        <v>0</v>
      </c>
      <c r="P48" s="13">
        <f>Fuels!P42</f>
        <v>0</v>
      </c>
      <c r="Q48" s="13">
        <f>Fuels!Q42</f>
        <v>0</v>
      </c>
      <c r="R48" s="13">
        <f>Fuels!R42</f>
        <v>0</v>
      </c>
      <c r="S48" s="13">
        <f>Fuels!S42</f>
        <v>0</v>
      </c>
      <c r="T48" s="13">
        <f>Fuels!T42</f>
        <v>0</v>
      </c>
      <c r="U48" s="13">
        <f>Fuels!U42</f>
        <v>0</v>
      </c>
      <c r="V48" s="13">
        <f>Fuels!V42</f>
        <v>0</v>
      </c>
      <c r="W48" s="13">
        <f>Fuels!W42</f>
        <v>0</v>
      </c>
      <c r="X48" s="13">
        <f>Fuels!X42</f>
        <v>0</v>
      </c>
      <c r="Y48" s="13">
        <f>Fuels!Y42</f>
        <v>0</v>
      </c>
      <c r="Z48" s="13">
        <f>Fuels!Z42</f>
        <v>0</v>
      </c>
      <c r="AA48" s="13">
        <f>Fuels!AA42</f>
        <v>0</v>
      </c>
      <c r="AB48" s="13">
        <f>Fuels!AB42</f>
        <v>0</v>
      </c>
      <c r="AC48" s="13">
        <f>Fuels!AC42</f>
        <v>0</v>
      </c>
      <c r="AD48" s="13">
        <f>Fuels!AD42</f>
        <v>0</v>
      </c>
      <c r="AE48" s="13">
        <f>Fuels!AE42</f>
        <v>0</v>
      </c>
      <c r="AF48" s="13">
        <f>Fuels!AF42</f>
        <v>0</v>
      </c>
      <c r="AG48" s="13">
        <f>Fuels!AG42</f>
        <v>0</v>
      </c>
      <c r="AH48" s="13">
        <f>Fuels!AH42</f>
        <v>0</v>
      </c>
      <c r="AI48" s="13">
        <f>Fuels!AI42</f>
        <v>0</v>
      </c>
      <c r="AJ48" s="13">
        <f>Fuels!AJ42</f>
        <v>710</v>
      </c>
      <c r="AK48" s="13">
        <f>Fuels!AK42</f>
        <v>1938</v>
      </c>
      <c r="AL48" s="13">
        <f>Fuels!AL42</f>
        <v>2639</v>
      </c>
      <c r="AM48" s="13">
        <f>Fuels!AM42</f>
        <v>3562</v>
      </c>
      <c r="AN48" s="13">
        <f>Fuels!AN42</f>
        <v>3687</v>
      </c>
      <c r="AO48" s="13">
        <f>Fuels!AO42</f>
        <v>4030</v>
      </c>
      <c r="AP48" s="13">
        <f>Fuels!AP42</f>
        <v>5789</v>
      </c>
      <c r="AQ48" s="13">
        <f>Fuels!AQ42</f>
        <v>11128</v>
      </c>
      <c r="AR48" s="13">
        <f>Fuels!AR42</f>
        <v>8945</v>
      </c>
      <c r="AS48" s="13">
        <f>Fuels!AS42</f>
        <v>5260</v>
      </c>
    </row>
    <row r="49" spans="1:45" s="30" customFormat="1" x14ac:dyDescent="0.35">
      <c r="A49" s="21"/>
      <c r="B49" s="88"/>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row>
    <row r="50" spans="1:45" x14ac:dyDescent="0.35">
      <c r="A50" s="7"/>
      <c r="B50" s="88"/>
      <c r="AI50" s="28"/>
      <c r="AJ50" s="30"/>
      <c r="AK50" s="30"/>
      <c r="AL50" s="30"/>
      <c r="AM50" s="30"/>
      <c r="AN50" s="30"/>
      <c r="AO50" s="30"/>
      <c r="AP50" s="30"/>
      <c r="AQ50" s="30"/>
      <c r="AR50" s="30"/>
      <c r="AS50" s="30"/>
    </row>
    <row r="51" spans="1:45" x14ac:dyDescent="0.35">
      <c r="A51" s="5" t="s">
        <v>67</v>
      </c>
      <c r="B51" s="88"/>
      <c r="AI51" s="28"/>
      <c r="AJ51" s="30"/>
      <c r="AK51" s="30"/>
      <c r="AL51" s="30"/>
      <c r="AM51" s="30"/>
      <c r="AN51" s="30"/>
      <c r="AO51" s="30"/>
      <c r="AP51" s="30"/>
      <c r="AQ51" s="30"/>
      <c r="AR51" s="30"/>
      <c r="AS51" s="30"/>
    </row>
    <row r="52" spans="1:45" x14ac:dyDescent="0.35">
      <c r="A52" s="3" t="s">
        <v>2</v>
      </c>
      <c r="B52" s="88" t="s">
        <v>3</v>
      </c>
      <c r="C52" s="6" t="s">
        <v>58</v>
      </c>
      <c r="D52" s="6" t="s">
        <v>5</v>
      </c>
      <c r="E52" s="6" t="s">
        <v>6</v>
      </c>
      <c r="F52" s="6" t="s">
        <v>7</v>
      </c>
      <c r="G52" s="6" t="s">
        <v>59</v>
      </c>
      <c r="H52" s="6" t="s">
        <v>5</v>
      </c>
      <c r="I52" s="6" t="s">
        <v>6</v>
      </c>
      <c r="J52" s="6" t="s">
        <v>7</v>
      </c>
      <c r="K52" s="6" t="s">
        <v>60</v>
      </c>
      <c r="L52" s="6" t="s">
        <v>5</v>
      </c>
      <c r="M52" s="6" t="s">
        <v>6</v>
      </c>
      <c r="N52" s="6" t="s">
        <v>7</v>
      </c>
      <c r="O52" s="6" t="s">
        <v>61</v>
      </c>
      <c r="P52" s="6" t="s">
        <v>5</v>
      </c>
      <c r="Q52" s="6" t="s">
        <v>6</v>
      </c>
      <c r="R52" s="6" t="s">
        <v>7</v>
      </c>
      <c r="S52" s="6" t="s">
        <v>62</v>
      </c>
      <c r="T52" s="6" t="s">
        <v>5</v>
      </c>
      <c r="U52" s="6" t="s">
        <v>6</v>
      </c>
      <c r="V52" s="6" t="s">
        <v>7</v>
      </c>
      <c r="W52" s="6" t="s">
        <v>63</v>
      </c>
      <c r="X52" s="6" t="s">
        <v>5</v>
      </c>
      <c r="Y52" s="6" t="s">
        <v>6</v>
      </c>
      <c r="Z52" s="6" t="s">
        <v>7</v>
      </c>
      <c r="AA52" s="6" t="s">
        <v>64</v>
      </c>
      <c r="AB52" s="6" t="s">
        <v>5</v>
      </c>
      <c r="AC52" s="6" t="s">
        <v>6</v>
      </c>
      <c r="AD52" s="6" t="s">
        <v>7</v>
      </c>
      <c r="AE52" s="6" t="s">
        <v>65</v>
      </c>
      <c r="AF52" s="6" t="s">
        <v>5</v>
      </c>
      <c r="AG52" s="20" t="s">
        <v>6</v>
      </c>
      <c r="AH52" s="26" t="s">
        <v>7</v>
      </c>
      <c r="AI52" s="28" t="s">
        <v>125</v>
      </c>
      <c r="AJ52" s="30" t="s">
        <v>5</v>
      </c>
      <c r="AK52" s="30" t="s">
        <v>6</v>
      </c>
      <c r="AL52" s="30" t="s">
        <v>7</v>
      </c>
      <c r="AM52" s="30" t="s">
        <v>133</v>
      </c>
      <c r="AN52" s="30" t="s">
        <v>5</v>
      </c>
      <c r="AO52" s="30" t="s">
        <v>6</v>
      </c>
      <c r="AP52" s="30" t="s">
        <v>7</v>
      </c>
      <c r="AQ52" s="30" t="s">
        <v>171</v>
      </c>
      <c r="AR52" s="30" t="s">
        <v>5</v>
      </c>
      <c r="AS52" s="30" t="s">
        <v>6</v>
      </c>
    </row>
    <row r="53" spans="1:45" x14ac:dyDescent="0.35">
      <c r="A53" s="3" t="s">
        <v>29</v>
      </c>
      <c r="B53" s="88" t="s">
        <v>9</v>
      </c>
      <c r="C53" s="13">
        <f t="shared" ref="C53:AM53" si="28">SUM(C39:C39)</f>
        <v>217913</v>
      </c>
      <c r="D53" s="13">
        <f t="shared" si="28"/>
        <v>252550</v>
      </c>
      <c r="E53" s="13">
        <f t="shared" si="28"/>
        <v>282189</v>
      </c>
      <c r="F53" s="13">
        <f t="shared" si="28"/>
        <v>270901</v>
      </c>
      <c r="G53" s="13">
        <f t="shared" si="28"/>
        <v>261269</v>
      </c>
      <c r="H53" s="13">
        <f t="shared" si="28"/>
        <v>264615</v>
      </c>
      <c r="I53" s="13">
        <f t="shared" si="28"/>
        <v>358459</v>
      </c>
      <c r="J53" s="13">
        <f t="shared" si="28"/>
        <v>334751</v>
      </c>
      <c r="K53" s="13">
        <f t="shared" si="28"/>
        <v>446344</v>
      </c>
      <c r="L53" s="13">
        <f t="shared" si="28"/>
        <v>439633</v>
      </c>
      <c r="M53" s="13">
        <f t="shared" si="28"/>
        <v>586902</v>
      </c>
      <c r="N53" s="13">
        <f t="shared" si="28"/>
        <v>510999</v>
      </c>
      <c r="O53" s="13">
        <f t="shared" si="28"/>
        <v>459238</v>
      </c>
      <c r="P53" s="13">
        <f t="shared" si="28"/>
        <v>551332</v>
      </c>
      <c r="Q53" s="13">
        <f t="shared" si="28"/>
        <v>528433</v>
      </c>
      <c r="R53" s="13">
        <f t="shared" si="28"/>
        <v>491880</v>
      </c>
      <c r="S53" s="13">
        <f t="shared" si="28"/>
        <v>473209</v>
      </c>
      <c r="T53" s="13">
        <f t="shared" si="28"/>
        <v>504542</v>
      </c>
      <c r="U53" s="13">
        <f t="shared" si="28"/>
        <v>538519</v>
      </c>
      <c r="V53" s="13">
        <f t="shared" si="28"/>
        <v>608484</v>
      </c>
      <c r="W53" s="13">
        <f t="shared" si="28"/>
        <v>836629</v>
      </c>
      <c r="X53" s="13">
        <f t="shared" si="28"/>
        <v>857168</v>
      </c>
      <c r="Y53" s="13">
        <f t="shared" si="28"/>
        <v>919750</v>
      </c>
      <c r="Z53" s="13">
        <f t="shared" si="28"/>
        <v>905839</v>
      </c>
      <c r="AA53" s="13">
        <f t="shared" si="28"/>
        <v>783039</v>
      </c>
      <c r="AB53" s="13">
        <f t="shared" si="28"/>
        <v>856950</v>
      </c>
      <c r="AC53" s="13">
        <f t="shared" si="28"/>
        <v>931601</v>
      </c>
      <c r="AD53" s="13">
        <f t="shared" si="28"/>
        <v>916634</v>
      </c>
      <c r="AE53" s="13">
        <f t="shared" si="28"/>
        <v>776336</v>
      </c>
      <c r="AF53" s="13">
        <f t="shared" si="28"/>
        <v>775942</v>
      </c>
      <c r="AG53" s="13">
        <f t="shared" si="28"/>
        <v>949941</v>
      </c>
      <c r="AH53" s="13">
        <f t="shared" si="28"/>
        <v>956310</v>
      </c>
      <c r="AI53" s="13">
        <f t="shared" si="28"/>
        <v>946616</v>
      </c>
      <c r="AJ53" s="13">
        <f t="shared" si="28"/>
        <v>1086445</v>
      </c>
      <c r="AK53" s="13">
        <f t="shared" si="28"/>
        <v>1169325</v>
      </c>
      <c r="AL53" s="13">
        <f t="shared" si="28"/>
        <v>1139746</v>
      </c>
      <c r="AM53" s="13">
        <f t="shared" si="28"/>
        <v>1045797</v>
      </c>
      <c r="AN53" s="13">
        <f t="shared" ref="AN53:AO53" si="29">SUM(AN39:AN39)</f>
        <v>648935</v>
      </c>
      <c r="AO53" s="13">
        <f t="shared" si="29"/>
        <v>1052908</v>
      </c>
      <c r="AP53" s="13">
        <f t="shared" ref="AP53:AQ53" si="30">SUM(AP39:AP39)</f>
        <v>989015</v>
      </c>
      <c r="AQ53" s="13">
        <f t="shared" si="30"/>
        <v>747150</v>
      </c>
      <c r="AR53" s="13">
        <f t="shared" ref="AR53:AS53" si="31">SUM(AR39:AR39)</f>
        <v>1008297</v>
      </c>
      <c r="AS53" s="13">
        <f t="shared" si="31"/>
        <v>1113294</v>
      </c>
    </row>
    <row r="54" spans="1:45" x14ac:dyDescent="0.35">
      <c r="A54" s="3" t="s">
        <v>23</v>
      </c>
      <c r="B54" s="88" t="s">
        <v>9</v>
      </c>
      <c r="C54" s="13">
        <f t="shared" ref="C54:AM54" si="32">SUM(C38:C38)</f>
        <v>459</v>
      </c>
      <c r="D54" s="13">
        <f t="shared" si="32"/>
        <v>1293</v>
      </c>
      <c r="E54" s="13">
        <f t="shared" si="32"/>
        <v>2455</v>
      </c>
      <c r="F54" s="13">
        <f t="shared" si="32"/>
        <v>3536</v>
      </c>
      <c r="G54" s="13">
        <f t="shared" si="32"/>
        <v>4519</v>
      </c>
      <c r="H54" s="13">
        <f t="shared" si="32"/>
        <v>5560</v>
      </c>
      <c r="I54" s="13">
        <f t="shared" si="32"/>
        <v>7294</v>
      </c>
      <c r="J54" s="13">
        <f t="shared" si="32"/>
        <v>9611</v>
      </c>
      <c r="K54" s="13">
        <f t="shared" si="32"/>
        <v>15051</v>
      </c>
      <c r="L54" s="13">
        <f t="shared" si="32"/>
        <v>19516</v>
      </c>
      <c r="M54" s="13">
        <f t="shared" si="32"/>
        <v>25039</v>
      </c>
      <c r="N54" s="13">
        <f t="shared" si="32"/>
        <v>34347</v>
      </c>
      <c r="O54" s="13">
        <f t="shared" si="32"/>
        <v>41753</v>
      </c>
      <c r="P54" s="13">
        <f t="shared" si="32"/>
        <v>51092</v>
      </c>
      <c r="Q54" s="13">
        <f t="shared" si="32"/>
        <v>59366</v>
      </c>
      <c r="R54" s="13">
        <f t="shared" si="32"/>
        <v>69119</v>
      </c>
      <c r="S54" s="13">
        <f t="shared" si="32"/>
        <v>73708</v>
      </c>
      <c r="T54" s="13">
        <f t="shared" si="32"/>
        <v>78072</v>
      </c>
      <c r="U54" s="13">
        <f t="shared" si="32"/>
        <v>91036</v>
      </c>
      <c r="V54" s="13">
        <f t="shared" si="32"/>
        <v>94924</v>
      </c>
      <c r="W54" s="13">
        <f t="shared" si="32"/>
        <v>206464</v>
      </c>
      <c r="X54" s="13">
        <f t="shared" si="32"/>
        <v>216149</v>
      </c>
      <c r="Y54" s="13">
        <f t="shared" si="32"/>
        <v>225640</v>
      </c>
      <c r="Z54" s="13">
        <f t="shared" si="32"/>
        <v>256450</v>
      </c>
      <c r="AA54" s="13">
        <f t="shared" si="32"/>
        <v>278442</v>
      </c>
      <c r="AB54" s="13">
        <f t="shared" si="32"/>
        <v>294201</v>
      </c>
      <c r="AC54" s="13">
        <f t="shared" si="32"/>
        <v>302457</v>
      </c>
      <c r="AD54" s="13">
        <f t="shared" si="32"/>
        <v>323014</v>
      </c>
      <c r="AE54" s="13">
        <f t="shared" si="32"/>
        <v>363840</v>
      </c>
      <c r="AF54" s="13">
        <f t="shared" si="32"/>
        <v>395708</v>
      </c>
      <c r="AG54" s="13">
        <f t="shared" si="32"/>
        <v>443790</v>
      </c>
      <c r="AH54" s="13">
        <f t="shared" si="32"/>
        <v>478635</v>
      </c>
      <c r="AI54" s="13">
        <f t="shared" si="32"/>
        <v>602432</v>
      </c>
      <c r="AJ54" s="13">
        <f t="shared" si="32"/>
        <v>598746</v>
      </c>
      <c r="AK54" s="13">
        <f t="shared" si="32"/>
        <v>719616</v>
      </c>
      <c r="AL54" s="13">
        <f t="shared" si="32"/>
        <v>798682</v>
      </c>
      <c r="AM54" s="13">
        <f t="shared" si="32"/>
        <v>797624</v>
      </c>
      <c r="AN54" s="13">
        <f t="shared" ref="AN54:AO54" si="33">SUM(AN38:AN38)</f>
        <v>597635</v>
      </c>
      <c r="AO54" s="13">
        <f t="shared" si="33"/>
        <v>738975</v>
      </c>
      <c r="AP54" s="13">
        <f t="shared" ref="AP54:AQ54" si="34">SUM(AP38:AP38)</f>
        <v>805831</v>
      </c>
      <c r="AQ54" s="13">
        <f t="shared" si="34"/>
        <v>883622</v>
      </c>
      <c r="AR54" s="13">
        <f t="shared" ref="AR54:AS54" si="35">SUM(AR38:AR38)</f>
        <v>1080926</v>
      </c>
      <c r="AS54" s="13">
        <f t="shared" si="35"/>
        <v>1176998</v>
      </c>
    </row>
    <row r="55" spans="1:45" x14ac:dyDescent="0.35">
      <c r="A55" s="3" t="s">
        <v>20</v>
      </c>
      <c r="B55" s="88" t="s">
        <v>9</v>
      </c>
      <c r="C55" s="13">
        <f t="shared" ref="C55:AM55" si="36">SUM(C35:C36)</f>
        <v>39934</v>
      </c>
      <c r="D55" s="13">
        <f t="shared" si="36"/>
        <v>42169</v>
      </c>
      <c r="E55" s="13">
        <f t="shared" si="36"/>
        <v>41443</v>
      </c>
      <c r="F55" s="13">
        <f t="shared" si="36"/>
        <v>40844</v>
      </c>
      <c r="G55" s="13">
        <f t="shared" si="36"/>
        <v>40226</v>
      </c>
      <c r="H55" s="13">
        <f t="shared" si="36"/>
        <v>43158</v>
      </c>
      <c r="I55" s="13">
        <f t="shared" si="36"/>
        <v>49942</v>
      </c>
      <c r="J55" s="13">
        <f t="shared" si="36"/>
        <v>49844</v>
      </c>
      <c r="K55" s="13">
        <f t="shared" si="36"/>
        <v>59246</v>
      </c>
      <c r="L55" s="13">
        <f t="shared" si="36"/>
        <v>58045</v>
      </c>
      <c r="M55" s="13">
        <f t="shared" si="36"/>
        <v>50799</v>
      </c>
      <c r="N55" s="13">
        <f t="shared" si="36"/>
        <v>53765</v>
      </c>
      <c r="O55" s="13">
        <f t="shared" si="36"/>
        <v>57641</v>
      </c>
      <c r="P55" s="13">
        <f t="shared" si="36"/>
        <v>70355</v>
      </c>
      <c r="Q55" s="13">
        <f t="shared" si="36"/>
        <v>60793</v>
      </c>
      <c r="R55" s="13">
        <f t="shared" si="36"/>
        <v>58227</v>
      </c>
      <c r="S55" s="13">
        <f t="shared" si="36"/>
        <v>59660</v>
      </c>
      <c r="T55" s="13">
        <f t="shared" si="36"/>
        <v>50678</v>
      </c>
      <c r="U55" s="13">
        <f t="shared" si="36"/>
        <v>49578</v>
      </c>
      <c r="V55" s="13">
        <f t="shared" si="36"/>
        <v>45675</v>
      </c>
      <c r="W55" s="13">
        <f t="shared" si="36"/>
        <v>43627</v>
      </c>
      <c r="X55" s="13">
        <f t="shared" si="36"/>
        <v>46616</v>
      </c>
      <c r="Y55" s="13">
        <f t="shared" si="36"/>
        <v>40957</v>
      </c>
      <c r="Z55" s="13">
        <f t="shared" si="36"/>
        <v>38991</v>
      </c>
      <c r="AA55" s="13">
        <f t="shared" si="36"/>
        <v>16031</v>
      </c>
      <c r="AB55" s="13">
        <f t="shared" si="36"/>
        <v>14323</v>
      </c>
      <c r="AC55" s="13">
        <f t="shared" si="36"/>
        <v>14005</v>
      </c>
      <c r="AD55" s="13">
        <f t="shared" si="36"/>
        <v>14135</v>
      </c>
      <c r="AE55" s="13">
        <f t="shared" si="36"/>
        <v>15292</v>
      </c>
      <c r="AF55" s="13">
        <f t="shared" si="36"/>
        <v>16964</v>
      </c>
      <c r="AG55" s="13">
        <f t="shared" si="36"/>
        <v>14909</v>
      </c>
      <c r="AH55" s="13">
        <f t="shared" si="36"/>
        <v>11610</v>
      </c>
      <c r="AI55" s="13">
        <f t="shared" si="36"/>
        <v>8133</v>
      </c>
      <c r="AJ55" s="13">
        <f t="shared" si="36"/>
        <v>7220</v>
      </c>
      <c r="AK55" s="13">
        <f t="shared" si="36"/>
        <v>8107</v>
      </c>
      <c r="AL55" s="13">
        <f t="shared" si="36"/>
        <v>7391</v>
      </c>
      <c r="AM55" s="13">
        <f t="shared" si="36"/>
        <v>3796</v>
      </c>
      <c r="AN55" s="13">
        <f t="shared" ref="AN55:AO55" si="37">SUM(AN35:AN36)</f>
        <v>2479</v>
      </c>
      <c r="AO55" s="13">
        <f t="shared" si="37"/>
        <v>1467</v>
      </c>
      <c r="AP55" s="13">
        <f t="shared" ref="AP55:AQ55" si="38">SUM(AP35:AP36)</f>
        <v>592</v>
      </c>
      <c r="AQ55" s="13">
        <f t="shared" si="38"/>
        <v>481</v>
      </c>
      <c r="AR55" s="13">
        <f t="shared" ref="AR55:AS55" si="39">SUM(AR35:AR36)</f>
        <v>587</v>
      </c>
      <c r="AS55" s="13">
        <f t="shared" si="39"/>
        <v>570</v>
      </c>
    </row>
    <row r="56" spans="1:45" x14ac:dyDescent="0.35">
      <c r="A56" s="3" t="s">
        <v>21</v>
      </c>
      <c r="B56" s="88" t="s">
        <v>9</v>
      </c>
      <c r="C56" s="13">
        <f t="shared" ref="C56:AM56" si="40">SUM(C33:C34)</f>
        <v>2212</v>
      </c>
      <c r="D56" s="13">
        <f t="shared" si="40"/>
        <v>3069</v>
      </c>
      <c r="E56" s="13">
        <f t="shared" si="40"/>
        <v>4960</v>
      </c>
      <c r="F56" s="13">
        <f t="shared" si="40"/>
        <v>4474</v>
      </c>
      <c r="G56" s="13">
        <f t="shared" si="40"/>
        <v>4367</v>
      </c>
      <c r="H56" s="13">
        <f t="shared" si="40"/>
        <v>4221</v>
      </c>
      <c r="I56" s="13">
        <f t="shared" si="40"/>
        <v>3577</v>
      </c>
      <c r="J56" s="13">
        <f t="shared" si="40"/>
        <v>2680</v>
      </c>
      <c r="K56" s="13">
        <f t="shared" si="40"/>
        <v>4240</v>
      </c>
      <c r="L56" s="13">
        <f t="shared" si="40"/>
        <v>5183</v>
      </c>
      <c r="M56" s="13">
        <f t="shared" si="40"/>
        <v>49133</v>
      </c>
      <c r="N56" s="13">
        <f t="shared" si="40"/>
        <v>39562</v>
      </c>
      <c r="O56" s="13">
        <f t="shared" si="40"/>
        <v>41739</v>
      </c>
      <c r="P56" s="13">
        <f t="shared" si="40"/>
        <v>37894</v>
      </c>
      <c r="Q56" s="13">
        <f t="shared" si="40"/>
        <v>72586</v>
      </c>
      <c r="R56" s="13">
        <f t="shared" si="40"/>
        <v>87339</v>
      </c>
      <c r="S56" s="13">
        <f t="shared" si="40"/>
        <v>96047</v>
      </c>
      <c r="T56" s="13">
        <f t="shared" si="40"/>
        <v>143831</v>
      </c>
      <c r="U56" s="13">
        <f t="shared" si="40"/>
        <v>165388</v>
      </c>
      <c r="V56" s="13">
        <f t="shared" si="40"/>
        <v>170686</v>
      </c>
      <c r="W56" s="13">
        <f t="shared" si="40"/>
        <v>186808</v>
      </c>
      <c r="X56" s="13">
        <f t="shared" si="40"/>
        <v>191624</v>
      </c>
      <c r="Y56" s="13">
        <f t="shared" si="40"/>
        <v>154491</v>
      </c>
      <c r="Z56" s="13">
        <f t="shared" si="40"/>
        <v>149732</v>
      </c>
      <c r="AA56" s="13">
        <f t="shared" si="40"/>
        <v>136721</v>
      </c>
      <c r="AB56" s="13">
        <f t="shared" si="40"/>
        <v>173497</v>
      </c>
      <c r="AC56" s="13">
        <f t="shared" si="40"/>
        <v>185321</v>
      </c>
      <c r="AD56" s="13">
        <f t="shared" si="40"/>
        <v>185446</v>
      </c>
      <c r="AE56" s="13">
        <f t="shared" si="40"/>
        <v>179507</v>
      </c>
      <c r="AF56" s="13">
        <f t="shared" si="40"/>
        <v>170495</v>
      </c>
      <c r="AG56" s="13">
        <f t="shared" si="40"/>
        <v>197971</v>
      </c>
      <c r="AH56" s="13">
        <f t="shared" si="40"/>
        <v>203315</v>
      </c>
      <c r="AI56" s="13">
        <f t="shared" si="40"/>
        <v>181925</v>
      </c>
      <c r="AJ56" s="13">
        <f t="shared" si="40"/>
        <v>199915</v>
      </c>
      <c r="AK56" s="13">
        <f t="shared" si="40"/>
        <v>251067</v>
      </c>
      <c r="AL56" s="13">
        <f t="shared" si="40"/>
        <v>303885</v>
      </c>
      <c r="AM56" s="13">
        <f t="shared" si="40"/>
        <v>299365</v>
      </c>
      <c r="AN56" s="13">
        <f t="shared" ref="AN56:AO56" si="41">SUM(AN33:AN34)</f>
        <v>322693</v>
      </c>
      <c r="AO56" s="13">
        <f t="shared" si="41"/>
        <v>489199</v>
      </c>
      <c r="AP56" s="13">
        <f t="shared" ref="AP56:AQ56" si="42">SUM(AP33:AP34)</f>
        <v>553450</v>
      </c>
      <c r="AQ56" s="13">
        <f t="shared" si="42"/>
        <v>469055</v>
      </c>
      <c r="AR56" s="13">
        <f t="shared" ref="AR56:AS56" si="43">SUM(AR33:AR34)</f>
        <v>644542</v>
      </c>
      <c r="AS56" s="13">
        <f t="shared" si="43"/>
        <v>841653</v>
      </c>
    </row>
    <row r="57" spans="1:45" x14ac:dyDescent="0.35">
      <c r="A57" s="3" t="s">
        <v>16</v>
      </c>
      <c r="B57" s="88" t="s">
        <v>9</v>
      </c>
      <c r="C57" s="13">
        <f t="shared" ref="C57:AJ57" si="44">C40</f>
        <v>12300</v>
      </c>
      <c r="D57" s="13">
        <f t="shared" si="44"/>
        <v>21555</v>
      </c>
      <c r="E57" s="13">
        <f t="shared" si="44"/>
        <v>22424</v>
      </c>
      <c r="F57" s="13">
        <f t="shared" si="44"/>
        <v>27988</v>
      </c>
      <c r="G57" s="13">
        <f t="shared" si="44"/>
        <v>35382</v>
      </c>
      <c r="H57" s="13">
        <f t="shared" si="44"/>
        <v>41919</v>
      </c>
      <c r="I57" s="13">
        <f t="shared" si="44"/>
        <v>34052</v>
      </c>
      <c r="J57" s="13">
        <f t="shared" si="44"/>
        <v>37994</v>
      </c>
      <c r="K57" s="13">
        <f t="shared" si="44"/>
        <v>47386</v>
      </c>
      <c r="L57" s="13">
        <f t="shared" si="44"/>
        <v>123072</v>
      </c>
      <c r="M57" s="13">
        <f t="shared" si="44"/>
        <v>130475</v>
      </c>
      <c r="N57" s="13">
        <f t="shared" si="44"/>
        <v>265737</v>
      </c>
      <c r="O57" s="13">
        <f t="shared" si="44"/>
        <v>169218</v>
      </c>
      <c r="P57" s="13">
        <f t="shared" si="44"/>
        <v>183308</v>
      </c>
      <c r="Q57" s="13">
        <f t="shared" si="44"/>
        <v>154934</v>
      </c>
      <c r="R57" s="13">
        <f t="shared" si="44"/>
        <v>210540</v>
      </c>
      <c r="S57" s="13">
        <f t="shared" si="44"/>
        <v>195615</v>
      </c>
      <c r="T57" s="13">
        <f t="shared" si="44"/>
        <v>287973</v>
      </c>
      <c r="U57" s="13">
        <f t="shared" si="44"/>
        <v>364501</v>
      </c>
      <c r="V57" s="13">
        <f t="shared" si="44"/>
        <v>365821</v>
      </c>
      <c r="W57" s="13">
        <f t="shared" si="44"/>
        <v>322607</v>
      </c>
      <c r="X57" s="13">
        <f t="shared" si="44"/>
        <v>392318</v>
      </c>
      <c r="Y57" s="13">
        <f t="shared" si="44"/>
        <v>470922</v>
      </c>
      <c r="Z57" s="13">
        <f t="shared" si="44"/>
        <v>550936</v>
      </c>
      <c r="AA57" s="13">
        <f t="shared" si="44"/>
        <v>306640</v>
      </c>
      <c r="AB57" s="13">
        <f t="shared" si="44"/>
        <v>321909</v>
      </c>
      <c r="AC57" s="13">
        <f t="shared" si="44"/>
        <v>393587</v>
      </c>
      <c r="AD57" s="13">
        <f t="shared" si="44"/>
        <v>357603</v>
      </c>
      <c r="AE57" s="13">
        <f t="shared" si="44"/>
        <v>306337</v>
      </c>
      <c r="AF57" s="13">
        <f t="shared" si="44"/>
        <v>357508</v>
      </c>
      <c r="AG57" s="13">
        <f t="shared" si="44"/>
        <v>442007</v>
      </c>
      <c r="AH57" s="13">
        <f t="shared" si="44"/>
        <v>500702</v>
      </c>
      <c r="AI57" s="13">
        <f t="shared" si="44"/>
        <v>347140</v>
      </c>
      <c r="AJ57" s="13">
        <f t="shared" si="44"/>
        <v>490163</v>
      </c>
      <c r="AK57" s="13">
        <f t="shared" ref="AK57:AL57" si="45">AK40</f>
        <v>506350</v>
      </c>
      <c r="AL57" s="13">
        <f t="shared" si="45"/>
        <v>487437</v>
      </c>
      <c r="AM57" s="13">
        <f t="shared" ref="AM57:AN57" si="46">AM40</f>
        <v>477797</v>
      </c>
      <c r="AN57" s="13">
        <f t="shared" si="46"/>
        <v>492495</v>
      </c>
      <c r="AO57" s="13">
        <f t="shared" ref="AO57:AP57" si="47">AO40</f>
        <v>592296</v>
      </c>
      <c r="AP57" s="13">
        <f t="shared" si="47"/>
        <v>650739</v>
      </c>
      <c r="AQ57" s="13">
        <f t="shared" ref="AQ57:AR57" si="48">AQ40</f>
        <v>491223</v>
      </c>
      <c r="AR57" s="13">
        <f t="shared" si="48"/>
        <v>623677</v>
      </c>
      <c r="AS57" s="13">
        <f t="shared" ref="AS57" si="49">AS40</f>
        <v>623409</v>
      </c>
    </row>
    <row r="58" spans="1:45" x14ac:dyDescent="0.35">
      <c r="A58" s="3" t="s">
        <v>68</v>
      </c>
      <c r="B58" s="88" t="s">
        <v>9</v>
      </c>
      <c r="C58" s="13">
        <f t="shared" ref="C58:AJ58" si="50">C41</f>
        <v>3070</v>
      </c>
      <c r="D58" s="13">
        <f t="shared" si="50"/>
        <v>3368</v>
      </c>
      <c r="E58" s="13">
        <f t="shared" si="50"/>
        <v>4362</v>
      </c>
      <c r="F58" s="13">
        <f t="shared" si="50"/>
        <v>6220</v>
      </c>
      <c r="G58" s="13">
        <f t="shared" si="50"/>
        <v>6701</v>
      </c>
      <c r="H58" s="13">
        <f t="shared" si="50"/>
        <v>6804</v>
      </c>
      <c r="I58" s="13">
        <f t="shared" si="50"/>
        <v>7938</v>
      </c>
      <c r="J58" s="13">
        <f t="shared" si="50"/>
        <v>51216</v>
      </c>
      <c r="K58" s="13">
        <f t="shared" si="50"/>
        <v>64445</v>
      </c>
      <c r="L58" s="13">
        <f t="shared" si="50"/>
        <v>178293</v>
      </c>
      <c r="M58" s="13">
        <f t="shared" si="50"/>
        <v>288998</v>
      </c>
      <c r="N58" s="13">
        <f t="shared" si="50"/>
        <v>258193</v>
      </c>
      <c r="O58" s="13">
        <f t="shared" si="50"/>
        <v>192407</v>
      </c>
      <c r="P58" s="13">
        <f t="shared" si="50"/>
        <v>211004</v>
      </c>
      <c r="Q58" s="13">
        <f t="shared" si="50"/>
        <v>260522</v>
      </c>
      <c r="R58" s="13">
        <f t="shared" si="50"/>
        <v>181046</v>
      </c>
      <c r="S58" s="13">
        <f t="shared" si="50"/>
        <v>204352</v>
      </c>
      <c r="T58" s="13">
        <f t="shared" si="50"/>
        <v>240167</v>
      </c>
      <c r="U58" s="13">
        <f t="shared" si="50"/>
        <v>298591</v>
      </c>
      <c r="V58" s="13">
        <f t="shared" si="50"/>
        <v>295061</v>
      </c>
      <c r="W58" s="13">
        <f t="shared" si="50"/>
        <v>274568</v>
      </c>
      <c r="X58" s="13">
        <f t="shared" si="50"/>
        <v>670559</v>
      </c>
      <c r="Y58" s="13">
        <f t="shared" si="50"/>
        <v>577586</v>
      </c>
      <c r="Z58" s="13">
        <f t="shared" si="50"/>
        <v>718504</v>
      </c>
      <c r="AA58" s="13">
        <f t="shared" si="50"/>
        <v>610652</v>
      </c>
      <c r="AB58" s="13">
        <f t="shared" si="50"/>
        <v>835625</v>
      </c>
      <c r="AC58" s="13">
        <f t="shared" si="50"/>
        <v>844159</v>
      </c>
      <c r="AD58" s="13">
        <f t="shared" si="50"/>
        <v>676294</v>
      </c>
      <c r="AE58" s="13">
        <f t="shared" si="50"/>
        <v>822711</v>
      </c>
      <c r="AF58" s="13">
        <f t="shared" si="50"/>
        <v>904125</v>
      </c>
      <c r="AG58" s="13">
        <f t="shared" si="50"/>
        <v>684773</v>
      </c>
      <c r="AH58" s="13">
        <f t="shared" si="50"/>
        <v>1073782</v>
      </c>
      <c r="AI58" s="13">
        <f t="shared" si="50"/>
        <v>1195556</v>
      </c>
      <c r="AJ58" s="13">
        <f t="shared" si="50"/>
        <v>1245746</v>
      </c>
      <c r="AK58" s="13">
        <f t="shared" ref="AK58:AL58" si="51">AK41</f>
        <v>1056305</v>
      </c>
      <c r="AL58" s="13">
        <f t="shared" si="51"/>
        <v>1282920</v>
      </c>
      <c r="AM58" s="13">
        <f t="shared" ref="AM58:AN58" si="52">AM41</f>
        <v>1033279</v>
      </c>
      <c r="AN58" s="13">
        <f t="shared" si="52"/>
        <v>1141074</v>
      </c>
      <c r="AO58" s="13">
        <f t="shared" ref="AO58:AP58" si="53">AO41</f>
        <v>1104970</v>
      </c>
      <c r="AP58" s="13">
        <f t="shared" si="53"/>
        <v>1291977</v>
      </c>
      <c r="AQ58" s="13">
        <f t="shared" ref="AQ58:AR58" si="54">AQ41</f>
        <v>1400346</v>
      </c>
      <c r="AR58" s="13">
        <f t="shared" si="54"/>
        <v>1503734</v>
      </c>
      <c r="AS58" s="13">
        <f t="shared" ref="AS58" si="55">AS41</f>
        <v>1737047</v>
      </c>
    </row>
    <row r="59" spans="1:45" ht="58" x14ac:dyDescent="0.35">
      <c r="A59" s="3" t="s">
        <v>127</v>
      </c>
      <c r="B59" s="88" t="s">
        <v>9</v>
      </c>
      <c r="C59" s="13">
        <f>SUM(C37,C42:C48)</f>
        <v>0</v>
      </c>
      <c r="D59" s="13">
        <f t="shared" ref="D59:AM59" si="56">SUM(D37,D42:D48)</f>
        <v>0</v>
      </c>
      <c r="E59" s="13">
        <f t="shared" si="56"/>
        <v>0</v>
      </c>
      <c r="F59" s="13">
        <f t="shared" si="56"/>
        <v>0</v>
      </c>
      <c r="G59" s="13">
        <f t="shared" si="56"/>
        <v>0</v>
      </c>
      <c r="H59" s="13">
        <f t="shared" si="56"/>
        <v>0</v>
      </c>
      <c r="I59" s="13">
        <f t="shared" si="56"/>
        <v>0</v>
      </c>
      <c r="J59" s="13">
        <f t="shared" si="56"/>
        <v>0</v>
      </c>
      <c r="K59" s="13">
        <f t="shared" si="56"/>
        <v>0</v>
      </c>
      <c r="L59" s="13">
        <f t="shared" si="56"/>
        <v>0</v>
      </c>
      <c r="M59" s="13">
        <f t="shared" si="56"/>
        <v>0</v>
      </c>
      <c r="N59" s="13">
        <f t="shared" si="56"/>
        <v>0</v>
      </c>
      <c r="O59" s="13">
        <f t="shared" si="56"/>
        <v>0</v>
      </c>
      <c r="P59" s="13">
        <f t="shared" si="56"/>
        <v>0</v>
      </c>
      <c r="Q59" s="13">
        <f t="shared" si="56"/>
        <v>0</v>
      </c>
      <c r="R59" s="13">
        <f t="shared" si="56"/>
        <v>0</v>
      </c>
      <c r="S59" s="13">
        <f t="shared" si="56"/>
        <v>0</v>
      </c>
      <c r="T59" s="13">
        <f t="shared" si="56"/>
        <v>0</v>
      </c>
      <c r="U59" s="13">
        <f t="shared" si="56"/>
        <v>50</v>
      </c>
      <c r="V59" s="13">
        <f t="shared" si="56"/>
        <v>24</v>
      </c>
      <c r="W59" s="13">
        <f t="shared" si="56"/>
        <v>37975</v>
      </c>
      <c r="X59" s="13">
        <f t="shared" si="56"/>
        <v>38243</v>
      </c>
      <c r="Y59" s="13">
        <f t="shared" si="56"/>
        <v>39843</v>
      </c>
      <c r="Z59" s="13">
        <f t="shared" si="56"/>
        <v>39493</v>
      </c>
      <c r="AA59" s="13">
        <f t="shared" si="56"/>
        <v>37028</v>
      </c>
      <c r="AB59" s="13">
        <f t="shared" si="56"/>
        <v>37617</v>
      </c>
      <c r="AC59" s="13">
        <f t="shared" si="56"/>
        <v>37717</v>
      </c>
      <c r="AD59" s="13">
        <f t="shared" si="56"/>
        <v>37644</v>
      </c>
      <c r="AE59" s="13">
        <f t="shared" si="56"/>
        <v>35569</v>
      </c>
      <c r="AF59" s="13">
        <f t="shared" si="56"/>
        <v>36090</v>
      </c>
      <c r="AG59" s="13">
        <f t="shared" si="56"/>
        <v>36240</v>
      </c>
      <c r="AH59" s="13">
        <f t="shared" si="56"/>
        <v>37400</v>
      </c>
      <c r="AI59" s="13">
        <f t="shared" si="56"/>
        <v>42116</v>
      </c>
      <c r="AJ59" s="13">
        <f t="shared" si="56"/>
        <v>51531</v>
      </c>
      <c r="AK59" s="13">
        <f t="shared" si="56"/>
        <v>61015</v>
      </c>
      <c r="AL59" s="13">
        <f t="shared" si="56"/>
        <v>64846</v>
      </c>
      <c r="AM59" s="13">
        <f t="shared" si="56"/>
        <v>26713</v>
      </c>
      <c r="AN59" s="13">
        <f t="shared" ref="AN59:AO59" si="57">SUM(AN37,AN42:AN48)</f>
        <v>36363</v>
      </c>
      <c r="AO59" s="13">
        <f t="shared" si="57"/>
        <v>41060</v>
      </c>
      <c r="AP59" s="13">
        <f t="shared" ref="AP59:AQ59" si="58">SUM(AP37,AP42:AP48)</f>
        <v>45673</v>
      </c>
      <c r="AQ59" s="13">
        <f t="shared" si="58"/>
        <v>54770</v>
      </c>
      <c r="AR59" s="13">
        <f t="shared" ref="AR59:AS59" si="59">SUM(AR37,AR42:AR48)</f>
        <v>70843</v>
      </c>
      <c r="AS59" s="13">
        <f t="shared" si="59"/>
        <v>50292</v>
      </c>
    </row>
  </sheetData>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4"/>
  <sheetViews>
    <sheetView showGridLines="0" zoomScale="90" zoomScaleNormal="90" workbookViewId="0">
      <pane xSplit="1" topLeftCell="AH1" activePane="topRight" state="frozen"/>
      <selection pane="topRight" activeCell="AM61" sqref="AM61:AS62"/>
    </sheetView>
  </sheetViews>
  <sheetFormatPr defaultColWidth="9.1796875" defaultRowHeight="14.5" x14ac:dyDescent="0.35"/>
  <cols>
    <col min="1" max="1" width="22.81640625" style="31" customWidth="1"/>
    <col min="2" max="2" width="7.54296875" style="31" customWidth="1"/>
    <col min="3" max="35" width="13.81640625" style="31" customWidth="1"/>
    <col min="36" max="42" width="13" style="31" bestFit="1" customWidth="1"/>
    <col min="43" max="45" width="12" style="31" bestFit="1" customWidth="1"/>
    <col min="46" max="16384" width="9.1796875" style="31"/>
  </cols>
  <sheetData>
    <row r="1" spans="1:45" ht="15" customHeight="1" x14ac:dyDescent="0.35"/>
    <row r="2" spans="1:45" x14ac:dyDescent="0.35">
      <c r="A2" s="33" t="s">
        <v>25</v>
      </c>
      <c r="B2" s="33" t="s">
        <v>1</v>
      </c>
      <c r="C2" s="41"/>
      <c r="D2" s="41"/>
      <c r="E2" s="41"/>
      <c r="F2" s="41">
        <v>2011</v>
      </c>
      <c r="G2" s="41"/>
      <c r="H2" s="41"/>
      <c r="I2" s="41"/>
      <c r="J2" s="41">
        <v>2012</v>
      </c>
      <c r="K2" s="41"/>
      <c r="L2" s="41"/>
      <c r="M2" s="41"/>
      <c r="N2" s="41">
        <v>2013</v>
      </c>
      <c r="O2" s="41"/>
      <c r="P2" s="41"/>
      <c r="Q2" s="41"/>
      <c r="R2" s="41">
        <v>2014</v>
      </c>
      <c r="S2" s="41"/>
      <c r="T2" s="41"/>
      <c r="U2" s="41"/>
      <c r="V2" s="41">
        <v>2015</v>
      </c>
      <c r="W2" s="41"/>
      <c r="X2" s="41"/>
      <c r="Y2" s="41"/>
      <c r="Z2" s="41">
        <v>2016</v>
      </c>
      <c r="AA2" s="41"/>
      <c r="AB2" s="41"/>
      <c r="AC2" s="41"/>
      <c r="AD2" s="41">
        <v>2017</v>
      </c>
      <c r="AE2" s="39"/>
      <c r="AF2" s="39"/>
      <c r="AG2" s="39"/>
      <c r="AH2" s="29">
        <v>2018</v>
      </c>
      <c r="AI2" s="29"/>
      <c r="AJ2" s="29"/>
      <c r="AK2" s="29"/>
      <c r="AL2" s="29">
        <v>2019</v>
      </c>
      <c r="AM2" s="29"/>
      <c r="AN2" s="29"/>
      <c r="AO2" s="29"/>
      <c r="AP2" s="29">
        <v>2020</v>
      </c>
      <c r="AQ2" s="29"/>
      <c r="AR2" s="29"/>
      <c r="AS2" s="29">
        <v>2021</v>
      </c>
    </row>
    <row r="3" spans="1:45" x14ac:dyDescent="0.35">
      <c r="A3" s="34" t="s">
        <v>53</v>
      </c>
      <c r="B3" s="21" t="s">
        <v>3</v>
      </c>
      <c r="C3" s="32" t="s">
        <v>4</v>
      </c>
      <c r="D3" s="32" t="s">
        <v>5</v>
      </c>
      <c r="E3" s="32" t="s">
        <v>6</v>
      </c>
      <c r="F3" s="32" t="s">
        <v>7</v>
      </c>
      <c r="G3" s="32" t="s">
        <v>4</v>
      </c>
      <c r="H3" s="32" t="s">
        <v>5</v>
      </c>
      <c r="I3" s="32" t="s">
        <v>6</v>
      </c>
      <c r="J3" s="32" t="s">
        <v>7</v>
      </c>
      <c r="K3" s="32" t="s">
        <v>4</v>
      </c>
      <c r="L3" s="32" t="s">
        <v>5</v>
      </c>
      <c r="M3" s="32" t="s">
        <v>6</v>
      </c>
      <c r="N3" s="32" t="s">
        <v>7</v>
      </c>
      <c r="O3" s="32" t="s">
        <v>4</v>
      </c>
      <c r="P3" s="32" t="s">
        <v>5</v>
      </c>
      <c r="Q3" s="32" t="s">
        <v>6</v>
      </c>
      <c r="R3" s="32" t="s">
        <v>7</v>
      </c>
      <c r="S3" s="32" t="s">
        <v>4</v>
      </c>
      <c r="T3" s="32" t="s">
        <v>5</v>
      </c>
      <c r="U3" s="32" t="s">
        <v>6</v>
      </c>
      <c r="V3" s="32" t="s">
        <v>7</v>
      </c>
      <c r="W3" s="32" t="s">
        <v>4</v>
      </c>
      <c r="X3" s="32" t="s">
        <v>5</v>
      </c>
      <c r="Y3" s="32" t="s">
        <v>6</v>
      </c>
      <c r="Z3" s="32" t="s">
        <v>7</v>
      </c>
      <c r="AA3" s="32" t="s">
        <v>4</v>
      </c>
      <c r="AB3" s="32" t="s">
        <v>5</v>
      </c>
      <c r="AC3" s="32" t="s">
        <v>6</v>
      </c>
      <c r="AD3" s="32" t="s">
        <v>7</v>
      </c>
      <c r="AE3" s="32" t="s">
        <v>4</v>
      </c>
      <c r="AF3" s="32" t="s">
        <v>5</v>
      </c>
      <c r="AG3" s="32" t="s">
        <v>6</v>
      </c>
      <c r="AH3" s="32" t="s">
        <v>7</v>
      </c>
      <c r="AI3" s="32" t="s">
        <v>4</v>
      </c>
      <c r="AJ3" s="21" t="s">
        <v>5</v>
      </c>
      <c r="AK3" s="21" t="s">
        <v>6</v>
      </c>
      <c r="AL3" s="21" t="s">
        <v>7</v>
      </c>
      <c r="AM3" s="21" t="s">
        <v>4</v>
      </c>
      <c r="AN3" s="21" t="s">
        <v>5</v>
      </c>
      <c r="AO3" s="21" t="s">
        <v>6</v>
      </c>
      <c r="AP3" s="21" t="s">
        <v>7</v>
      </c>
      <c r="AQ3" s="21" t="s">
        <v>4</v>
      </c>
      <c r="AR3" s="21" t="s">
        <v>5</v>
      </c>
      <c r="AS3" s="21" t="s">
        <v>6</v>
      </c>
    </row>
    <row r="4" spans="1:45" x14ac:dyDescent="0.35">
      <c r="A4" s="32" t="s">
        <v>50</v>
      </c>
      <c r="B4" s="32" t="s">
        <v>28</v>
      </c>
      <c r="C4" s="35">
        <v>310305641</v>
      </c>
      <c r="D4" s="35">
        <v>334049691</v>
      </c>
      <c r="E4" s="35">
        <v>314206106</v>
      </c>
      <c r="F4" s="35">
        <v>294484555</v>
      </c>
      <c r="G4" s="35">
        <v>315427761</v>
      </c>
      <c r="H4" s="35">
        <v>326671738</v>
      </c>
      <c r="I4" s="35">
        <v>264109787</v>
      </c>
      <c r="J4" s="35">
        <v>266068324</v>
      </c>
      <c r="K4" s="35">
        <v>285075362</v>
      </c>
      <c r="L4" s="35">
        <v>292875162</v>
      </c>
      <c r="M4" s="35">
        <v>278256539</v>
      </c>
      <c r="N4" s="35">
        <v>309358891</v>
      </c>
      <c r="O4" s="35">
        <v>303325811</v>
      </c>
      <c r="P4" s="35">
        <v>321338192</v>
      </c>
      <c r="Q4" s="35">
        <v>344948114</v>
      </c>
      <c r="R4" s="35">
        <v>322382689</v>
      </c>
      <c r="S4" s="35">
        <v>325886602</v>
      </c>
      <c r="T4" s="35">
        <v>359588763</v>
      </c>
      <c r="U4" s="35">
        <v>343696659</v>
      </c>
      <c r="V4" s="35">
        <v>276031566</v>
      </c>
      <c r="W4" s="35">
        <v>364893186</v>
      </c>
      <c r="X4" s="35">
        <v>345732270</v>
      </c>
      <c r="Y4" s="35">
        <v>362475304</v>
      </c>
      <c r="Z4" s="35">
        <v>360736669</v>
      </c>
      <c r="AA4" s="35">
        <v>359779000</v>
      </c>
      <c r="AB4" s="35">
        <v>366882047</v>
      </c>
      <c r="AC4" s="35">
        <v>375871451</v>
      </c>
      <c r="AD4" s="35">
        <v>348212435</v>
      </c>
      <c r="AE4" s="35">
        <v>370174986</v>
      </c>
      <c r="AF4" s="35">
        <v>372043986</v>
      </c>
      <c r="AG4" s="35">
        <v>395769381</v>
      </c>
      <c r="AH4" s="35">
        <v>331133994</v>
      </c>
      <c r="AI4" s="35">
        <v>317325340</v>
      </c>
      <c r="AJ4" s="35">
        <v>348584919</v>
      </c>
      <c r="AK4" s="35">
        <v>279471742</v>
      </c>
      <c r="AL4" s="35">
        <v>283367003</v>
      </c>
      <c r="AM4" s="35">
        <v>290777800</v>
      </c>
      <c r="AN4" s="35">
        <v>205931183</v>
      </c>
      <c r="AO4" s="35">
        <v>255573705</v>
      </c>
      <c r="AP4" s="35">
        <v>237752075</v>
      </c>
      <c r="AQ4" s="35">
        <v>254503475</v>
      </c>
      <c r="AR4" s="35">
        <v>346333105</v>
      </c>
      <c r="AS4" s="35">
        <v>298567673</v>
      </c>
    </row>
    <row r="5" spans="1:45" x14ac:dyDescent="0.35">
      <c r="A5" s="32" t="s">
        <v>119</v>
      </c>
      <c r="B5" s="32" t="s">
        <v>28</v>
      </c>
      <c r="C5" s="35">
        <v>14182289</v>
      </c>
      <c r="D5" s="35">
        <v>15223097</v>
      </c>
      <c r="E5" s="35">
        <v>14424608</v>
      </c>
      <c r="F5" s="35">
        <v>8314376</v>
      </c>
      <c r="G5" s="35">
        <v>12739166</v>
      </c>
      <c r="H5" s="35">
        <v>17940320</v>
      </c>
      <c r="I5" s="35">
        <v>15992560</v>
      </c>
      <c r="J5" s="35">
        <v>20265513</v>
      </c>
      <c r="K5" s="35">
        <v>15669866</v>
      </c>
      <c r="L5" s="35">
        <v>25631834</v>
      </c>
      <c r="M5" s="35">
        <v>21234694</v>
      </c>
      <c r="N5" s="35">
        <v>28806111</v>
      </c>
      <c r="O5" s="35">
        <v>24443577</v>
      </c>
      <c r="P5" s="35">
        <v>23508993</v>
      </c>
      <c r="Q5" s="35">
        <v>34915343</v>
      </c>
      <c r="R5" s="35">
        <v>26252052</v>
      </c>
      <c r="S5" s="35">
        <v>14158825</v>
      </c>
      <c r="T5" s="35">
        <v>3237257</v>
      </c>
      <c r="U5" s="35">
        <v>0</v>
      </c>
      <c r="V5" s="35">
        <v>15133054</v>
      </c>
      <c r="W5" s="35">
        <v>32994198</v>
      </c>
      <c r="X5" s="35">
        <v>27988599</v>
      </c>
      <c r="Y5" s="35">
        <v>9098194</v>
      </c>
      <c r="Z5" s="35">
        <v>9512293</v>
      </c>
      <c r="AA5" s="35">
        <v>16778679</v>
      </c>
      <c r="AB5" s="35">
        <v>16418290</v>
      </c>
      <c r="AC5" s="35">
        <v>11935734</v>
      </c>
      <c r="AD5" s="35">
        <v>4761530</v>
      </c>
      <c r="AE5" s="35">
        <v>4193401</v>
      </c>
      <c r="AF5" s="35">
        <v>7031716</v>
      </c>
      <c r="AG5" s="35">
        <v>4948357</v>
      </c>
      <c r="AH5" s="35">
        <v>8670930</v>
      </c>
      <c r="AI5" s="35">
        <v>13421418</v>
      </c>
      <c r="AJ5" s="35">
        <v>15156715</v>
      </c>
      <c r="AK5" s="35">
        <v>7185503</v>
      </c>
      <c r="AL5" s="35">
        <v>11938450</v>
      </c>
      <c r="AM5" s="35">
        <v>13788311</v>
      </c>
      <c r="AN5" s="35">
        <v>4182786</v>
      </c>
      <c r="AO5" s="35">
        <v>2870488</v>
      </c>
      <c r="AP5" s="35">
        <v>-17</v>
      </c>
      <c r="AQ5" s="35">
        <v>0</v>
      </c>
      <c r="AR5" s="35">
        <v>0</v>
      </c>
      <c r="AS5" s="35">
        <v>0</v>
      </c>
    </row>
    <row r="6" spans="1:45" x14ac:dyDescent="0.35">
      <c r="A6" s="32" t="s">
        <v>120</v>
      </c>
      <c r="B6" s="32" t="s">
        <v>28</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c r="AL6" s="35">
        <v>0</v>
      </c>
      <c r="AM6" s="35">
        <v>0</v>
      </c>
      <c r="AN6" s="35">
        <v>0</v>
      </c>
      <c r="AO6" s="35">
        <v>0</v>
      </c>
      <c r="AP6" s="35">
        <v>4780829</v>
      </c>
      <c r="AQ6" s="35">
        <v>4924792</v>
      </c>
      <c r="AR6" s="35">
        <v>4521495</v>
      </c>
      <c r="AS6" s="35">
        <v>4377479</v>
      </c>
    </row>
    <row r="7" spans="1:45" x14ac:dyDescent="0.35">
      <c r="A7" s="32" t="s">
        <v>51</v>
      </c>
      <c r="B7" s="32" t="s">
        <v>28</v>
      </c>
      <c r="C7" s="35">
        <v>0</v>
      </c>
      <c r="D7" s="35">
        <v>0</v>
      </c>
      <c r="E7" s="35">
        <v>19658664</v>
      </c>
      <c r="F7" s="35">
        <v>14791452</v>
      </c>
      <c r="G7" s="35">
        <v>0</v>
      </c>
      <c r="H7" s="35">
        <v>0</v>
      </c>
      <c r="I7" s="35">
        <v>33243411</v>
      </c>
      <c r="J7" s="35">
        <v>49602253</v>
      </c>
      <c r="K7" s="35">
        <v>53301702</v>
      </c>
      <c r="L7" s="35">
        <v>13498246</v>
      </c>
      <c r="M7" s="35">
        <v>67903390</v>
      </c>
      <c r="N7" s="35">
        <v>12865730</v>
      </c>
      <c r="O7" s="35">
        <v>2442982</v>
      </c>
      <c r="P7" s="35">
        <v>0</v>
      </c>
      <c r="Q7" s="35">
        <v>0</v>
      </c>
      <c r="R7" s="35">
        <v>0</v>
      </c>
      <c r="S7" s="35">
        <v>0</v>
      </c>
      <c r="T7" s="35">
        <v>0</v>
      </c>
      <c r="U7" s="35">
        <v>10682415</v>
      </c>
      <c r="V7" s="35">
        <v>27594883</v>
      </c>
      <c r="W7" s="35">
        <v>0</v>
      </c>
      <c r="X7" s="35">
        <v>0</v>
      </c>
      <c r="Y7" s="35">
        <v>8191930</v>
      </c>
      <c r="Z7" s="35">
        <v>0</v>
      </c>
      <c r="AA7" s="35">
        <v>0</v>
      </c>
      <c r="AB7" s="35">
        <v>7580181</v>
      </c>
      <c r="AC7" s="35">
        <v>5706581</v>
      </c>
      <c r="AD7" s="35">
        <v>6588216</v>
      </c>
      <c r="AE7" s="35">
        <v>0</v>
      </c>
      <c r="AF7" s="35">
        <v>0</v>
      </c>
      <c r="AG7" s="35">
        <v>18837503</v>
      </c>
      <c r="AH7" s="35">
        <v>25580406</v>
      </c>
      <c r="AI7" s="35">
        <v>2961401</v>
      </c>
      <c r="AJ7" s="35">
        <v>23454811</v>
      </c>
      <c r="AK7" s="35">
        <v>36409240</v>
      </c>
      <c r="AL7" s="35">
        <v>26211599</v>
      </c>
      <c r="AM7" s="35">
        <v>12911458</v>
      </c>
      <c r="AN7" s="35">
        <v>0</v>
      </c>
      <c r="AO7" s="35">
        <v>29121208</v>
      </c>
      <c r="AP7" s="35">
        <v>23599746</v>
      </c>
      <c r="AQ7" s="35">
        <v>0</v>
      </c>
      <c r="AR7" s="35">
        <v>12874110</v>
      </c>
      <c r="AS7" s="35">
        <v>35892538</v>
      </c>
    </row>
    <row r="8" spans="1:45" x14ac:dyDescent="0.35">
      <c r="A8" s="32" t="s">
        <v>49</v>
      </c>
      <c r="B8" s="32" t="s">
        <v>28</v>
      </c>
      <c r="C8" s="35">
        <v>0</v>
      </c>
      <c r="D8" s="35">
        <v>0</v>
      </c>
      <c r="E8" s="35">
        <v>0</v>
      </c>
      <c r="F8" s="35">
        <v>0</v>
      </c>
      <c r="G8" s="35">
        <v>0</v>
      </c>
      <c r="H8" s="35">
        <v>0</v>
      </c>
      <c r="I8" s="35">
        <v>7844136</v>
      </c>
      <c r="J8" s="35">
        <v>0</v>
      </c>
      <c r="K8" s="35">
        <v>0</v>
      </c>
      <c r="L8" s="35">
        <v>0</v>
      </c>
      <c r="M8" s="35">
        <v>0</v>
      </c>
      <c r="N8" s="35">
        <v>0</v>
      </c>
      <c r="O8" s="35">
        <v>0</v>
      </c>
      <c r="P8" s="35">
        <v>5598232</v>
      </c>
      <c r="Q8" s="35">
        <v>0</v>
      </c>
      <c r="R8" s="35">
        <v>0</v>
      </c>
      <c r="S8" s="35">
        <v>0</v>
      </c>
      <c r="T8" s="35">
        <v>0</v>
      </c>
      <c r="U8" s="35">
        <v>0</v>
      </c>
      <c r="V8" s="35">
        <v>2174131</v>
      </c>
      <c r="W8" s="35">
        <v>504758</v>
      </c>
      <c r="X8" s="35">
        <v>10330948</v>
      </c>
      <c r="Y8" s="35">
        <v>11910281</v>
      </c>
      <c r="Z8" s="35">
        <v>0</v>
      </c>
      <c r="AA8" s="35">
        <v>0</v>
      </c>
      <c r="AB8" s="35">
        <v>10170089</v>
      </c>
      <c r="AC8" s="35">
        <v>23036000</v>
      </c>
      <c r="AD8" s="35">
        <v>14669060</v>
      </c>
      <c r="AE8" s="35">
        <v>-111982</v>
      </c>
      <c r="AF8" s="35">
        <v>0</v>
      </c>
      <c r="AG8" s="35">
        <v>5543224</v>
      </c>
      <c r="AH8" s="35">
        <v>27130952</v>
      </c>
      <c r="AI8" s="35">
        <v>4643461</v>
      </c>
      <c r="AJ8" s="35">
        <v>15081565</v>
      </c>
      <c r="AK8" s="35">
        <v>43144370</v>
      </c>
      <c r="AL8" s="35">
        <v>43340903</v>
      </c>
      <c r="AM8" s="35">
        <v>31377524</v>
      </c>
      <c r="AN8" s="35">
        <v>0</v>
      </c>
      <c r="AO8" s="35">
        <v>47926296</v>
      </c>
      <c r="AP8" s="35">
        <v>37879217</v>
      </c>
      <c r="AQ8" s="35">
        <v>0</v>
      </c>
      <c r="AR8" s="35">
        <v>0</v>
      </c>
      <c r="AS8" s="35">
        <v>0</v>
      </c>
    </row>
    <row r="9" spans="1:45" x14ac:dyDescent="0.35">
      <c r="A9" s="32" t="s">
        <v>48</v>
      </c>
      <c r="B9" s="32" t="s">
        <v>28</v>
      </c>
      <c r="C9" s="35">
        <v>190904</v>
      </c>
      <c r="D9" s="35">
        <v>142552</v>
      </c>
      <c r="E9" s="35">
        <v>137984</v>
      </c>
      <c r="F9" s="35">
        <v>95746</v>
      </c>
      <c r="G9" s="35">
        <v>94355</v>
      </c>
      <c r="H9" s="35">
        <v>91970</v>
      </c>
      <c r="I9" s="35">
        <v>141216</v>
      </c>
      <c r="J9" s="35">
        <v>0</v>
      </c>
      <c r="K9" s="35">
        <v>92297</v>
      </c>
      <c r="L9" s="35">
        <v>139142</v>
      </c>
      <c r="M9" s="35">
        <v>138641</v>
      </c>
      <c r="N9" s="35">
        <v>186863</v>
      </c>
      <c r="O9" s="35">
        <v>140706</v>
      </c>
      <c r="P9" s="35">
        <v>229750</v>
      </c>
      <c r="Q9" s="35">
        <v>140168</v>
      </c>
      <c r="R9" s="35">
        <v>236880</v>
      </c>
      <c r="S9" s="35">
        <v>136914</v>
      </c>
      <c r="T9" s="35">
        <v>189071</v>
      </c>
      <c r="U9" s="35">
        <v>277913</v>
      </c>
      <c r="V9" s="35">
        <v>329101</v>
      </c>
      <c r="W9" s="35">
        <v>213930</v>
      </c>
      <c r="X9" s="35">
        <v>274172</v>
      </c>
      <c r="Y9" s="35">
        <v>273471</v>
      </c>
      <c r="Z9" s="35">
        <v>210797</v>
      </c>
      <c r="AA9" s="35">
        <v>264859</v>
      </c>
      <c r="AB9" s="35">
        <v>183410</v>
      </c>
      <c r="AC9" s="35">
        <v>226811</v>
      </c>
      <c r="AD9" s="35">
        <v>188233</v>
      </c>
      <c r="AE9" s="35">
        <v>236389</v>
      </c>
      <c r="AF9" s="35">
        <v>283705</v>
      </c>
      <c r="AG9" s="35">
        <v>235339</v>
      </c>
      <c r="AH9" s="35">
        <v>236496</v>
      </c>
      <c r="AI9" s="35">
        <v>238021</v>
      </c>
      <c r="AJ9" s="35">
        <v>284760</v>
      </c>
      <c r="AK9" s="35">
        <v>366150</v>
      </c>
      <c r="AL9" s="35">
        <v>235603</v>
      </c>
      <c r="AM9" s="35">
        <v>188969</v>
      </c>
      <c r="AN9" s="35">
        <v>235294</v>
      </c>
      <c r="AO9" s="35">
        <v>282926</v>
      </c>
      <c r="AP9" s="35">
        <v>327985</v>
      </c>
      <c r="AQ9" s="35">
        <v>0</v>
      </c>
      <c r="AR9" s="35">
        <v>0</v>
      </c>
      <c r="AS9" s="35">
        <v>0</v>
      </c>
    </row>
    <row r="10" spans="1:45" x14ac:dyDescent="0.35">
      <c r="A10" s="32" t="s">
        <v>52</v>
      </c>
      <c r="B10" s="32" t="s">
        <v>28</v>
      </c>
      <c r="C10" s="35">
        <v>0</v>
      </c>
      <c r="D10" s="35">
        <v>0</v>
      </c>
      <c r="E10" s="35">
        <v>0</v>
      </c>
      <c r="F10" s="35">
        <v>0</v>
      </c>
      <c r="G10" s="35">
        <v>0</v>
      </c>
      <c r="H10" s="35">
        <v>0</v>
      </c>
      <c r="I10" s="35">
        <v>0</v>
      </c>
      <c r="J10" s="35">
        <v>0</v>
      </c>
      <c r="K10" s="35">
        <v>0</v>
      </c>
      <c r="L10" s="35">
        <v>0</v>
      </c>
      <c r="M10" s="35">
        <v>0</v>
      </c>
      <c r="N10" s="35">
        <v>0</v>
      </c>
      <c r="O10" s="35">
        <v>0</v>
      </c>
      <c r="P10" s="35">
        <v>0</v>
      </c>
      <c r="Q10" s="35">
        <v>0</v>
      </c>
      <c r="R10" s="35">
        <v>0</v>
      </c>
      <c r="S10" s="35">
        <v>0</v>
      </c>
      <c r="T10" s="35">
        <v>0</v>
      </c>
      <c r="U10" s="35">
        <v>0</v>
      </c>
      <c r="V10" s="35">
        <v>0</v>
      </c>
      <c r="W10" s="35">
        <v>0</v>
      </c>
      <c r="X10" s="35">
        <v>0</v>
      </c>
      <c r="Y10" s="35">
        <v>0</v>
      </c>
      <c r="Z10" s="35">
        <v>0</v>
      </c>
      <c r="AA10" s="35">
        <v>0</v>
      </c>
      <c r="AB10" s="35">
        <v>0</v>
      </c>
      <c r="AC10" s="35">
        <v>0</v>
      </c>
      <c r="AD10" s="35">
        <v>0</v>
      </c>
      <c r="AE10" s="35">
        <v>0</v>
      </c>
      <c r="AF10" s="35">
        <v>0</v>
      </c>
      <c r="AG10" s="35">
        <v>0</v>
      </c>
      <c r="AH10" s="35">
        <v>0</v>
      </c>
      <c r="AI10" s="35">
        <v>8682384</v>
      </c>
      <c r="AJ10" s="35">
        <v>5840694</v>
      </c>
      <c r="AK10" s="35">
        <v>19234475</v>
      </c>
      <c r="AL10" s="35">
        <v>20807592</v>
      </c>
      <c r="AM10" s="35">
        <v>19182032</v>
      </c>
      <c r="AN10" s="35">
        <v>13108981</v>
      </c>
      <c r="AO10" s="35">
        <v>24906510</v>
      </c>
      <c r="AP10" s="35">
        <v>25095316</v>
      </c>
      <c r="AQ10" s="35">
        <v>25934325</v>
      </c>
      <c r="AR10" s="35">
        <v>35362962</v>
      </c>
      <c r="AS10" s="35">
        <v>37017616</v>
      </c>
    </row>
    <row r="11" spans="1:45" x14ac:dyDescent="0.35">
      <c r="A11" s="32" t="s">
        <v>46</v>
      </c>
      <c r="B11" s="32" t="s">
        <v>28</v>
      </c>
      <c r="C11" s="35">
        <v>28558972</v>
      </c>
      <c r="D11" s="35">
        <v>35555148</v>
      </c>
      <c r="E11" s="35">
        <v>37087583</v>
      </c>
      <c r="F11" s="35">
        <v>35101806</v>
      </c>
      <c r="G11" s="35">
        <v>34497700</v>
      </c>
      <c r="H11" s="35">
        <v>20918562</v>
      </c>
      <c r="I11" s="35">
        <v>35828958</v>
      </c>
      <c r="J11" s="35">
        <v>17937380</v>
      </c>
      <c r="K11" s="35">
        <v>2840655</v>
      </c>
      <c r="L11" s="35">
        <v>14915252</v>
      </c>
      <c r="M11" s="35">
        <v>9739773</v>
      </c>
      <c r="N11" s="35">
        <v>0</v>
      </c>
      <c r="O11" s="35">
        <v>8179324</v>
      </c>
      <c r="P11" s="35">
        <v>2249521</v>
      </c>
      <c r="Q11" s="35">
        <v>0</v>
      </c>
      <c r="R11" s="35">
        <v>15811633</v>
      </c>
      <c r="S11" s="35">
        <v>22217799</v>
      </c>
      <c r="T11" s="35">
        <v>22270636</v>
      </c>
      <c r="U11" s="35">
        <v>24968425</v>
      </c>
      <c r="V11" s="35">
        <v>24057446</v>
      </c>
      <c r="W11" s="35">
        <v>3999254</v>
      </c>
      <c r="X11" s="35">
        <v>0</v>
      </c>
      <c r="Y11" s="35">
        <v>0</v>
      </c>
      <c r="Z11" s="35">
        <v>0</v>
      </c>
      <c r="AA11" s="35">
        <v>0</v>
      </c>
      <c r="AB11" s="35">
        <v>0</v>
      </c>
      <c r="AC11" s="35">
        <v>0</v>
      </c>
      <c r="AD11" s="35">
        <v>0</v>
      </c>
      <c r="AE11" s="35">
        <v>0</v>
      </c>
      <c r="AF11" s="35">
        <v>0</v>
      </c>
      <c r="AG11" s="35">
        <v>0</v>
      </c>
      <c r="AH11" s="35">
        <v>0</v>
      </c>
      <c r="AI11" s="35">
        <v>0</v>
      </c>
      <c r="AJ11" s="35">
        <v>0</v>
      </c>
      <c r="AK11" s="35">
        <v>0</v>
      </c>
      <c r="AL11" s="35">
        <v>0</v>
      </c>
      <c r="AM11" s="35">
        <v>0</v>
      </c>
      <c r="AN11" s="35">
        <v>0</v>
      </c>
      <c r="AO11" s="35">
        <v>0</v>
      </c>
      <c r="AP11" s="35">
        <v>0</v>
      </c>
      <c r="AQ11" s="35">
        <v>0</v>
      </c>
      <c r="AR11" s="35">
        <v>0</v>
      </c>
      <c r="AS11" s="35">
        <v>0</v>
      </c>
    </row>
    <row r="12" spans="1:45" ht="25" x14ac:dyDescent="0.35">
      <c r="A12" s="32" t="s">
        <v>45</v>
      </c>
      <c r="B12" s="32" t="s">
        <v>28</v>
      </c>
      <c r="C12" s="35">
        <v>2705490</v>
      </c>
      <c r="D12" s="35">
        <v>2880741</v>
      </c>
      <c r="E12" s="35">
        <v>3357486</v>
      </c>
      <c r="F12" s="35">
        <v>4699117</v>
      </c>
      <c r="G12" s="35">
        <v>7533361</v>
      </c>
      <c r="H12" s="35">
        <v>9294798</v>
      </c>
      <c r="I12" s="35">
        <v>8859056</v>
      </c>
      <c r="J12" s="35">
        <v>9395869</v>
      </c>
      <c r="K12" s="35">
        <v>11827970</v>
      </c>
      <c r="L12" s="35">
        <v>10986565</v>
      </c>
      <c r="M12" s="35">
        <v>12590852</v>
      </c>
      <c r="N12" s="35">
        <v>10943431</v>
      </c>
      <c r="O12" s="35">
        <v>12253719</v>
      </c>
      <c r="P12" s="35">
        <v>11756648</v>
      </c>
      <c r="Q12" s="35">
        <v>12527825</v>
      </c>
      <c r="R12" s="35">
        <v>12171948</v>
      </c>
      <c r="S12" s="35">
        <v>10069145</v>
      </c>
      <c r="T12" s="35">
        <v>5214067</v>
      </c>
      <c r="U12" s="35">
        <v>4347360</v>
      </c>
      <c r="V12" s="35">
        <v>6963758</v>
      </c>
      <c r="W12" s="35">
        <v>11922164</v>
      </c>
      <c r="X12" s="35">
        <v>12901747</v>
      </c>
      <c r="Y12" s="35">
        <v>12122149</v>
      </c>
      <c r="Z12" s="35">
        <v>11288492</v>
      </c>
      <c r="AA12" s="35">
        <v>0</v>
      </c>
      <c r="AB12" s="35">
        <v>0</v>
      </c>
      <c r="AC12" s="35">
        <v>1180503</v>
      </c>
      <c r="AD12" s="35">
        <v>3225578</v>
      </c>
      <c r="AE12" s="35">
        <v>5097509</v>
      </c>
      <c r="AF12" s="35">
        <v>5068691</v>
      </c>
      <c r="AG12" s="35">
        <v>4838259</v>
      </c>
      <c r="AH12" s="35">
        <v>5327089</v>
      </c>
      <c r="AI12" s="35">
        <v>4982474</v>
      </c>
      <c r="AJ12" s="35">
        <v>4809557</v>
      </c>
      <c r="AK12" s="35">
        <v>4924785</v>
      </c>
      <c r="AL12" s="35">
        <v>4521450</v>
      </c>
      <c r="AM12" s="35">
        <v>4924650</v>
      </c>
      <c r="AN12" s="35">
        <v>4348783</v>
      </c>
      <c r="AO12" s="35">
        <v>5039995</v>
      </c>
      <c r="AP12" s="35">
        <v>0</v>
      </c>
      <c r="AQ12" s="35">
        <v>0</v>
      </c>
      <c r="AR12" s="35">
        <v>0</v>
      </c>
      <c r="AS12" s="35">
        <v>0</v>
      </c>
    </row>
    <row r="13" spans="1:45" ht="25" x14ac:dyDescent="0.35">
      <c r="A13" s="32" t="s">
        <v>47</v>
      </c>
      <c r="B13" s="32" t="s">
        <v>28</v>
      </c>
      <c r="C13" s="35">
        <v>0</v>
      </c>
      <c r="D13" s="35">
        <v>0</v>
      </c>
      <c r="E13" s="35">
        <v>0</v>
      </c>
      <c r="F13" s="35">
        <v>0</v>
      </c>
      <c r="G13" s="35">
        <v>0</v>
      </c>
      <c r="H13" s="35">
        <v>0</v>
      </c>
      <c r="I13" s="35">
        <v>0</v>
      </c>
      <c r="J13" s="35">
        <v>0</v>
      </c>
      <c r="K13" s="35">
        <v>0</v>
      </c>
      <c r="L13" s="35">
        <v>0</v>
      </c>
      <c r="M13" s="35">
        <v>0</v>
      </c>
      <c r="N13" s="35">
        <v>0</v>
      </c>
      <c r="O13" s="35">
        <v>0</v>
      </c>
      <c r="P13" s="35">
        <v>0</v>
      </c>
      <c r="Q13" s="35">
        <v>0</v>
      </c>
      <c r="R13" s="35">
        <v>0</v>
      </c>
      <c r="S13" s="35">
        <v>0</v>
      </c>
      <c r="T13" s="35">
        <v>0</v>
      </c>
      <c r="U13" s="35">
        <v>0</v>
      </c>
      <c r="V13" s="35">
        <v>0</v>
      </c>
      <c r="W13" s="35">
        <v>0</v>
      </c>
      <c r="X13" s="35">
        <v>0</v>
      </c>
      <c r="Y13" s="35">
        <v>0</v>
      </c>
      <c r="Z13" s="35">
        <v>0</v>
      </c>
      <c r="AA13" s="35">
        <v>0</v>
      </c>
      <c r="AB13" s="35">
        <v>591368</v>
      </c>
      <c r="AC13" s="35">
        <v>565516</v>
      </c>
      <c r="AD13" s="35">
        <v>142828</v>
      </c>
      <c r="AE13" s="35">
        <v>1350609</v>
      </c>
      <c r="AF13" s="35">
        <v>1572254</v>
      </c>
      <c r="AG13" s="35">
        <v>2987342</v>
      </c>
      <c r="AH13" s="35">
        <v>2677369</v>
      </c>
      <c r="AI13" s="35">
        <v>2844706</v>
      </c>
      <c r="AJ13" s="35">
        <v>3082581</v>
      </c>
      <c r="AK13" s="35">
        <v>2133586</v>
      </c>
      <c r="AL13" s="35">
        <v>2643729</v>
      </c>
      <c r="AM13" s="35">
        <v>1997847</v>
      </c>
      <c r="AN13" s="35">
        <v>947936</v>
      </c>
      <c r="AO13" s="35">
        <v>0</v>
      </c>
      <c r="AP13" s="35">
        <v>0</v>
      </c>
      <c r="AQ13" s="35">
        <v>0</v>
      </c>
      <c r="AR13" s="35">
        <v>0</v>
      </c>
      <c r="AS13" s="35">
        <v>0</v>
      </c>
    </row>
    <row r="14" spans="1:45" x14ac:dyDescent="0.35">
      <c r="A14" s="21" t="s">
        <v>128</v>
      </c>
      <c r="B14" s="32" t="s">
        <v>28</v>
      </c>
      <c r="C14" s="35">
        <v>0</v>
      </c>
      <c r="D14" s="35">
        <v>0</v>
      </c>
      <c r="E14" s="35">
        <v>0</v>
      </c>
      <c r="F14" s="35">
        <v>0</v>
      </c>
      <c r="G14" s="35">
        <v>0</v>
      </c>
      <c r="H14" s="35">
        <v>0</v>
      </c>
      <c r="I14" s="35">
        <v>0</v>
      </c>
      <c r="J14" s="35">
        <v>0</v>
      </c>
      <c r="K14" s="35">
        <v>0</v>
      </c>
      <c r="L14" s="35">
        <v>0</v>
      </c>
      <c r="M14" s="35">
        <v>0</v>
      </c>
      <c r="N14" s="35">
        <v>0</v>
      </c>
      <c r="O14" s="35">
        <v>0</v>
      </c>
      <c r="P14" s="35">
        <v>0</v>
      </c>
      <c r="Q14" s="35">
        <v>0</v>
      </c>
      <c r="R14" s="35">
        <v>0</v>
      </c>
      <c r="S14" s="35">
        <v>0</v>
      </c>
      <c r="T14" s="35">
        <v>0</v>
      </c>
      <c r="U14" s="35">
        <v>0</v>
      </c>
      <c r="V14" s="35">
        <v>0</v>
      </c>
      <c r="W14" s="35">
        <v>0</v>
      </c>
      <c r="X14" s="35">
        <v>0</v>
      </c>
      <c r="Y14" s="35">
        <v>0</v>
      </c>
      <c r="Z14" s="35">
        <v>0</v>
      </c>
      <c r="AA14" s="35">
        <v>0</v>
      </c>
      <c r="AB14" s="35">
        <v>0</v>
      </c>
      <c r="AC14" s="35">
        <v>0</v>
      </c>
      <c r="AD14" s="35">
        <v>0</v>
      </c>
      <c r="AE14" s="35">
        <v>0</v>
      </c>
      <c r="AF14" s="35">
        <v>0</v>
      </c>
      <c r="AG14" s="35">
        <v>0</v>
      </c>
      <c r="AH14" s="35">
        <v>0</v>
      </c>
      <c r="AI14" s="35">
        <v>4909</v>
      </c>
      <c r="AJ14" s="35">
        <v>28338</v>
      </c>
      <c r="AK14" s="35">
        <v>24446</v>
      </c>
      <c r="AL14" s="35">
        <v>10966</v>
      </c>
      <c r="AM14" s="35">
        <v>0</v>
      </c>
      <c r="AN14" s="35">
        <v>0</v>
      </c>
      <c r="AO14" s="35">
        <v>0</v>
      </c>
      <c r="AP14" s="35">
        <v>0</v>
      </c>
      <c r="AQ14" s="35">
        <v>284190</v>
      </c>
      <c r="AR14" s="35">
        <v>227845</v>
      </c>
      <c r="AS14" s="35">
        <v>140827</v>
      </c>
    </row>
    <row r="15" spans="1:45" x14ac:dyDescent="0.35">
      <c r="A15" s="32" t="s">
        <v>44</v>
      </c>
      <c r="B15" s="32" t="s">
        <v>28</v>
      </c>
      <c r="C15" s="35">
        <v>14611</v>
      </c>
      <c r="D15" s="35">
        <v>0</v>
      </c>
      <c r="E15" s="35">
        <v>0</v>
      </c>
      <c r="F15" s="35">
        <v>0</v>
      </c>
      <c r="G15" s="35">
        <v>0</v>
      </c>
      <c r="H15" s="35">
        <v>0</v>
      </c>
      <c r="I15" s="35">
        <v>0</v>
      </c>
      <c r="J15" s="35">
        <v>0</v>
      </c>
      <c r="K15" s="35">
        <v>48113</v>
      </c>
      <c r="L15" s="35">
        <v>238215</v>
      </c>
      <c r="M15" s="35">
        <v>154147</v>
      </c>
      <c r="N15" s="35">
        <v>718187</v>
      </c>
      <c r="O15" s="35">
        <v>3861</v>
      </c>
      <c r="P15" s="35">
        <v>0</v>
      </c>
      <c r="Q15" s="35">
        <v>592</v>
      </c>
      <c r="R15" s="35">
        <v>0</v>
      </c>
      <c r="S15" s="35">
        <v>0</v>
      </c>
      <c r="T15" s="35">
        <v>0</v>
      </c>
      <c r="U15" s="35">
        <v>4421865</v>
      </c>
      <c r="V15" s="35">
        <v>0</v>
      </c>
      <c r="W15" s="35">
        <v>0</v>
      </c>
      <c r="X15" s="35">
        <v>-4428</v>
      </c>
      <c r="Y15" s="35">
        <v>1310415</v>
      </c>
      <c r="Z15" s="35">
        <v>1689953</v>
      </c>
      <c r="AA15" s="35">
        <v>220201</v>
      </c>
      <c r="AB15" s="35">
        <v>-7988</v>
      </c>
      <c r="AC15" s="35">
        <v>95805</v>
      </c>
      <c r="AD15" s="35">
        <v>0</v>
      </c>
      <c r="AE15" s="35">
        <v>0</v>
      </c>
      <c r="AF15" s="35">
        <v>-2935</v>
      </c>
      <c r="AG15" s="35">
        <v>-712</v>
      </c>
      <c r="AH15" s="35">
        <v>-1939</v>
      </c>
      <c r="AI15" s="35">
        <v>-5306</v>
      </c>
      <c r="AJ15" s="35">
        <v>-3890</v>
      </c>
      <c r="AK15" s="35">
        <v>-1813</v>
      </c>
      <c r="AL15" s="35">
        <v>-17502</v>
      </c>
      <c r="AM15" s="35">
        <v>0</v>
      </c>
      <c r="AN15" s="35">
        <v>-9925</v>
      </c>
      <c r="AO15" s="35">
        <v>-7382</v>
      </c>
      <c r="AP15" s="35">
        <v>151683</v>
      </c>
      <c r="AQ15" s="35">
        <v>5585147</v>
      </c>
      <c r="AR15" s="35">
        <v>2412010</v>
      </c>
      <c r="AS15" s="35">
        <v>496153</v>
      </c>
    </row>
    <row r="16" spans="1:45" x14ac:dyDescent="0.35">
      <c r="A16" s="32" t="s">
        <v>43</v>
      </c>
      <c r="B16" s="32" t="s">
        <v>28</v>
      </c>
      <c r="C16" s="35">
        <v>10940</v>
      </c>
      <c r="D16" s="35">
        <v>27416</v>
      </c>
      <c r="E16" s="35">
        <v>0</v>
      </c>
      <c r="F16" s="35">
        <v>0</v>
      </c>
      <c r="G16" s="35">
        <v>24565</v>
      </c>
      <c r="H16" s="35">
        <v>0</v>
      </c>
      <c r="I16" s="35">
        <v>22178</v>
      </c>
      <c r="J16" s="35">
        <v>131655</v>
      </c>
      <c r="K16" s="35">
        <v>375643</v>
      </c>
      <c r="L16" s="35">
        <v>1412876</v>
      </c>
      <c r="M16" s="35">
        <v>1324144</v>
      </c>
      <c r="N16" s="35">
        <v>2160645</v>
      </c>
      <c r="O16" s="35">
        <v>1647409</v>
      </c>
      <c r="P16" s="35">
        <v>1945769</v>
      </c>
      <c r="Q16" s="35">
        <v>452204</v>
      </c>
      <c r="R16" s="35">
        <v>2137492</v>
      </c>
      <c r="S16" s="35">
        <v>764448</v>
      </c>
      <c r="T16" s="35">
        <v>5047553</v>
      </c>
      <c r="U16" s="35">
        <v>11134586</v>
      </c>
      <c r="V16" s="35">
        <v>7445903</v>
      </c>
      <c r="W16" s="35">
        <v>4561069</v>
      </c>
      <c r="X16" s="35">
        <v>1654848</v>
      </c>
      <c r="Y16" s="35">
        <v>5433896</v>
      </c>
      <c r="Z16" s="35">
        <v>5361800</v>
      </c>
      <c r="AA16" s="35">
        <v>7976575</v>
      </c>
      <c r="AB16" s="35">
        <v>2280302</v>
      </c>
      <c r="AC16" s="35">
        <v>14419304</v>
      </c>
      <c r="AD16" s="35">
        <v>7339128</v>
      </c>
      <c r="AE16" s="35">
        <v>5825942</v>
      </c>
      <c r="AF16" s="35">
        <v>603433</v>
      </c>
      <c r="AG16" s="35">
        <v>532916</v>
      </c>
      <c r="AH16" s="35">
        <v>3614508</v>
      </c>
      <c r="AI16" s="35">
        <v>180176</v>
      </c>
      <c r="AJ16" s="35">
        <v>731066</v>
      </c>
      <c r="AK16" s="35">
        <v>1070809</v>
      </c>
      <c r="AL16" s="35">
        <v>1864609</v>
      </c>
      <c r="AM16" s="35">
        <v>187901</v>
      </c>
      <c r="AN16" s="35">
        <v>774081</v>
      </c>
      <c r="AO16" s="35">
        <v>612455</v>
      </c>
      <c r="AP16" s="35">
        <v>7851393</v>
      </c>
      <c r="AQ16" s="35">
        <v>31618</v>
      </c>
      <c r="AR16" s="35">
        <v>0</v>
      </c>
      <c r="AS16" s="35">
        <v>2190767</v>
      </c>
    </row>
    <row r="17" spans="1:45" x14ac:dyDescent="0.35">
      <c r="A17" s="21" t="s">
        <v>42</v>
      </c>
      <c r="B17" s="32" t="s">
        <v>28</v>
      </c>
      <c r="C17" s="35">
        <v>25023</v>
      </c>
      <c r="D17" s="35">
        <v>0</v>
      </c>
      <c r="E17" s="35">
        <v>0</v>
      </c>
      <c r="F17" s="35">
        <v>148236</v>
      </c>
      <c r="G17" s="35">
        <v>0</v>
      </c>
      <c r="H17" s="35">
        <v>1814</v>
      </c>
      <c r="I17" s="35">
        <v>27357</v>
      </c>
      <c r="J17" s="35">
        <v>44127</v>
      </c>
      <c r="K17" s="35">
        <v>164403</v>
      </c>
      <c r="L17" s="35">
        <v>1878142</v>
      </c>
      <c r="M17" s="35">
        <v>2835089</v>
      </c>
      <c r="N17" s="35">
        <v>6026311</v>
      </c>
      <c r="O17" s="35">
        <v>6513469</v>
      </c>
      <c r="P17" s="35">
        <v>4310227</v>
      </c>
      <c r="Q17" s="35">
        <v>3039714</v>
      </c>
      <c r="R17" s="35">
        <v>6410694</v>
      </c>
      <c r="S17" s="35">
        <v>4882192</v>
      </c>
      <c r="T17" s="35">
        <v>6250495</v>
      </c>
      <c r="U17" s="35">
        <v>11308176</v>
      </c>
      <c r="V17" s="35">
        <v>15646182</v>
      </c>
      <c r="W17" s="35">
        <v>16297287</v>
      </c>
      <c r="X17" s="35">
        <v>17030456</v>
      </c>
      <c r="Y17" s="35">
        <v>22342695</v>
      </c>
      <c r="Z17" s="35">
        <v>26097544</v>
      </c>
      <c r="AA17" s="35">
        <v>7658599</v>
      </c>
      <c r="AB17" s="35">
        <v>13335684</v>
      </c>
      <c r="AC17" s="35">
        <v>15181792</v>
      </c>
      <c r="AD17" s="35">
        <v>18296707</v>
      </c>
      <c r="AE17" s="35">
        <v>16223044</v>
      </c>
      <c r="AF17" s="35">
        <v>14460121</v>
      </c>
      <c r="AG17" s="35">
        <v>24123820</v>
      </c>
      <c r="AH17" s="35">
        <v>26737829</v>
      </c>
      <c r="AI17" s="35">
        <v>20220303</v>
      </c>
      <c r="AJ17" s="35">
        <v>27898127</v>
      </c>
      <c r="AK17" s="35">
        <v>30031550</v>
      </c>
      <c r="AL17" s="35">
        <v>25617843</v>
      </c>
      <c r="AM17" s="35">
        <v>31207277</v>
      </c>
      <c r="AN17" s="35">
        <v>18400302</v>
      </c>
      <c r="AO17" s="35">
        <v>26944901</v>
      </c>
      <c r="AP17" s="35">
        <v>34040398</v>
      </c>
      <c r="AQ17" s="35">
        <v>30343913</v>
      </c>
      <c r="AR17" s="35">
        <v>32729108</v>
      </c>
      <c r="AS17" s="35">
        <v>29030571</v>
      </c>
    </row>
    <row r="18" spans="1:45" x14ac:dyDescent="0.35">
      <c r="A18" s="21" t="s">
        <v>41</v>
      </c>
      <c r="B18" s="32" t="s">
        <v>28</v>
      </c>
      <c r="C18" s="35">
        <v>870698</v>
      </c>
      <c r="D18" s="35">
        <v>651734</v>
      </c>
      <c r="E18" s="35">
        <v>1563756</v>
      </c>
      <c r="F18" s="35">
        <v>2068926</v>
      </c>
      <c r="G18" s="35">
        <v>1669261</v>
      </c>
      <c r="H18" s="35">
        <v>2410111</v>
      </c>
      <c r="I18" s="35">
        <v>1054670</v>
      </c>
      <c r="J18" s="35">
        <v>340866</v>
      </c>
      <c r="K18" s="35">
        <v>825069</v>
      </c>
      <c r="L18" s="35">
        <v>1102942</v>
      </c>
      <c r="M18" s="35">
        <v>1536385</v>
      </c>
      <c r="N18" s="35">
        <v>935394</v>
      </c>
      <c r="O18" s="35">
        <v>377794</v>
      </c>
      <c r="P18" s="35">
        <v>106591</v>
      </c>
      <c r="Q18" s="35">
        <v>15435</v>
      </c>
      <c r="R18" s="35">
        <v>253773</v>
      </c>
      <c r="S18" s="35">
        <v>2413616</v>
      </c>
      <c r="T18" s="35">
        <v>4235</v>
      </c>
      <c r="U18" s="35">
        <v>11075</v>
      </c>
      <c r="V18" s="35">
        <v>3970</v>
      </c>
      <c r="W18" s="35">
        <v>0</v>
      </c>
      <c r="X18" s="35">
        <v>0</v>
      </c>
      <c r="Y18" s="35">
        <v>977752</v>
      </c>
      <c r="Z18" s="35">
        <v>1442411</v>
      </c>
      <c r="AA18" s="35">
        <v>565964</v>
      </c>
      <c r="AB18" s="35">
        <v>891789</v>
      </c>
      <c r="AC18" s="35">
        <v>903918</v>
      </c>
      <c r="AD18" s="35">
        <v>680297</v>
      </c>
      <c r="AE18" s="35">
        <v>697850</v>
      </c>
      <c r="AF18" s="35">
        <v>563028</v>
      </c>
      <c r="AG18" s="35">
        <v>542828</v>
      </c>
      <c r="AH18" s="35">
        <v>166061</v>
      </c>
      <c r="AI18" s="35">
        <v>255499</v>
      </c>
      <c r="AJ18" s="35">
        <v>129952</v>
      </c>
      <c r="AK18" s="35">
        <v>116126</v>
      </c>
      <c r="AL18" s="35">
        <v>182443</v>
      </c>
      <c r="AM18" s="35">
        <v>70933</v>
      </c>
      <c r="AN18" s="35">
        <v>102497</v>
      </c>
      <c r="AO18" s="35">
        <v>235578</v>
      </c>
      <c r="AP18" s="35">
        <v>2770353</v>
      </c>
      <c r="AQ18" s="35">
        <v>38694</v>
      </c>
      <c r="AR18" s="35">
        <v>294918</v>
      </c>
      <c r="AS18" s="35">
        <v>0</v>
      </c>
    </row>
    <row r="19" spans="1:45" x14ac:dyDescent="0.35">
      <c r="A19" s="32" t="s">
        <v>39</v>
      </c>
      <c r="B19" s="32" t="s">
        <v>28</v>
      </c>
      <c r="C19" s="35">
        <v>1033077</v>
      </c>
      <c r="D19" s="35">
        <v>1944037</v>
      </c>
      <c r="E19" s="35">
        <v>1913858</v>
      </c>
      <c r="F19" s="35">
        <v>2149901</v>
      </c>
      <c r="G19" s="35">
        <v>2802400</v>
      </c>
      <c r="H19" s="35">
        <v>3166831</v>
      </c>
      <c r="I19" s="35">
        <v>3118400</v>
      </c>
      <c r="J19" s="35">
        <v>3228284</v>
      </c>
      <c r="K19" s="35">
        <v>3706822</v>
      </c>
      <c r="L19" s="35">
        <v>7575367</v>
      </c>
      <c r="M19" s="35">
        <v>6972497</v>
      </c>
      <c r="N19" s="35">
        <v>15668412</v>
      </c>
      <c r="O19" s="35">
        <v>6203253</v>
      </c>
      <c r="P19" s="35">
        <v>8497133</v>
      </c>
      <c r="Q19" s="35">
        <v>9498914</v>
      </c>
      <c r="R19" s="35">
        <v>10972399</v>
      </c>
      <c r="S19" s="35">
        <v>9529319</v>
      </c>
      <c r="T19" s="35">
        <v>17094428</v>
      </c>
      <c r="U19" s="35">
        <v>15700840</v>
      </c>
      <c r="V19" s="35">
        <v>11548262</v>
      </c>
      <c r="W19" s="35">
        <v>7258481</v>
      </c>
      <c r="X19" s="35">
        <v>16120333</v>
      </c>
      <c r="Y19" s="35">
        <v>14553141</v>
      </c>
      <c r="Z19" s="35">
        <v>18268615</v>
      </c>
      <c r="AA19" s="35">
        <v>13290892</v>
      </c>
      <c r="AB19" s="35">
        <v>16953962</v>
      </c>
      <c r="AC19" s="35">
        <v>14177858</v>
      </c>
      <c r="AD19" s="35">
        <v>14426691</v>
      </c>
      <c r="AE19" s="35">
        <v>11016823</v>
      </c>
      <c r="AF19" s="35">
        <v>18596528</v>
      </c>
      <c r="AG19" s="35">
        <v>22306856</v>
      </c>
      <c r="AH19" s="35">
        <v>25123125</v>
      </c>
      <c r="AI19" s="35">
        <v>20665978</v>
      </c>
      <c r="AJ19" s="35">
        <v>26528931</v>
      </c>
      <c r="AK19" s="35">
        <v>23685947</v>
      </c>
      <c r="AL19" s="35">
        <v>25652893</v>
      </c>
      <c r="AM19" s="35">
        <v>22530507</v>
      </c>
      <c r="AN19" s="35">
        <v>25410864</v>
      </c>
      <c r="AO19" s="35">
        <v>26666726</v>
      </c>
      <c r="AP19" s="35">
        <v>26590353</v>
      </c>
      <c r="AQ19" s="35">
        <v>17073495</v>
      </c>
      <c r="AR19" s="35">
        <v>22664233</v>
      </c>
      <c r="AS19" s="35">
        <v>27058573</v>
      </c>
    </row>
    <row r="20" spans="1:45" x14ac:dyDescent="0.35">
      <c r="A20" s="32" t="s">
        <v>40</v>
      </c>
      <c r="B20" s="32" t="s">
        <v>28</v>
      </c>
      <c r="C20" s="35">
        <v>0</v>
      </c>
      <c r="D20" s="35">
        <v>0</v>
      </c>
      <c r="E20" s="35">
        <v>0</v>
      </c>
      <c r="F20" s="35">
        <v>115379</v>
      </c>
      <c r="G20" s="35">
        <v>509976</v>
      </c>
      <c r="H20" s="35">
        <v>923648</v>
      </c>
      <c r="I20" s="35">
        <v>18090</v>
      </c>
      <c r="J20" s="35">
        <v>481712</v>
      </c>
      <c r="K20" s="35">
        <v>361482</v>
      </c>
      <c r="L20" s="35">
        <v>1767661</v>
      </c>
      <c r="M20" s="35">
        <v>1114087</v>
      </c>
      <c r="N20" s="35">
        <v>999096</v>
      </c>
      <c r="O20" s="35">
        <v>1291630</v>
      </c>
      <c r="P20" s="35">
        <v>1262656</v>
      </c>
      <c r="Q20" s="35">
        <v>873497</v>
      </c>
      <c r="R20" s="35">
        <v>983590</v>
      </c>
      <c r="S20" s="35">
        <v>2043236</v>
      </c>
      <c r="T20" s="35">
        <v>105806</v>
      </c>
      <c r="U20" s="35">
        <v>312610</v>
      </c>
      <c r="V20" s="35">
        <v>781638</v>
      </c>
      <c r="W20" s="35">
        <v>765421</v>
      </c>
      <c r="X20" s="35">
        <v>989317</v>
      </c>
      <c r="Y20" s="35">
        <v>607607</v>
      </c>
      <c r="Z20" s="35">
        <v>590130</v>
      </c>
      <c r="AA20" s="35">
        <v>8465079</v>
      </c>
      <c r="AB20" s="35">
        <v>4121498</v>
      </c>
      <c r="AC20" s="35">
        <v>5478821</v>
      </c>
      <c r="AD20" s="35">
        <v>3013709</v>
      </c>
      <c r="AE20" s="35">
        <v>2832286</v>
      </c>
      <c r="AF20" s="35">
        <v>6473525</v>
      </c>
      <c r="AG20" s="35">
        <v>2398369</v>
      </c>
      <c r="AH20" s="35">
        <v>1591781</v>
      </c>
      <c r="AI20" s="35">
        <v>511226</v>
      </c>
      <c r="AJ20" s="35">
        <v>2128970</v>
      </c>
      <c r="AK20" s="35">
        <v>1977452</v>
      </c>
      <c r="AL20" s="35">
        <v>2145133</v>
      </c>
      <c r="AM20" s="35">
        <v>2353314</v>
      </c>
      <c r="AN20" s="35">
        <v>14593494</v>
      </c>
      <c r="AO20" s="35">
        <v>15257995</v>
      </c>
      <c r="AP20" s="35">
        <v>9708919</v>
      </c>
      <c r="AQ20" s="35">
        <v>9748519</v>
      </c>
      <c r="AR20" s="35">
        <v>20137331</v>
      </c>
      <c r="AS20" s="35">
        <v>18849541</v>
      </c>
    </row>
    <row r="21" spans="1:45" x14ac:dyDescent="0.35">
      <c r="A21" s="32" t="s">
        <v>36</v>
      </c>
      <c r="B21" s="32" t="s">
        <v>28</v>
      </c>
      <c r="C21" s="35">
        <v>0</v>
      </c>
      <c r="D21" s="35">
        <v>0</v>
      </c>
      <c r="E21" s="35">
        <v>0</v>
      </c>
      <c r="F21" s="35">
        <v>0</v>
      </c>
      <c r="G21" s="35">
        <v>0</v>
      </c>
      <c r="H21" s="35">
        <v>0</v>
      </c>
      <c r="I21" s="35">
        <v>0</v>
      </c>
      <c r="J21" s="35">
        <v>0</v>
      </c>
      <c r="K21" s="35">
        <v>390768</v>
      </c>
      <c r="L21" s="35">
        <v>1038114</v>
      </c>
      <c r="M21" s="35">
        <v>4832319</v>
      </c>
      <c r="N21" s="35">
        <v>12775821</v>
      </c>
      <c r="O21" s="35">
        <v>1876827</v>
      </c>
      <c r="P21" s="35">
        <v>0</v>
      </c>
      <c r="Q21" s="35">
        <v>3230032</v>
      </c>
      <c r="R21" s="35">
        <v>1309743</v>
      </c>
      <c r="S21" s="35">
        <v>2414569</v>
      </c>
      <c r="T21" s="35">
        <v>11451775</v>
      </c>
      <c r="U21" s="35">
        <v>14747825</v>
      </c>
      <c r="V21" s="35">
        <v>9341374</v>
      </c>
      <c r="W21" s="35">
        <v>13544464</v>
      </c>
      <c r="X21" s="35">
        <v>4065253</v>
      </c>
      <c r="Y21" s="35">
        <v>256704</v>
      </c>
      <c r="Z21" s="35">
        <v>2574954</v>
      </c>
      <c r="AA21" s="35">
        <v>0</v>
      </c>
      <c r="AB21" s="35">
        <v>-37304</v>
      </c>
      <c r="AC21" s="35">
        <v>-84280</v>
      </c>
      <c r="AD21" s="35">
        <v>-97019</v>
      </c>
      <c r="AE21" s="35">
        <v>0</v>
      </c>
      <c r="AF21" s="35">
        <v>0</v>
      </c>
      <c r="AG21" s="35">
        <v>2927177</v>
      </c>
      <c r="AH21" s="35">
        <v>14000116</v>
      </c>
      <c r="AI21" s="35">
        <v>20225360</v>
      </c>
      <c r="AJ21" s="35">
        <v>14503012</v>
      </c>
      <c r="AK21" s="35">
        <v>19301350</v>
      </c>
      <c r="AL21" s="35">
        <v>23233048</v>
      </c>
      <c r="AM21" s="35">
        <v>13981305</v>
      </c>
      <c r="AN21" s="35">
        <v>25795947</v>
      </c>
      <c r="AO21" s="35">
        <v>19434959</v>
      </c>
      <c r="AP21" s="35">
        <v>27045758</v>
      </c>
      <c r="AQ21" s="35">
        <v>45498151</v>
      </c>
      <c r="AR21" s="35">
        <v>52555692</v>
      </c>
      <c r="AS21" s="35">
        <v>77075409</v>
      </c>
    </row>
    <row r="22" spans="1:45" x14ac:dyDescent="0.35">
      <c r="A22" s="32" t="s">
        <v>35</v>
      </c>
      <c r="B22" s="32" t="s">
        <v>28</v>
      </c>
      <c r="C22" s="35">
        <v>325266</v>
      </c>
      <c r="D22" s="35">
        <v>356935</v>
      </c>
      <c r="E22" s="35">
        <v>462226</v>
      </c>
      <c r="F22" s="35">
        <v>659061</v>
      </c>
      <c r="G22" s="35">
        <v>712233</v>
      </c>
      <c r="H22" s="35">
        <v>723231</v>
      </c>
      <c r="I22" s="35">
        <v>843696</v>
      </c>
      <c r="J22" s="35">
        <v>6535747</v>
      </c>
      <c r="K22" s="35">
        <v>6854255</v>
      </c>
      <c r="L22" s="35">
        <v>21591648</v>
      </c>
      <c r="M22" s="35">
        <v>33784673</v>
      </c>
      <c r="N22" s="35">
        <v>29585820</v>
      </c>
      <c r="O22" s="35">
        <v>21578265</v>
      </c>
      <c r="P22" s="35">
        <v>24466049</v>
      </c>
      <c r="Q22" s="35">
        <v>31960316</v>
      </c>
      <c r="R22" s="35">
        <v>20948584</v>
      </c>
      <c r="S22" s="35">
        <v>21154036</v>
      </c>
      <c r="T22" s="35">
        <v>27090597</v>
      </c>
      <c r="U22" s="35">
        <v>32177422</v>
      </c>
      <c r="V22" s="35">
        <v>33304863</v>
      </c>
      <c r="W22" s="35">
        <v>21894112</v>
      </c>
      <c r="X22" s="35">
        <v>46966499</v>
      </c>
      <c r="Y22" s="35">
        <v>48247259</v>
      </c>
      <c r="Z22" s="35">
        <v>44673065</v>
      </c>
      <c r="AA22" s="35">
        <v>44710629</v>
      </c>
      <c r="AB22" s="35">
        <v>62745294</v>
      </c>
      <c r="AC22" s="35">
        <v>68969486</v>
      </c>
      <c r="AD22" s="35">
        <v>48508756</v>
      </c>
      <c r="AE22" s="35">
        <v>61043577</v>
      </c>
      <c r="AF22" s="35">
        <v>56836208</v>
      </c>
      <c r="AG22" s="35">
        <v>49333160</v>
      </c>
      <c r="AH22" s="35">
        <v>41267492</v>
      </c>
      <c r="AI22" s="35">
        <v>48656164</v>
      </c>
      <c r="AJ22" s="35">
        <v>55039742</v>
      </c>
      <c r="AK22" s="35">
        <v>43910819</v>
      </c>
      <c r="AL22" s="35">
        <v>60355545</v>
      </c>
      <c r="AM22" s="35">
        <v>46730395</v>
      </c>
      <c r="AN22" s="35">
        <v>65028950</v>
      </c>
      <c r="AO22" s="35">
        <v>47581898</v>
      </c>
      <c r="AP22" s="35">
        <v>41819938</v>
      </c>
      <c r="AQ22" s="35">
        <v>48680629</v>
      </c>
      <c r="AR22" s="35">
        <v>73709702</v>
      </c>
      <c r="AS22" s="35">
        <v>64265797</v>
      </c>
    </row>
    <row r="23" spans="1:45" x14ac:dyDescent="0.35">
      <c r="A23" s="32" t="s">
        <v>37</v>
      </c>
      <c r="B23" s="32" t="s">
        <v>28</v>
      </c>
      <c r="C23" s="35">
        <v>0</v>
      </c>
      <c r="D23" s="35">
        <v>0</v>
      </c>
      <c r="E23" s="35">
        <v>0</v>
      </c>
      <c r="F23" s="35">
        <v>0</v>
      </c>
      <c r="G23" s="35">
        <v>0</v>
      </c>
      <c r="H23" s="35">
        <v>0</v>
      </c>
      <c r="I23" s="35">
        <v>0</v>
      </c>
      <c r="J23" s="35">
        <v>0</v>
      </c>
      <c r="K23" s="35">
        <v>937168</v>
      </c>
      <c r="L23" s="35">
        <v>932820</v>
      </c>
      <c r="M23" s="35">
        <v>1792400</v>
      </c>
      <c r="N23" s="35">
        <v>2423216</v>
      </c>
      <c r="O23" s="35">
        <v>2416895</v>
      </c>
      <c r="P23" s="35">
        <v>2202116</v>
      </c>
      <c r="Q23" s="35">
        <v>1296849</v>
      </c>
      <c r="R23" s="35">
        <v>242991</v>
      </c>
      <c r="S23" s="35">
        <v>911479</v>
      </c>
      <c r="T23" s="35">
        <v>756848</v>
      </c>
      <c r="U23" s="35">
        <v>983131</v>
      </c>
      <c r="V23" s="35">
        <v>1474830</v>
      </c>
      <c r="W23" s="35">
        <v>2081812</v>
      </c>
      <c r="X23" s="35">
        <v>4510578</v>
      </c>
      <c r="Y23" s="35">
        <v>2696640</v>
      </c>
      <c r="Z23" s="35">
        <v>3020239</v>
      </c>
      <c r="AA23" s="35">
        <v>1009625</v>
      </c>
      <c r="AB23" s="35">
        <v>1007685</v>
      </c>
      <c r="AC23" s="35">
        <v>1636166</v>
      </c>
      <c r="AD23" s="35">
        <v>2871243</v>
      </c>
      <c r="AE23" s="35">
        <v>1709380</v>
      </c>
      <c r="AF23" s="35">
        <v>2266278</v>
      </c>
      <c r="AG23" s="35">
        <v>1241104</v>
      </c>
      <c r="AH23" s="35">
        <v>2700923</v>
      </c>
      <c r="AI23" s="35">
        <v>890671</v>
      </c>
      <c r="AJ23" s="35">
        <v>6158808</v>
      </c>
      <c r="AK23" s="35">
        <v>4997204</v>
      </c>
      <c r="AL23" s="35">
        <v>4908522</v>
      </c>
      <c r="AM23" s="35">
        <v>4233964</v>
      </c>
      <c r="AN23" s="35">
        <v>1426242</v>
      </c>
      <c r="AO23" s="35">
        <v>1017173</v>
      </c>
      <c r="AP23" s="35">
        <v>3172741</v>
      </c>
      <c r="AQ23" s="35">
        <v>0</v>
      </c>
      <c r="AR23" s="35">
        <v>0</v>
      </c>
      <c r="AS23" s="35">
        <v>0</v>
      </c>
    </row>
    <row r="24" spans="1:45" x14ac:dyDescent="0.35">
      <c r="A24" s="32" t="s">
        <v>34</v>
      </c>
      <c r="B24" s="32" t="s">
        <v>28</v>
      </c>
      <c r="C24" s="35">
        <v>0</v>
      </c>
      <c r="D24" s="35">
        <v>0</v>
      </c>
      <c r="E24" s="35">
        <v>0</v>
      </c>
      <c r="F24" s="35">
        <v>0</v>
      </c>
      <c r="G24" s="35">
        <v>0</v>
      </c>
      <c r="H24" s="35">
        <v>0</v>
      </c>
      <c r="I24" s="35">
        <v>0</v>
      </c>
      <c r="J24" s="35">
        <v>0</v>
      </c>
      <c r="K24" s="35">
        <v>0</v>
      </c>
      <c r="L24" s="35">
        <v>0</v>
      </c>
      <c r="M24" s="35">
        <v>0</v>
      </c>
      <c r="N24" s="35">
        <v>0</v>
      </c>
      <c r="O24" s="35">
        <v>0</v>
      </c>
      <c r="P24" s="35">
        <v>0</v>
      </c>
      <c r="Q24" s="35">
        <v>0</v>
      </c>
      <c r="R24" s="35">
        <v>1316202</v>
      </c>
      <c r="S24" s="35">
        <v>2578686</v>
      </c>
      <c r="T24" s="35">
        <v>1477144</v>
      </c>
      <c r="U24" s="35">
        <v>3257191</v>
      </c>
      <c r="V24" s="35">
        <v>2034165</v>
      </c>
      <c r="W24" s="35">
        <v>2214346</v>
      </c>
      <c r="X24" s="35">
        <v>6040001</v>
      </c>
      <c r="Y24" s="35">
        <v>2161823</v>
      </c>
      <c r="Z24" s="35">
        <v>9723179</v>
      </c>
      <c r="AA24" s="35">
        <v>20033893</v>
      </c>
      <c r="AB24" s="35">
        <v>28661428</v>
      </c>
      <c r="AC24" s="35">
        <v>22641556</v>
      </c>
      <c r="AD24" s="35">
        <v>17880799</v>
      </c>
      <c r="AE24" s="35">
        <v>23546647</v>
      </c>
      <c r="AF24" s="35">
        <v>20879769</v>
      </c>
      <c r="AG24" s="35">
        <v>17548069</v>
      </c>
      <c r="AH24" s="35">
        <v>19924444</v>
      </c>
      <c r="AI24" s="35">
        <v>40483164</v>
      </c>
      <c r="AJ24" s="35">
        <v>64202873</v>
      </c>
      <c r="AK24" s="35">
        <v>42091738</v>
      </c>
      <c r="AL24" s="35">
        <v>44612941</v>
      </c>
      <c r="AM24" s="35">
        <v>45856543</v>
      </c>
      <c r="AN24" s="35">
        <v>37327016</v>
      </c>
      <c r="AO24" s="35">
        <v>51907147</v>
      </c>
      <c r="AP24" s="35">
        <v>64069314</v>
      </c>
      <c r="AQ24" s="35">
        <v>80824185</v>
      </c>
      <c r="AR24" s="35">
        <v>59225747</v>
      </c>
      <c r="AS24" s="35">
        <v>60331262</v>
      </c>
    </row>
    <row r="25" spans="1:45" x14ac:dyDescent="0.35">
      <c r="A25" s="32" t="s">
        <v>38</v>
      </c>
      <c r="B25" s="32" t="s">
        <v>28</v>
      </c>
      <c r="C25" s="35">
        <v>0</v>
      </c>
      <c r="D25" s="35">
        <v>0</v>
      </c>
      <c r="E25" s="35">
        <v>0</v>
      </c>
      <c r="F25" s="35">
        <v>0</v>
      </c>
      <c r="G25" s="35">
        <v>0</v>
      </c>
      <c r="H25" s="35">
        <v>0</v>
      </c>
      <c r="I25" s="35">
        <v>0</v>
      </c>
      <c r="J25" s="35">
        <v>0</v>
      </c>
      <c r="K25" s="35">
        <v>0</v>
      </c>
      <c r="L25" s="35">
        <v>0</v>
      </c>
      <c r="M25" s="35">
        <v>0</v>
      </c>
      <c r="N25" s="35">
        <v>0</v>
      </c>
      <c r="O25" s="35">
        <v>0</v>
      </c>
      <c r="P25" s="35">
        <v>0</v>
      </c>
      <c r="Q25" s="35">
        <v>0</v>
      </c>
      <c r="R25" s="35">
        <v>0</v>
      </c>
      <c r="S25" s="35">
        <v>0</v>
      </c>
      <c r="T25" s="35">
        <v>0</v>
      </c>
      <c r="U25" s="35">
        <v>0</v>
      </c>
      <c r="V25" s="35">
        <v>0</v>
      </c>
      <c r="W25" s="35">
        <v>3928674</v>
      </c>
      <c r="X25" s="35">
        <v>14128965</v>
      </c>
      <c r="Y25" s="35">
        <v>10484086</v>
      </c>
      <c r="Z25" s="35">
        <v>12458504</v>
      </c>
      <c r="AA25" s="35">
        <v>2946459</v>
      </c>
      <c r="AB25" s="35">
        <v>1825856</v>
      </c>
      <c r="AC25" s="35">
        <v>2267031</v>
      </c>
      <c r="AD25" s="35">
        <v>7967091</v>
      </c>
      <c r="AE25" s="35">
        <v>7650015</v>
      </c>
      <c r="AF25" s="35">
        <v>20506472</v>
      </c>
      <c r="AG25" s="35">
        <v>8686897</v>
      </c>
      <c r="AH25" s="35">
        <v>31498325</v>
      </c>
      <c r="AI25" s="35">
        <v>49327674</v>
      </c>
      <c r="AJ25" s="35">
        <v>20404342</v>
      </c>
      <c r="AK25" s="35">
        <v>22918783</v>
      </c>
      <c r="AL25" s="35">
        <v>31668430</v>
      </c>
      <c r="AM25" s="35">
        <v>20171269</v>
      </c>
      <c r="AN25" s="35">
        <v>22416384</v>
      </c>
      <c r="AO25" s="35">
        <v>20131541</v>
      </c>
      <c r="AP25" s="35">
        <v>29842747</v>
      </c>
      <c r="AQ25" s="35">
        <v>20205861</v>
      </c>
      <c r="AR25" s="35">
        <v>33295373</v>
      </c>
      <c r="AS25" s="35">
        <v>48004593</v>
      </c>
    </row>
    <row r="26" spans="1:45" ht="25" x14ac:dyDescent="0.35">
      <c r="A26" s="21" t="s">
        <v>32</v>
      </c>
      <c r="B26" s="32" t="s">
        <v>26</v>
      </c>
      <c r="C26" s="35">
        <v>236835</v>
      </c>
      <c r="D26" s="35">
        <v>328532</v>
      </c>
      <c r="E26" s="35">
        <v>530962</v>
      </c>
      <c r="F26" s="35">
        <v>478928</v>
      </c>
      <c r="G26" s="35">
        <v>468876</v>
      </c>
      <c r="H26" s="35">
        <v>453202</v>
      </c>
      <c r="I26" s="35">
        <v>384063</v>
      </c>
      <c r="J26" s="35">
        <v>287824</v>
      </c>
      <c r="K26" s="35">
        <v>439275</v>
      </c>
      <c r="L26" s="35">
        <v>619533</v>
      </c>
      <c r="M26" s="35">
        <v>5124962</v>
      </c>
      <c r="N26" s="35">
        <v>4039886</v>
      </c>
      <c r="O26" s="35">
        <v>4357477</v>
      </c>
      <c r="P26" s="35">
        <v>3934885</v>
      </c>
      <c r="Q26" s="35">
        <v>9332355</v>
      </c>
      <c r="R26" s="35">
        <v>11099142</v>
      </c>
      <c r="S26" s="35">
        <v>11997870</v>
      </c>
      <c r="T26" s="35">
        <v>16349340</v>
      </c>
      <c r="U26" s="35">
        <v>18304112</v>
      </c>
      <c r="V26" s="35">
        <v>19729918</v>
      </c>
      <c r="W26" s="35">
        <v>21003360</v>
      </c>
      <c r="X26" s="35">
        <v>22210741</v>
      </c>
      <c r="Y26" s="35">
        <v>23000281</v>
      </c>
      <c r="Z26" s="35">
        <v>22918295</v>
      </c>
      <c r="AA26" s="35">
        <v>23591564</v>
      </c>
      <c r="AB26" s="35">
        <v>27134276</v>
      </c>
      <c r="AC26" s="35">
        <v>27604709</v>
      </c>
      <c r="AD26" s="35">
        <v>27038593</v>
      </c>
      <c r="AE26" s="35">
        <v>26895940</v>
      </c>
      <c r="AF26" s="35">
        <v>27810734</v>
      </c>
      <c r="AG26" s="35">
        <v>30466493</v>
      </c>
      <c r="AH26" s="35">
        <v>31824576</v>
      </c>
      <c r="AI26" s="35">
        <v>30754198</v>
      </c>
      <c r="AJ26" s="35">
        <v>33146497</v>
      </c>
      <c r="AK26" s="35">
        <v>33960409</v>
      </c>
      <c r="AL26" s="35">
        <v>30567380</v>
      </c>
      <c r="AM26" s="35">
        <v>32325189</v>
      </c>
      <c r="AN26" s="35">
        <v>28115169</v>
      </c>
      <c r="AO26" s="35">
        <v>33159812</v>
      </c>
      <c r="AP26" s="35">
        <v>30654087</v>
      </c>
      <c r="AQ26" s="35">
        <v>30381489</v>
      </c>
      <c r="AR26" s="35">
        <v>32701006</v>
      </c>
      <c r="AS26" s="35">
        <v>32350173</v>
      </c>
    </row>
    <row r="27" spans="1:45" x14ac:dyDescent="0.35">
      <c r="A27" s="21" t="s">
        <v>33</v>
      </c>
      <c r="B27" s="32" t="s">
        <v>26</v>
      </c>
      <c r="C27" s="35">
        <v>17755379</v>
      </c>
      <c r="D27" s="35">
        <v>18565504</v>
      </c>
      <c r="E27" s="35">
        <v>18690881</v>
      </c>
      <c r="F27" s="35">
        <v>18392657</v>
      </c>
      <c r="G27" s="35">
        <v>18498641</v>
      </c>
      <c r="H27" s="35">
        <v>19951818</v>
      </c>
      <c r="I27" s="35">
        <v>22966235</v>
      </c>
      <c r="J27" s="35">
        <v>23146848</v>
      </c>
      <c r="K27" s="35">
        <v>24491760</v>
      </c>
      <c r="L27" s="35">
        <v>22935634</v>
      </c>
      <c r="M27" s="35">
        <v>20013782</v>
      </c>
      <c r="N27" s="35">
        <v>21676838</v>
      </c>
      <c r="O27" s="35">
        <v>23017872</v>
      </c>
      <c r="P27" s="35">
        <v>27560106</v>
      </c>
      <c r="Q27" s="35">
        <v>23904823</v>
      </c>
      <c r="R27" s="35">
        <v>22312477</v>
      </c>
      <c r="S27" s="35">
        <v>21463784</v>
      </c>
      <c r="T27" s="35">
        <v>17572214</v>
      </c>
      <c r="U27" s="35">
        <v>17140715</v>
      </c>
      <c r="V27" s="35">
        <v>15721948</v>
      </c>
      <c r="W27" s="35">
        <v>14080511</v>
      </c>
      <c r="X27" s="35">
        <v>14452819</v>
      </c>
      <c r="Y27" s="35">
        <v>13949063</v>
      </c>
      <c r="Z27" s="35">
        <v>13753392</v>
      </c>
      <c r="AA27" s="35">
        <v>14006287</v>
      </c>
      <c r="AB27" s="35">
        <v>12372350</v>
      </c>
      <c r="AC27" s="35">
        <v>12568549</v>
      </c>
      <c r="AD27" s="35">
        <v>12096478</v>
      </c>
      <c r="AE27" s="35">
        <v>12744853</v>
      </c>
      <c r="AF27" s="35">
        <v>13714400</v>
      </c>
      <c r="AG27" s="35">
        <v>12204768</v>
      </c>
      <c r="AH27" s="35">
        <v>9500310</v>
      </c>
      <c r="AI27" s="35">
        <v>9997027</v>
      </c>
      <c r="AJ27" s="35">
        <v>10094851</v>
      </c>
      <c r="AK27" s="35">
        <v>10937591</v>
      </c>
      <c r="AL27" s="35">
        <v>9639506</v>
      </c>
      <c r="AM27" s="35">
        <v>5880802</v>
      </c>
      <c r="AN27" s="35">
        <v>3868435</v>
      </c>
      <c r="AO27" s="35">
        <v>2117873</v>
      </c>
      <c r="AP27" s="35">
        <v>773375</v>
      </c>
      <c r="AQ27" s="35">
        <v>748237</v>
      </c>
      <c r="AR27" s="19">
        <v>937198</v>
      </c>
      <c r="AS27" s="19">
        <v>896174</v>
      </c>
    </row>
    <row r="28" spans="1:45" ht="37.5" x14ac:dyDescent="0.35">
      <c r="A28" s="21" t="s">
        <v>126</v>
      </c>
      <c r="B28" s="32" t="s">
        <v>26</v>
      </c>
      <c r="C28" s="35">
        <v>0</v>
      </c>
      <c r="D28" s="35">
        <v>0</v>
      </c>
      <c r="E28" s="35">
        <v>0</v>
      </c>
      <c r="F28" s="35">
        <v>0</v>
      </c>
      <c r="G28" s="35">
        <v>0</v>
      </c>
      <c r="H28" s="35">
        <v>0</v>
      </c>
      <c r="I28" s="35">
        <v>0</v>
      </c>
      <c r="J28" s="35">
        <v>0</v>
      </c>
      <c r="K28" s="35">
        <v>0</v>
      </c>
      <c r="L28" s="35">
        <v>126</v>
      </c>
      <c r="M28" s="35">
        <v>4672</v>
      </c>
      <c r="N28" s="35">
        <v>8141</v>
      </c>
      <c r="O28" s="35">
        <v>7656</v>
      </c>
      <c r="P28" s="35">
        <v>10232</v>
      </c>
      <c r="Q28" s="35">
        <v>0</v>
      </c>
      <c r="R28" s="35">
        <v>0</v>
      </c>
      <c r="S28" s="35">
        <v>0</v>
      </c>
      <c r="T28" s="35">
        <v>0</v>
      </c>
      <c r="U28" s="35">
        <v>4956</v>
      </c>
      <c r="V28" s="35">
        <v>25444</v>
      </c>
      <c r="W28" s="35">
        <v>42772</v>
      </c>
      <c r="X28" s="35">
        <v>26414</v>
      </c>
      <c r="Y28" s="35">
        <v>23158</v>
      </c>
      <c r="Z28" s="35">
        <v>23159</v>
      </c>
      <c r="AA28" s="35">
        <v>20563</v>
      </c>
      <c r="AB28" s="35">
        <v>21932</v>
      </c>
      <c r="AC28" s="35">
        <v>20525</v>
      </c>
      <c r="AD28" s="35">
        <v>24560</v>
      </c>
      <c r="AE28" s="35">
        <v>332012</v>
      </c>
      <c r="AF28" s="35">
        <v>326525</v>
      </c>
      <c r="AG28" s="35">
        <v>396075</v>
      </c>
      <c r="AH28" s="35">
        <v>416774</v>
      </c>
      <c r="AI28" s="35">
        <v>554812</v>
      </c>
      <c r="AJ28" s="35">
        <v>879894</v>
      </c>
      <c r="AK28" s="35">
        <v>562272</v>
      </c>
      <c r="AL28" s="35">
        <v>1664207</v>
      </c>
      <c r="AM28" s="35">
        <v>1815233</v>
      </c>
      <c r="AN28" s="35">
        <v>1550742</v>
      </c>
      <c r="AO28" s="35">
        <v>1508117</v>
      </c>
      <c r="AP28" s="35">
        <v>1700999</v>
      </c>
      <c r="AQ28" s="35">
        <v>1575479</v>
      </c>
      <c r="AR28" s="35">
        <v>1842718</v>
      </c>
      <c r="AS28" s="35">
        <v>2285908</v>
      </c>
    </row>
    <row r="29" spans="1:45" ht="25" x14ac:dyDescent="0.35">
      <c r="A29" s="21" t="s">
        <v>121</v>
      </c>
      <c r="B29" s="32" t="s">
        <v>26</v>
      </c>
      <c r="C29" s="35">
        <v>0</v>
      </c>
      <c r="D29" s="35">
        <v>0</v>
      </c>
      <c r="E29" s="35">
        <v>0</v>
      </c>
      <c r="F29" s="35">
        <v>0</v>
      </c>
      <c r="G29" s="35">
        <v>0</v>
      </c>
      <c r="H29" s="35">
        <v>0</v>
      </c>
      <c r="I29" s="35">
        <v>0</v>
      </c>
      <c r="J29" s="35">
        <v>0</v>
      </c>
      <c r="K29" s="35">
        <v>0</v>
      </c>
      <c r="L29" s="35">
        <v>0</v>
      </c>
      <c r="M29" s="35">
        <v>0</v>
      </c>
      <c r="N29" s="35">
        <v>0</v>
      </c>
      <c r="O29" s="35">
        <v>0</v>
      </c>
      <c r="P29" s="35">
        <v>0</v>
      </c>
      <c r="Q29" s="35">
        <v>0</v>
      </c>
      <c r="R29" s="35">
        <v>0</v>
      </c>
      <c r="S29" s="35">
        <v>0</v>
      </c>
      <c r="T29" s="35">
        <v>0</v>
      </c>
      <c r="U29" s="35">
        <v>0</v>
      </c>
      <c r="V29" s="35">
        <v>0</v>
      </c>
      <c r="W29" s="35">
        <v>0</v>
      </c>
      <c r="X29" s="35">
        <v>0</v>
      </c>
      <c r="Y29" s="35">
        <v>0</v>
      </c>
      <c r="Z29" s="35">
        <v>0</v>
      </c>
      <c r="AA29" s="35">
        <v>17551</v>
      </c>
      <c r="AB29" s="35">
        <v>273534</v>
      </c>
      <c r="AC29" s="35">
        <v>503418</v>
      </c>
      <c r="AD29" s="35">
        <v>532250</v>
      </c>
      <c r="AE29" s="35">
        <v>406773</v>
      </c>
      <c r="AF29" s="35">
        <v>188609</v>
      </c>
      <c r="AG29" s="35">
        <v>416794</v>
      </c>
      <c r="AH29" s="35">
        <v>404542</v>
      </c>
      <c r="AI29" s="35">
        <v>863424</v>
      </c>
      <c r="AJ29" s="35">
        <v>932234</v>
      </c>
      <c r="AK29" s="35">
        <v>2093857</v>
      </c>
      <c r="AL29" s="35">
        <v>3303210</v>
      </c>
      <c r="AM29" s="35">
        <v>3196541</v>
      </c>
      <c r="AN29" s="35">
        <v>3545124</v>
      </c>
      <c r="AO29" s="35">
        <v>5637297</v>
      </c>
      <c r="AP29" s="35">
        <v>8374433</v>
      </c>
      <c r="AQ29" s="35">
        <v>7008784</v>
      </c>
      <c r="AR29" s="35">
        <v>9829165</v>
      </c>
      <c r="AS29" s="35">
        <v>12609558</v>
      </c>
    </row>
    <row r="30" spans="1:45" x14ac:dyDescent="0.35">
      <c r="A30" s="32" t="s">
        <v>122</v>
      </c>
      <c r="B30" s="32" t="s">
        <v>28</v>
      </c>
      <c r="C30" s="35">
        <v>0</v>
      </c>
      <c r="D30" s="35">
        <v>0</v>
      </c>
      <c r="E30" s="35">
        <v>0</v>
      </c>
      <c r="F30" s="35">
        <v>0</v>
      </c>
      <c r="G30" s="35">
        <v>0</v>
      </c>
      <c r="H30" s="35">
        <v>0</v>
      </c>
      <c r="I30" s="35">
        <v>0</v>
      </c>
      <c r="J30" s="35">
        <v>0</v>
      </c>
      <c r="K30" s="35">
        <v>0</v>
      </c>
      <c r="L30" s="35">
        <v>0</v>
      </c>
      <c r="M30" s="35">
        <v>0</v>
      </c>
      <c r="N30" s="35">
        <v>0</v>
      </c>
      <c r="O30" s="35">
        <v>0</v>
      </c>
      <c r="P30" s="35">
        <v>0</v>
      </c>
      <c r="Q30" s="35">
        <v>0</v>
      </c>
      <c r="R30" s="35">
        <v>0</v>
      </c>
      <c r="S30" s="35">
        <v>0</v>
      </c>
      <c r="T30" s="35">
        <v>0</v>
      </c>
      <c r="U30" s="35">
        <v>0</v>
      </c>
      <c r="V30" s="35">
        <v>0</v>
      </c>
      <c r="W30" s="35">
        <v>0</v>
      </c>
      <c r="X30" s="35">
        <v>0</v>
      </c>
      <c r="Y30" s="35">
        <v>0</v>
      </c>
      <c r="Z30" s="35">
        <v>0</v>
      </c>
      <c r="AA30" s="35">
        <v>0</v>
      </c>
      <c r="AB30" s="35">
        <v>0</v>
      </c>
      <c r="AC30" s="35">
        <v>0</v>
      </c>
      <c r="AD30" s="35">
        <v>0</v>
      </c>
      <c r="AE30" s="35">
        <v>0</v>
      </c>
      <c r="AF30" s="35">
        <v>0</v>
      </c>
      <c r="AG30" s="35">
        <v>0</v>
      </c>
      <c r="AH30" s="35">
        <v>0</v>
      </c>
      <c r="AI30" s="35">
        <v>0</v>
      </c>
      <c r="AJ30" s="35">
        <v>723542</v>
      </c>
      <c r="AK30" s="35">
        <v>693621</v>
      </c>
      <c r="AL30" s="35">
        <v>445027</v>
      </c>
      <c r="AM30" s="35">
        <v>284190</v>
      </c>
      <c r="AN30" s="35">
        <v>1315875</v>
      </c>
      <c r="AO30" s="35">
        <v>2388230</v>
      </c>
      <c r="AP30" s="35">
        <v>570655</v>
      </c>
      <c r="AQ30" s="35">
        <v>873456</v>
      </c>
      <c r="AR30" s="35">
        <v>2528070</v>
      </c>
      <c r="AS30" s="19">
        <v>1001504</v>
      </c>
    </row>
    <row r="31" spans="1:45" x14ac:dyDescent="0.35">
      <c r="A31" s="21" t="s">
        <v>117</v>
      </c>
      <c r="B31" s="32" t="s">
        <v>28</v>
      </c>
      <c r="C31" s="35">
        <v>0</v>
      </c>
      <c r="D31" s="35">
        <v>0</v>
      </c>
      <c r="E31" s="35">
        <v>0</v>
      </c>
      <c r="F31" s="35">
        <v>0</v>
      </c>
      <c r="G31" s="35">
        <v>0</v>
      </c>
      <c r="H31" s="35">
        <v>0</v>
      </c>
      <c r="I31" s="35">
        <v>0</v>
      </c>
      <c r="J31" s="35">
        <v>0</v>
      </c>
      <c r="K31" s="35">
        <v>0</v>
      </c>
      <c r="L31" s="35">
        <v>0</v>
      </c>
      <c r="M31" s="35">
        <v>0</v>
      </c>
      <c r="N31" s="35">
        <v>0</v>
      </c>
      <c r="O31" s="35">
        <v>0</v>
      </c>
      <c r="P31" s="35">
        <v>0</v>
      </c>
      <c r="Q31" s="35">
        <v>0</v>
      </c>
      <c r="R31" s="35">
        <v>0</v>
      </c>
      <c r="S31" s="35">
        <v>0</v>
      </c>
      <c r="T31" s="35">
        <v>0</v>
      </c>
      <c r="U31" s="35">
        <v>0</v>
      </c>
      <c r="V31" s="35">
        <v>0</v>
      </c>
      <c r="W31" s="35">
        <v>0</v>
      </c>
      <c r="X31" s="35">
        <v>0</v>
      </c>
      <c r="Y31" s="35">
        <v>0</v>
      </c>
      <c r="Z31" s="35">
        <v>0</v>
      </c>
      <c r="AA31" s="35">
        <v>0</v>
      </c>
      <c r="AB31" s="35">
        <v>0</v>
      </c>
      <c r="AC31" s="35">
        <v>0</v>
      </c>
      <c r="AD31" s="35">
        <v>0</v>
      </c>
      <c r="AE31" s="35">
        <v>0</v>
      </c>
      <c r="AF31" s="35">
        <v>0</v>
      </c>
      <c r="AG31" s="35">
        <v>0</v>
      </c>
      <c r="AH31" s="35">
        <v>170876</v>
      </c>
      <c r="AI31" s="35">
        <v>107933</v>
      </c>
      <c r="AJ31" s="35">
        <v>673134</v>
      </c>
      <c r="AK31" s="35">
        <v>175948</v>
      </c>
      <c r="AL31" s="35">
        <v>290046</v>
      </c>
      <c r="AM31" s="35">
        <v>352423</v>
      </c>
      <c r="AN31" s="35">
        <v>447211</v>
      </c>
      <c r="AO31" s="35">
        <v>815855</v>
      </c>
      <c r="AP31" s="35">
        <v>591098</v>
      </c>
      <c r="AQ31" s="35">
        <v>2427368</v>
      </c>
      <c r="AR31" s="35">
        <v>4222140</v>
      </c>
      <c r="AS31" s="19">
        <v>2350926</v>
      </c>
    </row>
    <row r="32" spans="1:45" x14ac:dyDescent="0.35">
      <c r="A32" s="32" t="s">
        <v>1</v>
      </c>
      <c r="B32" s="32" t="s">
        <v>1</v>
      </c>
      <c r="C32" s="32" t="s">
        <v>1</v>
      </c>
      <c r="D32" s="32" t="s">
        <v>1</v>
      </c>
      <c r="E32" s="32" t="s">
        <v>1</v>
      </c>
      <c r="F32" s="32" t="s">
        <v>1</v>
      </c>
      <c r="G32" s="32" t="s">
        <v>1</v>
      </c>
      <c r="H32" s="32" t="s">
        <v>1</v>
      </c>
      <c r="I32" s="32" t="s">
        <v>1</v>
      </c>
      <c r="J32" s="32" t="s">
        <v>1</v>
      </c>
      <c r="K32" s="32" t="s">
        <v>1</v>
      </c>
      <c r="L32" s="32" t="s">
        <v>1</v>
      </c>
      <c r="M32" s="32" t="s">
        <v>1</v>
      </c>
      <c r="N32" s="32" t="s">
        <v>1</v>
      </c>
      <c r="O32" s="32" t="s">
        <v>1</v>
      </c>
      <c r="P32" s="32" t="s">
        <v>1</v>
      </c>
      <c r="Q32" s="32" t="s">
        <v>1</v>
      </c>
      <c r="R32" s="32" t="s">
        <v>1</v>
      </c>
      <c r="S32" s="32" t="s">
        <v>1</v>
      </c>
      <c r="T32" s="32" t="s">
        <v>1</v>
      </c>
      <c r="U32" s="32" t="s">
        <v>1</v>
      </c>
      <c r="V32" s="32" t="s">
        <v>1</v>
      </c>
      <c r="W32" s="32" t="s">
        <v>1</v>
      </c>
      <c r="X32" s="32" t="s">
        <v>1</v>
      </c>
      <c r="Y32" s="32" t="s">
        <v>1</v>
      </c>
      <c r="Z32" s="32" t="s">
        <v>1</v>
      </c>
      <c r="AA32" s="32" t="s">
        <v>1</v>
      </c>
      <c r="AB32" s="32" t="s">
        <v>1</v>
      </c>
      <c r="AC32" s="32" t="s">
        <v>1</v>
      </c>
      <c r="AD32" s="32" t="s">
        <v>1</v>
      </c>
      <c r="AE32" s="32" t="s">
        <v>1</v>
      </c>
      <c r="AF32" s="32" t="s">
        <v>1</v>
      </c>
      <c r="AG32" s="32" t="s">
        <v>1</v>
      </c>
      <c r="AH32" s="32" t="s">
        <v>1</v>
      </c>
      <c r="AI32" s="32" t="s">
        <v>1</v>
      </c>
    </row>
    <row r="33" spans="1:45" x14ac:dyDescent="0.35">
      <c r="A33" s="33" t="s">
        <v>0</v>
      </c>
      <c r="B33" s="33" t="s">
        <v>1</v>
      </c>
      <c r="C33" s="41"/>
      <c r="D33" s="41"/>
      <c r="E33" s="41"/>
      <c r="F33" s="41">
        <v>2011</v>
      </c>
      <c r="G33" s="41"/>
      <c r="H33" s="41"/>
      <c r="I33" s="41"/>
      <c r="J33" s="41">
        <v>2012</v>
      </c>
      <c r="K33" s="41"/>
      <c r="L33" s="41"/>
      <c r="M33" s="41"/>
      <c r="N33" s="41">
        <v>2013</v>
      </c>
      <c r="O33" s="41"/>
      <c r="P33" s="41"/>
      <c r="Q33" s="41"/>
      <c r="R33" s="41">
        <v>2014</v>
      </c>
      <c r="S33" s="41"/>
      <c r="T33" s="41"/>
      <c r="U33" s="41"/>
      <c r="V33" s="41">
        <v>2015</v>
      </c>
      <c r="W33" s="41"/>
      <c r="X33" s="41"/>
      <c r="Y33" s="41"/>
      <c r="Z33" s="41">
        <v>2016</v>
      </c>
      <c r="AA33" s="41"/>
      <c r="AB33" s="41"/>
      <c r="AC33" s="41"/>
      <c r="AD33" s="41">
        <v>2017</v>
      </c>
      <c r="AE33" s="39"/>
      <c r="AF33" s="39"/>
      <c r="AG33" s="39"/>
      <c r="AH33" s="29">
        <v>2018</v>
      </c>
      <c r="AI33" s="29"/>
      <c r="AJ33" s="29"/>
      <c r="AK33" s="29"/>
      <c r="AL33" s="29">
        <v>2019</v>
      </c>
      <c r="AM33" s="29"/>
      <c r="AN33" s="29"/>
      <c r="AO33" s="29"/>
      <c r="AP33" s="29">
        <v>2020</v>
      </c>
      <c r="AQ33" s="29"/>
      <c r="AR33" s="29"/>
      <c r="AS33" s="29">
        <v>2021</v>
      </c>
    </row>
    <row r="34" spans="1:45" x14ac:dyDescent="0.35">
      <c r="A34" s="32" t="s">
        <v>53</v>
      </c>
      <c r="B34" s="89" t="s">
        <v>3</v>
      </c>
      <c r="C34" s="32" t="s">
        <v>4</v>
      </c>
      <c r="D34" s="32" t="s">
        <v>5</v>
      </c>
      <c r="E34" s="32" t="s">
        <v>6</v>
      </c>
      <c r="F34" s="32" t="s">
        <v>7</v>
      </c>
      <c r="G34" s="32" t="s">
        <v>4</v>
      </c>
      <c r="H34" s="32" t="s">
        <v>5</v>
      </c>
      <c r="I34" s="32" t="s">
        <v>6</v>
      </c>
      <c r="J34" s="32" t="s">
        <v>7</v>
      </c>
      <c r="K34" s="32" t="s">
        <v>4</v>
      </c>
      <c r="L34" s="32" t="s">
        <v>5</v>
      </c>
      <c r="M34" s="32" t="s">
        <v>6</v>
      </c>
      <c r="N34" s="32" t="s">
        <v>7</v>
      </c>
      <c r="O34" s="32" t="s">
        <v>4</v>
      </c>
      <c r="P34" s="32" t="s">
        <v>5</v>
      </c>
      <c r="Q34" s="32" t="s">
        <v>6</v>
      </c>
      <c r="R34" s="32" t="s">
        <v>7</v>
      </c>
      <c r="S34" s="32" t="s">
        <v>4</v>
      </c>
      <c r="T34" s="32" t="s">
        <v>5</v>
      </c>
      <c r="U34" s="32" t="s">
        <v>6</v>
      </c>
      <c r="V34" s="32" t="s">
        <v>7</v>
      </c>
      <c r="W34" s="32" t="s">
        <v>4</v>
      </c>
      <c r="X34" s="32" t="s">
        <v>5</v>
      </c>
      <c r="Y34" s="32" t="s">
        <v>6</v>
      </c>
      <c r="Z34" s="32" t="s">
        <v>7</v>
      </c>
      <c r="AA34" s="32" t="s">
        <v>4</v>
      </c>
      <c r="AB34" s="32" t="s">
        <v>5</v>
      </c>
      <c r="AC34" s="32" t="s">
        <v>6</v>
      </c>
      <c r="AD34" s="32" t="s">
        <v>7</v>
      </c>
      <c r="AE34" s="32" t="s">
        <v>4</v>
      </c>
      <c r="AF34" s="32" t="s">
        <v>5</v>
      </c>
      <c r="AG34" s="32" t="s">
        <v>6</v>
      </c>
      <c r="AH34" s="32" t="s">
        <v>7</v>
      </c>
      <c r="AI34" s="32" t="s">
        <v>4</v>
      </c>
      <c r="AJ34" s="21" t="s">
        <v>5</v>
      </c>
      <c r="AK34" s="21" t="s">
        <v>6</v>
      </c>
      <c r="AL34" s="21" t="s">
        <v>7</v>
      </c>
      <c r="AM34" s="21" t="s">
        <v>4</v>
      </c>
      <c r="AN34" s="21" t="s">
        <v>5</v>
      </c>
      <c r="AO34" s="21" t="s">
        <v>6</v>
      </c>
      <c r="AP34" s="21" t="s">
        <v>7</v>
      </c>
      <c r="AQ34" s="21" t="s">
        <v>4</v>
      </c>
      <c r="AR34" s="21" t="s">
        <v>5</v>
      </c>
      <c r="AS34" s="21" t="s">
        <v>6</v>
      </c>
    </row>
    <row r="35" spans="1:45" x14ac:dyDescent="0.35">
      <c r="A35" s="32" t="s">
        <v>50</v>
      </c>
      <c r="B35" s="89" t="s">
        <v>9</v>
      </c>
      <c r="C35" s="35">
        <v>168937</v>
      </c>
      <c r="D35" s="35">
        <v>202550</v>
      </c>
      <c r="E35" s="35">
        <v>196282</v>
      </c>
      <c r="F35" s="35">
        <v>192170</v>
      </c>
      <c r="G35" s="35">
        <v>201932</v>
      </c>
      <c r="H35" s="35">
        <v>204055</v>
      </c>
      <c r="I35" s="35">
        <v>179840</v>
      </c>
      <c r="J35" s="35">
        <v>181981</v>
      </c>
      <c r="K35" s="35">
        <v>279601</v>
      </c>
      <c r="L35" s="35">
        <v>318054</v>
      </c>
      <c r="M35" s="35">
        <v>338315</v>
      </c>
      <c r="N35" s="35">
        <v>379166</v>
      </c>
      <c r="O35" s="35">
        <v>367805</v>
      </c>
      <c r="P35" s="35">
        <v>440394</v>
      </c>
      <c r="Q35" s="35">
        <v>439741</v>
      </c>
      <c r="R35" s="35">
        <v>404362</v>
      </c>
      <c r="S35" s="35">
        <v>404353</v>
      </c>
      <c r="T35" s="35">
        <v>460886</v>
      </c>
      <c r="U35" s="35">
        <v>462361</v>
      </c>
      <c r="V35" s="35">
        <v>428172</v>
      </c>
      <c r="W35" s="35">
        <v>709874</v>
      </c>
      <c r="X35" s="35">
        <v>718065</v>
      </c>
      <c r="Y35" s="35">
        <v>791800</v>
      </c>
      <c r="Z35" s="35">
        <v>827937</v>
      </c>
      <c r="AA35" s="35">
        <v>758624</v>
      </c>
      <c r="AB35" s="35">
        <v>760166</v>
      </c>
      <c r="AC35" s="35">
        <v>756554</v>
      </c>
      <c r="AD35" s="35">
        <v>758374</v>
      </c>
      <c r="AE35" s="35">
        <v>725198</v>
      </c>
      <c r="AF35" s="35">
        <v>728371</v>
      </c>
      <c r="AG35" s="35">
        <v>815329</v>
      </c>
      <c r="AH35" s="35">
        <v>683053</v>
      </c>
      <c r="AI35" s="35">
        <v>788112</v>
      </c>
      <c r="AJ35" s="35">
        <v>835018</v>
      </c>
      <c r="AK35" s="35">
        <v>708410</v>
      </c>
      <c r="AL35" s="35">
        <v>678668</v>
      </c>
      <c r="AM35" s="35">
        <v>675665</v>
      </c>
      <c r="AN35" s="35">
        <v>500621</v>
      </c>
      <c r="AO35" s="35">
        <v>598377</v>
      </c>
      <c r="AP35" s="35">
        <v>572418</v>
      </c>
      <c r="AQ35" s="35">
        <v>590205</v>
      </c>
      <c r="AR35" s="35">
        <v>765199</v>
      </c>
      <c r="AS35" s="35">
        <v>772886</v>
      </c>
    </row>
    <row r="36" spans="1:45" x14ac:dyDescent="0.35">
      <c r="A36" s="32" t="s">
        <v>119</v>
      </c>
      <c r="B36" s="89" t="s">
        <v>9</v>
      </c>
      <c r="C36" s="35">
        <v>21846</v>
      </c>
      <c r="D36" s="35">
        <v>19179</v>
      </c>
      <c r="E36" s="35">
        <v>18541</v>
      </c>
      <c r="F36" s="35">
        <v>8038</v>
      </c>
      <c r="G36" s="35">
        <v>15161</v>
      </c>
      <c r="H36" s="35">
        <v>20996</v>
      </c>
      <c r="I36" s="35">
        <v>19275</v>
      </c>
      <c r="J36" s="35">
        <v>20592</v>
      </c>
      <c r="K36" s="35">
        <v>20554</v>
      </c>
      <c r="L36" s="35">
        <v>41239</v>
      </c>
      <c r="M36" s="35">
        <v>32575</v>
      </c>
      <c r="N36" s="35">
        <v>48352</v>
      </c>
      <c r="O36" s="35">
        <v>38663</v>
      </c>
      <c r="P36" s="35">
        <v>38437</v>
      </c>
      <c r="Q36" s="35">
        <v>51076</v>
      </c>
      <c r="R36" s="35">
        <v>37207</v>
      </c>
      <c r="S36" s="35">
        <v>16797</v>
      </c>
      <c r="T36" s="35">
        <v>3387</v>
      </c>
      <c r="U36" s="35">
        <v>1148</v>
      </c>
      <c r="V36" s="35">
        <v>23214</v>
      </c>
      <c r="W36" s="35">
        <v>52239</v>
      </c>
      <c r="X36" s="35">
        <v>48526</v>
      </c>
      <c r="Y36" s="35">
        <v>18271</v>
      </c>
      <c r="Z36" s="35">
        <v>16215</v>
      </c>
      <c r="AA36" s="35">
        <v>24232</v>
      </c>
      <c r="AB36" s="35">
        <v>25000</v>
      </c>
      <c r="AC36" s="35">
        <v>18329</v>
      </c>
      <c r="AD36" s="35">
        <v>13897</v>
      </c>
      <c r="AE36" s="35">
        <v>6907</v>
      </c>
      <c r="AF36" s="35">
        <v>10958</v>
      </c>
      <c r="AG36" s="35">
        <v>8761</v>
      </c>
      <c r="AH36" s="35">
        <v>12908</v>
      </c>
      <c r="AI36" s="35">
        <v>22375</v>
      </c>
      <c r="AJ36" s="35">
        <v>31895</v>
      </c>
      <c r="AK36" s="35">
        <v>15352</v>
      </c>
      <c r="AL36" s="35">
        <v>24691</v>
      </c>
      <c r="AM36" s="35">
        <v>27203</v>
      </c>
      <c r="AN36" s="35">
        <v>13358</v>
      </c>
      <c r="AO36" s="35">
        <v>5758</v>
      </c>
      <c r="AP36" s="35">
        <v>1269</v>
      </c>
      <c r="AQ36" s="35">
        <v>388</v>
      </c>
      <c r="AR36" s="35">
        <v>0</v>
      </c>
      <c r="AS36" s="35">
        <v>0</v>
      </c>
    </row>
    <row r="37" spans="1:45" x14ac:dyDescent="0.35">
      <c r="A37" s="32" t="s">
        <v>120</v>
      </c>
      <c r="B37" s="89" t="s">
        <v>9</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v>0</v>
      </c>
      <c r="AM37" s="35">
        <v>0</v>
      </c>
      <c r="AN37" s="35">
        <v>0</v>
      </c>
      <c r="AO37" s="35">
        <v>0</v>
      </c>
      <c r="AP37" s="35">
        <v>16639</v>
      </c>
      <c r="AQ37" s="35">
        <v>16625</v>
      </c>
      <c r="AR37" s="35">
        <v>18076</v>
      </c>
      <c r="AS37" s="35">
        <v>17347</v>
      </c>
    </row>
    <row r="38" spans="1:45" x14ac:dyDescent="0.35">
      <c r="A38" s="32" t="s">
        <v>51</v>
      </c>
      <c r="B38" s="89" t="s">
        <v>9</v>
      </c>
      <c r="C38" s="35">
        <v>0</v>
      </c>
      <c r="D38" s="35">
        <v>0</v>
      </c>
      <c r="E38" s="35">
        <v>34252</v>
      </c>
      <c r="F38" s="35">
        <v>32288</v>
      </c>
      <c r="G38" s="35">
        <v>0</v>
      </c>
      <c r="H38" s="35">
        <v>0</v>
      </c>
      <c r="I38" s="35">
        <v>64851</v>
      </c>
      <c r="J38" s="35">
        <v>94171</v>
      </c>
      <c r="K38" s="35">
        <v>106524</v>
      </c>
      <c r="L38" s="35">
        <v>32813</v>
      </c>
      <c r="M38" s="35">
        <v>169471</v>
      </c>
      <c r="N38" s="35">
        <v>50279</v>
      </c>
      <c r="O38" s="35">
        <v>8953</v>
      </c>
      <c r="P38" s="35">
        <v>0</v>
      </c>
      <c r="Q38" s="35">
        <v>0</v>
      </c>
      <c r="R38" s="35">
        <v>0</v>
      </c>
      <c r="S38" s="35">
        <v>0</v>
      </c>
      <c r="T38" s="35">
        <v>0</v>
      </c>
      <c r="U38" s="35">
        <v>34445</v>
      </c>
      <c r="V38" s="35">
        <v>99078</v>
      </c>
      <c r="W38" s="35">
        <v>31430</v>
      </c>
      <c r="X38" s="35">
        <v>3615</v>
      </c>
      <c r="Y38" s="35">
        <v>22070</v>
      </c>
      <c r="Z38" s="35">
        <v>11347</v>
      </c>
      <c r="AA38" s="35">
        <v>0</v>
      </c>
      <c r="AB38" s="35">
        <v>30243</v>
      </c>
      <c r="AC38" s="35">
        <v>40287</v>
      </c>
      <c r="AD38" s="35">
        <v>50703</v>
      </c>
      <c r="AE38" s="35">
        <v>4109</v>
      </c>
      <c r="AF38" s="35">
        <v>0</v>
      </c>
      <c r="AG38" s="35">
        <v>74977</v>
      </c>
      <c r="AH38" s="35">
        <v>113934</v>
      </c>
      <c r="AI38" s="35">
        <v>34434</v>
      </c>
      <c r="AJ38" s="35">
        <v>93853</v>
      </c>
      <c r="AK38" s="35">
        <v>147485</v>
      </c>
      <c r="AL38" s="35">
        <v>131891</v>
      </c>
      <c r="AM38" s="35">
        <v>78271</v>
      </c>
      <c r="AN38" s="35">
        <v>9388</v>
      </c>
      <c r="AO38" s="35">
        <v>107961</v>
      </c>
      <c r="AP38" s="35">
        <v>97339</v>
      </c>
      <c r="AQ38" s="35">
        <v>141</v>
      </c>
      <c r="AR38" s="35">
        <v>38065</v>
      </c>
      <c r="AS38" s="35">
        <v>112318</v>
      </c>
    </row>
    <row r="39" spans="1:45" x14ac:dyDescent="0.35">
      <c r="A39" s="32" t="s">
        <v>49</v>
      </c>
      <c r="B39" s="89" t="s">
        <v>9</v>
      </c>
      <c r="C39" s="35">
        <v>0</v>
      </c>
      <c r="D39" s="35">
        <v>0</v>
      </c>
      <c r="E39" s="35">
        <v>0</v>
      </c>
      <c r="F39" s="35">
        <v>0</v>
      </c>
      <c r="G39" s="35">
        <v>0</v>
      </c>
      <c r="H39" s="35">
        <v>0</v>
      </c>
      <c r="I39" s="35">
        <v>46720</v>
      </c>
      <c r="J39" s="35">
        <v>0</v>
      </c>
      <c r="K39" s="35">
        <v>0</v>
      </c>
      <c r="L39" s="35">
        <v>0</v>
      </c>
      <c r="M39" s="35">
        <v>0</v>
      </c>
      <c r="N39" s="35">
        <v>0</v>
      </c>
      <c r="O39" s="35">
        <v>0</v>
      </c>
      <c r="P39" s="35">
        <v>34403</v>
      </c>
      <c r="Q39" s="35">
        <v>0</v>
      </c>
      <c r="R39" s="35">
        <v>0</v>
      </c>
      <c r="S39" s="35">
        <v>0</v>
      </c>
      <c r="T39" s="35">
        <v>0</v>
      </c>
      <c r="U39" s="35">
        <v>313</v>
      </c>
      <c r="V39" s="35">
        <v>9131</v>
      </c>
      <c r="W39" s="35">
        <v>2579</v>
      </c>
      <c r="X39" s="35">
        <v>46074</v>
      </c>
      <c r="Y39" s="35">
        <v>49892</v>
      </c>
      <c r="Z39" s="35">
        <v>14305</v>
      </c>
      <c r="AA39" s="35">
        <v>0</v>
      </c>
      <c r="AB39" s="35">
        <v>39442</v>
      </c>
      <c r="AC39" s="35">
        <v>109582</v>
      </c>
      <c r="AD39" s="35">
        <v>80138</v>
      </c>
      <c r="AE39" s="35">
        <v>16666</v>
      </c>
      <c r="AF39" s="35">
        <v>12518</v>
      </c>
      <c r="AG39" s="35">
        <v>22658</v>
      </c>
      <c r="AH39" s="35">
        <v>118548</v>
      </c>
      <c r="AI39" s="35">
        <v>35595</v>
      </c>
      <c r="AJ39" s="35">
        <v>67460</v>
      </c>
      <c r="AK39" s="35">
        <v>169408</v>
      </c>
      <c r="AL39" s="35">
        <v>165902</v>
      </c>
      <c r="AM39" s="35">
        <v>139491</v>
      </c>
      <c r="AN39" s="35">
        <v>35372</v>
      </c>
      <c r="AO39" s="35">
        <v>186669</v>
      </c>
      <c r="AP39" s="35">
        <v>154603</v>
      </c>
      <c r="AQ39" s="35">
        <v>0</v>
      </c>
      <c r="AR39" s="35">
        <v>0</v>
      </c>
      <c r="AS39" s="35">
        <v>0</v>
      </c>
    </row>
    <row r="40" spans="1:45" x14ac:dyDescent="0.35">
      <c r="A40" s="32" t="s">
        <v>48</v>
      </c>
      <c r="B40" s="89" t="s">
        <v>9</v>
      </c>
      <c r="C40" s="35">
        <v>377</v>
      </c>
      <c r="D40" s="35">
        <v>281</v>
      </c>
      <c r="E40" s="35">
        <v>272</v>
      </c>
      <c r="F40" s="35">
        <v>189</v>
      </c>
      <c r="G40" s="35">
        <v>184</v>
      </c>
      <c r="H40" s="35">
        <v>180</v>
      </c>
      <c r="I40" s="35">
        <v>276</v>
      </c>
      <c r="J40" s="35">
        <v>0</v>
      </c>
      <c r="K40" s="35">
        <v>200</v>
      </c>
      <c r="L40" s="35">
        <v>301</v>
      </c>
      <c r="M40" s="35">
        <v>300</v>
      </c>
      <c r="N40" s="35">
        <v>405</v>
      </c>
      <c r="O40" s="35">
        <v>305</v>
      </c>
      <c r="P40" s="35">
        <v>497</v>
      </c>
      <c r="Q40" s="35">
        <v>303</v>
      </c>
      <c r="R40" s="35">
        <v>513</v>
      </c>
      <c r="S40" s="35">
        <v>296</v>
      </c>
      <c r="T40" s="35">
        <v>409</v>
      </c>
      <c r="U40" s="35">
        <v>602</v>
      </c>
      <c r="V40" s="35">
        <v>712</v>
      </c>
      <c r="W40" s="35">
        <v>550</v>
      </c>
      <c r="X40" s="35">
        <v>729</v>
      </c>
      <c r="Y40" s="35">
        <v>693</v>
      </c>
      <c r="Z40" s="35">
        <v>865</v>
      </c>
      <c r="AA40" s="35">
        <v>183</v>
      </c>
      <c r="AB40" s="35">
        <v>377</v>
      </c>
      <c r="AC40" s="35">
        <v>668</v>
      </c>
      <c r="AD40" s="35">
        <v>387</v>
      </c>
      <c r="AE40" s="35">
        <v>457</v>
      </c>
      <c r="AF40" s="35">
        <v>549</v>
      </c>
      <c r="AG40" s="35">
        <v>455</v>
      </c>
      <c r="AH40" s="35">
        <v>457</v>
      </c>
      <c r="AI40" s="35">
        <v>454</v>
      </c>
      <c r="AJ40" s="35">
        <v>543</v>
      </c>
      <c r="AK40" s="35">
        <v>699</v>
      </c>
      <c r="AL40" s="35">
        <v>450</v>
      </c>
      <c r="AM40" s="35">
        <v>341</v>
      </c>
      <c r="AN40" s="35">
        <v>425</v>
      </c>
      <c r="AO40" s="35">
        <v>511</v>
      </c>
      <c r="AP40" s="35">
        <v>592</v>
      </c>
      <c r="AQ40" s="35">
        <v>0</v>
      </c>
      <c r="AR40" s="35">
        <v>0</v>
      </c>
      <c r="AS40" s="35">
        <v>0</v>
      </c>
    </row>
    <row r="41" spans="1:45" x14ac:dyDescent="0.35">
      <c r="A41" s="32" t="s">
        <v>52</v>
      </c>
      <c r="B41" s="89" t="s">
        <v>9</v>
      </c>
      <c r="C41" s="35">
        <v>0</v>
      </c>
      <c r="D41" s="35">
        <v>0</v>
      </c>
      <c r="E41" s="35">
        <v>0</v>
      </c>
      <c r="F41" s="35">
        <v>0</v>
      </c>
      <c r="G41" s="35">
        <v>0</v>
      </c>
      <c r="H41" s="35">
        <v>0</v>
      </c>
      <c r="I41" s="35">
        <v>0</v>
      </c>
      <c r="J41" s="35">
        <v>0</v>
      </c>
      <c r="K41" s="35">
        <v>0</v>
      </c>
      <c r="L41" s="35">
        <v>0</v>
      </c>
      <c r="M41" s="35">
        <v>0</v>
      </c>
      <c r="N41" s="35">
        <v>0</v>
      </c>
      <c r="O41" s="35">
        <v>0</v>
      </c>
      <c r="P41" s="35">
        <v>0</v>
      </c>
      <c r="Q41" s="35">
        <v>0</v>
      </c>
      <c r="R41" s="35">
        <v>0</v>
      </c>
      <c r="S41" s="35">
        <v>0</v>
      </c>
      <c r="T41" s="35">
        <v>0</v>
      </c>
      <c r="U41" s="35">
        <v>0</v>
      </c>
      <c r="V41" s="35">
        <v>0</v>
      </c>
      <c r="W41" s="35">
        <v>0</v>
      </c>
      <c r="X41" s="35">
        <v>0</v>
      </c>
      <c r="Y41" s="35">
        <v>0</v>
      </c>
      <c r="Z41" s="35">
        <v>0</v>
      </c>
      <c r="AA41" s="35">
        <v>0</v>
      </c>
      <c r="AB41" s="35">
        <v>0</v>
      </c>
      <c r="AC41" s="35">
        <v>0</v>
      </c>
      <c r="AD41" s="35">
        <v>0</v>
      </c>
      <c r="AE41" s="35">
        <v>0</v>
      </c>
      <c r="AF41" s="35">
        <v>0</v>
      </c>
      <c r="AG41" s="35">
        <v>0</v>
      </c>
      <c r="AH41" s="35">
        <v>0</v>
      </c>
      <c r="AI41" s="35">
        <v>38931</v>
      </c>
      <c r="AJ41" s="35">
        <v>31140</v>
      </c>
      <c r="AK41" s="35">
        <v>103750</v>
      </c>
      <c r="AL41" s="35">
        <v>112822</v>
      </c>
      <c r="AM41" s="35">
        <v>101613</v>
      </c>
      <c r="AN41" s="35">
        <v>70574</v>
      </c>
      <c r="AO41" s="35">
        <v>134991</v>
      </c>
      <c r="AP41" s="35">
        <v>146155</v>
      </c>
      <c r="AQ41" s="35">
        <v>139791</v>
      </c>
      <c r="AR41" s="35">
        <v>186957</v>
      </c>
      <c r="AS41" s="35">
        <v>210743</v>
      </c>
    </row>
    <row r="42" spans="1:45" x14ac:dyDescent="0.35">
      <c r="A42" s="32" t="s">
        <v>46</v>
      </c>
      <c r="B42" s="89" t="s">
        <v>9</v>
      </c>
      <c r="C42" s="35">
        <v>18847</v>
      </c>
      <c r="D42" s="35">
        <v>22122</v>
      </c>
      <c r="E42" s="35">
        <v>23031</v>
      </c>
      <c r="F42" s="35">
        <v>24485</v>
      </c>
      <c r="G42" s="35">
        <v>22126</v>
      </c>
      <c r="H42" s="35">
        <v>12405</v>
      </c>
      <c r="I42" s="35">
        <v>21124</v>
      </c>
      <c r="J42" s="35">
        <v>10735</v>
      </c>
      <c r="K42" s="35">
        <v>2861</v>
      </c>
      <c r="L42" s="35">
        <v>14060</v>
      </c>
      <c r="M42" s="35">
        <v>9090</v>
      </c>
      <c r="N42" s="35">
        <v>0</v>
      </c>
      <c r="O42" s="35">
        <v>6147</v>
      </c>
      <c r="P42" s="35">
        <v>1691</v>
      </c>
      <c r="Q42" s="35">
        <v>0</v>
      </c>
      <c r="R42" s="35">
        <v>14216</v>
      </c>
      <c r="S42" s="35">
        <v>21077</v>
      </c>
      <c r="T42" s="35">
        <v>23130</v>
      </c>
      <c r="U42" s="35">
        <v>26794</v>
      </c>
      <c r="V42" s="35">
        <v>25826</v>
      </c>
      <c r="W42" s="35">
        <v>3817</v>
      </c>
      <c r="X42" s="35">
        <v>0</v>
      </c>
      <c r="Y42" s="35">
        <v>0</v>
      </c>
      <c r="Z42" s="35">
        <v>0</v>
      </c>
      <c r="AA42" s="35">
        <v>0</v>
      </c>
      <c r="AB42" s="35">
        <v>0</v>
      </c>
      <c r="AC42" s="35">
        <v>0</v>
      </c>
      <c r="AD42" s="35">
        <v>0</v>
      </c>
      <c r="AE42" s="35">
        <v>0</v>
      </c>
      <c r="AF42" s="35">
        <v>0</v>
      </c>
      <c r="AG42" s="35">
        <v>0</v>
      </c>
      <c r="AH42" s="35">
        <v>0</v>
      </c>
      <c r="AI42" s="35">
        <v>0</v>
      </c>
      <c r="AJ42" s="35">
        <v>0</v>
      </c>
      <c r="AK42" s="35">
        <v>0</v>
      </c>
      <c r="AL42" s="35">
        <v>0</v>
      </c>
      <c r="AM42" s="35">
        <v>0</v>
      </c>
      <c r="AN42" s="35">
        <v>0</v>
      </c>
      <c r="AO42" s="35">
        <v>0</v>
      </c>
      <c r="AP42" s="35">
        <v>0</v>
      </c>
      <c r="AQ42" s="35">
        <v>0</v>
      </c>
      <c r="AR42" s="35">
        <v>0</v>
      </c>
      <c r="AS42" s="35">
        <v>0</v>
      </c>
    </row>
    <row r="43" spans="1:45" ht="25" x14ac:dyDescent="0.35">
      <c r="A43" s="32" t="s">
        <v>45</v>
      </c>
      <c r="B43" s="89" t="s">
        <v>9</v>
      </c>
      <c r="C43" s="35">
        <v>7906</v>
      </c>
      <c r="D43" s="35">
        <v>8418</v>
      </c>
      <c r="E43" s="35">
        <v>9811</v>
      </c>
      <c r="F43" s="35">
        <v>13731</v>
      </c>
      <c r="G43" s="35">
        <v>21866</v>
      </c>
      <c r="H43" s="35">
        <v>26979</v>
      </c>
      <c r="I43" s="35">
        <v>26373</v>
      </c>
      <c r="J43" s="35">
        <v>27272</v>
      </c>
      <c r="K43" s="35">
        <v>36604</v>
      </c>
      <c r="L43" s="35">
        <v>33166</v>
      </c>
      <c r="M43" s="35">
        <v>37151</v>
      </c>
      <c r="N43" s="35">
        <v>32797</v>
      </c>
      <c r="O43" s="35">
        <v>37365</v>
      </c>
      <c r="P43" s="35">
        <v>35910</v>
      </c>
      <c r="Q43" s="35">
        <v>37313</v>
      </c>
      <c r="R43" s="35">
        <v>35582</v>
      </c>
      <c r="S43" s="35">
        <v>30686</v>
      </c>
      <c r="T43" s="35">
        <v>16730</v>
      </c>
      <c r="U43" s="35">
        <v>12856</v>
      </c>
      <c r="V43" s="35">
        <v>22351</v>
      </c>
      <c r="W43" s="35">
        <v>36140</v>
      </c>
      <c r="X43" s="35">
        <v>40159</v>
      </c>
      <c r="Y43" s="35">
        <v>37024</v>
      </c>
      <c r="Z43" s="35">
        <v>35170</v>
      </c>
      <c r="AA43" s="35">
        <v>0</v>
      </c>
      <c r="AB43" s="35">
        <v>0</v>
      </c>
      <c r="AC43" s="35">
        <v>4533</v>
      </c>
      <c r="AD43" s="35">
        <v>12719</v>
      </c>
      <c r="AE43" s="35">
        <v>19228</v>
      </c>
      <c r="AF43" s="35">
        <v>19155</v>
      </c>
      <c r="AG43" s="35">
        <v>19420</v>
      </c>
      <c r="AH43" s="35">
        <v>19933</v>
      </c>
      <c r="AI43" s="35">
        <v>18845</v>
      </c>
      <c r="AJ43" s="35">
        <v>18009</v>
      </c>
      <c r="AK43" s="35">
        <v>18319</v>
      </c>
      <c r="AL43" s="35">
        <v>16841</v>
      </c>
      <c r="AM43" s="35">
        <v>17890</v>
      </c>
      <c r="AN43" s="35">
        <v>15747</v>
      </c>
      <c r="AO43" s="35">
        <v>18257</v>
      </c>
      <c r="AP43" s="35">
        <v>0</v>
      </c>
      <c r="AQ43" s="35">
        <v>0</v>
      </c>
      <c r="AR43" s="35">
        <v>0</v>
      </c>
      <c r="AS43" s="35">
        <v>0</v>
      </c>
    </row>
    <row r="44" spans="1:45" ht="25" x14ac:dyDescent="0.35">
      <c r="A44" s="32" t="s">
        <v>47</v>
      </c>
      <c r="B44" s="89" t="s">
        <v>9</v>
      </c>
      <c r="C44" s="35">
        <v>0</v>
      </c>
      <c r="D44" s="35">
        <v>0</v>
      </c>
      <c r="E44" s="35">
        <v>0</v>
      </c>
      <c r="F44" s="35">
        <v>0</v>
      </c>
      <c r="G44" s="35">
        <v>0</v>
      </c>
      <c r="H44" s="35">
        <v>0</v>
      </c>
      <c r="I44" s="35">
        <v>0</v>
      </c>
      <c r="J44" s="35">
        <v>0</v>
      </c>
      <c r="K44" s="35">
        <v>0</v>
      </c>
      <c r="L44" s="35">
        <v>0</v>
      </c>
      <c r="M44" s="35">
        <v>0</v>
      </c>
      <c r="N44" s="35">
        <v>0</v>
      </c>
      <c r="O44" s="35">
        <v>0</v>
      </c>
      <c r="P44" s="35">
        <v>0</v>
      </c>
      <c r="Q44" s="35">
        <v>0</v>
      </c>
      <c r="R44" s="35">
        <v>0</v>
      </c>
      <c r="S44" s="35">
        <v>0</v>
      </c>
      <c r="T44" s="35">
        <v>0</v>
      </c>
      <c r="U44" s="35">
        <v>0</v>
      </c>
      <c r="V44" s="35">
        <v>0</v>
      </c>
      <c r="W44" s="35">
        <v>0</v>
      </c>
      <c r="X44" s="35">
        <v>0</v>
      </c>
      <c r="Y44" s="35">
        <v>0</v>
      </c>
      <c r="Z44" s="35">
        <v>0</v>
      </c>
      <c r="AA44" s="35">
        <v>0</v>
      </c>
      <c r="AB44" s="35">
        <v>1722</v>
      </c>
      <c r="AC44" s="35">
        <v>1648</v>
      </c>
      <c r="AD44" s="35">
        <v>416</v>
      </c>
      <c r="AE44" s="35">
        <v>3771</v>
      </c>
      <c r="AF44" s="35">
        <v>4391</v>
      </c>
      <c r="AG44" s="35">
        <v>8341</v>
      </c>
      <c r="AH44" s="35">
        <v>7477</v>
      </c>
      <c r="AI44" s="35">
        <v>7870</v>
      </c>
      <c r="AJ44" s="35">
        <v>8527</v>
      </c>
      <c r="AK44" s="35">
        <v>5902</v>
      </c>
      <c r="AL44" s="35">
        <v>8477</v>
      </c>
      <c r="AM44" s="35">
        <v>5323</v>
      </c>
      <c r="AN44" s="35">
        <v>3450</v>
      </c>
      <c r="AO44" s="35">
        <v>384</v>
      </c>
      <c r="AP44" s="35">
        <v>0</v>
      </c>
      <c r="AQ44" s="35">
        <v>0</v>
      </c>
      <c r="AR44" s="35">
        <v>0</v>
      </c>
      <c r="AS44" s="35">
        <v>0</v>
      </c>
    </row>
    <row r="45" spans="1:45" x14ac:dyDescent="0.35">
      <c r="A45" s="21" t="s">
        <v>128</v>
      </c>
      <c r="B45" s="89" t="s">
        <v>9</v>
      </c>
      <c r="C45" s="35">
        <v>0</v>
      </c>
      <c r="D45" s="35">
        <v>0</v>
      </c>
      <c r="E45" s="35">
        <v>0</v>
      </c>
      <c r="F45" s="35">
        <v>0</v>
      </c>
      <c r="G45" s="35">
        <v>0</v>
      </c>
      <c r="H45" s="35">
        <v>0</v>
      </c>
      <c r="I45" s="35">
        <v>0</v>
      </c>
      <c r="J45" s="35">
        <v>0</v>
      </c>
      <c r="K45" s="35">
        <v>0</v>
      </c>
      <c r="L45" s="35">
        <v>0</v>
      </c>
      <c r="M45" s="35">
        <v>0</v>
      </c>
      <c r="N45" s="35">
        <v>0</v>
      </c>
      <c r="O45" s="35">
        <v>0</v>
      </c>
      <c r="P45" s="35">
        <v>0</v>
      </c>
      <c r="Q45" s="35">
        <v>0</v>
      </c>
      <c r="R45" s="35">
        <v>0</v>
      </c>
      <c r="S45" s="35">
        <v>0</v>
      </c>
      <c r="T45" s="35">
        <v>0</v>
      </c>
      <c r="U45" s="35">
        <v>0</v>
      </c>
      <c r="V45" s="35">
        <v>0</v>
      </c>
      <c r="W45" s="35">
        <v>0</v>
      </c>
      <c r="X45" s="35">
        <v>0</v>
      </c>
      <c r="Y45" s="35">
        <v>0</v>
      </c>
      <c r="Z45" s="35">
        <v>0</v>
      </c>
      <c r="AA45" s="35">
        <v>0</v>
      </c>
      <c r="AB45" s="35">
        <v>0</v>
      </c>
      <c r="AC45" s="35">
        <v>0</v>
      </c>
      <c r="AD45" s="35">
        <v>0</v>
      </c>
      <c r="AE45" s="35">
        <v>0</v>
      </c>
      <c r="AF45" s="35">
        <v>0</v>
      </c>
      <c r="AG45" s="35">
        <v>0</v>
      </c>
      <c r="AH45" s="35">
        <v>0</v>
      </c>
      <c r="AI45" s="35">
        <v>0</v>
      </c>
      <c r="AJ45" s="35">
        <v>0</v>
      </c>
      <c r="AK45" s="35">
        <v>0</v>
      </c>
      <c r="AL45" s="35">
        <v>4</v>
      </c>
      <c r="AM45" s="35">
        <v>0</v>
      </c>
      <c r="AN45" s="35">
        <v>0</v>
      </c>
      <c r="AO45" s="35">
        <v>0</v>
      </c>
      <c r="AP45" s="35">
        <v>0</v>
      </c>
      <c r="AQ45" s="35">
        <v>0</v>
      </c>
      <c r="AR45" s="35">
        <v>0</v>
      </c>
      <c r="AS45" s="35">
        <v>0</v>
      </c>
    </row>
    <row r="46" spans="1:45" x14ac:dyDescent="0.35">
      <c r="A46" s="32" t="s">
        <v>44</v>
      </c>
      <c r="B46" s="89" t="s">
        <v>9</v>
      </c>
      <c r="C46" s="35">
        <v>0</v>
      </c>
      <c r="D46" s="35">
        <v>0</v>
      </c>
      <c r="E46" s="35">
        <v>0</v>
      </c>
      <c r="F46" s="35">
        <v>0</v>
      </c>
      <c r="G46" s="35">
        <v>0</v>
      </c>
      <c r="H46" s="35">
        <v>0</v>
      </c>
      <c r="I46" s="35">
        <v>0</v>
      </c>
      <c r="J46" s="35">
        <v>0</v>
      </c>
      <c r="K46" s="35">
        <v>14</v>
      </c>
      <c r="L46" s="35">
        <v>70</v>
      </c>
      <c r="M46" s="35">
        <v>0</v>
      </c>
      <c r="N46" s="35">
        <v>0</v>
      </c>
      <c r="O46" s="35">
        <v>0</v>
      </c>
      <c r="P46" s="35">
        <v>0</v>
      </c>
      <c r="Q46" s="35">
        <v>0</v>
      </c>
      <c r="R46" s="35">
        <v>0</v>
      </c>
      <c r="S46" s="35">
        <v>0</v>
      </c>
      <c r="T46" s="35">
        <v>0</v>
      </c>
      <c r="U46" s="35">
        <v>0</v>
      </c>
      <c r="V46" s="35">
        <v>0</v>
      </c>
      <c r="W46" s="35">
        <v>0</v>
      </c>
      <c r="X46" s="35">
        <v>0</v>
      </c>
      <c r="Y46" s="35">
        <v>7187</v>
      </c>
      <c r="Z46" s="35">
        <v>9178</v>
      </c>
      <c r="AA46" s="35">
        <v>1157</v>
      </c>
      <c r="AB46" s="35">
        <v>0</v>
      </c>
      <c r="AC46" s="35">
        <v>983</v>
      </c>
      <c r="AD46" s="35">
        <v>0</v>
      </c>
      <c r="AE46" s="35">
        <v>0</v>
      </c>
      <c r="AF46" s="35">
        <v>0</v>
      </c>
      <c r="AG46" s="35">
        <v>0</v>
      </c>
      <c r="AH46" s="35">
        <v>0</v>
      </c>
      <c r="AI46" s="35">
        <v>0</v>
      </c>
      <c r="AJ46" s="35">
        <v>0</v>
      </c>
      <c r="AK46" s="35">
        <v>0</v>
      </c>
      <c r="AL46" s="35">
        <v>0</v>
      </c>
      <c r="AM46" s="35">
        <v>0</v>
      </c>
      <c r="AN46" s="35">
        <v>0</v>
      </c>
      <c r="AO46" s="35">
        <v>0</v>
      </c>
      <c r="AP46" s="35">
        <v>680</v>
      </c>
      <c r="AQ46" s="35">
        <v>24121</v>
      </c>
      <c r="AR46" s="35">
        <v>8232</v>
      </c>
      <c r="AS46" s="35">
        <v>1844</v>
      </c>
    </row>
    <row r="47" spans="1:45" x14ac:dyDescent="0.35">
      <c r="A47" s="32" t="s">
        <v>43</v>
      </c>
      <c r="B47" s="89" t="s">
        <v>9</v>
      </c>
      <c r="C47" s="35">
        <v>43</v>
      </c>
      <c r="D47" s="35">
        <v>109</v>
      </c>
      <c r="E47" s="35">
        <v>0</v>
      </c>
      <c r="F47" s="35">
        <v>0</v>
      </c>
      <c r="G47" s="35">
        <v>98</v>
      </c>
      <c r="H47" s="35">
        <v>0</v>
      </c>
      <c r="I47" s="35">
        <v>87</v>
      </c>
      <c r="J47" s="35">
        <v>519</v>
      </c>
      <c r="K47" s="35">
        <v>1613</v>
      </c>
      <c r="L47" s="35">
        <v>6070</v>
      </c>
      <c r="M47" s="35">
        <v>5688</v>
      </c>
      <c r="N47" s="35">
        <v>9283</v>
      </c>
      <c r="O47" s="35">
        <v>7085</v>
      </c>
      <c r="P47" s="35">
        <v>8360</v>
      </c>
      <c r="Q47" s="35">
        <v>1942</v>
      </c>
      <c r="R47" s="35">
        <v>9184</v>
      </c>
      <c r="S47" s="35">
        <v>3284</v>
      </c>
      <c r="T47" s="35">
        <v>22026</v>
      </c>
      <c r="U47" s="35">
        <v>48980</v>
      </c>
      <c r="V47" s="35">
        <v>32717</v>
      </c>
      <c r="W47" s="35">
        <v>21609</v>
      </c>
      <c r="X47" s="35">
        <v>9197</v>
      </c>
      <c r="Y47" s="35">
        <v>33396</v>
      </c>
      <c r="Z47" s="35">
        <v>32762</v>
      </c>
      <c r="AA47" s="35">
        <v>46725</v>
      </c>
      <c r="AB47" s="35">
        <v>13305</v>
      </c>
      <c r="AC47" s="35">
        <v>85642</v>
      </c>
      <c r="AD47" s="35">
        <v>43498</v>
      </c>
      <c r="AE47" s="35">
        <v>34370</v>
      </c>
      <c r="AF47" s="35">
        <v>7233</v>
      </c>
      <c r="AG47" s="35">
        <v>7688</v>
      </c>
      <c r="AH47" s="35">
        <v>21583</v>
      </c>
      <c r="AI47" s="35">
        <v>939</v>
      </c>
      <c r="AJ47" s="35">
        <v>3921</v>
      </c>
      <c r="AK47" s="35">
        <v>5858</v>
      </c>
      <c r="AL47" s="35">
        <v>10031</v>
      </c>
      <c r="AM47" s="35">
        <v>1106</v>
      </c>
      <c r="AN47" s="35">
        <v>4033</v>
      </c>
      <c r="AO47" s="35">
        <v>3213</v>
      </c>
      <c r="AP47" s="35">
        <v>41026</v>
      </c>
      <c r="AQ47" s="35">
        <v>160</v>
      </c>
      <c r="AR47" s="35">
        <v>0</v>
      </c>
      <c r="AS47" s="35">
        <v>12161</v>
      </c>
    </row>
    <row r="48" spans="1:45" x14ac:dyDescent="0.35">
      <c r="A48" s="21" t="s">
        <v>42</v>
      </c>
      <c r="B48" s="89" t="s">
        <v>9</v>
      </c>
      <c r="C48" s="35">
        <v>280</v>
      </c>
      <c r="D48" s="35">
        <v>0</v>
      </c>
      <c r="E48" s="35">
        <v>0</v>
      </c>
      <c r="F48" s="35">
        <v>1692</v>
      </c>
      <c r="G48" s="35">
        <v>0</v>
      </c>
      <c r="H48" s="35">
        <v>20</v>
      </c>
      <c r="I48" s="35">
        <v>311</v>
      </c>
      <c r="J48" s="35">
        <v>502</v>
      </c>
      <c r="K48" s="35">
        <v>1929</v>
      </c>
      <c r="L48" s="35">
        <v>22328</v>
      </c>
      <c r="M48" s="35">
        <v>33680</v>
      </c>
      <c r="N48" s="35">
        <v>70810</v>
      </c>
      <c r="O48" s="35">
        <v>76718</v>
      </c>
      <c r="P48" s="35">
        <v>67930</v>
      </c>
      <c r="Q48" s="35">
        <v>37354</v>
      </c>
      <c r="R48" s="35">
        <v>74732</v>
      </c>
      <c r="S48" s="35">
        <v>57118</v>
      </c>
      <c r="T48" s="35">
        <v>72012</v>
      </c>
      <c r="U48" s="35">
        <v>131089</v>
      </c>
      <c r="V48" s="35">
        <v>182224</v>
      </c>
      <c r="W48" s="35">
        <v>195693</v>
      </c>
      <c r="X48" s="35">
        <v>205468</v>
      </c>
      <c r="Y48" s="35">
        <v>266303</v>
      </c>
      <c r="Z48" s="35">
        <v>302222</v>
      </c>
      <c r="AA48" s="35">
        <v>58658</v>
      </c>
      <c r="AB48" s="35">
        <v>103758</v>
      </c>
      <c r="AC48" s="35">
        <v>117590</v>
      </c>
      <c r="AD48" s="35">
        <v>143959</v>
      </c>
      <c r="AE48" s="35">
        <v>129380</v>
      </c>
      <c r="AF48" s="35">
        <v>110704</v>
      </c>
      <c r="AG48" s="35">
        <v>186986</v>
      </c>
      <c r="AH48" s="35">
        <v>208424</v>
      </c>
      <c r="AI48" s="35">
        <v>150823</v>
      </c>
      <c r="AJ48" s="35">
        <v>222112</v>
      </c>
      <c r="AK48" s="35">
        <v>263050</v>
      </c>
      <c r="AL48" s="35">
        <v>220514</v>
      </c>
      <c r="AM48" s="35">
        <v>253131</v>
      </c>
      <c r="AN48" s="35">
        <v>147977</v>
      </c>
      <c r="AO48" s="35">
        <v>216961</v>
      </c>
      <c r="AP48" s="35">
        <v>273614</v>
      </c>
      <c r="AQ48" s="35">
        <v>243475</v>
      </c>
      <c r="AR48" s="35">
        <v>261690</v>
      </c>
      <c r="AS48" s="35">
        <v>234207</v>
      </c>
    </row>
    <row r="49" spans="1:45" x14ac:dyDescent="0.35">
      <c r="A49" s="21" t="s">
        <v>41</v>
      </c>
      <c r="B49" s="89" t="s">
        <v>9</v>
      </c>
      <c r="C49" s="35">
        <v>1231</v>
      </c>
      <c r="D49" s="35">
        <v>1192</v>
      </c>
      <c r="E49" s="35">
        <v>2570</v>
      </c>
      <c r="F49" s="35">
        <v>3116</v>
      </c>
      <c r="G49" s="35">
        <v>2352</v>
      </c>
      <c r="H49" s="35">
        <v>3363</v>
      </c>
      <c r="I49" s="35">
        <v>1462</v>
      </c>
      <c r="J49" s="35">
        <v>569</v>
      </c>
      <c r="K49" s="35">
        <v>1873</v>
      </c>
      <c r="L49" s="35">
        <v>1919</v>
      </c>
      <c r="M49" s="35">
        <v>2679</v>
      </c>
      <c r="N49" s="35">
        <v>1639</v>
      </c>
      <c r="O49" s="35">
        <v>663</v>
      </c>
      <c r="P49" s="35">
        <v>185</v>
      </c>
      <c r="Q49" s="35">
        <v>30</v>
      </c>
      <c r="R49" s="35">
        <v>441</v>
      </c>
      <c r="S49" s="35">
        <v>4200</v>
      </c>
      <c r="T49" s="35">
        <v>8</v>
      </c>
      <c r="U49" s="35">
        <v>19</v>
      </c>
      <c r="V49" s="35">
        <v>7</v>
      </c>
      <c r="W49" s="35">
        <v>0</v>
      </c>
      <c r="X49" s="35">
        <v>0</v>
      </c>
      <c r="Y49" s="35">
        <v>5860</v>
      </c>
      <c r="Z49" s="35">
        <v>8645</v>
      </c>
      <c r="AA49" s="35">
        <v>3283</v>
      </c>
      <c r="AB49" s="35">
        <v>5167</v>
      </c>
      <c r="AC49" s="35">
        <v>5243</v>
      </c>
      <c r="AD49" s="35">
        <v>3946</v>
      </c>
      <c r="AE49" s="35">
        <v>4048</v>
      </c>
      <c r="AF49" s="35">
        <v>3266</v>
      </c>
      <c r="AG49" s="35">
        <v>3148</v>
      </c>
      <c r="AH49" s="35">
        <v>963</v>
      </c>
      <c r="AI49" s="35">
        <v>1344</v>
      </c>
      <c r="AJ49" s="35">
        <v>684</v>
      </c>
      <c r="AK49" s="35">
        <v>611</v>
      </c>
      <c r="AL49" s="35">
        <v>960</v>
      </c>
      <c r="AM49" s="35">
        <v>362</v>
      </c>
      <c r="AN49" s="35">
        <v>524</v>
      </c>
      <c r="AO49" s="35">
        <v>1203</v>
      </c>
      <c r="AP49" s="35">
        <v>14779</v>
      </c>
      <c r="AQ49" s="35">
        <v>168</v>
      </c>
      <c r="AR49" s="35">
        <v>1332</v>
      </c>
      <c r="AS49" s="35">
        <v>0</v>
      </c>
    </row>
    <row r="50" spans="1:45" x14ac:dyDescent="0.35">
      <c r="A50" s="32" t="s">
        <v>39</v>
      </c>
      <c r="B50" s="89" t="s">
        <v>9</v>
      </c>
      <c r="C50" s="35">
        <v>10746</v>
      </c>
      <c r="D50" s="35">
        <v>20254</v>
      </c>
      <c r="E50" s="35">
        <v>19854</v>
      </c>
      <c r="F50" s="35">
        <v>22390</v>
      </c>
      <c r="G50" s="35">
        <v>29455</v>
      </c>
      <c r="H50" s="35">
        <v>32230</v>
      </c>
      <c r="I50" s="35">
        <v>32054</v>
      </c>
      <c r="J50" s="35">
        <v>33116</v>
      </c>
      <c r="K50" s="35">
        <v>39361</v>
      </c>
      <c r="L50" s="35">
        <v>80007</v>
      </c>
      <c r="M50" s="35">
        <v>77598</v>
      </c>
      <c r="N50" s="35">
        <v>175642</v>
      </c>
      <c r="O50" s="35">
        <v>75487</v>
      </c>
      <c r="P50" s="35">
        <v>97775</v>
      </c>
      <c r="Q50" s="35">
        <v>109342</v>
      </c>
      <c r="R50" s="35">
        <v>119126</v>
      </c>
      <c r="S50" s="35">
        <v>116356</v>
      </c>
      <c r="T50" s="35">
        <v>193168</v>
      </c>
      <c r="U50" s="35">
        <v>182170</v>
      </c>
      <c r="V50" s="35">
        <v>145267</v>
      </c>
      <c r="W50" s="35">
        <v>99533</v>
      </c>
      <c r="X50" s="35">
        <v>170112</v>
      </c>
      <c r="Y50" s="35">
        <v>153352</v>
      </c>
      <c r="Z50" s="35">
        <v>193339</v>
      </c>
      <c r="AA50" s="35">
        <v>130865</v>
      </c>
      <c r="AB50" s="35">
        <v>166943</v>
      </c>
      <c r="AC50" s="35">
        <v>141850</v>
      </c>
      <c r="AD50" s="35">
        <v>143029</v>
      </c>
      <c r="AE50" s="35">
        <v>110640</v>
      </c>
      <c r="AF50" s="35">
        <v>185263</v>
      </c>
      <c r="AG50" s="35">
        <v>225232</v>
      </c>
      <c r="AH50" s="35">
        <v>252043</v>
      </c>
      <c r="AI50" s="35">
        <v>190266</v>
      </c>
      <c r="AJ50" s="35">
        <v>247517</v>
      </c>
      <c r="AK50" s="35">
        <v>221835</v>
      </c>
      <c r="AL50" s="35">
        <v>239643</v>
      </c>
      <c r="AM50" s="35">
        <v>205621</v>
      </c>
      <c r="AN50" s="35">
        <v>229058</v>
      </c>
      <c r="AO50" s="35">
        <v>246827</v>
      </c>
      <c r="AP50" s="35">
        <v>244785</v>
      </c>
      <c r="AQ50" s="35">
        <v>147018</v>
      </c>
      <c r="AR50" s="35">
        <v>197152</v>
      </c>
      <c r="AS50" s="35">
        <v>229536</v>
      </c>
    </row>
    <row r="51" spans="1:45" x14ac:dyDescent="0.35">
      <c r="A51" s="32" t="s">
        <v>40</v>
      </c>
      <c r="B51" s="89" t="s">
        <v>9</v>
      </c>
      <c r="C51" s="35">
        <v>0</v>
      </c>
      <c r="D51" s="35">
        <v>0</v>
      </c>
      <c r="E51" s="35">
        <v>0</v>
      </c>
      <c r="F51" s="35">
        <v>790</v>
      </c>
      <c r="G51" s="35">
        <v>3477</v>
      </c>
      <c r="H51" s="35">
        <v>6306</v>
      </c>
      <c r="I51" s="35">
        <v>138</v>
      </c>
      <c r="J51" s="35">
        <v>3288</v>
      </c>
      <c r="K51" s="35">
        <v>2596</v>
      </c>
      <c r="L51" s="35">
        <v>12678</v>
      </c>
      <c r="M51" s="35">
        <v>10830</v>
      </c>
      <c r="N51" s="35">
        <v>8363</v>
      </c>
      <c r="O51" s="35">
        <v>9265</v>
      </c>
      <c r="P51" s="35">
        <v>9058</v>
      </c>
      <c r="Q51" s="35">
        <v>6266</v>
      </c>
      <c r="R51" s="35">
        <v>7057</v>
      </c>
      <c r="S51" s="35">
        <v>14657</v>
      </c>
      <c r="T51" s="35">
        <v>759</v>
      </c>
      <c r="U51" s="35">
        <v>2243</v>
      </c>
      <c r="V51" s="35">
        <v>5606</v>
      </c>
      <c r="W51" s="35">
        <v>5772</v>
      </c>
      <c r="X51" s="35">
        <v>7541</v>
      </c>
      <c r="Y51" s="35">
        <v>4824</v>
      </c>
      <c r="Z51" s="35">
        <v>4790</v>
      </c>
      <c r="AA51" s="35">
        <v>65952</v>
      </c>
      <c r="AB51" s="35">
        <v>32736</v>
      </c>
      <c r="AC51" s="35">
        <v>42279</v>
      </c>
      <c r="AD51" s="35">
        <v>23171</v>
      </c>
      <c r="AE51" s="35">
        <v>27899</v>
      </c>
      <c r="AF51" s="35">
        <v>51042</v>
      </c>
      <c r="AG51" s="35">
        <v>18953</v>
      </c>
      <c r="AH51" s="35">
        <v>17689</v>
      </c>
      <c r="AI51" s="35">
        <v>3768</v>
      </c>
      <c r="AJ51" s="35">
        <v>15929</v>
      </c>
      <c r="AK51" s="35">
        <v>14996</v>
      </c>
      <c r="AL51" s="35">
        <v>16289</v>
      </c>
      <c r="AM51" s="35">
        <v>17577</v>
      </c>
      <c r="AN51" s="35">
        <v>110903</v>
      </c>
      <c r="AO51" s="35">
        <v>124092</v>
      </c>
      <c r="AP51" s="35">
        <v>75855</v>
      </c>
      <c r="AQ51" s="35">
        <v>76281</v>
      </c>
      <c r="AR51" s="35">
        <v>155271</v>
      </c>
      <c r="AS51" s="35">
        <v>145661</v>
      </c>
    </row>
    <row r="52" spans="1:45" x14ac:dyDescent="0.35">
      <c r="A52" s="32" t="s">
        <v>36</v>
      </c>
      <c r="B52" s="89" t="s">
        <v>9</v>
      </c>
      <c r="C52" s="35">
        <v>0</v>
      </c>
      <c r="D52" s="35">
        <v>0</v>
      </c>
      <c r="E52" s="35">
        <v>0</v>
      </c>
      <c r="F52" s="35">
        <v>0</v>
      </c>
      <c r="G52" s="35">
        <v>0</v>
      </c>
      <c r="H52" s="35">
        <v>0</v>
      </c>
      <c r="I52" s="35">
        <v>0</v>
      </c>
      <c r="J52" s="35">
        <v>0</v>
      </c>
      <c r="K52" s="35">
        <v>0</v>
      </c>
      <c r="L52" s="35">
        <v>0</v>
      </c>
      <c r="M52" s="35">
        <v>0</v>
      </c>
      <c r="N52" s="35">
        <v>0</v>
      </c>
      <c r="O52" s="35">
        <v>0</v>
      </c>
      <c r="P52" s="35">
        <v>0</v>
      </c>
      <c r="Q52" s="35">
        <v>0</v>
      </c>
      <c r="R52" s="35">
        <v>0</v>
      </c>
      <c r="S52" s="35">
        <v>0</v>
      </c>
      <c r="T52" s="35">
        <v>0</v>
      </c>
      <c r="U52" s="35">
        <v>0</v>
      </c>
      <c r="V52" s="35">
        <v>0</v>
      </c>
      <c r="W52" s="35">
        <v>580</v>
      </c>
      <c r="X52" s="35">
        <v>0</v>
      </c>
      <c r="Y52" s="35">
        <v>1556</v>
      </c>
      <c r="Z52" s="35">
        <v>0</v>
      </c>
      <c r="AA52" s="35">
        <v>0</v>
      </c>
      <c r="AB52" s="35">
        <v>0</v>
      </c>
      <c r="AC52" s="35">
        <v>0</v>
      </c>
      <c r="AD52" s="35">
        <v>0</v>
      </c>
      <c r="AE52" s="35">
        <v>0</v>
      </c>
      <c r="AF52" s="35">
        <v>0</v>
      </c>
      <c r="AG52" s="35">
        <v>17166</v>
      </c>
      <c r="AH52" s="35">
        <v>84163</v>
      </c>
      <c r="AI52" s="35">
        <v>76491</v>
      </c>
      <c r="AJ52" s="35">
        <v>54848</v>
      </c>
      <c r="AK52" s="35">
        <v>101143</v>
      </c>
      <c r="AL52" s="35">
        <v>107951</v>
      </c>
      <c r="AM52" s="35">
        <v>63076</v>
      </c>
      <c r="AN52" s="35">
        <v>114086</v>
      </c>
      <c r="AO52" s="35">
        <v>87095</v>
      </c>
      <c r="AP52" s="35">
        <v>117925</v>
      </c>
      <c r="AQ52" s="35">
        <v>181543</v>
      </c>
      <c r="AR52" s="35">
        <v>196135</v>
      </c>
      <c r="AS52" s="35">
        <v>343128</v>
      </c>
    </row>
    <row r="53" spans="1:45" x14ac:dyDescent="0.35">
      <c r="A53" s="32" t="s">
        <v>35</v>
      </c>
      <c r="B53" s="89" t="s">
        <v>9</v>
      </c>
      <c r="C53" s="35">
        <v>3070</v>
      </c>
      <c r="D53" s="35">
        <v>3368</v>
      </c>
      <c r="E53" s="35">
        <v>4362</v>
      </c>
      <c r="F53" s="35">
        <v>6220</v>
      </c>
      <c r="G53" s="35">
        <v>6701</v>
      </c>
      <c r="H53" s="35">
        <v>6804</v>
      </c>
      <c r="I53" s="35">
        <v>7938</v>
      </c>
      <c r="J53" s="35">
        <v>51216</v>
      </c>
      <c r="K53" s="35">
        <v>56576</v>
      </c>
      <c r="L53" s="35">
        <v>170461</v>
      </c>
      <c r="M53" s="35">
        <v>273948</v>
      </c>
      <c r="N53" s="35">
        <v>237847</v>
      </c>
      <c r="O53" s="35">
        <v>172114</v>
      </c>
      <c r="P53" s="35">
        <v>192514</v>
      </c>
      <c r="Q53" s="35">
        <v>249633</v>
      </c>
      <c r="R53" s="35">
        <v>165586</v>
      </c>
      <c r="S53" s="35">
        <v>170406</v>
      </c>
      <c r="T53" s="35">
        <v>218751</v>
      </c>
      <c r="U53" s="35">
        <v>257126</v>
      </c>
      <c r="V53" s="35">
        <v>261936</v>
      </c>
      <c r="W53" s="35">
        <v>186718</v>
      </c>
      <c r="X53" s="35">
        <v>396381</v>
      </c>
      <c r="Y53" s="35">
        <v>407945</v>
      </c>
      <c r="Z53" s="35">
        <v>379399</v>
      </c>
      <c r="AA53" s="35">
        <v>375030</v>
      </c>
      <c r="AB53" s="35">
        <v>523745</v>
      </c>
      <c r="AC53" s="35">
        <v>581321</v>
      </c>
      <c r="AD53" s="35">
        <v>407842</v>
      </c>
      <c r="AE53" s="35">
        <v>508221</v>
      </c>
      <c r="AF53" s="35">
        <v>488293</v>
      </c>
      <c r="AG53" s="35">
        <v>408356</v>
      </c>
      <c r="AH53" s="35">
        <v>493781</v>
      </c>
      <c r="AI53" s="35">
        <v>365792</v>
      </c>
      <c r="AJ53" s="35">
        <v>417517</v>
      </c>
      <c r="AK53" s="35">
        <v>332846</v>
      </c>
      <c r="AL53" s="35">
        <v>456454</v>
      </c>
      <c r="AM53" s="35">
        <v>357630</v>
      </c>
      <c r="AN53" s="35">
        <v>493433</v>
      </c>
      <c r="AO53" s="35">
        <v>377830</v>
      </c>
      <c r="AP53" s="35">
        <v>332145</v>
      </c>
      <c r="AQ53" s="35">
        <v>362239</v>
      </c>
      <c r="AR53" s="35">
        <v>533684</v>
      </c>
      <c r="AS53" s="35">
        <v>474309</v>
      </c>
    </row>
    <row r="54" spans="1:45" x14ac:dyDescent="0.35">
      <c r="A54" s="32" t="s">
        <v>37</v>
      </c>
      <c r="B54" s="89" t="s">
        <v>9</v>
      </c>
      <c r="C54" s="35">
        <v>0</v>
      </c>
      <c r="D54" s="35">
        <v>0</v>
      </c>
      <c r="E54" s="35">
        <v>0</v>
      </c>
      <c r="F54" s="35">
        <v>0</v>
      </c>
      <c r="G54" s="35">
        <v>0</v>
      </c>
      <c r="H54" s="35">
        <v>0</v>
      </c>
      <c r="I54" s="35">
        <v>0</v>
      </c>
      <c r="J54" s="35">
        <v>0</v>
      </c>
      <c r="K54" s="35">
        <v>7869</v>
      </c>
      <c r="L54" s="35">
        <v>7832</v>
      </c>
      <c r="M54" s="35">
        <v>15050</v>
      </c>
      <c r="N54" s="35">
        <v>20346</v>
      </c>
      <c r="O54" s="35">
        <v>20293</v>
      </c>
      <c r="P54" s="35">
        <v>18490</v>
      </c>
      <c r="Q54" s="35">
        <v>10889</v>
      </c>
      <c r="R54" s="35">
        <v>2040</v>
      </c>
      <c r="S54" s="35">
        <v>7653</v>
      </c>
      <c r="T54" s="35">
        <v>6354</v>
      </c>
      <c r="U54" s="35">
        <v>8254</v>
      </c>
      <c r="V54" s="35">
        <v>12384</v>
      </c>
      <c r="W54" s="35">
        <v>18755</v>
      </c>
      <c r="X54" s="35">
        <v>39117</v>
      </c>
      <c r="Y54" s="35">
        <v>23385</v>
      </c>
      <c r="Z54" s="35">
        <v>26191</v>
      </c>
      <c r="AA54" s="35">
        <v>8555</v>
      </c>
      <c r="AB54" s="35">
        <v>8538</v>
      </c>
      <c r="AC54" s="35">
        <v>13865</v>
      </c>
      <c r="AD54" s="35">
        <v>24330</v>
      </c>
      <c r="AE54" s="35">
        <v>14486</v>
      </c>
      <c r="AF54" s="35">
        <v>19794</v>
      </c>
      <c r="AG54" s="35">
        <v>10517</v>
      </c>
      <c r="AH54" s="35">
        <v>22887</v>
      </c>
      <c r="AI54" s="35">
        <v>7055</v>
      </c>
      <c r="AJ54" s="35">
        <v>48780</v>
      </c>
      <c r="AK54" s="35">
        <v>39578</v>
      </c>
      <c r="AL54" s="35">
        <v>38877</v>
      </c>
      <c r="AM54" s="35">
        <v>32848</v>
      </c>
      <c r="AN54" s="35">
        <v>11065</v>
      </c>
      <c r="AO54" s="35">
        <v>7891</v>
      </c>
      <c r="AP54" s="35">
        <v>24615</v>
      </c>
      <c r="AQ54" s="35">
        <v>0</v>
      </c>
      <c r="AR54" s="35">
        <v>0</v>
      </c>
      <c r="AS54" s="35">
        <v>0</v>
      </c>
    </row>
    <row r="55" spans="1:45" x14ac:dyDescent="0.35">
      <c r="A55" s="32" t="s">
        <v>34</v>
      </c>
      <c r="B55" s="89" t="s">
        <v>9</v>
      </c>
      <c r="C55" s="35">
        <v>0</v>
      </c>
      <c r="D55" s="35">
        <v>0</v>
      </c>
      <c r="E55" s="35">
        <v>0</v>
      </c>
      <c r="F55" s="35">
        <v>0</v>
      </c>
      <c r="G55" s="35">
        <v>0</v>
      </c>
      <c r="H55" s="35">
        <v>0</v>
      </c>
      <c r="I55" s="35">
        <v>0</v>
      </c>
      <c r="J55" s="35">
        <v>0</v>
      </c>
      <c r="K55" s="35">
        <v>0</v>
      </c>
      <c r="L55" s="35">
        <v>0</v>
      </c>
      <c r="M55" s="35">
        <v>0</v>
      </c>
      <c r="N55" s="35">
        <v>0</v>
      </c>
      <c r="O55" s="35">
        <v>0</v>
      </c>
      <c r="P55" s="35">
        <v>0</v>
      </c>
      <c r="Q55" s="35">
        <v>0</v>
      </c>
      <c r="R55" s="35">
        <v>13420</v>
      </c>
      <c r="S55" s="35">
        <v>26293</v>
      </c>
      <c r="T55" s="35">
        <v>15062</v>
      </c>
      <c r="U55" s="35">
        <v>33211</v>
      </c>
      <c r="V55" s="35">
        <v>20741</v>
      </c>
      <c r="W55" s="35">
        <v>22199</v>
      </c>
      <c r="X55" s="35">
        <v>62125</v>
      </c>
      <c r="Y55" s="35">
        <v>21978</v>
      </c>
      <c r="Z55" s="35">
        <v>102036</v>
      </c>
      <c r="AA55" s="35">
        <v>202942</v>
      </c>
      <c r="AB55" s="35">
        <v>288033</v>
      </c>
      <c r="AC55" s="35">
        <v>230879</v>
      </c>
      <c r="AD55" s="35">
        <v>179343</v>
      </c>
      <c r="AE55" s="35">
        <v>237373</v>
      </c>
      <c r="AF55" s="35">
        <v>220505</v>
      </c>
      <c r="AG55" s="35">
        <v>175966</v>
      </c>
      <c r="AH55" s="35">
        <v>199982</v>
      </c>
      <c r="AI55" s="35">
        <v>346380</v>
      </c>
      <c r="AJ55" s="35">
        <v>559189</v>
      </c>
      <c r="AK55" s="35">
        <v>392051</v>
      </c>
      <c r="AL55" s="35">
        <v>411567</v>
      </c>
      <c r="AM55" s="35">
        <v>414494</v>
      </c>
      <c r="AN55" s="35">
        <v>336409</v>
      </c>
      <c r="AO55" s="35">
        <v>468295</v>
      </c>
      <c r="AP55" s="35">
        <v>574305</v>
      </c>
      <c r="AQ55" s="35">
        <v>700588</v>
      </c>
      <c r="AR55" s="35">
        <v>506257</v>
      </c>
      <c r="AS55" s="35">
        <v>526382</v>
      </c>
    </row>
    <row r="56" spans="1:45" x14ac:dyDescent="0.35">
      <c r="A56" s="32" t="s">
        <v>38</v>
      </c>
      <c r="B56" s="89" t="s">
        <v>9</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46316</v>
      </c>
      <c r="X56" s="35">
        <v>172936</v>
      </c>
      <c r="Y56" s="35">
        <v>122722</v>
      </c>
      <c r="Z56" s="35">
        <v>210878</v>
      </c>
      <c r="AA56" s="35">
        <v>24125</v>
      </c>
      <c r="AB56" s="35">
        <v>15309</v>
      </c>
      <c r="AC56" s="35">
        <v>18094</v>
      </c>
      <c r="AD56" s="35">
        <v>64779</v>
      </c>
      <c r="AE56" s="35">
        <v>62631</v>
      </c>
      <c r="AF56" s="35">
        <v>175533</v>
      </c>
      <c r="AG56" s="35">
        <v>72768</v>
      </c>
      <c r="AH56" s="35">
        <v>272969</v>
      </c>
      <c r="AI56" s="35">
        <v>399838</v>
      </c>
      <c r="AJ56" s="35">
        <v>165412</v>
      </c>
      <c r="AK56" s="35">
        <v>190687</v>
      </c>
      <c r="AL56" s="35">
        <v>268071</v>
      </c>
      <c r="AM56" s="35">
        <v>165231</v>
      </c>
      <c r="AN56" s="35">
        <v>186081</v>
      </c>
      <c r="AO56" s="35">
        <v>163859</v>
      </c>
      <c r="AP56" s="35">
        <v>242987</v>
      </c>
      <c r="AQ56" s="35">
        <v>155976</v>
      </c>
      <c r="AR56" s="35">
        <v>267658</v>
      </c>
      <c r="AS56" s="35">
        <v>393228</v>
      </c>
    </row>
    <row r="57" spans="1:45" ht="25" x14ac:dyDescent="0.35">
      <c r="A57" s="21" t="s">
        <v>32</v>
      </c>
      <c r="B57" s="89" t="s">
        <v>9</v>
      </c>
      <c r="C57" s="35">
        <v>2212</v>
      </c>
      <c r="D57" s="35">
        <v>3069</v>
      </c>
      <c r="E57" s="35">
        <v>4960</v>
      </c>
      <c r="F57" s="35">
        <v>4474</v>
      </c>
      <c r="G57" s="35">
        <v>4367</v>
      </c>
      <c r="H57" s="35">
        <v>4221</v>
      </c>
      <c r="I57" s="35">
        <v>3577</v>
      </c>
      <c r="J57" s="35">
        <v>2680</v>
      </c>
      <c r="K57" s="35">
        <v>4240</v>
      </c>
      <c r="L57" s="35">
        <v>5181</v>
      </c>
      <c r="M57" s="35">
        <v>49069</v>
      </c>
      <c r="N57" s="35">
        <v>39450</v>
      </c>
      <c r="O57" s="35">
        <v>41633</v>
      </c>
      <c r="P57" s="35">
        <v>37753</v>
      </c>
      <c r="Q57" s="35">
        <v>72586</v>
      </c>
      <c r="R57" s="35">
        <v>87339</v>
      </c>
      <c r="S57" s="35">
        <v>96047</v>
      </c>
      <c r="T57" s="35">
        <v>143831</v>
      </c>
      <c r="U57" s="35">
        <v>165320</v>
      </c>
      <c r="V57" s="35">
        <v>170335</v>
      </c>
      <c r="W57" s="35">
        <v>186176</v>
      </c>
      <c r="X57" s="35">
        <v>191223</v>
      </c>
      <c r="Y57" s="35">
        <v>154139</v>
      </c>
      <c r="Z57" s="35">
        <v>149380</v>
      </c>
      <c r="AA57" s="35">
        <v>135602</v>
      </c>
      <c r="AB57" s="35">
        <v>160532</v>
      </c>
      <c r="AC57" s="35">
        <v>161702</v>
      </c>
      <c r="AD57" s="35">
        <v>160415</v>
      </c>
      <c r="AE57" s="35">
        <v>158483</v>
      </c>
      <c r="AF57" s="35">
        <v>159553</v>
      </c>
      <c r="AG57" s="35">
        <v>175278</v>
      </c>
      <c r="AH57" s="35">
        <v>181135</v>
      </c>
      <c r="AI57" s="35">
        <v>139688</v>
      </c>
      <c r="AJ57" s="35">
        <v>155887</v>
      </c>
      <c r="AK57" s="35">
        <v>160783</v>
      </c>
      <c r="AL57" s="35">
        <v>158776</v>
      </c>
      <c r="AM57" s="35">
        <v>166067</v>
      </c>
      <c r="AN57" s="35">
        <v>145105</v>
      </c>
      <c r="AO57" s="35">
        <v>172747</v>
      </c>
      <c r="AP57" s="35">
        <v>161238</v>
      </c>
      <c r="AQ57" s="35">
        <v>147461</v>
      </c>
      <c r="AR57" s="35">
        <v>154957</v>
      </c>
      <c r="AS57" s="35">
        <v>162528</v>
      </c>
    </row>
    <row r="58" spans="1:45" x14ac:dyDescent="0.35">
      <c r="A58" s="21" t="s">
        <v>33</v>
      </c>
      <c r="B58" s="89" t="s">
        <v>9</v>
      </c>
      <c r="C58" s="35">
        <v>39934</v>
      </c>
      <c r="D58" s="35">
        <v>42169</v>
      </c>
      <c r="E58" s="35">
        <v>41443</v>
      </c>
      <c r="F58" s="35">
        <v>40844</v>
      </c>
      <c r="G58" s="35">
        <v>40226</v>
      </c>
      <c r="H58" s="35">
        <v>43158</v>
      </c>
      <c r="I58" s="35">
        <v>49942</v>
      </c>
      <c r="J58" s="35">
        <v>49844</v>
      </c>
      <c r="K58" s="35">
        <v>59246</v>
      </c>
      <c r="L58" s="35">
        <v>58045</v>
      </c>
      <c r="M58" s="35">
        <v>50799</v>
      </c>
      <c r="N58" s="35">
        <v>53765</v>
      </c>
      <c r="O58" s="35">
        <v>57641</v>
      </c>
      <c r="P58" s="35">
        <v>70355</v>
      </c>
      <c r="Q58" s="35">
        <v>60793</v>
      </c>
      <c r="R58" s="35">
        <v>58227</v>
      </c>
      <c r="S58" s="35">
        <v>59660</v>
      </c>
      <c r="T58" s="35">
        <v>50678</v>
      </c>
      <c r="U58" s="35">
        <v>49578</v>
      </c>
      <c r="V58" s="35">
        <v>45675</v>
      </c>
      <c r="W58" s="35">
        <v>43627</v>
      </c>
      <c r="X58" s="35">
        <v>46616</v>
      </c>
      <c r="Y58" s="35">
        <v>40957</v>
      </c>
      <c r="Z58" s="35">
        <v>38991</v>
      </c>
      <c r="AA58" s="35">
        <v>16031</v>
      </c>
      <c r="AB58" s="35">
        <v>14323</v>
      </c>
      <c r="AC58" s="35">
        <v>14005</v>
      </c>
      <c r="AD58" s="35">
        <v>14135</v>
      </c>
      <c r="AE58" s="35">
        <v>15292</v>
      </c>
      <c r="AF58" s="35">
        <v>16964</v>
      </c>
      <c r="AG58" s="35">
        <v>14909</v>
      </c>
      <c r="AH58" s="35">
        <v>11610</v>
      </c>
      <c r="AI58" s="35">
        <v>8133</v>
      </c>
      <c r="AJ58" s="35">
        <v>7220</v>
      </c>
      <c r="AK58" s="35">
        <v>8107</v>
      </c>
      <c r="AL58" s="35">
        <v>7391</v>
      </c>
      <c r="AM58" s="35">
        <v>3796</v>
      </c>
      <c r="AN58" s="35">
        <v>2479</v>
      </c>
      <c r="AO58" s="35">
        <v>1467</v>
      </c>
      <c r="AP58" s="35">
        <v>592</v>
      </c>
      <c r="AQ58" s="35">
        <v>481</v>
      </c>
      <c r="AR58" s="35">
        <v>587</v>
      </c>
      <c r="AS58" s="19">
        <v>570</v>
      </c>
    </row>
    <row r="59" spans="1:45" ht="37.5" x14ac:dyDescent="0.35">
      <c r="A59" s="32" t="s">
        <v>126</v>
      </c>
      <c r="B59" s="89" t="s">
        <v>9</v>
      </c>
      <c r="C59" s="35">
        <v>0</v>
      </c>
      <c r="D59" s="35">
        <v>0</v>
      </c>
      <c r="E59" s="35">
        <v>0</v>
      </c>
      <c r="F59" s="35">
        <v>0</v>
      </c>
      <c r="G59" s="35">
        <v>0</v>
      </c>
      <c r="H59" s="35">
        <v>0</v>
      </c>
      <c r="I59" s="35">
        <v>0</v>
      </c>
      <c r="J59" s="35">
        <v>0</v>
      </c>
      <c r="K59" s="35">
        <v>0</v>
      </c>
      <c r="L59" s="35">
        <v>2</v>
      </c>
      <c r="M59" s="35">
        <v>64</v>
      </c>
      <c r="N59" s="35">
        <v>112</v>
      </c>
      <c r="O59" s="35">
        <v>106</v>
      </c>
      <c r="P59" s="35">
        <v>141</v>
      </c>
      <c r="Q59" s="35">
        <v>0</v>
      </c>
      <c r="R59" s="35">
        <v>0</v>
      </c>
      <c r="S59" s="35">
        <v>0</v>
      </c>
      <c r="T59" s="35">
        <v>0</v>
      </c>
      <c r="U59" s="35">
        <v>68</v>
      </c>
      <c r="V59" s="35">
        <v>351</v>
      </c>
      <c r="W59" s="35">
        <v>632</v>
      </c>
      <c r="X59" s="35">
        <v>401</v>
      </c>
      <c r="Y59" s="35">
        <v>352</v>
      </c>
      <c r="Z59" s="35">
        <v>352</v>
      </c>
      <c r="AA59" s="35">
        <v>308</v>
      </c>
      <c r="AB59" s="35">
        <v>329</v>
      </c>
      <c r="AC59" s="35">
        <v>308</v>
      </c>
      <c r="AD59" s="35">
        <v>368</v>
      </c>
      <c r="AE59" s="35">
        <v>2182</v>
      </c>
      <c r="AF59" s="35">
        <v>2182</v>
      </c>
      <c r="AG59" s="35">
        <v>3414</v>
      </c>
      <c r="AH59" s="35">
        <v>3447</v>
      </c>
      <c r="AI59" s="35">
        <v>3708</v>
      </c>
      <c r="AJ59" s="35">
        <v>5826</v>
      </c>
      <c r="AK59" s="35">
        <v>4731</v>
      </c>
      <c r="AL59" s="35">
        <v>11939</v>
      </c>
      <c r="AM59" s="35">
        <v>11693</v>
      </c>
      <c r="AN59" s="35">
        <v>10785</v>
      </c>
      <c r="AO59" s="35">
        <v>9804</v>
      </c>
      <c r="AP59" s="35">
        <v>11356</v>
      </c>
      <c r="AQ59" s="35">
        <v>11100</v>
      </c>
      <c r="AR59" s="35">
        <v>12597</v>
      </c>
      <c r="AS59" s="35">
        <v>15308</v>
      </c>
    </row>
    <row r="60" spans="1:45" ht="25" x14ac:dyDescent="0.35">
      <c r="A60" s="32" t="s">
        <v>121</v>
      </c>
      <c r="B60" s="89" t="s">
        <v>9</v>
      </c>
      <c r="C60" s="35">
        <v>0</v>
      </c>
      <c r="D60" s="35">
        <v>0</v>
      </c>
      <c r="E60" s="35">
        <v>0</v>
      </c>
      <c r="F60" s="35">
        <v>0</v>
      </c>
      <c r="G60" s="35">
        <v>0</v>
      </c>
      <c r="H60" s="35">
        <v>0</v>
      </c>
      <c r="I60" s="35">
        <v>0</v>
      </c>
      <c r="J60" s="35">
        <v>0</v>
      </c>
      <c r="K60" s="35">
        <v>0</v>
      </c>
      <c r="L60" s="35">
        <v>0</v>
      </c>
      <c r="M60" s="35">
        <v>0</v>
      </c>
      <c r="N60" s="35">
        <v>0</v>
      </c>
      <c r="O60" s="35">
        <v>0</v>
      </c>
      <c r="P60" s="35">
        <v>0</v>
      </c>
      <c r="Q60" s="35">
        <v>0</v>
      </c>
      <c r="R60" s="35">
        <v>0</v>
      </c>
      <c r="S60" s="35">
        <v>0</v>
      </c>
      <c r="T60" s="35">
        <v>0</v>
      </c>
      <c r="U60" s="35">
        <v>0</v>
      </c>
      <c r="V60" s="35">
        <v>0</v>
      </c>
      <c r="W60" s="35">
        <v>0</v>
      </c>
      <c r="X60" s="35">
        <v>0</v>
      </c>
      <c r="Y60" s="35">
        <v>0</v>
      </c>
      <c r="Z60" s="35">
        <v>0</v>
      </c>
      <c r="AA60" s="35">
        <v>811</v>
      </c>
      <c r="AB60" s="35">
        <v>12636</v>
      </c>
      <c r="AC60" s="35">
        <v>23311</v>
      </c>
      <c r="AD60" s="35">
        <v>24663</v>
      </c>
      <c r="AE60" s="35">
        <v>18842</v>
      </c>
      <c r="AF60" s="35">
        <v>8760</v>
      </c>
      <c r="AG60" s="35">
        <v>19279</v>
      </c>
      <c r="AH60" s="35">
        <v>18733</v>
      </c>
      <c r="AI60" s="35">
        <v>38529</v>
      </c>
      <c r="AJ60" s="35">
        <v>38202</v>
      </c>
      <c r="AK60" s="35">
        <v>85553</v>
      </c>
      <c r="AL60" s="35">
        <v>133170</v>
      </c>
      <c r="AM60" s="35">
        <v>121605</v>
      </c>
      <c r="AN60" s="35">
        <v>166803</v>
      </c>
      <c r="AO60" s="35">
        <v>306648</v>
      </c>
      <c r="AP60" s="35">
        <v>380711</v>
      </c>
      <c r="AQ60" s="35">
        <v>314203</v>
      </c>
      <c r="AR60" s="35">
        <v>479991</v>
      </c>
      <c r="AS60" s="35">
        <v>668058</v>
      </c>
    </row>
    <row r="61" spans="1:45" x14ac:dyDescent="0.35">
      <c r="A61" s="32" t="s">
        <v>122</v>
      </c>
      <c r="B61" s="89" t="s">
        <v>9</v>
      </c>
      <c r="C61" s="35">
        <v>0</v>
      </c>
      <c r="D61" s="35">
        <v>0</v>
      </c>
      <c r="E61" s="35">
        <v>0</v>
      </c>
      <c r="F61" s="35">
        <v>0</v>
      </c>
      <c r="G61" s="35">
        <v>0</v>
      </c>
      <c r="H61" s="35">
        <v>0</v>
      </c>
      <c r="I61" s="35">
        <v>0</v>
      </c>
      <c r="J61" s="35">
        <v>0</v>
      </c>
      <c r="K61" s="35">
        <v>0</v>
      </c>
      <c r="L61" s="35">
        <v>0</v>
      </c>
      <c r="M61" s="35">
        <v>0</v>
      </c>
      <c r="N61" s="35">
        <v>0</v>
      </c>
      <c r="O61" s="35">
        <v>0</v>
      </c>
      <c r="P61" s="35">
        <v>0</v>
      </c>
      <c r="Q61" s="35">
        <v>0</v>
      </c>
      <c r="R61" s="35">
        <v>0</v>
      </c>
      <c r="S61" s="35">
        <v>0</v>
      </c>
      <c r="T61" s="35">
        <v>0</v>
      </c>
      <c r="U61" s="35">
        <v>0</v>
      </c>
      <c r="V61" s="35">
        <v>0</v>
      </c>
      <c r="W61" s="35">
        <v>0</v>
      </c>
      <c r="X61" s="35">
        <v>0</v>
      </c>
      <c r="Y61" s="35">
        <v>0</v>
      </c>
      <c r="Z61" s="35">
        <v>0</v>
      </c>
      <c r="AA61" s="35">
        <v>0</v>
      </c>
      <c r="AB61" s="35">
        <v>0</v>
      </c>
      <c r="AC61" s="35">
        <v>0</v>
      </c>
      <c r="AD61" s="35">
        <v>0</v>
      </c>
      <c r="AE61" s="35">
        <v>0</v>
      </c>
      <c r="AF61" s="35">
        <v>0</v>
      </c>
      <c r="AG61" s="35">
        <v>0</v>
      </c>
      <c r="AH61" s="19">
        <v>0</v>
      </c>
      <c r="AI61" s="19">
        <v>0</v>
      </c>
      <c r="AJ61" s="19">
        <v>3600</v>
      </c>
      <c r="AK61" s="19">
        <v>4579</v>
      </c>
      <c r="AL61" s="19">
        <v>2924</v>
      </c>
      <c r="AM61" s="19">
        <v>2082</v>
      </c>
      <c r="AN61" s="19">
        <v>7042</v>
      </c>
      <c r="AO61" s="19">
        <v>14000</v>
      </c>
      <c r="AP61" s="19">
        <v>4613</v>
      </c>
      <c r="AQ61" s="35">
        <v>7331</v>
      </c>
      <c r="AR61" s="35">
        <v>15656</v>
      </c>
      <c r="AS61" s="19">
        <v>6867</v>
      </c>
    </row>
    <row r="62" spans="1:45" x14ac:dyDescent="0.35">
      <c r="A62" s="21" t="s">
        <v>117</v>
      </c>
      <c r="B62" s="89" t="s">
        <v>9</v>
      </c>
      <c r="C62" s="35">
        <v>0</v>
      </c>
      <c r="D62" s="35">
        <v>0</v>
      </c>
      <c r="E62" s="35">
        <v>0</v>
      </c>
      <c r="F62" s="35">
        <v>0</v>
      </c>
      <c r="G62" s="35">
        <v>0</v>
      </c>
      <c r="H62" s="35">
        <v>0</v>
      </c>
      <c r="I62" s="35">
        <v>0</v>
      </c>
      <c r="J62" s="35">
        <v>0</v>
      </c>
      <c r="K62" s="35">
        <v>0</v>
      </c>
      <c r="L62" s="35">
        <v>0</v>
      </c>
      <c r="M62" s="35">
        <v>0</v>
      </c>
      <c r="N62" s="35">
        <v>0</v>
      </c>
      <c r="O62" s="35">
        <v>0</v>
      </c>
      <c r="P62" s="35">
        <v>0</v>
      </c>
      <c r="Q62" s="35">
        <v>0</v>
      </c>
      <c r="R62" s="35">
        <v>0</v>
      </c>
      <c r="S62" s="35">
        <v>0</v>
      </c>
      <c r="T62" s="35">
        <v>0</v>
      </c>
      <c r="U62" s="35">
        <v>0</v>
      </c>
      <c r="V62" s="35">
        <v>0</v>
      </c>
      <c r="W62" s="35">
        <v>0</v>
      </c>
      <c r="X62" s="35">
        <v>0</v>
      </c>
      <c r="Y62" s="35">
        <v>0</v>
      </c>
      <c r="Z62" s="35">
        <v>0</v>
      </c>
      <c r="AA62" s="35">
        <v>0</v>
      </c>
      <c r="AB62" s="35">
        <v>0</v>
      </c>
      <c r="AC62" s="35">
        <v>0</v>
      </c>
      <c r="AD62" s="35">
        <v>0</v>
      </c>
      <c r="AE62" s="35">
        <v>0</v>
      </c>
      <c r="AF62" s="35">
        <v>0</v>
      </c>
      <c r="AG62" s="35">
        <v>0</v>
      </c>
      <c r="AH62" s="19">
        <v>1082</v>
      </c>
      <c r="AI62" s="19">
        <v>679</v>
      </c>
      <c r="AJ62" s="19">
        <v>4236</v>
      </c>
      <c r="AK62" s="19">
        <v>1161</v>
      </c>
      <c r="AL62" s="19">
        <v>1942</v>
      </c>
      <c r="AM62" s="19">
        <v>2368</v>
      </c>
      <c r="AN62" s="19">
        <v>2338</v>
      </c>
      <c r="AO62" s="19">
        <v>6472</v>
      </c>
      <c r="AP62" s="19">
        <v>4743</v>
      </c>
      <c r="AQ62" s="35">
        <v>11377</v>
      </c>
      <c r="AR62" s="35">
        <v>15331</v>
      </c>
      <c r="AS62" s="19">
        <v>10546</v>
      </c>
    </row>
    <row r="63" spans="1:45" x14ac:dyDescent="0.35">
      <c r="A63" s="32" t="s">
        <v>1</v>
      </c>
      <c r="B63" s="32" t="s">
        <v>1</v>
      </c>
      <c r="C63" s="32" t="s">
        <v>1</v>
      </c>
      <c r="D63" s="32" t="s">
        <v>1</v>
      </c>
      <c r="E63" s="32" t="s">
        <v>1</v>
      </c>
      <c r="F63" s="32" t="s">
        <v>1</v>
      </c>
      <c r="G63" s="32" t="s">
        <v>1</v>
      </c>
      <c r="H63" s="32" t="s">
        <v>1</v>
      </c>
      <c r="I63" s="32" t="s">
        <v>1</v>
      </c>
      <c r="J63" s="32" t="s">
        <v>1</v>
      </c>
      <c r="K63" s="32" t="s">
        <v>1</v>
      </c>
      <c r="L63" s="32" t="s">
        <v>1</v>
      </c>
      <c r="M63" s="32" t="s">
        <v>1</v>
      </c>
      <c r="N63" s="32" t="s">
        <v>1</v>
      </c>
      <c r="O63" s="32" t="s">
        <v>1</v>
      </c>
      <c r="P63" s="32" t="s">
        <v>1</v>
      </c>
      <c r="Q63" s="32" t="s">
        <v>1</v>
      </c>
      <c r="R63" s="32" t="s">
        <v>1</v>
      </c>
      <c r="S63" s="32" t="s">
        <v>1</v>
      </c>
      <c r="T63" s="32" t="s">
        <v>1</v>
      </c>
      <c r="U63" s="32" t="s">
        <v>1</v>
      </c>
      <c r="V63" s="32" t="s">
        <v>1</v>
      </c>
      <c r="W63" s="32" t="s">
        <v>1</v>
      </c>
      <c r="X63" s="32" t="s">
        <v>1</v>
      </c>
      <c r="Y63" s="32" t="s">
        <v>1</v>
      </c>
      <c r="Z63" s="32" t="s">
        <v>1</v>
      </c>
      <c r="AA63" s="32" t="s">
        <v>1</v>
      </c>
      <c r="AB63" s="32" t="s">
        <v>1</v>
      </c>
      <c r="AC63" s="32" t="s">
        <v>1</v>
      </c>
      <c r="AD63" s="32" t="s">
        <v>1</v>
      </c>
      <c r="AE63" s="32" t="s">
        <v>1</v>
      </c>
      <c r="AF63" s="32" t="s">
        <v>1</v>
      </c>
      <c r="AG63" s="32" t="s">
        <v>1</v>
      </c>
      <c r="AH63" s="32" t="s">
        <v>1</v>
      </c>
      <c r="AI63" s="32" t="s">
        <v>1</v>
      </c>
    </row>
    <row r="64" spans="1:45" ht="13.5" customHeight="1" x14ac:dyDescent="0.35"/>
    <row r="65" spans="1:45" x14ac:dyDescent="0.35">
      <c r="A65" s="33" t="s">
        <v>24</v>
      </c>
      <c r="B65" s="32" t="s">
        <v>1</v>
      </c>
      <c r="C65" s="41"/>
      <c r="D65" s="41"/>
      <c r="E65" s="41"/>
      <c r="F65" s="41">
        <v>2011</v>
      </c>
      <c r="G65" s="41"/>
      <c r="H65" s="41"/>
      <c r="I65" s="41"/>
      <c r="J65" s="41">
        <v>2012</v>
      </c>
      <c r="K65" s="41"/>
      <c r="L65" s="41"/>
      <c r="M65" s="41"/>
      <c r="N65" s="41">
        <v>2013</v>
      </c>
      <c r="O65" s="41"/>
      <c r="P65" s="41"/>
      <c r="Q65" s="41"/>
      <c r="R65" s="41">
        <v>2014</v>
      </c>
      <c r="S65" s="41"/>
      <c r="T65" s="41"/>
      <c r="U65" s="41"/>
      <c r="V65" s="41">
        <v>2015</v>
      </c>
      <c r="W65" s="41"/>
      <c r="X65" s="41"/>
      <c r="Y65" s="41"/>
      <c r="Z65" s="41">
        <v>2016</v>
      </c>
      <c r="AA65" s="41"/>
      <c r="AB65" s="41"/>
      <c r="AC65" s="41"/>
      <c r="AD65" s="41">
        <v>2017</v>
      </c>
      <c r="AE65" s="39"/>
      <c r="AF65" s="39"/>
      <c r="AG65" s="39"/>
      <c r="AH65" s="29">
        <v>2018</v>
      </c>
      <c r="AI65" s="29"/>
      <c r="AJ65" s="29"/>
      <c r="AK65" s="29"/>
      <c r="AL65" s="29">
        <v>2019</v>
      </c>
      <c r="AM65" s="29"/>
      <c r="AN65" s="29"/>
      <c r="AO65" s="29"/>
      <c r="AP65" s="29">
        <v>2020</v>
      </c>
      <c r="AQ65" s="29"/>
      <c r="AR65" s="29"/>
      <c r="AS65" s="29">
        <v>2021</v>
      </c>
    </row>
    <row r="66" spans="1:45" x14ac:dyDescent="0.35">
      <c r="A66" s="32" t="s">
        <v>53</v>
      </c>
      <c r="B66" s="89" t="s">
        <v>3</v>
      </c>
      <c r="C66" s="32" t="s">
        <v>4</v>
      </c>
      <c r="D66" s="32" t="s">
        <v>5</v>
      </c>
      <c r="E66" s="32" t="s">
        <v>6</v>
      </c>
      <c r="F66" s="32" t="s">
        <v>7</v>
      </c>
      <c r="G66" s="32" t="s">
        <v>4</v>
      </c>
      <c r="H66" s="32" t="s">
        <v>5</v>
      </c>
      <c r="I66" s="32" t="s">
        <v>6</v>
      </c>
      <c r="J66" s="32" t="s">
        <v>7</v>
      </c>
      <c r="K66" s="32" t="s">
        <v>4</v>
      </c>
      <c r="L66" s="32" t="s">
        <v>5</v>
      </c>
      <c r="M66" s="32" t="s">
        <v>6</v>
      </c>
      <c r="N66" s="32" t="s">
        <v>7</v>
      </c>
      <c r="O66" s="32" t="s">
        <v>4</v>
      </c>
      <c r="P66" s="32" t="s">
        <v>5</v>
      </c>
      <c r="Q66" s="32" t="s">
        <v>6</v>
      </c>
      <c r="R66" s="32" t="s">
        <v>7</v>
      </c>
      <c r="S66" s="32" t="s">
        <v>4</v>
      </c>
      <c r="T66" s="32" t="s">
        <v>5</v>
      </c>
      <c r="U66" s="32" t="s">
        <v>6</v>
      </c>
      <c r="V66" s="32" t="s">
        <v>7</v>
      </c>
      <c r="W66" s="32" t="s">
        <v>4</v>
      </c>
      <c r="X66" s="32" t="s">
        <v>5</v>
      </c>
      <c r="Y66" s="32" t="s">
        <v>6</v>
      </c>
      <c r="Z66" s="32" t="s">
        <v>7</v>
      </c>
      <c r="AA66" s="32" t="s">
        <v>4</v>
      </c>
      <c r="AB66" s="32" t="s">
        <v>5</v>
      </c>
      <c r="AC66" s="32" t="s">
        <v>6</v>
      </c>
      <c r="AD66" s="32" t="s">
        <v>7</v>
      </c>
      <c r="AE66" s="32" t="s">
        <v>4</v>
      </c>
      <c r="AF66" s="32" t="s">
        <v>5</v>
      </c>
      <c r="AG66" s="32" t="s">
        <v>6</v>
      </c>
      <c r="AH66" s="32" t="s">
        <v>7</v>
      </c>
      <c r="AI66" s="32" t="s">
        <v>4</v>
      </c>
      <c r="AJ66" s="21" t="s">
        <v>5</v>
      </c>
      <c r="AK66" s="21" t="s">
        <v>6</v>
      </c>
      <c r="AL66" s="21" t="s">
        <v>7</v>
      </c>
      <c r="AM66" s="21" t="s">
        <v>4</v>
      </c>
      <c r="AN66" s="21" t="s">
        <v>5</v>
      </c>
      <c r="AO66" s="21" t="s">
        <v>6</v>
      </c>
      <c r="AP66" s="21" t="s">
        <v>7</v>
      </c>
      <c r="AQ66" s="21" t="s">
        <v>4</v>
      </c>
      <c r="AR66" s="21" t="s">
        <v>5</v>
      </c>
      <c r="AS66" s="21" t="s">
        <v>6</v>
      </c>
    </row>
    <row r="67" spans="1:45" x14ac:dyDescent="0.35">
      <c r="A67" s="32" t="s">
        <v>50</v>
      </c>
      <c r="B67" s="89" t="s">
        <v>9</v>
      </c>
      <c r="C67" s="35">
        <v>10912</v>
      </c>
      <c r="D67" s="35">
        <v>5631</v>
      </c>
      <c r="E67" s="35">
        <v>9159</v>
      </c>
      <c r="F67" s="35">
        <v>8065</v>
      </c>
      <c r="G67" s="35">
        <v>2721</v>
      </c>
      <c r="H67" s="35">
        <v>2069</v>
      </c>
      <c r="I67" s="35">
        <v>3686</v>
      </c>
      <c r="J67" s="35">
        <v>2500</v>
      </c>
      <c r="K67" s="35">
        <v>13770</v>
      </c>
      <c r="L67" s="35">
        <v>21041</v>
      </c>
      <c r="M67" s="35">
        <v>23745</v>
      </c>
      <c r="N67" s="35">
        <v>26142</v>
      </c>
      <c r="O67" s="35">
        <v>24718</v>
      </c>
      <c r="P67" s="35">
        <v>28996</v>
      </c>
      <c r="Q67" s="35">
        <v>18396</v>
      </c>
      <c r="R67" s="35">
        <v>12140</v>
      </c>
      <c r="S67" s="35">
        <v>11730</v>
      </c>
      <c r="T67" s="35">
        <v>19795</v>
      </c>
      <c r="U67" s="35">
        <v>31171</v>
      </c>
      <c r="V67" s="35">
        <v>43387</v>
      </c>
      <c r="W67" s="35">
        <v>6512</v>
      </c>
      <c r="X67" s="35">
        <v>18593</v>
      </c>
      <c r="Y67" s="35">
        <v>42715</v>
      </c>
      <c r="Z67" s="35">
        <v>65234</v>
      </c>
      <c r="AA67" s="35">
        <v>59041</v>
      </c>
      <c r="AB67" s="35">
        <v>44733</v>
      </c>
      <c r="AC67" s="35">
        <v>24064</v>
      </c>
      <c r="AD67" s="35">
        <v>61599</v>
      </c>
      <c r="AE67" s="35">
        <v>25461</v>
      </c>
      <c r="AF67" s="35">
        <v>22497</v>
      </c>
      <c r="AG67" s="35">
        <v>59531</v>
      </c>
      <c r="AH67" s="35">
        <v>30477</v>
      </c>
      <c r="AI67" s="35">
        <v>116426</v>
      </c>
      <c r="AJ67" s="35">
        <v>72527</v>
      </c>
      <c r="AK67" s="35">
        <v>70976</v>
      </c>
      <c r="AL67" s="35">
        <v>23308</v>
      </c>
      <c r="AM67" s="35">
        <v>26474</v>
      </c>
      <c r="AN67" s="35">
        <v>39095</v>
      </c>
      <c r="AO67" s="35">
        <v>28521</v>
      </c>
      <c r="AP67" s="35">
        <v>28358</v>
      </c>
      <c r="AQ67" s="35">
        <v>42022</v>
      </c>
      <c r="AR67" s="35">
        <v>30202</v>
      </c>
      <c r="AS67" s="35">
        <v>123458</v>
      </c>
    </row>
    <row r="68" spans="1:45" x14ac:dyDescent="0.35">
      <c r="A68" s="32" t="s">
        <v>119</v>
      </c>
      <c r="B68" s="89" t="s">
        <v>9</v>
      </c>
      <c r="C68" s="35">
        <v>0</v>
      </c>
      <c r="D68" s="35">
        <v>0</v>
      </c>
      <c r="E68" s="35">
        <v>0</v>
      </c>
      <c r="F68" s="35">
        <v>0</v>
      </c>
      <c r="G68" s="35">
        <v>0</v>
      </c>
      <c r="H68" s="35">
        <v>0</v>
      </c>
      <c r="I68" s="35">
        <v>0</v>
      </c>
      <c r="J68" s="35">
        <v>0</v>
      </c>
      <c r="K68" s="35">
        <v>0</v>
      </c>
      <c r="L68" s="35">
        <v>0</v>
      </c>
      <c r="M68" s="35">
        <v>0</v>
      </c>
      <c r="N68" s="35">
        <v>0</v>
      </c>
      <c r="O68" s="35">
        <v>868</v>
      </c>
      <c r="P68" s="35">
        <v>93</v>
      </c>
      <c r="Q68" s="35">
        <v>0</v>
      </c>
      <c r="R68" s="35">
        <v>1180</v>
      </c>
      <c r="S68" s="35">
        <v>2485</v>
      </c>
      <c r="T68" s="35">
        <v>69</v>
      </c>
      <c r="U68" s="35">
        <v>1148</v>
      </c>
      <c r="V68" s="35">
        <v>786</v>
      </c>
      <c r="W68" s="35">
        <v>0</v>
      </c>
      <c r="X68" s="35">
        <v>3866</v>
      </c>
      <c r="Y68" s="35">
        <v>2748</v>
      </c>
      <c r="Z68" s="35">
        <v>506</v>
      </c>
      <c r="AA68" s="35">
        <v>1091</v>
      </c>
      <c r="AB68" s="35">
        <v>2358</v>
      </c>
      <c r="AC68" s="35">
        <v>233</v>
      </c>
      <c r="AD68" s="35">
        <v>6448</v>
      </c>
      <c r="AE68" s="35">
        <v>1490</v>
      </c>
      <c r="AF68" s="35">
        <v>487</v>
      </c>
      <c r="AG68" s="35">
        <v>1610</v>
      </c>
      <c r="AH68" s="35">
        <v>497</v>
      </c>
      <c r="AI68" s="35">
        <v>573</v>
      </c>
      <c r="AJ68" s="35">
        <v>779</v>
      </c>
      <c r="AK68" s="35">
        <v>1020</v>
      </c>
      <c r="AL68" s="35">
        <v>0</v>
      </c>
      <c r="AM68" s="35">
        <v>6</v>
      </c>
      <c r="AN68" s="35">
        <v>5188</v>
      </c>
      <c r="AO68" s="35">
        <v>574</v>
      </c>
      <c r="AP68" s="35">
        <v>1189</v>
      </c>
      <c r="AQ68" s="35">
        <v>388</v>
      </c>
      <c r="AR68" s="35">
        <v>0</v>
      </c>
      <c r="AS68" s="35">
        <v>0</v>
      </c>
    </row>
    <row r="69" spans="1:45" x14ac:dyDescent="0.35">
      <c r="A69" s="32" t="s">
        <v>120</v>
      </c>
      <c r="B69" s="89" t="s">
        <v>9</v>
      </c>
      <c r="C69" s="35">
        <v>0</v>
      </c>
      <c r="D69" s="35">
        <v>0</v>
      </c>
      <c r="E69" s="35">
        <v>0</v>
      </c>
      <c r="F69" s="35">
        <v>0</v>
      </c>
      <c r="G69" s="35">
        <v>0</v>
      </c>
      <c r="H69" s="35">
        <v>0</v>
      </c>
      <c r="I69" s="35">
        <v>0</v>
      </c>
      <c r="J69" s="35">
        <v>0</v>
      </c>
      <c r="K69" s="35">
        <v>0</v>
      </c>
      <c r="L69" s="35">
        <v>0</v>
      </c>
      <c r="M69" s="35">
        <v>0</v>
      </c>
      <c r="N69" s="35">
        <v>0</v>
      </c>
      <c r="O69" s="35">
        <v>0</v>
      </c>
      <c r="P69" s="35">
        <v>0</v>
      </c>
      <c r="Q69" s="35">
        <v>0</v>
      </c>
      <c r="R69" s="35">
        <v>0</v>
      </c>
      <c r="S69" s="35">
        <v>0</v>
      </c>
      <c r="T69" s="35">
        <v>0</v>
      </c>
      <c r="U69" s="35">
        <v>0</v>
      </c>
      <c r="V69" s="35">
        <v>0</v>
      </c>
      <c r="W69" s="35">
        <v>0</v>
      </c>
      <c r="X69" s="35">
        <v>0</v>
      </c>
      <c r="Y69" s="35">
        <v>0</v>
      </c>
      <c r="Z69" s="35">
        <v>0</v>
      </c>
      <c r="AA69" s="35">
        <v>0</v>
      </c>
      <c r="AB69" s="35">
        <v>0</v>
      </c>
      <c r="AC69" s="35">
        <v>0</v>
      </c>
      <c r="AD69" s="35">
        <v>0</v>
      </c>
      <c r="AE69" s="35">
        <v>0</v>
      </c>
      <c r="AF69" s="35">
        <v>0</v>
      </c>
      <c r="AG69" s="35">
        <v>0</v>
      </c>
      <c r="AH69" s="35">
        <v>0</v>
      </c>
      <c r="AI69" s="35">
        <v>0</v>
      </c>
      <c r="AJ69" s="35">
        <v>0</v>
      </c>
      <c r="AK69" s="35">
        <v>0</v>
      </c>
      <c r="AL69" s="35">
        <v>0</v>
      </c>
      <c r="AM69" s="35">
        <v>0</v>
      </c>
      <c r="AN69" s="35">
        <v>0</v>
      </c>
      <c r="AO69" s="35">
        <v>0</v>
      </c>
      <c r="AP69" s="35">
        <v>0</v>
      </c>
      <c r="AQ69" s="35">
        <v>0</v>
      </c>
      <c r="AR69" s="35">
        <v>2757</v>
      </c>
      <c r="AS69" s="35">
        <v>2578</v>
      </c>
    </row>
    <row r="70" spans="1:45" x14ac:dyDescent="0.35">
      <c r="A70" s="32" t="s">
        <v>51</v>
      </c>
      <c r="B70" s="89" t="s">
        <v>9</v>
      </c>
      <c r="C70" s="35">
        <v>0</v>
      </c>
      <c r="D70" s="35">
        <v>0</v>
      </c>
      <c r="E70" s="35">
        <v>0</v>
      </c>
      <c r="F70" s="35">
        <v>0</v>
      </c>
      <c r="G70" s="35">
        <v>0</v>
      </c>
      <c r="H70" s="35">
        <v>0</v>
      </c>
      <c r="I70" s="35">
        <v>0</v>
      </c>
      <c r="J70" s="35">
        <v>3688</v>
      </c>
      <c r="K70" s="35">
        <v>0</v>
      </c>
      <c r="L70" s="35">
        <v>5733</v>
      </c>
      <c r="M70" s="35">
        <v>0</v>
      </c>
      <c r="N70" s="35">
        <v>8853</v>
      </c>
      <c r="O70" s="35">
        <v>1064</v>
      </c>
      <c r="P70" s="35">
        <v>0</v>
      </c>
      <c r="Q70" s="35">
        <v>0</v>
      </c>
      <c r="R70" s="35">
        <v>0</v>
      </c>
      <c r="S70" s="35">
        <v>0</v>
      </c>
      <c r="T70" s="35">
        <v>0</v>
      </c>
      <c r="U70" s="35">
        <v>0</v>
      </c>
      <c r="V70" s="35">
        <v>16008</v>
      </c>
      <c r="W70" s="35">
        <v>31445</v>
      </c>
      <c r="X70" s="35">
        <v>3615</v>
      </c>
      <c r="Y70" s="35">
        <v>77</v>
      </c>
      <c r="Z70" s="35">
        <v>11347</v>
      </c>
      <c r="AA70" s="35">
        <v>0</v>
      </c>
      <c r="AB70" s="35">
        <v>0</v>
      </c>
      <c r="AC70" s="35">
        <v>17655</v>
      </c>
      <c r="AD70" s="35">
        <v>24868</v>
      </c>
      <c r="AE70" s="35">
        <v>4109</v>
      </c>
      <c r="AF70" s="35">
        <v>0</v>
      </c>
      <c r="AG70" s="35">
        <v>0</v>
      </c>
      <c r="AH70" s="35">
        <v>10212</v>
      </c>
      <c r="AI70" s="35">
        <v>24013</v>
      </c>
      <c r="AJ70" s="35">
        <v>1981</v>
      </c>
      <c r="AK70" s="35">
        <v>5517</v>
      </c>
      <c r="AL70" s="35">
        <v>30929</v>
      </c>
      <c r="AM70" s="35">
        <v>28257</v>
      </c>
      <c r="AN70" s="35">
        <v>9388</v>
      </c>
      <c r="AO70" s="35">
        <v>1</v>
      </c>
      <c r="AP70" s="35">
        <v>11689</v>
      </c>
      <c r="AQ70" s="35">
        <v>141</v>
      </c>
      <c r="AR70" s="35">
        <v>0</v>
      </c>
      <c r="AS70" s="35">
        <v>7094</v>
      </c>
    </row>
    <row r="71" spans="1:45" x14ac:dyDescent="0.35">
      <c r="A71" s="32" t="s">
        <v>49</v>
      </c>
      <c r="B71" s="89" t="s">
        <v>9</v>
      </c>
      <c r="C71" s="35">
        <v>0</v>
      </c>
      <c r="D71" s="35">
        <v>0</v>
      </c>
      <c r="E71" s="35">
        <v>0</v>
      </c>
      <c r="F71" s="35">
        <v>0</v>
      </c>
      <c r="G71" s="35">
        <v>0</v>
      </c>
      <c r="H71" s="35">
        <v>0</v>
      </c>
      <c r="I71" s="35">
        <v>0</v>
      </c>
      <c r="J71" s="35">
        <v>0</v>
      </c>
      <c r="K71" s="35">
        <v>0</v>
      </c>
      <c r="L71" s="35">
        <v>0</v>
      </c>
      <c r="M71" s="35">
        <v>0</v>
      </c>
      <c r="N71" s="35">
        <v>0</v>
      </c>
      <c r="O71" s="35">
        <v>0</v>
      </c>
      <c r="P71" s="35">
        <v>0</v>
      </c>
      <c r="Q71" s="35">
        <v>0</v>
      </c>
      <c r="R71" s="35">
        <v>0</v>
      </c>
      <c r="S71" s="35">
        <v>0</v>
      </c>
      <c r="T71" s="35">
        <v>0</v>
      </c>
      <c r="U71" s="35">
        <v>313</v>
      </c>
      <c r="V71" s="35">
        <v>0</v>
      </c>
      <c r="W71" s="35">
        <v>305</v>
      </c>
      <c r="X71" s="35">
        <v>0</v>
      </c>
      <c r="Y71" s="35">
        <v>607</v>
      </c>
      <c r="Z71" s="35">
        <v>14305</v>
      </c>
      <c r="AA71" s="35">
        <v>0</v>
      </c>
      <c r="AB71" s="35">
        <v>0</v>
      </c>
      <c r="AC71" s="35">
        <v>19286</v>
      </c>
      <c r="AD71" s="35">
        <v>21714</v>
      </c>
      <c r="AE71" s="35">
        <v>17115</v>
      </c>
      <c r="AF71" s="35">
        <v>12518</v>
      </c>
      <c r="AG71" s="35">
        <v>0</v>
      </c>
      <c r="AH71" s="35">
        <v>11726</v>
      </c>
      <c r="AI71" s="35">
        <v>17535</v>
      </c>
      <c r="AJ71" s="35">
        <v>8392</v>
      </c>
      <c r="AK71" s="35">
        <v>4777</v>
      </c>
      <c r="AL71" s="35">
        <v>340</v>
      </c>
      <c r="AM71" s="35">
        <v>22662</v>
      </c>
      <c r="AN71" s="35">
        <v>35372</v>
      </c>
      <c r="AO71" s="35">
        <v>1</v>
      </c>
      <c r="AP71" s="35">
        <v>12892</v>
      </c>
      <c r="AQ71" s="35">
        <v>0</v>
      </c>
      <c r="AR71" s="35">
        <v>0</v>
      </c>
      <c r="AS71" s="35">
        <v>0</v>
      </c>
    </row>
    <row r="72" spans="1:45" x14ac:dyDescent="0.35">
      <c r="A72" s="32" t="s">
        <v>48</v>
      </c>
      <c r="B72" s="89" t="s">
        <v>9</v>
      </c>
      <c r="C72" s="35">
        <v>0</v>
      </c>
      <c r="D72" s="35">
        <v>0</v>
      </c>
      <c r="E72" s="35">
        <v>0</v>
      </c>
      <c r="F72" s="35">
        <v>0</v>
      </c>
      <c r="G72" s="35">
        <v>0</v>
      </c>
      <c r="H72" s="35">
        <v>0</v>
      </c>
      <c r="I72" s="35">
        <v>0</v>
      </c>
      <c r="J72" s="35">
        <v>0</v>
      </c>
      <c r="K72" s="35">
        <v>0</v>
      </c>
      <c r="L72" s="35">
        <v>0</v>
      </c>
      <c r="M72" s="35">
        <v>0</v>
      </c>
      <c r="N72" s="35">
        <v>0</v>
      </c>
      <c r="O72" s="35">
        <v>0</v>
      </c>
      <c r="P72" s="35">
        <v>0</v>
      </c>
      <c r="Q72" s="35">
        <v>0</v>
      </c>
      <c r="R72" s="35">
        <v>0</v>
      </c>
      <c r="S72" s="35">
        <v>0</v>
      </c>
      <c r="T72" s="35">
        <v>0</v>
      </c>
      <c r="U72" s="35">
        <v>0</v>
      </c>
      <c r="V72" s="35">
        <v>0</v>
      </c>
      <c r="W72" s="35">
        <v>0</v>
      </c>
      <c r="X72" s="35">
        <v>0</v>
      </c>
      <c r="Y72" s="35">
        <v>0</v>
      </c>
      <c r="Z72" s="35">
        <v>333</v>
      </c>
      <c r="AA72" s="35">
        <v>66</v>
      </c>
      <c r="AB72" s="35">
        <v>0</v>
      </c>
      <c r="AC72" s="35">
        <v>202</v>
      </c>
      <c r="AD72" s="35">
        <v>0</v>
      </c>
      <c r="AE72" s="35">
        <v>0</v>
      </c>
      <c r="AF72" s="35">
        <v>0</v>
      </c>
      <c r="AG72" s="35">
        <v>0</v>
      </c>
      <c r="AH72" s="35">
        <v>0</v>
      </c>
      <c r="AI72" s="35">
        <v>0</v>
      </c>
      <c r="AJ72" s="35">
        <v>0</v>
      </c>
      <c r="AK72" s="35">
        <v>0</v>
      </c>
      <c r="AL72" s="35">
        <v>0</v>
      </c>
      <c r="AM72" s="35">
        <v>0</v>
      </c>
      <c r="AN72" s="35">
        <v>0</v>
      </c>
      <c r="AO72" s="35">
        <v>0</v>
      </c>
      <c r="AP72" s="35">
        <v>0</v>
      </c>
      <c r="AQ72" s="35">
        <v>0</v>
      </c>
      <c r="AR72" s="35">
        <v>0</v>
      </c>
      <c r="AS72" s="35">
        <v>0</v>
      </c>
    </row>
    <row r="73" spans="1:45" x14ac:dyDescent="0.35">
      <c r="A73" s="32" t="s">
        <v>52</v>
      </c>
      <c r="B73" s="89" t="s">
        <v>9</v>
      </c>
      <c r="C73" s="35">
        <v>0</v>
      </c>
      <c r="D73" s="35">
        <v>0</v>
      </c>
      <c r="E73" s="35">
        <v>0</v>
      </c>
      <c r="F73" s="35">
        <v>0</v>
      </c>
      <c r="G73" s="35">
        <v>0</v>
      </c>
      <c r="H73" s="35">
        <v>0</v>
      </c>
      <c r="I73" s="35">
        <v>0</v>
      </c>
      <c r="J73" s="35">
        <v>0</v>
      </c>
      <c r="K73" s="35">
        <v>0</v>
      </c>
      <c r="L73" s="35">
        <v>0</v>
      </c>
      <c r="M73" s="35">
        <v>0</v>
      </c>
      <c r="N73" s="35">
        <v>0</v>
      </c>
      <c r="O73" s="35">
        <v>0</v>
      </c>
      <c r="P73" s="35">
        <v>0</v>
      </c>
      <c r="Q73" s="35">
        <v>0</v>
      </c>
      <c r="R73" s="35">
        <v>0</v>
      </c>
      <c r="S73" s="35">
        <v>0</v>
      </c>
      <c r="T73" s="35">
        <v>0</v>
      </c>
      <c r="U73" s="35">
        <v>0</v>
      </c>
      <c r="V73" s="35">
        <v>0</v>
      </c>
      <c r="W73" s="35">
        <v>0</v>
      </c>
      <c r="X73" s="35">
        <v>0</v>
      </c>
      <c r="Y73" s="35">
        <v>0</v>
      </c>
      <c r="Z73" s="35">
        <v>0</v>
      </c>
      <c r="AA73" s="35">
        <v>0</v>
      </c>
      <c r="AB73" s="35">
        <v>0</v>
      </c>
      <c r="AC73" s="35">
        <v>0</v>
      </c>
      <c r="AD73" s="35">
        <v>0</v>
      </c>
      <c r="AE73" s="35">
        <v>0</v>
      </c>
      <c r="AF73" s="35">
        <v>0</v>
      </c>
      <c r="AG73" s="35">
        <v>0</v>
      </c>
      <c r="AH73" s="35">
        <v>0</v>
      </c>
      <c r="AI73" s="35">
        <v>0</v>
      </c>
      <c r="AJ73" s="35">
        <v>156</v>
      </c>
      <c r="AK73" s="35">
        <v>1436</v>
      </c>
      <c r="AL73" s="35">
        <v>2019</v>
      </c>
      <c r="AM73" s="35">
        <v>924</v>
      </c>
      <c r="AN73" s="35">
        <v>2351</v>
      </c>
      <c r="AO73" s="35">
        <v>3720</v>
      </c>
      <c r="AP73" s="35">
        <v>14141</v>
      </c>
      <c r="AQ73" s="35">
        <v>3969</v>
      </c>
      <c r="AR73" s="35">
        <v>2877</v>
      </c>
      <c r="AS73" s="35">
        <v>20486</v>
      </c>
    </row>
    <row r="74" spans="1:45" x14ac:dyDescent="0.35">
      <c r="A74" s="32" t="s">
        <v>46</v>
      </c>
      <c r="B74" s="89" t="s">
        <v>9</v>
      </c>
      <c r="C74" s="35">
        <v>0</v>
      </c>
      <c r="D74" s="35">
        <v>0</v>
      </c>
      <c r="E74" s="35">
        <v>0</v>
      </c>
      <c r="F74" s="35">
        <v>229</v>
      </c>
      <c r="G74" s="35">
        <v>0</v>
      </c>
      <c r="H74" s="35">
        <v>0</v>
      </c>
      <c r="I74" s="35">
        <v>0</v>
      </c>
      <c r="J74" s="35">
        <v>0</v>
      </c>
      <c r="K74" s="35">
        <v>930</v>
      </c>
      <c r="L74" s="35">
        <v>0</v>
      </c>
      <c r="M74" s="35">
        <v>0</v>
      </c>
      <c r="N74" s="35">
        <v>0</v>
      </c>
      <c r="O74" s="35">
        <v>0</v>
      </c>
      <c r="P74" s="35">
        <v>0</v>
      </c>
      <c r="Q74" s="35">
        <v>0</v>
      </c>
      <c r="R74" s="35">
        <v>0</v>
      </c>
      <c r="S74" s="35">
        <v>0</v>
      </c>
      <c r="T74" s="35">
        <v>614</v>
      </c>
      <c r="U74" s="35">
        <v>162</v>
      </c>
      <c r="V74" s="35">
        <v>0</v>
      </c>
      <c r="W74" s="35">
        <v>0</v>
      </c>
      <c r="X74" s="35">
        <v>0</v>
      </c>
      <c r="Y74" s="35">
        <v>0</v>
      </c>
      <c r="Z74" s="35">
        <v>0</v>
      </c>
      <c r="AA74" s="35">
        <v>0</v>
      </c>
      <c r="AB74" s="35">
        <v>0</v>
      </c>
      <c r="AC74" s="35">
        <v>0</v>
      </c>
      <c r="AD74" s="35">
        <v>0</v>
      </c>
      <c r="AE74" s="35">
        <v>0</v>
      </c>
      <c r="AF74" s="35">
        <v>0</v>
      </c>
      <c r="AG74" s="35">
        <v>0</v>
      </c>
      <c r="AH74" s="35">
        <v>0</v>
      </c>
      <c r="AI74" s="35">
        <v>0</v>
      </c>
      <c r="AJ74" s="35">
        <v>0</v>
      </c>
      <c r="AK74" s="35">
        <v>0</v>
      </c>
      <c r="AL74" s="35">
        <v>0</v>
      </c>
      <c r="AM74" s="35">
        <v>0</v>
      </c>
      <c r="AN74" s="35">
        <v>0</v>
      </c>
      <c r="AO74" s="35">
        <v>0</v>
      </c>
      <c r="AP74" s="35">
        <v>0</v>
      </c>
      <c r="AQ74" s="35">
        <v>0</v>
      </c>
      <c r="AR74" s="35">
        <v>0</v>
      </c>
      <c r="AS74" s="35">
        <v>0</v>
      </c>
    </row>
    <row r="75" spans="1:45" ht="25" x14ac:dyDescent="0.35">
      <c r="A75" s="32" t="s">
        <v>45</v>
      </c>
      <c r="B75" s="89" t="s">
        <v>9</v>
      </c>
      <c r="C75" s="35">
        <v>0</v>
      </c>
      <c r="D75" s="35">
        <v>0</v>
      </c>
      <c r="E75" s="35">
        <v>0</v>
      </c>
      <c r="F75" s="35">
        <v>0</v>
      </c>
      <c r="G75" s="35">
        <v>0</v>
      </c>
      <c r="H75" s="35">
        <v>0</v>
      </c>
      <c r="I75" s="35">
        <v>0</v>
      </c>
      <c r="J75" s="35">
        <v>0</v>
      </c>
      <c r="K75" s="35">
        <v>0</v>
      </c>
      <c r="L75" s="35">
        <v>0</v>
      </c>
      <c r="M75" s="35">
        <v>0</v>
      </c>
      <c r="N75" s="35">
        <v>0</v>
      </c>
      <c r="O75" s="35">
        <v>0</v>
      </c>
      <c r="P75" s="35">
        <v>114</v>
      </c>
      <c r="Q75" s="35">
        <v>366</v>
      </c>
      <c r="R75" s="35">
        <v>51</v>
      </c>
      <c r="S75" s="35">
        <v>643</v>
      </c>
      <c r="T75" s="35">
        <v>64</v>
      </c>
      <c r="U75" s="35">
        <v>0</v>
      </c>
      <c r="V75" s="35">
        <v>0</v>
      </c>
      <c r="W75" s="35">
        <v>0</v>
      </c>
      <c r="X75" s="35">
        <v>85</v>
      </c>
      <c r="Y75" s="35">
        <v>0</v>
      </c>
      <c r="Z75" s="35">
        <v>0</v>
      </c>
      <c r="AA75" s="35">
        <v>0</v>
      </c>
      <c r="AB75" s="35">
        <v>0</v>
      </c>
      <c r="AC75" s="35">
        <v>0</v>
      </c>
      <c r="AD75" s="35">
        <v>0</v>
      </c>
      <c r="AE75" s="35">
        <v>0</v>
      </c>
      <c r="AF75" s="35">
        <v>0</v>
      </c>
      <c r="AG75" s="35">
        <v>1314</v>
      </c>
      <c r="AH75" s="35">
        <v>0</v>
      </c>
      <c r="AI75" s="35">
        <v>0</v>
      </c>
      <c r="AJ75" s="35">
        <v>0</v>
      </c>
      <c r="AK75" s="35">
        <v>0</v>
      </c>
      <c r="AL75" s="35">
        <v>0</v>
      </c>
      <c r="AM75" s="35">
        <v>114</v>
      </c>
      <c r="AN75" s="35">
        <v>46</v>
      </c>
      <c r="AO75" s="35">
        <v>0</v>
      </c>
      <c r="AP75" s="35">
        <v>0</v>
      </c>
      <c r="AQ75" s="35">
        <v>0</v>
      </c>
      <c r="AR75" s="35">
        <v>0</v>
      </c>
      <c r="AS75" s="35">
        <v>0</v>
      </c>
    </row>
    <row r="76" spans="1:45" ht="25" x14ac:dyDescent="0.35">
      <c r="A76" s="32" t="s">
        <v>47</v>
      </c>
      <c r="B76" s="89" t="s">
        <v>9</v>
      </c>
      <c r="C76" s="35">
        <v>0</v>
      </c>
      <c r="D76" s="35">
        <v>0</v>
      </c>
      <c r="E76" s="35">
        <v>0</v>
      </c>
      <c r="F76" s="35">
        <v>0</v>
      </c>
      <c r="G76" s="35">
        <v>0</v>
      </c>
      <c r="H76" s="35">
        <v>0</v>
      </c>
      <c r="I76" s="35">
        <v>0</v>
      </c>
      <c r="J76" s="35">
        <v>0</v>
      </c>
      <c r="K76" s="35">
        <v>0</v>
      </c>
      <c r="L76" s="35">
        <v>0</v>
      </c>
      <c r="M76" s="35">
        <v>0</v>
      </c>
      <c r="N76" s="35">
        <v>0</v>
      </c>
      <c r="O76" s="35">
        <v>0</v>
      </c>
      <c r="P76" s="35">
        <v>0</v>
      </c>
      <c r="Q76" s="35">
        <v>0</v>
      </c>
      <c r="R76" s="35">
        <v>0</v>
      </c>
      <c r="S76" s="35">
        <v>0</v>
      </c>
      <c r="T76" s="35">
        <v>0</v>
      </c>
      <c r="U76" s="35">
        <v>0</v>
      </c>
      <c r="V76" s="35">
        <v>0</v>
      </c>
      <c r="W76" s="35">
        <v>0</v>
      </c>
      <c r="X76" s="35">
        <v>0</v>
      </c>
      <c r="Y76" s="35">
        <v>0</v>
      </c>
      <c r="Z76" s="35">
        <v>0</v>
      </c>
      <c r="AA76" s="35">
        <v>0</v>
      </c>
      <c r="AB76" s="35">
        <v>0</v>
      </c>
      <c r="AC76" s="35">
        <v>0</v>
      </c>
      <c r="AD76" s="35">
        <v>0</v>
      </c>
      <c r="AE76" s="35">
        <v>0</v>
      </c>
      <c r="AF76" s="35">
        <v>0</v>
      </c>
      <c r="AG76" s="35">
        <v>0</v>
      </c>
      <c r="AH76" s="35">
        <v>0</v>
      </c>
      <c r="AI76" s="35">
        <v>0</v>
      </c>
      <c r="AJ76" s="35">
        <v>0</v>
      </c>
      <c r="AK76" s="35">
        <v>0</v>
      </c>
      <c r="AL76" s="35">
        <v>1162</v>
      </c>
      <c r="AM76" s="35">
        <v>0</v>
      </c>
      <c r="AN76" s="35">
        <v>924</v>
      </c>
      <c r="AO76" s="35">
        <v>384</v>
      </c>
      <c r="AP76" s="35">
        <v>0</v>
      </c>
      <c r="AQ76" s="35">
        <v>0</v>
      </c>
      <c r="AR76" s="35">
        <v>0</v>
      </c>
      <c r="AS76" s="35">
        <v>0</v>
      </c>
    </row>
    <row r="77" spans="1:45" x14ac:dyDescent="0.35">
      <c r="A77" s="21" t="s">
        <v>128</v>
      </c>
      <c r="B77" s="89" t="s">
        <v>9</v>
      </c>
      <c r="C77" s="35">
        <v>0</v>
      </c>
      <c r="D77" s="35">
        <v>0</v>
      </c>
      <c r="E77" s="35">
        <v>0</v>
      </c>
      <c r="F77" s="35">
        <v>0</v>
      </c>
      <c r="G77" s="35">
        <v>0</v>
      </c>
      <c r="H77" s="35">
        <v>0</v>
      </c>
      <c r="I77" s="35">
        <v>0</v>
      </c>
      <c r="J77" s="35">
        <v>0</v>
      </c>
      <c r="K77" s="35">
        <v>0</v>
      </c>
      <c r="L77" s="35">
        <v>0</v>
      </c>
      <c r="M77" s="35">
        <v>0</v>
      </c>
      <c r="N77" s="35">
        <v>0</v>
      </c>
      <c r="O77" s="35">
        <v>0</v>
      </c>
      <c r="P77" s="35">
        <v>0</v>
      </c>
      <c r="Q77" s="35">
        <v>0</v>
      </c>
      <c r="R77" s="35">
        <v>0</v>
      </c>
      <c r="S77" s="35">
        <v>0</v>
      </c>
      <c r="T77" s="35">
        <v>0</v>
      </c>
      <c r="U77" s="35">
        <v>0</v>
      </c>
      <c r="V77" s="35">
        <v>0</v>
      </c>
      <c r="W77" s="35">
        <v>0</v>
      </c>
      <c r="X77" s="35">
        <v>0</v>
      </c>
      <c r="Y77" s="35">
        <v>0</v>
      </c>
      <c r="Z77" s="35">
        <v>0</v>
      </c>
      <c r="AA77" s="35">
        <v>0</v>
      </c>
      <c r="AB77" s="35">
        <v>0</v>
      </c>
      <c r="AC77" s="35">
        <v>0</v>
      </c>
      <c r="AD77" s="35">
        <v>0</v>
      </c>
      <c r="AE77" s="35">
        <v>0</v>
      </c>
      <c r="AF77" s="35">
        <v>0</v>
      </c>
      <c r="AG77" s="35">
        <v>0</v>
      </c>
      <c r="AH77" s="35">
        <v>0</v>
      </c>
      <c r="AI77" s="35">
        <v>2</v>
      </c>
      <c r="AJ77" s="35">
        <v>15</v>
      </c>
      <c r="AK77" s="35">
        <v>12</v>
      </c>
      <c r="AL77" s="35">
        <v>9</v>
      </c>
      <c r="AM77" s="35">
        <v>0</v>
      </c>
      <c r="AN77" s="35">
        <v>0</v>
      </c>
      <c r="AO77" s="35">
        <v>0</v>
      </c>
      <c r="AP77" s="35">
        <v>0</v>
      </c>
      <c r="AQ77" s="35">
        <v>202</v>
      </c>
      <c r="AR77" s="35">
        <v>162</v>
      </c>
      <c r="AS77" s="35">
        <v>100</v>
      </c>
    </row>
    <row r="78" spans="1:45" x14ac:dyDescent="0.35">
      <c r="A78" s="32" t="s">
        <v>44</v>
      </c>
      <c r="B78" s="89" t="s">
        <v>9</v>
      </c>
      <c r="C78" s="35">
        <v>0</v>
      </c>
      <c r="D78" s="35">
        <v>0</v>
      </c>
      <c r="E78" s="35">
        <v>0</v>
      </c>
      <c r="F78" s="35">
        <v>0</v>
      </c>
      <c r="G78" s="35">
        <v>0</v>
      </c>
      <c r="H78" s="35">
        <v>0</v>
      </c>
      <c r="I78" s="35">
        <v>0</v>
      </c>
      <c r="J78" s="35">
        <v>0</v>
      </c>
      <c r="K78" s="35">
        <v>0</v>
      </c>
      <c r="L78" s="35">
        <v>0</v>
      </c>
      <c r="M78" s="35">
        <v>19</v>
      </c>
      <c r="N78" s="35">
        <v>89</v>
      </c>
      <c r="O78" s="35">
        <v>0</v>
      </c>
      <c r="P78" s="35">
        <v>0</v>
      </c>
      <c r="Q78" s="35">
        <v>0</v>
      </c>
      <c r="R78" s="35">
        <v>0</v>
      </c>
      <c r="S78" s="35">
        <v>0</v>
      </c>
      <c r="T78" s="35">
        <v>0</v>
      </c>
      <c r="U78" s="35">
        <v>547</v>
      </c>
      <c r="V78" s="35">
        <v>0</v>
      </c>
      <c r="W78" s="35">
        <v>0</v>
      </c>
      <c r="X78" s="35">
        <v>47</v>
      </c>
      <c r="Y78" s="35">
        <v>152</v>
      </c>
      <c r="Z78" s="35">
        <v>16</v>
      </c>
      <c r="AA78" s="35">
        <v>8</v>
      </c>
      <c r="AB78" s="35">
        <v>84</v>
      </c>
      <c r="AC78" s="35">
        <v>968</v>
      </c>
      <c r="AD78" s="35">
        <v>0</v>
      </c>
      <c r="AE78" s="35">
        <v>0</v>
      </c>
      <c r="AF78" s="35">
        <v>31</v>
      </c>
      <c r="AG78" s="35">
        <v>8</v>
      </c>
      <c r="AH78" s="35">
        <v>20</v>
      </c>
      <c r="AI78" s="35">
        <v>40</v>
      </c>
      <c r="AJ78" s="35">
        <v>29</v>
      </c>
      <c r="AK78" s="35">
        <v>14</v>
      </c>
      <c r="AL78" s="35">
        <v>132</v>
      </c>
      <c r="AM78" s="35">
        <v>0</v>
      </c>
      <c r="AN78" s="35">
        <v>78</v>
      </c>
      <c r="AO78" s="35">
        <v>57</v>
      </c>
      <c r="AP78" s="35">
        <v>324</v>
      </c>
      <c r="AQ78" s="35">
        <v>124</v>
      </c>
      <c r="AR78" s="35">
        <v>293</v>
      </c>
      <c r="AS78" s="35">
        <v>427</v>
      </c>
    </row>
    <row r="79" spans="1:45" x14ac:dyDescent="0.35">
      <c r="A79" s="32" t="s">
        <v>43</v>
      </c>
      <c r="B79" s="89" t="s">
        <v>9</v>
      </c>
      <c r="C79" s="35">
        <v>0</v>
      </c>
      <c r="D79" s="35">
        <v>0</v>
      </c>
      <c r="E79" s="35">
        <v>0</v>
      </c>
      <c r="F79" s="35">
        <v>0</v>
      </c>
      <c r="G79" s="35">
        <v>0</v>
      </c>
      <c r="H79" s="35">
        <v>0</v>
      </c>
      <c r="I79" s="35">
        <v>0</v>
      </c>
      <c r="J79" s="35">
        <v>0</v>
      </c>
      <c r="K79" s="35">
        <v>0</v>
      </c>
      <c r="L79" s="35">
        <v>0</v>
      </c>
      <c r="M79" s="35">
        <v>0</v>
      </c>
      <c r="N79" s="35">
        <v>0</v>
      </c>
      <c r="O79" s="35">
        <v>7</v>
      </c>
      <c r="P79" s="35">
        <v>0</v>
      </c>
      <c r="Q79" s="35">
        <v>0</v>
      </c>
      <c r="R79" s="35">
        <v>0</v>
      </c>
      <c r="S79" s="35">
        <v>0</v>
      </c>
      <c r="T79" s="35">
        <v>0</v>
      </c>
      <c r="U79" s="35">
        <v>0</v>
      </c>
      <c r="V79" s="35">
        <v>0</v>
      </c>
      <c r="W79" s="35">
        <v>0</v>
      </c>
      <c r="X79" s="35">
        <v>0</v>
      </c>
      <c r="Y79" s="35">
        <v>147</v>
      </c>
      <c r="Z79" s="35">
        <v>0</v>
      </c>
      <c r="AA79" s="35">
        <v>0</v>
      </c>
      <c r="AB79" s="35">
        <v>0</v>
      </c>
      <c r="AC79" s="35">
        <v>0</v>
      </c>
      <c r="AD79" s="35">
        <v>0</v>
      </c>
      <c r="AE79" s="35">
        <v>0</v>
      </c>
      <c r="AF79" s="35">
        <v>3694</v>
      </c>
      <c r="AG79" s="35">
        <v>4626</v>
      </c>
      <c r="AH79" s="35">
        <v>110</v>
      </c>
      <c r="AI79" s="35">
        <v>0</v>
      </c>
      <c r="AJ79" s="35">
        <v>0</v>
      </c>
      <c r="AK79" s="35">
        <v>79</v>
      </c>
      <c r="AL79" s="35">
        <v>0</v>
      </c>
      <c r="AM79" s="35">
        <v>175</v>
      </c>
      <c r="AN79" s="35">
        <v>0</v>
      </c>
      <c r="AO79" s="35">
        <v>0</v>
      </c>
      <c r="AP79" s="35">
        <v>34</v>
      </c>
      <c r="AQ79" s="35">
        <v>0</v>
      </c>
      <c r="AR79" s="35">
        <v>0</v>
      </c>
      <c r="AS79" s="35">
        <v>0</v>
      </c>
    </row>
    <row r="80" spans="1:45" x14ac:dyDescent="0.35">
      <c r="A80" s="21" t="s">
        <v>42</v>
      </c>
      <c r="B80" s="89" t="s">
        <v>9</v>
      </c>
      <c r="C80" s="35">
        <v>0</v>
      </c>
      <c r="D80" s="35">
        <v>0</v>
      </c>
      <c r="E80" s="35">
        <v>0</v>
      </c>
      <c r="F80" s="35">
        <v>0</v>
      </c>
      <c r="G80" s="35">
        <v>0</v>
      </c>
      <c r="H80" s="35">
        <v>0</v>
      </c>
      <c r="I80" s="35">
        <v>0</v>
      </c>
      <c r="J80" s="35">
        <v>0</v>
      </c>
      <c r="K80" s="35">
        <v>0</v>
      </c>
      <c r="L80" s="35">
        <v>288</v>
      </c>
      <c r="M80" s="35">
        <v>406</v>
      </c>
      <c r="N80" s="35">
        <v>84</v>
      </c>
      <c r="O80" s="35">
        <v>275</v>
      </c>
      <c r="P80" s="35">
        <v>17342</v>
      </c>
      <c r="Q80" s="35">
        <v>1679</v>
      </c>
      <c r="R80" s="35">
        <v>0</v>
      </c>
      <c r="S80" s="35">
        <v>0</v>
      </c>
      <c r="T80" s="35">
        <v>0</v>
      </c>
      <c r="U80" s="35">
        <v>4</v>
      </c>
      <c r="V80" s="35">
        <v>0</v>
      </c>
      <c r="W80" s="35">
        <v>41</v>
      </c>
      <c r="X80" s="35">
        <v>3071</v>
      </c>
      <c r="Y80" s="35">
        <v>0</v>
      </c>
      <c r="Z80" s="35">
        <v>0</v>
      </c>
      <c r="AA80" s="35">
        <v>0</v>
      </c>
      <c r="AB80" s="35">
        <v>905</v>
      </c>
      <c r="AC80" s="35">
        <v>0</v>
      </c>
      <c r="AD80" s="35">
        <v>3028</v>
      </c>
      <c r="AE80" s="35">
        <v>3224</v>
      </c>
      <c r="AF80" s="35">
        <v>598</v>
      </c>
      <c r="AG80" s="35">
        <v>321</v>
      </c>
      <c r="AH80" s="35">
        <v>367</v>
      </c>
      <c r="AI80" s="35">
        <v>433</v>
      </c>
      <c r="AJ80" s="35">
        <v>585</v>
      </c>
      <c r="AK80" s="35">
        <v>16930</v>
      </c>
      <c r="AL80" s="35">
        <v>11194</v>
      </c>
      <c r="AM80" s="35">
        <v>977</v>
      </c>
      <c r="AN80" s="35">
        <v>559</v>
      </c>
      <c r="AO80" s="35">
        <v>1631</v>
      </c>
      <c r="AP80" s="35">
        <v>339</v>
      </c>
      <c r="AQ80" s="35">
        <v>0</v>
      </c>
      <c r="AR80" s="35">
        <v>0</v>
      </c>
      <c r="AS80" s="35">
        <v>0</v>
      </c>
    </row>
    <row r="81" spans="1:45" x14ac:dyDescent="0.35">
      <c r="A81" s="21" t="s">
        <v>41</v>
      </c>
      <c r="B81" s="89" t="s">
        <v>9</v>
      </c>
      <c r="C81" s="35">
        <v>0</v>
      </c>
      <c r="D81" s="35">
        <v>271</v>
      </c>
      <c r="E81" s="35">
        <v>359</v>
      </c>
      <c r="F81" s="35">
        <v>189</v>
      </c>
      <c r="G81" s="35">
        <v>37</v>
      </c>
      <c r="H81" s="35">
        <v>24</v>
      </c>
      <c r="I81" s="35">
        <v>1</v>
      </c>
      <c r="J81" s="35">
        <v>96</v>
      </c>
      <c r="K81" s="35">
        <v>437</v>
      </c>
      <c r="L81" s="35">
        <v>0</v>
      </c>
      <c r="M81" s="35">
        <v>2</v>
      </c>
      <c r="N81" s="35">
        <v>12</v>
      </c>
      <c r="O81" s="35">
        <v>5</v>
      </c>
      <c r="P81" s="35">
        <v>0</v>
      </c>
      <c r="Q81" s="35">
        <v>3</v>
      </c>
      <c r="R81" s="35">
        <v>0</v>
      </c>
      <c r="S81" s="35">
        <v>0</v>
      </c>
      <c r="T81" s="35">
        <v>0</v>
      </c>
      <c r="U81" s="35">
        <v>0</v>
      </c>
      <c r="V81" s="35">
        <v>0</v>
      </c>
      <c r="W81" s="35">
        <v>0</v>
      </c>
      <c r="X81" s="35">
        <v>0</v>
      </c>
      <c r="Y81" s="35">
        <v>0</v>
      </c>
      <c r="Z81" s="35">
        <v>0</v>
      </c>
      <c r="AA81" s="35">
        <v>0</v>
      </c>
      <c r="AB81" s="35">
        <v>0</v>
      </c>
      <c r="AC81" s="35">
        <v>0</v>
      </c>
      <c r="AD81" s="35">
        <v>0</v>
      </c>
      <c r="AE81" s="35">
        <v>0</v>
      </c>
      <c r="AF81" s="35">
        <v>0</v>
      </c>
      <c r="AG81" s="35">
        <v>0</v>
      </c>
      <c r="AH81" s="35">
        <v>0</v>
      </c>
      <c r="AI81" s="35">
        <v>0</v>
      </c>
      <c r="AJ81" s="35">
        <v>0</v>
      </c>
      <c r="AK81" s="35">
        <v>0</v>
      </c>
      <c r="AL81" s="35">
        <v>0</v>
      </c>
      <c r="AM81" s="35">
        <v>0</v>
      </c>
      <c r="AN81" s="35">
        <v>0</v>
      </c>
      <c r="AO81" s="35">
        <v>0</v>
      </c>
      <c r="AP81" s="35">
        <v>0</v>
      </c>
      <c r="AQ81" s="35">
        <v>0</v>
      </c>
      <c r="AR81" s="35">
        <v>0</v>
      </c>
      <c r="AS81" s="35">
        <v>0</v>
      </c>
    </row>
    <row r="82" spans="1:45" x14ac:dyDescent="0.35">
      <c r="A82" s="32" t="s">
        <v>39</v>
      </c>
      <c r="B82" s="89" t="s">
        <v>9</v>
      </c>
      <c r="C82" s="35">
        <v>0</v>
      </c>
      <c r="D82" s="35">
        <v>0</v>
      </c>
      <c r="E82" s="35">
        <v>0</v>
      </c>
      <c r="F82" s="35">
        <v>87</v>
      </c>
      <c r="G82" s="35">
        <v>887</v>
      </c>
      <c r="H82" s="35">
        <v>0</v>
      </c>
      <c r="I82" s="35">
        <v>0</v>
      </c>
      <c r="J82" s="35">
        <v>0</v>
      </c>
      <c r="K82" s="35">
        <v>0</v>
      </c>
      <c r="L82" s="35">
        <v>682</v>
      </c>
      <c r="M82" s="35">
        <v>4022</v>
      </c>
      <c r="N82" s="35">
        <v>12044</v>
      </c>
      <c r="O82" s="35">
        <v>10086</v>
      </c>
      <c r="P82" s="35">
        <v>9092</v>
      </c>
      <c r="Q82" s="35">
        <v>9876</v>
      </c>
      <c r="R82" s="35">
        <v>6288</v>
      </c>
      <c r="S82" s="35">
        <v>16913</v>
      </c>
      <c r="T82" s="35">
        <v>17806</v>
      </c>
      <c r="U82" s="35">
        <v>20217</v>
      </c>
      <c r="V82" s="35">
        <v>24665</v>
      </c>
      <c r="W82" s="35">
        <v>21214</v>
      </c>
      <c r="X82" s="35">
        <v>339</v>
      </c>
      <c r="Y82" s="35">
        <v>375</v>
      </c>
      <c r="Z82" s="35">
        <v>391</v>
      </c>
      <c r="AA82" s="35">
        <v>0</v>
      </c>
      <c r="AB82" s="35">
        <v>410</v>
      </c>
      <c r="AC82" s="35">
        <v>1986</v>
      </c>
      <c r="AD82" s="35">
        <v>145</v>
      </c>
      <c r="AE82" s="35">
        <v>79</v>
      </c>
      <c r="AF82" s="35">
        <v>1539</v>
      </c>
      <c r="AG82" s="35">
        <v>3839</v>
      </c>
      <c r="AH82" s="35">
        <v>5942</v>
      </c>
      <c r="AI82" s="35">
        <v>0</v>
      </c>
      <c r="AJ82" s="35">
        <v>2966</v>
      </c>
      <c r="AK82" s="35">
        <v>1339</v>
      </c>
      <c r="AL82" s="35">
        <v>1801</v>
      </c>
      <c r="AM82" s="35">
        <v>498</v>
      </c>
      <c r="AN82" s="35">
        <v>761</v>
      </c>
      <c r="AO82" s="35">
        <v>6661</v>
      </c>
      <c r="AP82" s="35">
        <v>5484</v>
      </c>
      <c r="AQ82" s="35">
        <v>32</v>
      </c>
      <c r="AR82" s="35">
        <v>0</v>
      </c>
      <c r="AS82" s="35">
        <v>0</v>
      </c>
    </row>
    <row r="83" spans="1:45" x14ac:dyDescent="0.35">
      <c r="A83" s="32" t="s">
        <v>40</v>
      </c>
      <c r="B83" s="89" t="s">
        <v>9</v>
      </c>
      <c r="C83" s="35">
        <v>0</v>
      </c>
      <c r="D83" s="35">
        <v>0</v>
      </c>
      <c r="E83" s="35">
        <v>0</v>
      </c>
      <c r="F83" s="35">
        <v>0</v>
      </c>
      <c r="G83" s="35">
        <v>0</v>
      </c>
      <c r="H83" s="35">
        <v>0</v>
      </c>
      <c r="I83" s="35">
        <v>0</v>
      </c>
      <c r="J83" s="35">
        <v>0</v>
      </c>
      <c r="K83" s="35">
        <v>2</v>
      </c>
      <c r="L83" s="35">
        <v>0</v>
      </c>
      <c r="M83" s="35">
        <v>2840</v>
      </c>
      <c r="N83" s="35">
        <v>1196</v>
      </c>
      <c r="O83" s="35">
        <v>0</v>
      </c>
      <c r="P83" s="35">
        <v>0</v>
      </c>
      <c r="Q83" s="35">
        <v>0</v>
      </c>
      <c r="R83" s="35">
        <v>0</v>
      </c>
      <c r="S83" s="35">
        <v>0</v>
      </c>
      <c r="T83" s="35">
        <v>0</v>
      </c>
      <c r="U83" s="35">
        <v>0</v>
      </c>
      <c r="V83" s="35">
        <v>0</v>
      </c>
      <c r="W83" s="35">
        <v>0</v>
      </c>
      <c r="X83" s="35">
        <v>1</v>
      </c>
      <c r="Y83" s="35">
        <v>0</v>
      </c>
      <c r="Z83" s="35">
        <v>0</v>
      </c>
      <c r="AA83" s="35">
        <v>0</v>
      </c>
      <c r="AB83" s="35">
        <v>107</v>
      </c>
      <c r="AC83" s="35">
        <v>0</v>
      </c>
      <c r="AD83" s="35">
        <v>0</v>
      </c>
      <c r="AE83" s="35">
        <v>5443</v>
      </c>
      <c r="AF83" s="35">
        <v>0</v>
      </c>
      <c r="AG83" s="35">
        <v>0</v>
      </c>
      <c r="AH83" s="35">
        <v>5166</v>
      </c>
      <c r="AI83" s="35">
        <v>0</v>
      </c>
      <c r="AJ83" s="35">
        <v>0</v>
      </c>
      <c r="AK83" s="35">
        <v>0</v>
      </c>
      <c r="AL83" s="35">
        <v>0</v>
      </c>
      <c r="AM83" s="35">
        <v>0</v>
      </c>
      <c r="AN83" s="35">
        <v>158</v>
      </c>
      <c r="AO83" s="35">
        <v>5017</v>
      </c>
      <c r="AP83" s="35">
        <v>0</v>
      </c>
      <c r="AQ83" s="35">
        <v>0</v>
      </c>
      <c r="AR83" s="35">
        <v>0</v>
      </c>
      <c r="AS83" s="35">
        <v>0</v>
      </c>
    </row>
    <row r="84" spans="1:45" x14ac:dyDescent="0.35">
      <c r="A84" s="32" t="s">
        <v>36</v>
      </c>
      <c r="B84" s="89" t="s">
        <v>9</v>
      </c>
      <c r="C84" s="35">
        <v>0</v>
      </c>
      <c r="D84" s="35">
        <v>0</v>
      </c>
      <c r="E84" s="35">
        <v>0</v>
      </c>
      <c r="F84" s="35">
        <v>0</v>
      </c>
      <c r="G84" s="35">
        <v>0</v>
      </c>
      <c r="H84" s="35">
        <v>0</v>
      </c>
      <c r="I84" s="35">
        <v>0</v>
      </c>
      <c r="J84" s="35">
        <v>0</v>
      </c>
      <c r="K84" s="35">
        <v>48</v>
      </c>
      <c r="L84" s="35">
        <v>128</v>
      </c>
      <c r="M84" s="35">
        <v>597</v>
      </c>
      <c r="N84" s="35">
        <v>1580</v>
      </c>
      <c r="O84" s="35">
        <v>232</v>
      </c>
      <c r="P84" s="35">
        <v>0</v>
      </c>
      <c r="Q84" s="35">
        <v>399</v>
      </c>
      <c r="R84" s="35">
        <v>162</v>
      </c>
      <c r="S84" s="35">
        <v>298</v>
      </c>
      <c r="T84" s="35">
        <v>1416</v>
      </c>
      <c r="U84" s="35">
        <v>1823</v>
      </c>
      <c r="V84" s="35">
        <v>1155</v>
      </c>
      <c r="W84" s="35">
        <v>3557</v>
      </c>
      <c r="X84" s="35">
        <v>1189</v>
      </c>
      <c r="Y84" s="35">
        <v>0</v>
      </c>
      <c r="Z84" s="35">
        <v>836</v>
      </c>
      <c r="AA84" s="35">
        <v>0</v>
      </c>
      <c r="AB84" s="35">
        <v>331</v>
      </c>
      <c r="AC84" s="35">
        <v>748</v>
      </c>
      <c r="AD84" s="35">
        <v>861</v>
      </c>
      <c r="AE84" s="35">
        <v>0</v>
      </c>
      <c r="AF84" s="35">
        <v>0</v>
      </c>
      <c r="AG84" s="35">
        <v>0</v>
      </c>
      <c r="AH84" s="35">
        <v>2066</v>
      </c>
      <c r="AI84" s="35">
        <v>0</v>
      </c>
      <c r="AJ84" s="35">
        <v>0</v>
      </c>
      <c r="AK84" s="35">
        <v>9631</v>
      </c>
      <c r="AL84" s="35">
        <v>46</v>
      </c>
      <c r="AM84" s="35">
        <v>692</v>
      </c>
      <c r="AN84" s="35">
        <v>43</v>
      </c>
      <c r="AO84" s="35">
        <v>15</v>
      </c>
      <c r="AP84" s="35">
        <v>25</v>
      </c>
      <c r="AQ84" s="35">
        <v>47</v>
      </c>
      <c r="AR84" s="35">
        <v>231</v>
      </c>
      <c r="AS84" s="35">
        <v>177</v>
      </c>
    </row>
    <row r="85" spans="1:45" x14ac:dyDescent="0.35">
      <c r="A85" s="32" t="s">
        <v>35</v>
      </c>
      <c r="B85" s="89" t="s">
        <v>9</v>
      </c>
      <c r="C85" s="35">
        <v>0</v>
      </c>
      <c r="D85" s="35">
        <v>0</v>
      </c>
      <c r="E85" s="35">
        <v>0</v>
      </c>
      <c r="F85" s="35">
        <v>0</v>
      </c>
      <c r="G85" s="35">
        <v>0</v>
      </c>
      <c r="H85" s="35">
        <v>0</v>
      </c>
      <c r="I85" s="35">
        <v>0</v>
      </c>
      <c r="J85" s="35">
        <v>0</v>
      </c>
      <c r="K85" s="35">
        <v>0</v>
      </c>
      <c r="L85" s="35">
        <v>0</v>
      </c>
      <c r="M85" s="35">
        <v>7103</v>
      </c>
      <c r="N85" s="35">
        <v>3163</v>
      </c>
      <c r="O85" s="35">
        <v>0</v>
      </c>
      <c r="P85" s="35">
        <v>0</v>
      </c>
      <c r="Q85" s="35">
        <v>0</v>
      </c>
      <c r="R85" s="35">
        <v>0</v>
      </c>
      <c r="S85" s="35">
        <v>0</v>
      </c>
      <c r="T85" s="35">
        <v>0</v>
      </c>
      <c r="U85" s="35">
        <v>0</v>
      </c>
      <c r="V85" s="35">
        <v>0</v>
      </c>
      <c r="W85" s="35">
        <v>4503</v>
      </c>
      <c r="X85" s="35">
        <v>0</v>
      </c>
      <c r="Y85" s="35">
        <v>0</v>
      </c>
      <c r="Z85" s="35">
        <v>0</v>
      </c>
      <c r="AA85" s="35">
        <v>2043</v>
      </c>
      <c r="AB85" s="35">
        <v>2234</v>
      </c>
      <c r="AC85" s="35">
        <v>1470</v>
      </c>
      <c r="AD85" s="35">
        <v>0</v>
      </c>
      <c r="AE85" s="35">
        <v>0</v>
      </c>
      <c r="AF85" s="35">
        <v>22344</v>
      </c>
      <c r="AG85" s="35">
        <v>0</v>
      </c>
      <c r="AH85" s="35">
        <v>157611</v>
      </c>
      <c r="AI85" s="35">
        <v>0</v>
      </c>
      <c r="AJ85" s="35">
        <v>0</v>
      </c>
      <c r="AK85" s="35">
        <v>233</v>
      </c>
      <c r="AL85" s="35">
        <v>0</v>
      </c>
      <c r="AM85" s="35">
        <v>0</v>
      </c>
      <c r="AN85" s="35">
        <v>588</v>
      </c>
      <c r="AO85" s="35">
        <v>402</v>
      </c>
      <c r="AP85" s="35">
        <v>108</v>
      </c>
      <c r="AQ85" s="35">
        <v>0</v>
      </c>
      <c r="AR85" s="35">
        <v>201</v>
      </c>
      <c r="AS85" s="35">
        <v>0</v>
      </c>
    </row>
    <row r="86" spans="1:45" x14ac:dyDescent="0.35">
      <c r="A86" s="32" t="s">
        <v>37</v>
      </c>
      <c r="B86" s="89" t="s">
        <v>9</v>
      </c>
      <c r="C86" s="35">
        <v>0</v>
      </c>
      <c r="D86" s="35">
        <v>0</v>
      </c>
      <c r="E86" s="35">
        <v>0</v>
      </c>
      <c r="F86" s="35">
        <v>0</v>
      </c>
      <c r="G86" s="35">
        <v>0</v>
      </c>
      <c r="H86" s="35">
        <v>0</v>
      </c>
      <c r="I86" s="35">
        <v>0</v>
      </c>
      <c r="J86" s="35">
        <v>0</v>
      </c>
      <c r="K86" s="35">
        <v>0</v>
      </c>
      <c r="L86" s="35">
        <v>0</v>
      </c>
      <c r="M86" s="35">
        <v>0</v>
      </c>
      <c r="N86" s="35">
        <v>0</v>
      </c>
      <c r="O86" s="35">
        <v>0</v>
      </c>
      <c r="P86" s="35">
        <v>0</v>
      </c>
      <c r="Q86" s="35">
        <v>0</v>
      </c>
      <c r="R86" s="35">
        <v>0</v>
      </c>
      <c r="S86" s="35">
        <v>0</v>
      </c>
      <c r="T86" s="35">
        <v>0</v>
      </c>
      <c r="U86" s="35">
        <v>0</v>
      </c>
      <c r="V86" s="35">
        <v>0</v>
      </c>
      <c r="W86" s="35">
        <v>0</v>
      </c>
      <c r="X86" s="35">
        <v>0</v>
      </c>
      <c r="Y86" s="35">
        <v>0</v>
      </c>
      <c r="Z86" s="35">
        <v>0</v>
      </c>
      <c r="AA86" s="35">
        <v>0</v>
      </c>
      <c r="AB86" s="35">
        <v>0</v>
      </c>
      <c r="AC86" s="35">
        <v>0</v>
      </c>
      <c r="AD86" s="35">
        <v>0</v>
      </c>
      <c r="AE86" s="35">
        <v>0</v>
      </c>
      <c r="AF86" s="35">
        <v>590</v>
      </c>
      <c r="AG86" s="35">
        <v>0</v>
      </c>
      <c r="AH86" s="35">
        <v>0</v>
      </c>
      <c r="AI86" s="35">
        <v>0</v>
      </c>
      <c r="AJ86" s="35">
        <v>0</v>
      </c>
      <c r="AK86" s="35">
        <v>0</v>
      </c>
      <c r="AL86" s="35">
        <v>0</v>
      </c>
      <c r="AM86" s="35">
        <v>0</v>
      </c>
      <c r="AN86" s="35">
        <v>0</v>
      </c>
      <c r="AO86" s="35">
        <v>0</v>
      </c>
      <c r="AP86" s="35">
        <v>0</v>
      </c>
      <c r="AQ86" s="35">
        <v>0</v>
      </c>
      <c r="AR86" s="35">
        <v>0</v>
      </c>
      <c r="AS86" s="35">
        <v>0</v>
      </c>
    </row>
    <row r="87" spans="1:45" x14ac:dyDescent="0.35">
      <c r="A87" s="32" t="s">
        <v>34</v>
      </c>
      <c r="B87" s="89" t="s">
        <v>9</v>
      </c>
      <c r="C87" s="35">
        <v>0</v>
      </c>
      <c r="D87" s="35">
        <v>0</v>
      </c>
      <c r="E87" s="35">
        <v>0</v>
      </c>
      <c r="F87" s="35">
        <v>0</v>
      </c>
      <c r="G87" s="35">
        <v>0</v>
      </c>
      <c r="H87" s="35">
        <v>0</v>
      </c>
      <c r="I87" s="35">
        <v>0</v>
      </c>
      <c r="J87" s="35">
        <v>0</v>
      </c>
      <c r="K87" s="35">
        <v>0</v>
      </c>
      <c r="L87" s="35">
        <v>0</v>
      </c>
      <c r="M87" s="35">
        <v>0</v>
      </c>
      <c r="N87" s="35">
        <v>0</v>
      </c>
      <c r="O87" s="35">
        <v>0</v>
      </c>
      <c r="P87" s="35">
        <v>0</v>
      </c>
      <c r="Q87" s="35">
        <v>0</v>
      </c>
      <c r="R87" s="35">
        <v>0</v>
      </c>
      <c r="S87" s="35">
        <v>0</v>
      </c>
      <c r="T87" s="35">
        <v>0</v>
      </c>
      <c r="U87" s="35">
        <v>0</v>
      </c>
      <c r="V87" s="35">
        <v>0</v>
      </c>
      <c r="W87" s="35">
        <v>0</v>
      </c>
      <c r="X87" s="35">
        <v>0</v>
      </c>
      <c r="Y87" s="35">
        <v>0</v>
      </c>
      <c r="Z87" s="35">
        <v>0</v>
      </c>
      <c r="AA87" s="35">
        <v>0</v>
      </c>
      <c r="AB87" s="35">
        <v>0</v>
      </c>
      <c r="AC87" s="35">
        <v>0</v>
      </c>
      <c r="AD87" s="35">
        <v>0</v>
      </c>
      <c r="AE87" s="35">
        <v>0</v>
      </c>
      <c r="AF87" s="35">
        <v>9521</v>
      </c>
      <c r="AG87" s="35">
        <v>0</v>
      </c>
      <c r="AH87" s="35">
        <v>0</v>
      </c>
      <c r="AI87" s="35">
        <v>0</v>
      </c>
      <c r="AJ87" s="35">
        <v>0</v>
      </c>
      <c r="AK87" s="35">
        <v>0</v>
      </c>
      <c r="AL87" s="35">
        <v>0</v>
      </c>
      <c r="AM87" s="35">
        <v>0</v>
      </c>
      <c r="AN87" s="35">
        <v>0</v>
      </c>
      <c r="AO87" s="35">
        <v>0</v>
      </c>
      <c r="AP87" s="35">
        <v>0</v>
      </c>
      <c r="AQ87" s="35">
        <v>0</v>
      </c>
      <c r="AR87" s="35">
        <v>0</v>
      </c>
      <c r="AS87" s="35">
        <v>0</v>
      </c>
    </row>
    <row r="88" spans="1:45" x14ac:dyDescent="0.35">
      <c r="A88" s="32" t="s">
        <v>38</v>
      </c>
      <c r="B88" s="89" t="s">
        <v>9</v>
      </c>
      <c r="C88" s="35">
        <v>0</v>
      </c>
      <c r="D88" s="35">
        <v>0</v>
      </c>
      <c r="E88" s="35">
        <v>0</v>
      </c>
      <c r="F88" s="35">
        <v>0</v>
      </c>
      <c r="G88" s="35">
        <v>0</v>
      </c>
      <c r="H88" s="35">
        <v>0</v>
      </c>
      <c r="I88" s="35">
        <v>0</v>
      </c>
      <c r="J88" s="35">
        <v>0</v>
      </c>
      <c r="K88" s="35">
        <v>0</v>
      </c>
      <c r="L88" s="35">
        <v>0</v>
      </c>
      <c r="M88" s="35">
        <v>0</v>
      </c>
      <c r="N88" s="35">
        <v>0</v>
      </c>
      <c r="O88" s="35">
        <v>0</v>
      </c>
      <c r="P88" s="35">
        <v>0</v>
      </c>
      <c r="Q88" s="35">
        <v>0</v>
      </c>
      <c r="R88" s="35">
        <v>0</v>
      </c>
      <c r="S88" s="35">
        <v>0</v>
      </c>
      <c r="T88" s="35">
        <v>0</v>
      </c>
      <c r="U88" s="35">
        <v>0</v>
      </c>
      <c r="V88" s="35">
        <v>0</v>
      </c>
      <c r="W88" s="35">
        <v>0</v>
      </c>
      <c r="X88" s="35">
        <v>0</v>
      </c>
      <c r="Y88" s="35">
        <v>93</v>
      </c>
      <c r="Z88" s="35">
        <v>67089</v>
      </c>
      <c r="AA88" s="35">
        <v>0</v>
      </c>
      <c r="AB88" s="35">
        <v>0</v>
      </c>
      <c r="AC88" s="35">
        <v>0</v>
      </c>
      <c r="AD88" s="35">
        <v>0</v>
      </c>
      <c r="AE88" s="35">
        <v>0</v>
      </c>
      <c r="AF88" s="35">
        <v>0</v>
      </c>
      <c r="AG88" s="35">
        <v>0</v>
      </c>
      <c r="AH88" s="35">
        <v>842</v>
      </c>
      <c r="AI88" s="35">
        <v>0</v>
      </c>
      <c r="AJ88" s="35">
        <v>277</v>
      </c>
      <c r="AK88" s="35">
        <v>0</v>
      </c>
      <c r="AL88" s="35">
        <v>13</v>
      </c>
      <c r="AM88" s="35">
        <v>0</v>
      </c>
      <c r="AN88" s="35">
        <v>0</v>
      </c>
      <c r="AO88" s="35">
        <v>0</v>
      </c>
      <c r="AP88" s="35">
        <v>0</v>
      </c>
      <c r="AQ88" s="35">
        <v>0</v>
      </c>
      <c r="AR88" s="35">
        <v>0</v>
      </c>
      <c r="AS88" s="35">
        <v>0</v>
      </c>
    </row>
    <row r="89" spans="1:45" ht="25" x14ac:dyDescent="0.35">
      <c r="A89" s="21" t="s">
        <v>32</v>
      </c>
      <c r="B89" s="89" t="s">
        <v>9</v>
      </c>
      <c r="C89" s="35">
        <v>0</v>
      </c>
      <c r="D89" s="35">
        <v>0</v>
      </c>
      <c r="E89" s="35">
        <v>0</v>
      </c>
      <c r="F89" s="35">
        <v>0</v>
      </c>
      <c r="G89" s="35">
        <v>0</v>
      </c>
      <c r="H89" s="35">
        <v>0</v>
      </c>
      <c r="I89" s="35">
        <v>0</v>
      </c>
      <c r="J89" s="35">
        <v>0</v>
      </c>
      <c r="K89" s="35">
        <v>0</v>
      </c>
      <c r="L89" s="35">
        <v>0</v>
      </c>
      <c r="M89" s="35">
        <v>0</v>
      </c>
      <c r="N89" s="35">
        <v>0</v>
      </c>
      <c r="O89" s="35">
        <v>0</v>
      </c>
      <c r="P89" s="35">
        <v>0</v>
      </c>
      <c r="Q89" s="35">
        <v>0</v>
      </c>
      <c r="R89" s="35">
        <v>0</v>
      </c>
      <c r="S89" s="35">
        <v>0</v>
      </c>
      <c r="T89" s="35">
        <v>0</v>
      </c>
      <c r="U89" s="35">
        <v>0</v>
      </c>
      <c r="V89" s="35">
        <v>0</v>
      </c>
      <c r="W89" s="35">
        <v>0</v>
      </c>
      <c r="X89" s="35">
        <v>0</v>
      </c>
      <c r="Y89" s="35">
        <v>0</v>
      </c>
      <c r="Z89" s="35">
        <v>0</v>
      </c>
      <c r="AA89" s="35">
        <v>0</v>
      </c>
      <c r="AB89" s="35">
        <v>0</v>
      </c>
      <c r="AC89" s="35">
        <v>0</v>
      </c>
      <c r="AD89" s="35">
        <v>0</v>
      </c>
      <c r="AE89" s="35">
        <v>0</v>
      </c>
      <c r="AF89" s="35">
        <v>0</v>
      </c>
      <c r="AG89" s="35">
        <v>0</v>
      </c>
      <c r="AH89" s="35">
        <v>0</v>
      </c>
      <c r="AI89" s="35">
        <v>115</v>
      </c>
      <c r="AJ89" s="35">
        <v>333</v>
      </c>
      <c r="AK89" s="35">
        <v>57</v>
      </c>
      <c r="AL89" s="35">
        <v>294</v>
      </c>
      <c r="AM89" s="35">
        <v>0</v>
      </c>
      <c r="AN89" s="35">
        <v>0</v>
      </c>
      <c r="AO89" s="35">
        <v>0</v>
      </c>
      <c r="AP89" s="35">
        <v>0</v>
      </c>
      <c r="AQ89" s="35">
        <v>0</v>
      </c>
      <c r="AR89" s="35"/>
      <c r="AS89" s="35">
        <v>60</v>
      </c>
    </row>
    <row r="90" spans="1:45" x14ac:dyDescent="0.35">
      <c r="A90" s="21" t="s">
        <v>33</v>
      </c>
      <c r="B90" s="89" t="s">
        <v>9</v>
      </c>
      <c r="C90" s="35">
        <v>0</v>
      </c>
      <c r="D90" s="35">
        <v>0</v>
      </c>
      <c r="E90" s="35">
        <v>0</v>
      </c>
      <c r="F90" s="35">
        <v>0</v>
      </c>
      <c r="G90" s="35">
        <v>0</v>
      </c>
      <c r="H90" s="35">
        <v>0</v>
      </c>
      <c r="I90" s="35">
        <v>0</v>
      </c>
      <c r="J90" s="35">
        <v>0</v>
      </c>
      <c r="K90" s="35">
        <v>0</v>
      </c>
      <c r="L90" s="35">
        <v>0</v>
      </c>
      <c r="M90" s="35">
        <v>0</v>
      </c>
      <c r="N90" s="35">
        <v>0</v>
      </c>
      <c r="O90" s="35">
        <v>0</v>
      </c>
      <c r="P90" s="35">
        <v>0</v>
      </c>
      <c r="Q90" s="35">
        <v>0</v>
      </c>
      <c r="R90" s="35">
        <v>0</v>
      </c>
      <c r="S90" s="35">
        <v>0</v>
      </c>
      <c r="T90" s="35">
        <v>0</v>
      </c>
      <c r="U90" s="35">
        <v>0</v>
      </c>
      <c r="V90" s="35">
        <v>0</v>
      </c>
      <c r="W90" s="35">
        <v>0</v>
      </c>
      <c r="X90" s="35">
        <v>0</v>
      </c>
      <c r="Y90" s="35">
        <v>11</v>
      </c>
      <c r="Z90" s="35">
        <v>32</v>
      </c>
      <c r="AA90" s="35">
        <v>177</v>
      </c>
      <c r="AB90" s="35">
        <v>132</v>
      </c>
      <c r="AC90" s="35">
        <v>146</v>
      </c>
      <c r="AD90" s="35">
        <v>169</v>
      </c>
      <c r="AE90" s="35">
        <v>133</v>
      </c>
      <c r="AF90" s="35">
        <v>57</v>
      </c>
      <c r="AG90" s="35">
        <v>116</v>
      </c>
      <c r="AH90" s="35">
        <v>74</v>
      </c>
      <c r="AI90" s="35">
        <v>453</v>
      </c>
      <c r="AJ90" s="35">
        <v>706</v>
      </c>
      <c r="AK90" s="35">
        <v>680</v>
      </c>
      <c r="AL90" s="35">
        <v>187</v>
      </c>
      <c r="AM90" s="35">
        <v>16</v>
      </c>
      <c r="AN90" s="35">
        <v>0</v>
      </c>
      <c r="AO90" s="35">
        <v>0</v>
      </c>
      <c r="AP90" s="35">
        <v>10</v>
      </c>
      <c r="AQ90" s="35"/>
      <c r="AR90" s="35"/>
      <c r="AS90" s="19"/>
    </row>
    <row r="91" spans="1:45" ht="37.5" x14ac:dyDescent="0.35">
      <c r="A91" s="32" t="s">
        <v>126</v>
      </c>
      <c r="B91" s="89" t="s">
        <v>9</v>
      </c>
      <c r="C91" s="35">
        <v>0</v>
      </c>
      <c r="D91" s="35">
        <v>0</v>
      </c>
      <c r="E91" s="35">
        <v>0</v>
      </c>
      <c r="F91" s="35">
        <v>0</v>
      </c>
      <c r="G91" s="35">
        <v>0</v>
      </c>
      <c r="H91" s="35">
        <v>0</v>
      </c>
      <c r="I91" s="35">
        <v>0</v>
      </c>
      <c r="J91" s="35">
        <v>0</v>
      </c>
      <c r="K91" s="35">
        <v>0</v>
      </c>
      <c r="L91" s="35">
        <v>0</v>
      </c>
      <c r="M91" s="35">
        <v>0</v>
      </c>
      <c r="N91" s="35">
        <v>0</v>
      </c>
      <c r="O91" s="35">
        <v>0</v>
      </c>
      <c r="P91" s="35">
        <v>0</v>
      </c>
      <c r="Q91" s="35">
        <v>0</v>
      </c>
      <c r="R91" s="35">
        <v>0</v>
      </c>
      <c r="S91" s="35">
        <v>0</v>
      </c>
      <c r="T91" s="35">
        <v>0</v>
      </c>
      <c r="U91" s="35">
        <v>0</v>
      </c>
      <c r="V91" s="35">
        <v>0</v>
      </c>
      <c r="W91" s="35">
        <v>0</v>
      </c>
      <c r="X91" s="35">
        <v>0</v>
      </c>
      <c r="Y91" s="35">
        <v>0</v>
      </c>
      <c r="Z91" s="35">
        <v>0</v>
      </c>
      <c r="AA91" s="35">
        <v>0</v>
      </c>
      <c r="AB91" s="35">
        <v>0</v>
      </c>
      <c r="AC91" s="35">
        <v>0</v>
      </c>
      <c r="AD91" s="35">
        <v>0</v>
      </c>
      <c r="AE91" s="35">
        <v>0</v>
      </c>
      <c r="AF91" s="35">
        <v>0</v>
      </c>
      <c r="AG91" s="35">
        <v>0</v>
      </c>
      <c r="AH91" s="35">
        <v>0</v>
      </c>
      <c r="AI91" s="35">
        <v>0</v>
      </c>
      <c r="AJ91" s="35">
        <v>0</v>
      </c>
      <c r="AK91" s="35">
        <v>0</v>
      </c>
      <c r="AL91" s="35">
        <v>0</v>
      </c>
      <c r="AM91" s="35">
        <v>0</v>
      </c>
      <c r="AN91" s="35">
        <v>0</v>
      </c>
      <c r="AO91" s="35">
        <v>0</v>
      </c>
      <c r="AP91" s="35"/>
      <c r="AQ91" s="35"/>
      <c r="AR91" s="35"/>
      <c r="AS91" s="35"/>
    </row>
    <row r="92" spans="1:45" ht="25" x14ac:dyDescent="0.35">
      <c r="A92" s="32" t="s">
        <v>121</v>
      </c>
      <c r="B92" s="89" t="s">
        <v>9</v>
      </c>
      <c r="C92" s="35">
        <v>0</v>
      </c>
      <c r="D92" s="35">
        <v>0</v>
      </c>
      <c r="E92" s="35">
        <v>0</v>
      </c>
      <c r="F92" s="35">
        <v>0</v>
      </c>
      <c r="G92" s="35">
        <v>0</v>
      </c>
      <c r="H92" s="35">
        <v>0</v>
      </c>
      <c r="I92" s="35">
        <v>0</v>
      </c>
      <c r="J92" s="35">
        <v>0</v>
      </c>
      <c r="K92" s="35">
        <v>0</v>
      </c>
      <c r="L92" s="35">
        <v>0</v>
      </c>
      <c r="M92" s="35">
        <v>0</v>
      </c>
      <c r="N92" s="35">
        <v>0</v>
      </c>
      <c r="O92" s="35">
        <v>0</v>
      </c>
      <c r="P92" s="35">
        <v>0</v>
      </c>
      <c r="Q92" s="35">
        <v>0</v>
      </c>
      <c r="R92" s="35">
        <v>0</v>
      </c>
      <c r="S92" s="35">
        <v>0</v>
      </c>
      <c r="T92" s="35">
        <v>0</v>
      </c>
      <c r="U92" s="35">
        <v>0</v>
      </c>
      <c r="V92" s="35">
        <v>0</v>
      </c>
      <c r="W92" s="35">
        <v>0</v>
      </c>
      <c r="X92" s="35">
        <v>0</v>
      </c>
      <c r="Y92" s="35">
        <v>0</v>
      </c>
      <c r="Z92" s="35">
        <v>0</v>
      </c>
      <c r="AA92" s="35">
        <v>0</v>
      </c>
      <c r="AB92" s="35">
        <v>0</v>
      </c>
      <c r="AC92" s="35">
        <v>0</v>
      </c>
      <c r="AD92" s="35">
        <v>0</v>
      </c>
      <c r="AE92" s="35">
        <v>0</v>
      </c>
      <c r="AF92" s="35">
        <v>0</v>
      </c>
      <c r="AG92" s="35">
        <v>0</v>
      </c>
      <c r="AH92" s="35">
        <v>0</v>
      </c>
      <c r="AI92" s="35">
        <v>0</v>
      </c>
      <c r="AJ92" s="35"/>
      <c r="AK92" s="35"/>
      <c r="AL92" s="35"/>
      <c r="AM92" s="35"/>
      <c r="AN92" s="35"/>
      <c r="AO92" s="35"/>
      <c r="AP92" s="35"/>
      <c r="AQ92" s="35"/>
      <c r="AR92" s="35"/>
      <c r="AS92" s="35"/>
    </row>
    <row r="93" spans="1:45" x14ac:dyDescent="0.35">
      <c r="A93" s="32" t="s">
        <v>122</v>
      </c>
      <c r="B93" s="89" t="s">
        <v>9</v>
      </c>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v>0</v>
      </c>
      <c r="AI93" s="35">
        <v>0</v>
      </c>
      <c r="AJ93" s="35"/>
      <c r="AK93" s="35"/>
      <c r="AL93" s="35"/>
      <c r="AM93" s="35"/>
      <c r="AN93" s="35"/>
      <c r="AO93" s="35"/>
      <c r="AP93" s="35"/>
      <c r="AQ93" s="35"/>
      <c r="AR93" s="35"/>
      <c r="AS93" s="35"/>
    </row>
    <row r="94" spans="1:45" x14ac:dyDescent="0.35">
      <c r="A94" s="21" t="s">
        <v>117</v>
      </c>
      <c r="B94" s="89" t="s">
        <v>9</v>
      </c>
      <c r="C94" s="35">
        <v>0</v>
      </c>
      <c r="D94" s="35">
        <v>0</v>
      </c>
      <c r="E94" s="35">
        <v>0</v>
      </c>
      <c r="F94" s="35">
        <v>0</v>
      </c>
      <c r="G94" s="35">
        <v>0</v>
      </c>
      <c r="H94" s="35">
        <v>0</v>
      </c>
      <c r="I94" s="35">
        <v>0</v>
      </c>
      <c r="J94" s="35">
        <v>0</v>
      </c>
      <c r="K94" s="35">
        <v>0</v>
      </c>
      <c r="L94" s="35">
        <v>0</v>
      </c>
      <c r="M94" s="35">
        <v>0</v>
      </c>
      <c r="N94" s="35">
        <v>0</v>
      </c>
      <c r="O94" s="35">
        <v>0</v>
      </c>
      <c r="P94" s="35">
        <v>0</v>
      </c>
      <c r="Q94" s="35">
        <v>0</v>
      </c>
      <c r="R94" s="35">
        <v>0</v>
      </c>
      <c r="S94" s="35">
        <v>0</v>
      </c>
      <c r="T94" s="35">
        <v>0</v>
      </c>
      <c r="U94" s="35">
        <v>0</v>
      </c>
      <c r="V94" s="35">
        <v>0</v>
      </c>
      <c r="W94" s="35">
        <v>0</v>
      </c>
      <c r="X94" s="35">
        <v>0</v>
      </c>
      <c r="Y94" s="35">
        <v>0</v>
      </c>
      <c r="Z94" s="35">
        <v>0</v>
      </c>
      <c r="AA94" s="35">
        <v>0</v>
      </c>
      <c r="AB94" s="35">
        <v>0</v>
      </c>
      <c r="AC94" s="35">
        <v>0</v>
      </c>
      <c r="AD94" s="35">
        <v>0</v>
      </c>
      <c r="AE94" s="35">
        <v>0</v>
      </c>
      <c r="AF94" s="35">
        <v>0</v>
      </c>
      <c r="AG94" s="35">
        <v>0</v>
      </c>
      <c r="AH94" s="35">
        <v>0</v>
      </c>
      <c r="AI94" s="35">
        <v>0</v>
      </c>
      <c r="AJ94" s="35"/>
      <c r="AK94" s="35"/>
      <c r="AL94" s="35"/>
      <c r="AM94" s="35"/>
      <c r="AN94" s="35"/>
      <c r="AO94" s="35"/>
      <c r="AP94" s="35"/>
      <c r="AQ94" s="35"/>
      <c r="AR94" s="35"/>
      <c r="AS94" s="35"/>
    </row>
  </sheetData>
  <phoneticPr fontId="25" type="noConversion"/>
  <pageMargins left="1" right="1" top="1" bottom="1" header="1" footer="1"/>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Fuels</vt:lpstr>
      <vt:lpstr>FeedStock</vt:lpstr>
      <vt:lpstr>Graphs</vt:lpstr>
      <vt:lpstr>Graph Data</vt:lpstr>
      <vt:lpstr>FeedStock 2011 - 2021</vt:lpstr>
      <vt:lpstr>Fuels!Print_Titles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d'Esterhazy, Stephen@ARB</dc:creator>
  <cp:lastModifiedBy>d'Esterhazy, Stephen@ARB</cp:lastModifiedBy>
  <dcterms:created xsi:type="dcterms:W3CDTF">2019-01-24T22:30:17Z</dcterms:created>
  <dcterms:modified xsi:type="dcterms:W3CDTF">2022-01-31T23:05:40Z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