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\Desktop\Before Upload Git\30519\"/>
    </mc:Choice>
  </mc:AlternateContent>
  <bookViews>
    <workbookView xWindow="0" yWindow="0" windowWidth="20490" windowHeight="7620" activeTab="4"/>
  </bookViews>
  <sheets>
    <sheet name="ALL-Burndown" sheetId="5" r:id="rId1"/>
    <sheet name="Sprint 1" sheetId="1" r:id="rId2"/>
    <sheet name="Sprint 2" sheetId="2" r:id="rId3"/>
    <sheet name="Sprint 3" sheetId="3" r:id="rId4"/>
    <sheet name="Sprint 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5" l="1"/>
  <c r="I29" i="5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AO29" i="5" s="1"/>
  <c r="AP29" i="5" s="1"/>
  <c r="AQ29" i="5" s="1"/>
  <c r="AR29" i="5" s="1"/>
  <c r="AS29" i="5" s="1"/>
  <c r="AT29" i="5" s="1"/>
  <c r="AU29" i="5" s="1"/>
  <c r="AV29" i="5" s="1"/>
  <c r="AW29" i="5" s="1"/>
  <c r="AX29" i="5" s="1"/>
  <c r="AY29" i="5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AN28" i="5" l="1"/>
  <c r="G16" i="3"/>
  <c r="H16" i="3"/>
  <c r="I16" i="3" s="1"/>
  <c r="J16" i="3" s="1"/>
  <c r="K16" i="3" s="1"/>
  <c r="L16" i="3" s="1"/>
  <c r="M16" i="3" s="1"/>
  <c r="N16" i="3" s="1"/>
  <c r="O16" i="3" s="1"/>
  <c r="P16" i="3" s="1"/>
  <c r="F16" i="3"/>
  <c r="E17" i="3"/>
  <c r="E16" i="3"/>
  <c r="F17" i="3" l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H28" i="5"/>
  <c r="G28" i="5"/>
  <c r="F30" i="5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G22" i="5"/>
  <c r="F29" i="5"/>
  <c r="G29" i="5" s="1"/>
  <c r="E14" i="2" l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D13" i="1" l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</calcChain>
</file>

<file path=xl/sharedStrings.xml><?xml version="1.0" encoding="utf-8"?>
<sst xmlns="http://schemas.openxmlformats.org/spreadsheetml/2006/main" count="85" uniqueCount="62">
  <si>
    <t>Task</t>
  </si>
  <si>
    <t>No</t>
  </si>
  <si>
    <t>1.1</t>
  </si>
  <si>
    <t>Deskripsi Entitas</t>
  </si>
  <si>
    <t>1.2</t>
  </si>
  <si>
    <t>ERD</t>
  </si>
  <si>
    <t>1.3</t>
  </si>
  <si>
    <t>Implementasi MySQL</t>
  </si>
  <si>
    <t>1.4.</t>
  </si>
  <si>
    <t>Prototype Website</t>
  </si>
  <si>
    <t>1.5</t>
  </si>
  <si>
    <t>Pembuatan Logo eTracer</t>
  </si>
  <si>
    <t>Estimated Time Remaining (Hours)</t>
  </si>
  <si>
    <t>Actual Time Remaining (Hours)</t>
  </si>
  <si>
    <t>Time Cost (Hours)</t>
  </si>
  <si>
    <t>04 maret</t>
  </si>
  <si>
    <t>5 maret</t>
  </si>
  <si>
    <t>6 maret</t>
  </si>
  <si>
    <t>7 maret</t>
  </si>
  <si>
    <t>8 maret</t>
  </si>
  <si>
    <t>9 maret</t>
  </si>
  <si>
    <t>10 maret</t>
  </si>
  <si>
    <t>11 maret</t>
  </si>
  <si>
    <t>12 maret</t>
  </si>
  <si>
    <t>13 maret</t>
  </si>
  <si>
    <t>14 maret</t>
  </si>
  <si>
    <t>15 maret</t>
  </si>
  <si>
    <t>16 maret</t>
  </si>
  <si>
    <t>17 maret</t>
  </si>
  <si>
    <t>Homepage</t>
  </si>
  <si>
    <t>Halaman Alumni</t>
  </si>
  <si>
    <t>Halaman Admin</t>
  </si>
  <si>
    <t>Halaman Kuesioner Alumni</t>
  </si>
  <si>
    <t>Halaman Kuesioner Perusahaan</t>
  </si>
  <si>
    <t>Halaman Buat Berita</t>
  </si>
  <si>
    <t>Halaman Berita</t>
  </si>
  <si>
    <t>Halaman Login</t>
  </si>
  <si>
    <t>Time (Hour)</t>
  </si>
  <si>
    <t>Estimated Time</t>
  </si>
  <si>
    <t>Actual Time</t>
  </si>
  <si>
    <t>No Task</t>
  </si>
  <si>
    <t>Sprint 1</t>
  </si>
  <si>
    <t>Sprint 4</t>
  </si>
  <si>
    <t>Sprint 3</t>
  </si>
  <si>
    <t>Sprint 2</t>
  </si>
  <si>
    <t>Velocity Sprint</t>
  </si>
  <si>
    <t>Actual Time Work Perday (Hours)</t>
  </si>
  <si>
    <t>Start Time (Hour)</t>
  </si>
  <si>
    <t>Log In</t>
  </si>
  <si>
    <t>Pengubahan Data Diri (Alumni)</t>
  </si>
  <si>
    <t>Pembuatan Berita (Alumni)</t>
  </si>
  <si>
    <t>Pengaturan User (Admin)</t>
  </si>
  <si>
    <t>Pengaturan Kuesioner (Admin)</t>
  </si>
  <si>
    <t>Pengaturan Berita (Admin)</t>
  </si>
  <si>
    <t>Kuesioner Perusahaan</t>
  </si>
  <si>
    <t>Kuesioner Alumni Pendahuluan</t>
  </si>
  <si>
    <t>Kuesioner Utama Alumni</t>
  </si>
  <si>
    <t>Perbaikan Profil Alumni</t>
  </si>
  <si>
    <t>Perbaikan Kuesioner</t>
  </si>
  <si>
    <t>Perbaikan Tabel Alumni &amp; Admin</t>
  </si>
  <si>
    <t>Fitur Download</t>
  </si>
  <si>
    <t>Fitur 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</si>
</sst>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/>
    <xf numFmtId="0" fontId="0" fillId="5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5" xfId="0" applyFont="1" applyFill="1" applyBorder="1"/>
    <xf numFmtId="0" fontId="0" fillId="0" borderId="6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5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" fontId="0" fillId="2" borderId="2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4" xfId="0" applyFill="1" applyBorder="1" applyAlignment="1">
      <alignment vertical="center"/>
    </xf>
    <xf numFmtId="0" fontId="0" fillId="5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</a:t>
            </a:r>
            <a:r>
              <a:rPr lang="en-US"/>
              <a:t>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'ALL-Burndown'!$E$7</c:f>
              <c:strCache>
                <c:ptCount val="1"/>
                <c:pt idx="0">
                  <c:v>Estimated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'ALL-Burndown'!$D$8:$D$11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'ALL-Burndown'!$E$8:$E$11</c:f>
              <c:numCache>
                <c:formatCode>General</c:formatCode>
                <c:ptCount val="4"/>
                <c:pt idx="0">
                  <c:v>68</c:v>
                </c:pt>
                <c:pt idx="1">
                  <c:v>80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9-400C-AAA9-657D5AC63217}"/>
            </c:ext>
          </c:extLst>
        </c:ser>
        <c:ser>
          <c:idx val="1"/>
          <c:order val="1"/>
          <c:tx>
            <c:strRef>
              <c:f>'ALL-Burndown'!$F$7</c:f>
              <c:strCache>
                <c:ptCount val="1"/>
                <c:pt idx="0">
                  <c:v>Actual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'ALL-Burndown'!$D$8:$D$11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'ALL-Burndown'!$F$8:$F$11</c:f>
              <c:numCache>
                <c:formatCode>General</c:formatCode>
                <c:ptCount val="4"/>
                <c:pt idx="0">
                  <c:v>64</c:v>
                </c:pt>
                <c:pt idx="1">
                  <c:v>80</c:v>
                </c:pt>
                <c:pt idx="2">
                  <c:v>72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9-400C-AAA9-657D5AC63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90147360"/>
        <c:axId val="390146376"/>
        <c:axId val="0"/>
      </c:bar3DChart>
      <c:catAx>
        <c:axId val="3901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6376"/>
        <c:crosses val="autoZero"/>
        <c:auto val="1"/>
        <c:lblAlgn val="ctr"/>
        <c:lblOffset val="100"/>
        <c:noMultiLvlLbl val="0"/>
      </c:catAx>
      <c:valAx>
        <c:axId val="3901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'ALL-Burndown'!$D$29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'ALL-Burndown'!$E$29:$AW$29</c:f>
              <c:numCache>
                <c:formatCode>General</c:formatCode>
                <c:ptCount val="45"/>
                <c:pt idx="1">
                  <c:v>288</c:v>
                </c:pt>
                <c:pt idx="2" formatCode="0">
                  <c:v>281.60000000000002</c:v>
                </c:pt>
                <c:pt idx="3" formatCode="0">
                  <c:v>275.20000000000005</c:v>
                </c:pt>
                <c:pt idx="4" formatCode="0">
                  <c:v>268.80000000000007</c:v>
                </c:pt>
                <c:pt idx="5" formatCode="0">
                  <c:v>262.40000000000009</c:v>
                </c:pt>
                <c:pt idx="6" formatCode="0">
                  <c:v>256.00000000000011</c:v>
                </c:pt>
                <c:pt idx="7" formatCode="0">
                  <c:v>249.60000000000011</c:v>
                </c:pt>
                <c:pt idx="8" formatCode="0">
                  <c:v>243.2000000000001</c:v>
                </c:pt>
                <c:pt idx="9" formatCode="0">
                  <c:v>236.8000000000001</c:v>
                </c:pt>
                <c:pt idx="10" formatCode="0">
                  <c:v>230.40000000000009</c:v>
                </c:pt>
                <c:pt idx="11" formatCode="0">
                  <c:v>224.00000000000009</c:v>
                </c:pt>
                <c:pt idx="12" formatCode="0">
                  <c:v>217.60000000000008</c:v>
                </c:pt>
                <c:pt idx="13" formatCode="0">
                  <c:v>211.20000000000007</c:v>
                </c:pt>
                <c:pt idx="14" formatCode="0">
                  <c:v>204.80000000000007</c:v>
                </c:pt>
                <c:pt idx="15" formatCode="0">
                  <c:v>198.40000000000006</c:v>
                </c:pt>
                <c:pt idx="16" formatCode="0">
                  <c:v>192.00000000000006</c:v>
                </c:pt>
                <c:pt idx="17" formatCode="0">
                  <c:v>185.60000000000005</c:v>
                </c:pt>
                <c:pt idx="18" formatCode="0">
                  <c:v>179.20000000000005</c:v>
                </c:pt>
                <c:pt idx="19" formatCode="0">
                  <c:v>172.80000000000004</c:v>
                </c:pt>
                <c:pt idx="20" formatCode="0">
                  <c:v>166.40000000000003</c:v>
                </c:pt>
                <c:pt idx="21" formatCode="0">
                  <c:v>160.00000000000003</c:v>
                </c:pt>
                <c:pt idx="22" formatCode="0">
                  <c:v>153.60000000000002</c:v>
                </c:pt>
                <c:pt idx="23" formatCode="0">
                  <c:v>147.20000000000002</c:v>
                </c:pt>
                <c:pt idx="24" formatCode="0">
                  <c:v>140.80000000000001</c:v>
                </c:pt>
                <c:pt idx="25" formatCode="0">
                  <c:v>134.4</c:v>
                </c:pt>
                <c:pt idx="26" formatCode="0">
                  <c:v>128</c:v>
                </c:pt>
                <c:pt idx="27" formatCode="0">
                  <c:v>121.6</c:v>
                </c:pt>
                <c:pt idx="28" formatCode="0">
                  <c:v>115.19999999999999</c:v>
                </c:pt>
                <c:pt idx="29" formatCode="0">
                  <c:v>108.79999999999998</c:v>
                </c:pt>
                <c:pt idx="30" formatCode="0">
                  <c:v>102.39999999999998</c:v>
                </c:pt>
                <c:pt idx="31" formatCode="0">
                  <c:v>95.999999999999972</c:v>
                </c:pt>
                <c:pt idx="32" formatCode="0">
                  <c:v>89.599999999999966</c:v>
                </c:pt>
                <c:pt idx="33" formatCode="0">
                  <c:v>83.19999999999996</c:v>
                </c:pt>
                <c:pt idx="34" formatCode="0">
                  <c:v>76.799999999999955</c:v>
                </c:pt>
                <c:pt idx="35" formatCode="0">
                  <c:v>70.399999999999949</c:v>
                </c:pt>
                <c:pt idx="36" formatCode="0">
                  <c:v>63.99999999999995</c:v>
                </c:pt>
                <c:pt idx="37" formatCode="0">
                  <c:v>57.599999999999952</c:v>
                </c:pt>
                <c:pt idx="38" formatCode="0">
                  <c:v>51.199999999999953</c:v>
                </c:pt>
                <c:pt idx="39" formatCode="0">
                  <c:v>44.799999999999955</c:v>
                </c:pt>
                <c:pt idx="40" formatCode="0">
                  <c:v>38.399999999999956</c:v>
                </c:pt>
                <c:pt idx="41" formatCode="0">
                  <c:v>31.999999999999957</c:v>
                </c:pt>
                <c:pt idx="42" formatCode="0">
                  <c:v>25.599999999999959</c:v>
                </c:pt>
                <c:pt idx="43" formatCode="0">
                  <c:v>19.19999999999996</c:v>
                </c:pt>
                <c:pt idx="44" formatCode="0">
                  <c:v>12.79999999999996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2-4389-A09D-B3A913D55BC3}"/>
            </c:ext>
          </c:extLst>
        </c:ser>
        <c:ser>
          <c:idx val="1"/>
          <c:order val="1"/>
          <c:tx>
            <c:strRef>
              <c:f>'ALL-Burndown'!$D$30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'ALL-Burndown'!$E$30:$AW$30</c:f>
              <c:numCache>
                <c:formatCode>General</c:formatCode>
                <c:ptCount val="45"/>
                <c:pt idx="1">
                  <c:v>267</c:v>
                </c:pt>
                <c:pt idx="2" formatCode="0">
                  <c:v>265</c:v>
                </c:pt>
                <c:pt idx="3" formatCode="0">
                  <c:v>259</c:v>
                </c:pt>
                <c:pt idx="4" formatCode="0">
                  <c:v>253</c:v>
                </c:pt>
                <c:pt idx="5" formatCode="0">
                  <c:v>247</c:v>
                </c:pt>
                <c:pt idx="6" formatCode="0">
                  <c:v>241</c:v>
                </c:pt>
                <c:pt idx="7" formatCode="0">
                  <c:v>237</c:v>
                </c:pt>
                <c:pt idx="8" formatCode="0">
                  <c:v>229</c:v>
                </c:pt>
                <c:pt idx="9" formatCode="0">
                  <c:v>225</c:v>
                </c:pt>
                <c:pt idx="10" formatCode="0">
                  <c:v>221</c:v>
                </c:pt>
                <c:pt idx="11" formatCode="0">
                  <c:v>213</c:v>
                </c:pt>
                <c:pt idx="12" formatCode="0">
                  <c:v>203</c:v>
                </c:pt>
                <c:pt idx="13" formatCode="0">
                  <c:v>199</c:v>
                </c:pt>
                <c:pt idx="14" formatCode="0">
                  <c:v>197</c:v>
                </c:pt>
                <c:pt idx="15" formatCode="0">
                  <c:v>189</c:v>
                </c:pt>
                <c:pt idx="16" formatCode="0">
                  <c:v>183</c:v>
                </c:pt>
                <c:pt idx="17" formatCode="0">
                  <c:v>179</c:v>
                </c:pt>
                <c:pt idx="18" formatCode="0">
                  <c:v>175</c:v>
                </c:pt>
                <c:pt idx="19" formatCode="0">
                  <c:v>171</c:v>
                </c:pt>
                <c:pt idx="20" formatCode="0">
                  <c:v>163</c:v>
                </c:pt>
                <c:pt idx="21" formatCode="0">
                  <c:v>153</c:v>
                </c:pt>
                <c:pt idx="22" formatCode="0">
                  <c:v>143</c:v>
                </c:pt>
                <c:pt idx="23" formatCode="0">
                  <c:v>135</c:v>
                </c:pt>
                <c:pt idx="24" formatCode="0">
                  <c:v>127</c:v>
                </c:pt>
                <c:pt idx="25" formatCode="0">
                  <c:v>123</c:v>
                </c:pt>
                <c:pt idx="26" formatCode="0">
                  <c:v>121</c:v>
                </c:pt>
                <c:pt idx="27" formatCode="0">
                  <c:v>119</c:v>
                </c:pt>
                <c:pt idx="28" formatCode="0">
                  <c:v>117</c:v>
                </c:pt>
                <c:pt idx="29" formatCode="0">
                  <c:v>115</c:v>
                </c:pt>
                <c:pt idx="30" formatCode="0">
                  <c:v>99</c:v>
                </c:pt>
                <c:pt idx="31" formatCode="0">
                  <c:v>87</c:v>
                </c:pt>
                <c:pt idx="32" formatCode="0">
                  <c:v>79</c:v>
                </c:pt>
                <c:pt idx="33" formatCode="0">
                  <c:v>71</c:v>
                </c:pt>
                <c:pt idx="34" formatCode="0">
                  <c:v>61</c:v>
                </c:pt>
                <c:pt idx="35" formatCode="0">
                  <c:v>51</c:v>
                </c:pt>
                <c:pt idx="36" formatCode="0">
                  <c:v>49</c:v>
                </c:pt>
                <c:pt idx="37" formatCode="0">
                  <c:v>46</c:v>
                </c:pt>
                <c:pt idx="38" formatCode="0">
                  <c:v>42</c:v>
                </c:pt>
                <c:pt idx="39" formatCode="0">
                  <c:v>36</c:v>
                </c:pt>
                <c:pt idx="40" formatCode="0">
                  <c:v>30</c:v>
                </c:pt>
                <c:pt idx="41" formatCode="0">
                  <c:v>25</c:v>
                </c:pt>
                <c:pt idx="42" formatCode="0">
                  <c:v>18</c:v>
                </c:pt>
                <c:pt idx="43" formatCode="0">
                  <c:v>12</c:v>
                </c:pt>
                <c:pt idx="44" formatCode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2-4389-A09D-B3A913D5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391488"/>
        <c:axId val="391393784"/>
      </c:lineChart>
      <c:catAx>
        <c:axId val="39139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391393784"/>
        <c:crosses val="autoZero"/>
        <c:auto val="1"/>
        <c:lblAlgn val="ctr"/>
        <c:lblOffset val="100"/>
        <c:noMultiLvlLbl val="0"/>
      </c:catAx>
      <c:valAx>
        <c:axId val="3913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1'!$D$6:$R$6</c:f>
              <c:strCache>
                <c:ptCount val="15"/>
                <c:pt idx="0">
                  <c:v>Time Cost (Hours)</c:v>
                </c:pt>
                <c:pt idx="1">
                  <c:v>04 maret</c:v>
                </c:pt>
                <c:pt idx="2">
                  <c:v>5 maret</c:v>
                </c:pt>
                <c:pt idx="3">
                  <c:v>6 maret</c:v>
                </c:pt>
                <c:pt idx="4">
                  <c:v>7 maret</c:v>
                </c:pt>
                <c:pt idx="5">
                  <c:v>8 maret</c:v>
                </c:pt>
                <c:pt idx="6">
                  <c:v>9 maret</c:v>
                </c:pt>
                <c:pt idx="7">
                  <c:v>10 maret</c:v>
                </c:pt>
                <c:pt idx="8">
                  <c:v>11 maret</c:v>
                </c:pt>
                <c:pt idx="9">
                  <c:v>12 maret</c:v>
                </c:pt>
                <c:pt idx="10">
                  <c:v>13 maret</c:v>
                </c:pt>
                <c:pt idx="11">
                  <c:v>14 maret</c:v>
                </c:pt>
                <c:pt idx="12">
                  <c:v>15 maret</c:v>
                </c:pt>
                <c:pt idx="13">
                  <c:v>16 maret</c:v>
                </c:pt>
                <c:pt idx="14">
                  <c:v>17 maret</c:v>
                </c:pt>
              </c:strCache>
            </c:strRef>
          </c:cat>
          <c:val>
            <c:numRef>
              <c:f>'Sprint 1'!$C$12:$R$12</c:f>
              <c:numCache>
                <c:formatCode>General</c:formatCode>
                <c:ptCount val="16"/>
                <c:pt idx="1">
                  <c:v>68</c:v>
                </c:pt>
                <c:pt idx="2">
                  <c:v>63.142857142857146</c:v>
                </c:pt>
                <c:pt idx="3">
                  <c:v>58.285714285714292</c:v>
                </c:pt>
                <c:pt idx="4">
                  <c:v>53.428571428571438</c:v>
                </c:pt>
                <c:pt idx="5">
                  <c:v>48.571428571428584</c:v>
                </c:pt>
                <c:pt idx="6">
                  <c:v>43.71428571428573</c:v>
                </c:pt>
                <c:pt idx="7">
                  <c:v>38.857142857142875</c:v>
                </c:pt>
                <c:pt idx="8">
                  <c:v>34.000000000000021</c:v>
                </c:pt>
                <c:pt idx="9">
                  <c:v>29.142857142857164</c:v>
                </c:pt>
                <c:pt idx="10">
                  <c:v>24.285714285714306</c:v>
                </c:pt>
                <c:pt idx="11">
                  <c:v>19.428571428571448</c:v>
                </c:pt>
                <c:pt idx="12">
                  <c:v>14.571428571428591</c:v>
                </c:pt>
                <c:pt idx="13">
                  <c:v>9.7142857142857331</c:v>
                </c:pt>
                <c:pt idx="14">
                  <c:v>4.8571428571428763</c:v>
                </c:pt>
                <c:pt idx="15">
                  <c:v>1.9539925233402755E-14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3-45F8-BBF6-72EF6D53E529}"/>
            </c:ext>
          </c:extLst>
        </c:ser>
        <c:ser>
          <c:idx val="1"/>
          <c:order val="1"/>
          <c:tx>
            <c:strRef>
              <c:f>'Sprint 1'!$B$13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1'!$D$6:$R$6</c:f>
              <c:strCache>
                <c:ptCount val="15"/>
                <c:pt idx="0">
                  <c:v>Time Cost (Hours)</c:v>
                </c:pt>
                <c:pt idx="1">
                  <c:v>04 maret</c:v>
                </c:pt>
                <c:pt idx="2">
                  <c:v>5 maret</c:v>
                </c:pt>
                <c:pt idx="3">
                  <c:v>6 maret</c:v>
                </c:pt>
                <c:pt idx="4">
                  <c:v>7 maret</c:v>
                </c:pt>
                <c:pt idx="5">
                  <c:v>8 maret</c:v>
                </c:pt>
                <c:pt idx="6">
                  <c:v>9 maret</c:v>
                </c:pt>
                <c:pt idx="7">
                  <c:v>10 maret</c:v>
                </c:pt>
                <c:pt idx="8">
                  <c:v>11 maret</c:v>
                </c:pt>
                <c:pt idx="9">
                  <c:v>12 maret</c:v>
                </c:pt>
                <c:pt idx="10">
                  <c:v>13 maret</c:v>
                </c:pt>
                <c:pt idx="11">
                  <c:v>14 maret</c:v>
                </c:pt>
                <c:pt idx="12">
                  <c:v>15 maret</c:v>
                </c:pt>
                <c:pt idx="13">
                  <c:v>16 maret</c:v>
                </c:pt>
                <c:pt idx="14">
                  <c:v>17 maret</c:v>
                </c:pt>
              </c:strCache>
            </c:strRef>
          </c:cat>
          <c:val>
            <c:numRef>
              <c:f>'Sprint 1'!$C$13:$R$13</c:f>
              <c:numCache>
                <c:formatCode>General</c:formatCode>
                <c:ptCount val="16"/>
                <c:pt idx="1">
                  <c:v>68</c:v>
                </c:pt>
                <c:pt idx="2">
                  <c:v>66</c:v>
                </c:pt>
                <c:pt idx="3">
                  <c:v>60</c:v>
                </c:pt>
                <c:pt idx="4">
                  <c:v>54</c:v>
                </c:pt>
                <c:pt idx="5">
                  <c:v>48</c:v>
                </c:pt>
                <c:pt idx="6">
                  <c:v>40</c:v>
                </c:pt>
                <c:pt idx="7">
                  <c:v>36</c:v>
                </c:pt>
                <c:pt idx="8">
                  <c:v>32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3-45F8-BBF6-72EF6D53E5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6960776"/>
        <c:axId val="416961104"/>
      </c:lineChart>
      <c:catAx>
        <c:axId val="416960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1104"/>
        <c:crosses val="autoZero"/>
        <c:auto val="1"/>
        <c:lblAlgn val="ctr"/>
        <c:lblOffset val="100"/>
        <c:noMultiLvlLbl val="0"/>
      </c:catAx>
      <c:valAx>
        <c:axId val="416961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6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2'!$C$14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2'!$D$14:$S$14</c:f>
              <c:numCache>
                <c:formatCode>General</c:formatCode>
                <c:ptCount val="16"/>
                <c:pt idx="1">
                  <c:v>80</c:v>
                </c:pt>
                <c:pt idx="2">
                  <c:v>74.285714285714292</c:v>
                </c:pt>
                <c:pt idx="3">
                  <c:v>68.571428571428584</c:v>
                </c:pt>
                <c:pt idx="4">
                  <c:v>62.857142857142868</c:v>
                </c:pt>
                <c:pt idx="5">
                  <c:v>57.142857142857153</c:v>
                </c:pt>
                <c:pt idx="6">
                  <c:v>51.428571428571438</c:v>
                </c:pt>
                <c:pt idx="7">
                  <c:v>45.714285714285722</c:v>
                </c:pt>
                <c:pt idx="8">
                  <c:v>40.000000000000007</c:v>
                </c:pt>
                <c:pt idx="9">
                  <c:v>34.285714285714292</c:v>
                </c:pt>
                <c:pt idx="10">
                  <c:v>28.571428571428577</c:v>
                </c:pt>
                <c:pt idx="11">
                  <c:v>22.857142857142861</c:v>
                </c:pt>
                <c:pt idx="12">
                  <c:v>17.142857142857146</c:v>
                </c:pt>
                <c:pt idx="13">
                  <c:v>11.428571428571431</c:v>
                </c:pt>
                <c:pt idx="14">
                  <c:v>5.7142857142857162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6-4B68-8CEF-FDFBCC7B721D}"/>
            </c:ext>
          </c:extLst>
        </c:ser>
        <c:ser>
          <c:idx val="1"/>
          <c:order val="1"/>
          <c:tx>
            <c:strRef>
              <c:f>'Sprint 2'!$C$15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2'!$D$15:$S$15</c:f>
              <c:numCache>
                <c:formatCode>General</c:formatCode>
                <c:ptCount val="16"/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46</c:v>
                </c:pt>
                <c:pt idx="9">
                  <c:v>42</c:v>
                </c:pt>
                <c:pt idx="10">
                  <c:v>34</c:v>
                </c:pt>
                <c:pt idx="11">
                  <c:v>26</c:v>
                </c:pt>
                <c:pt idx="12">
                  <c:v>18</c:v>
                </c:pt>
                <c:pt idx="13">
                  <c:v>11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6-4B68-8CEF-FDFBCC7B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19008"/>
        <c:axId val="390821304"/>
      </c:lineChart>
      <c:catAx>
        <c:axId val="3908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1304"/>
        <c:crosses val="autoZero"/>
        <c:auto val="1"/>
        <c:lblAlgn val="ctr"/>
        <c:lblOffset val="100"/>
        <c:noMultiLvlLbl val="0"/>
      </c:catAx>
      <c:valAx>
        <c:axId val="390821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2'!$C$14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2'!$D$14:$S$14</c:f>
              <c:numCache>
                <c:formatCode>General</c:formatCode>
                <c:ptCount val="16"/>
                <c:pt idx="1">
                  <c:v>80</c:v>
                </c:pt>
                <c:pt idx="2">
                  <c:v>74.285714285714292</c:v>
                </c:pt>
                <c:pt idx="3">
                  <c:v>68.571428571428584</c:v>
                </c:pt>
                <c:pt idx="4">
                  <c:v>62.857142857142868</c:v>
                </c:pt>
                <c:pt idx="5">
                  <c:v>57.142857142857153</c:v>
                </c:pt>
                <c:pt idx="6">
                  <c:v>51.428571428571438</c:v>
                </c:pt>
                <c:pt idx="7">
                  <c:v>45.714285714285722</c:v>
                </c:pt>
                <c:pt idx="8">
                  <c:v>40.000000000000007</c:v>
                </c:pt>
                <c:pt idx="9">
                  <c:v>34.285714285714292</c:v>
                </c:pt>
                <c:pt idx="10">
                  <c:v>28.571428571428577</c:v>
                </c:pt>
                <c:pt idx="11">
                  <c:v>22.857142857142861</c:v>
                </c:pt>
                <c:pt idx="12">
                  <c:v>17.142857142857146</c:v>
                </c:pt>
                <c:pt idx="13">
                  <c:v>11.428571428571431</c:v>
                </c:pt>
                <c:pt idx="14">
                  <c:v>5.7142857142857162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EE2-9C86-C38CF39AC7C1}"/>
            </c:ext>
          </c:extLst>
        </c:ser>
        <c:ser>
          <c:idx val="1"/>
          <c:order val="1"/>
          <c:tx>
            <c:strRef>
              <c:f>'Sprint 2'!$C$15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'Sprint 2'!$D$5:$S$5</c:f>
              <c:strCache>
                <c:ptCount val="16"/>
                <c:pt idx="0">
                  <c:v>Task</c:v>
                </c:pt>
                <c:pt idx="1">
                  <c:v>Time (Hour)</c:v>
                </c:pt>
                <c:pt idx="2">
                  <c:v>15-Mar</c:v>
                </c:pt>
                <c:pt idx="3">
                  <c:v>16-Mar</c:v>
                </c:pt>
                <c:pt idx="4">
                  <c:v>17-Mar</c:v>
                </c:pt>
                <c:pt idx="5">
                  <c:v>18-Mar</c:v>
                </c:pt>
                <c:pt idx="6">
                  <c:v>19-Mar</c:v>
                </c:pt>
                <c:pt idx="7">
                  <c:v>25-Mar</c:v>
                </c:pt>
                <c:pt idx="8">
                  <c:v>26-Mar</c:v>
                </c:pt>
                <c:pt idx="9">
                  <c:v>27-Mar</c:v>
                </c:pt>
                <c:pt idx="10">
                  <c:v>28-Mar</c:v>
                </c:pt>
                <c:pt idx="11">
                  <c:v>29-Mar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</c:strCache>
            </c:strRef>
          </c:cat>
          <c:val>
            <c:numRef>
              <c:f>'Sprint 2'!$D$15:$S$15</c:f>
              <c:numCache>
                <c:formatCode>General</c:formatCode>
                <c:ptCount val="16"/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60</c:v>
                </c:pt>
                <c:pt idx="6">
                  <c:v>54</c:v>
                </c:pt>
                <c:pt idx="7">
                  <c:v>50</c:v>
                </c:pt>
                <c:pt idx="8">
                  <c:v>46</c:v>
                </c:pt>
                <c:pt idx="9">
                  <c:v>42</c:v>
                </c:pt>
                <c:pt idx="10">
                  <c:v>34</c:v>
                </c:pt>
                <c:pt idx="11">
                  <c:v>26</c:v>
                </c:pt>
                <c:pt idx="12">
                  <c:v>18</c:v>
                </c:pt>
                <c:pt idx="13">
                  <c:v>11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3-4EE2-9C86-C38CF39A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19008"/>
        <c:axId val="390821304"/>
      </c:lineChart>
      <c:catAx>
        <c:axId val="3908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1304"/>
        <c:crosses val="autoZero"/>
        <c:auto val="1"/>
        <c:lblAlgn val="ctr"/>
        <c:lblOffset val="100"/>
        <c:noMultiLvlLbl val="0"/>
      </c:catAx>
      <c:valAx>
        <c:axId val="39082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3'!$C$16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3'!$F$6:$P$6</c:f>
              <c:numCache>
                <c:formatCode>d\-mmm</c:formatCode>
                <c:ptCount val="11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</c:numCache>
            </c:numRef>
          </c:cat>
          <c:val>
            <c:numRef>
              <c:f>'Sprint 3'!$D$16:$P$16</c:f>
              <c:numCache>
                <c:formatCode>General</c:formatCode>
                <c:ptCount val="13"/>
                <c:pt idx="1">
                  <c:v>72</c:v>
                </c:pt>
                <c:pt idx="2">
                  <c:v>65.454545454545453</c:v>
                </c:pt>
                <c:pt idx="3">
                  <c:v>58.909090909090907</c:v>
                </c:pt>
                <c:pt idx="4">
                  <c:v>52.36363636363636</c:v>
                </c:pt>
                <c:pt idx="5">
                  <c:v>45.818181818181813</c:v>
                </c:pt>
                <c:pt idx="6">
                  <c:v>39.272727272727266</c:v>
                </c:pt>
                <c:pt idx="7">
                  <c:v>32.72727272727272</c:v>
                </c:pt>
                <c:pt idx="8">
                  <c:v>26.181818181818173</c:v>
                </c:pt>
                <c:pt idx="9">
                  <c:v>19.636363636363626</c:v>
                </c:pt>
                <c:pt idx="10">
                  <c:v>13.090909090909079</c:v>
                </c:pt>
                <c:pt idx="11">
                  <c:v>6.5454545454545334</c:v>
                </c:pt>
                <c:pt idx="12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E-447C-9976-7C8EFB961C2E}"/>
            </c:ext>
          </c:extLst>
        </c:ser>
        <c:ser>
          <c:idx val="1"/>
          <c:order val="1"/>
          <c:tx>
            <c:strRef>
              <c:f>'Sprint 3'!$C$17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3'!$F$6:$P$6</c:f>
              <c:numCache>
                <c:formatCode>d\-mmm</c:formatCode>
                <c:ptCount val="11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</c:numCache>
            </c:numRef>
          </c:cat>
          <c:val>
            <c:numRef>
              <c:f>'Sprint 3'!$D$17:$P$17</c:f>
              <c:numCache>
                <c:formatCode>General</c:formatCode>
                <c:ptCount val="13"/>
                <c:pt idx="1">
                  <c:v>72</c:v>
                </c:pt>
                <c:pt idx="2">
                  <c:v>70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48</c:v>
                </c:pt>
                <c:pt idx="7">
                  <c:v>36</c:v>
                </c:pt>
                <c:pt idx="8">
                  <c:v>28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E-447C-9976-7C8EFB961C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4987656"/>
        <c:axId val="404986016"/>
      </c:lineChart>
      <c:dateAx>
        <c:axId val="40498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6016"/>
        <c:crosses val="autoZero"/>
        <c:auto val="1"/>
        <c:lblOffset val="100"/>
        <c:baseTimeUnit val="days"/>
      </c:dateAx>
      <c:valAx>
        <c:axId val="4049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4'!$C$12</c:f>
              <c:strCache>
                <c:ptCount val="1"/>
                <c:pt idx="0">
                  <c:v>Estimated Time Remaining (Hours)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4'!$E$6:$P$6</c:f>
              <c:strCache>
                <c:ptCount val="12"/>
                <c:pt idx="0">
                  <c:v>Time (Hour)</c:v>
                </c:pt>
                <c:pt idx="1">
                  <c:v>24-Apr</c:v>
                </c:pt>
                <c:pt idx="2">
                  <c:v>25-Apr</c:v>
                </c:pt>
                <c:pt idx="3">
                  <c:v>26-Apr</c:v>
                </c:pt>
                <c:pt idx="4">
                  <c:v>27-Apr</c:v>
                </c:pt>
                <c:pt idx="5">
                  <c:v>28-Apr</c:v>
                </c:pt>
                <c:pt idx="6">
                  <c:v>29-Apr</c:v>
                </c:pt>
                <c:pt idx="7">
                  <c:v>30-Apr</c:v>
                </c:pt>
                <c:pt idx="8">
                  <c:v>1-May</c:v>
                </c:pt>
                <c:pt idx="9">
                  <c:v>2-May</c:v>
                </c:pt>
                <c:pt idx="10">
                  <c:v>3-May</c:v>
                </c:pt>
                <c:pt idx="11">
                  <c:v>4-May</c:v>
                </c:pt>
              </c:strCache>
            </c:strRef>
          </c:cat>
          <c:val>
            <c:numRef>
              <c:f>'Sprint 4'!$D$12:$P$12</c:f>
              <c:numCache>
                <c:formatCode>General</c:formatCode>
                <c:ptCount val="13"/>
                <c:pt idx="1">
                  <c:v>51</c:v>
                </c:pt>
                <c:pt idx="2">
                  <c:v>46.36363636363636</c:v>
                </c:pt>
                <c:pt idx="3">
                  <c:v>41.72727272727272</c:v>
                </c:pt>
                <c:pt idx="4">
                  <c:v>37.090909090909079</c:v>
                </c:pt>
                <c:pt idx="5">
                  <c:v>32.454545454545439</c:v>
                </c:pt>
                <c:pt idx="6">
                  <c:v>27.818181818181802</c:v>
                </c:pt>
                <c:pt idx="7">
                  <c:v>23.181818181818166</c:v>
                </c:pt>
                <c:pt idx="8">
                  <c:v>18.545454545454529</c:v>
                </c:pt>
                <c:pt idx="9">
                  <c:v>13.909090909090892</c:v>
                </c:pt>
                <c:pt idx="10">
                  <c:v>9.2727272727272556</c:v>
                </c:pt>
                <c:pt idx="11">
                  <c:v>4.6363636363636189</c:v>
                </c:pt>
                <c:pt idx="12">
                  <c:v>-1.7763568394002505E-14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F-44D9-8751-402628369631}"/>
            </c:ext>
          </c:extLst>
        </c:ser>
        <c:ser>
          <c:idx val="1"/>
          <c:order val="1"/>
          <c:tx>
            <c:strRef>
              <c:f>'Sprint 4'!$C$13</c:f>
              <c:strCache>
                <c:ptCount val="1"/>
                <c:pt idx="0">
                  <c:v>Actual Time Remaining (Hours)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'Sprint 4'!$E$6:$P$6</c:f>
              <c:strCache>
                <c:ptCount val="12"/>
                <c:pt idx="0">
                  <c:v>Time (Hour)</c:v>
                </c:pt>
                <c:pt idx="1">
                  <c:v>24-Apr</c:v>
                </c:pt>
                <c:pt idx="2">
                  <c:v>25-Apr</c:v>
                </c:pt>
                <c:pt idx="3">
                  <c:v>26-Apr</c:v>
                </c:pt>
                <c:pt idx="4">
                  <c:v>27-Apr</c:v>
                </c:pt>
                <c:pt idx="5">
                  <c:v>28-Apr</c:v>
                </c:pt>
                <c:pt idx="6">
                  <c:v>29-Apr</c:v>
                </c:pt>
                <c:pt idx="7">
                  <c:v>30-Apr</c:v>
                </c:pt>
                <c:pt idx="8">
                  <c:v>1-May</c:v>
                </c:pt>
                <c:pt idx="9">
                  <c:v>2-May</c:v>
                </c:pt>
                <c:pt idx="10">
                  <c:v>3-May</c:v>
                </c:pt>
                <c:pt idx="11">
                  <c:v>4-May</c:v>
                </c:pt>
              </c:strCache>
            </c:strRef>
          </c:cat>
          <c:val>
            <c:numRef>
              <c:f>'Sprint 4'!$D$13:$P$13</c:f>
              <c:numCache>
                <c:formatCode>General</c:formatCode>
                <c:ptCount val="13"/>
                <c:pt idx="1">
                  <c:v>51</c:v>
                </c:pt>
                <c:pt idx="2">
                  <c:v>49</c:v>
                </c:pt>
                <c:pt idx="3">
                  <c:v>46</c:v>
                </c:pt>
                <c:pt idx="4">
                  <c:v>42</c:v>
                </c:pt>
                <c:pt idx="5">
                  <c:v>36</c:v>
                </c:pt>
                <c:pt idx="6">
                  <c:v>30</c:v>
                </c:pt>
                <c:pt idx="7">
                  <c:v>25</c:v>
                </c:pt>
                <c:pt idx="8">
                  <c:v>18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F-44D9-8751-40262836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20184"/>
        <c:axId val="406520512"/>
      </c:lineChart>
      <c:catAx>
        <c:axId val="4065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20512"/>
        <c:crosses val="autoZero"/>
        <c:auto val="1"/>
        <c:lblAlgn val="ctr"/>
        <c:lblOffset val="100"/>
        <c:noMultiLvlLbl val="0"/>
      </c:catAx>
      <c:valAx>
        <c:axId val="4065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0</xdr:rowOff>
    </xdr:from>
    <xdr:to>
      <xdr:col>12</xdr:col>
      <xdr:colOff>47625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32</xdr:row>
      <xdr:rowOff>152400</xdr:rowOff>
    </xdr:from>
    <xdr:to>
      <xdr:col>36</xdr:col>
      <xdr:colOff>238125</xdr:colOff>
      <xdr:row>70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15</xdr:row>
      <xdr:rowOff>142874</xdr:rowOff>
    </xdr:from>
    <xdr:to>
      <xdr:col>9</xdr:col>
      <xdr:colOff>200025</xdr:colOff>
      <xdr:row>36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9525</xdr:rowOff>
    </xdr:from>
    <xdr:to>
      <xdr:col>8</xdr:col>
      <xdr:colOff>600075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15</xdr:row>
      <xdr:rowOff>171450</xdr:rowOff>
    </xdr:from>
    <xdr:to>
      <xdr:col>18</xdr:col>
      <xdr:colOff>152400</xdr:colOff>
      <xdr:row>33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17</xdr:row>
      <xdr:rowOff>95249</xdr:rowOff>
    </xdr:from>
    <xdr:to>
      <xdr:col>16</xdr:col>
      <xdr:colOff>323849</xdr:colOff>
      <xdr:row>39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1568823</xdr:colOff>
      <xdr:row>14</xdr:row>
      <xdr:rowOff>107576</xdr:rowOff>
    </xdr:from>
    <xdr:to>
      <xdr:col>13</xdr:col>
      <xdr:colOff>302559</xdr:colOff>
      <xdr:row>33</xdr:row>
      <xdr:rowOff>156882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Z30"/>
  <sheetViews>
    <sheetView topLeftCell="A40" zoomScale="70" zoomScaleNormal="70" workbookViewId="0">
      <selection activeCell="AZ28" sqref="AZ28"/>
    </sheetView>
  </sheetViews>
  <sheetFormatPr defaultRowHeight="15" x14ac:dyDescent="0.25"/>
  <cols>
    <col min="4" max="4" width="7.85546875" bestFit="1" customWidth="1"/>
    <col min="5" max="5" width="23.7109375" customWidth="1"/>
    <col min="6" max="6" width="16.28515625" bestFit="1" customWidth="1"/>
    <col min="7" max="16" width="11.42578125" customWidth="1"/>
    <col min="52" max="52" width="11.85546875" bestFit="1" customWidth="1"/>
    <col min="53" max="53" width="11.42578125" bestFit="1" customWidth="1"/>
  </cols>
  <sheetData>
    <row r="6" spans="4:16" x14ac:dyDescent="0.25">
      <c r="D6" s="36" t="s">
        <v>45</v>
      </c>
      <c r="E6" s="36"/>
      <c r="F6" s="36"/>
      <c r="G6" s="27"/>
      <c r="H6" s="27"/>
      <c r="I6" s="27"/>
      <c r="J6" s="27"/>
      <c r="K6" s="21"/>
      <c r="L6" s="23"/>
      <c r="M6" s="25"/>
      <c r="N6" s="25"/>
      <c r="O6" s="25"/>
      <c r="P6" s="25"/>
    </row>
    <row r="7" spans="4:16" x14ac:dyDescent="0.25">
      <c r="D7" s="16" t="s">
        <v>40</v>
      </c>
      <c r="E7" s="16" t="s">
        <v>38</v>
      </c>
      <c r="F7" s="16" t="s">
        <v>39</v>
      </c>
      <c r="G7" s="28"/>
      <c r="H7" s="28"/>
      <c r="I7" s="28"/>
      <c r="J7" s="28"/>
      <c r="K7" s="22"/>
      <c r="L7" s="19"/>
      <c r="M7" s="26"/>
      <c r="N7" s="26"/>
      <c r="O7" s="26"/>
      <c r="P7" s="26"/>
    </row>
    <row r="8" spans="4:16" x14ac:dyDescent="0.25">
      <c r="D8" s="11" t="s">
        <v>41</v>
      </c>
      <c r="E8" s="10">
        <v>68</v>
      </c>
      <c r="F8" s="10">
        <v>64</v>
      </c>
      <c r="G8" s="18"/>
      <c r="H8" s="18"/>
      <c r="I8" s="18"/>
      <c r="J8" s="18"/>
      <c r="K8" s="18"/>
      <c r="L8" s="18"/>
      <c r="M8" s="27"/>
      <c r="N8" s="27"/>
      <c r="O8" s="27"/>
      <c r="P8" s="27"/>
    </row>
    <row r="9" spans="4:16" x14ac:dyDescent="0.25">
      <c r="D9" s="11" t="s">
        <v>44</v>
      </c>
      <c r="E9" s="10">
        <v>80</v>
      </c>
      <c r="F9" s="10">
        <v>80</v>
      </c>
      <c r="G9" s="18"/>
      <c r="H9" s="18"/>
      <c r="I9" s="18"/>
      <c r="J9" s="18"/>
      <c r="K9" s="18"/>
      <c r="L9" s="20"/>
      <c r="M9" s="27"/>
      <c r="N9" s="27"/>
      <c r="O9" s="27"/>
      <c r="P9" s="27"/>
    </row>
    <row r="10" spans="4:16" x14ac:dyDescent="0.25">
      <c r="D10" s="11" t="s">
        <v>43</v>
      </c>
      <c r="E10" s="10">
        <v>80</v>
      </c>
      <c r="F10" s="10">
        <v>72</v>
      </c>
      <c r="G10" s="18"/>
      <c r="H10" s="18"/>
      <c r="I10" s="18"/>
      <c r="J10" s="18"/>
      <c r="K10" s="18"/>
      <c r="L10" s="18"/>
      <c r="M10" s="27"/>
      <c r="N10" s="27"/>
      <c r="O10" s="27"/>
      <c r="P10" s="27"/>
    </row>
    <row r="11" spans="4:16" x14ac:dyDescent="0.25">
      <c r="D11" s="11" t="s">
        <v>42</v>
      </c>
      <c r="E11" s="10">
        <v>60</v>
      </c>
      <c r="F11" s="10">
        <v>51</v>
      </c>
      <c r="G11" s="18"/>
      <c r="H11" s="18"/>
      <c r="I11" s="18"/>
      <c r="J11" s="18"/>
      <c r="K11" s="18"/>
      <c r="L11" s="18"/>
      <c r="M11" s="27"/>
      <c r="N11" s="27"/>
      <c r="O11" s="27"/>
      <c r="P11" s="27"/>
    </row>
    <row r="12" spans="4:16" x14ac:dyDescent="0.25">
      <c r="M12" s="28"/>
      <c r="N12" s="28"/>
      <c r="O12" s="28"/>
      <c r="P12" s="28"/>
    </row>
    <row r="13" spans="4:16" x14ac:dyDescent="0.25">
      <c r="M13" s="24"/>
      <c r="N13" s="24"/>
      <c r="O13" s="24"/>
      <c r="P13" s="24"/>
    </row>
    <row r="14" spans="4:16" x14ac:dyDescent="0.25">
      <c r="M14" s="24"/>
      <c r="N14" s="24"/>
      <c r="O14" s="24"/>
      <c r="P14" s="24"/>
    </row>
    <row r="15" spans="4:16" x14ac:dyDescent="0.25">
      <c r="M15" s="24"/>
      <c r="N15" s="24"/>
      <c r="O15" s="24"/>
      <c r="P15" s="24"/>
    </row>
    <row r="22" spans="4:52" x14ac:dyDescent="0.25">
      <c r="G22">
        <f>E14-($E$14/14)</f>
        <v>0</v>
      </c>
    </row>
    <row r="23" spans="4:52" x14ac:dyDescent="0.25">
      <c r="D23" s="1" t="s">
        <v>1</v>
      </c>
      <c r="E23" s="1" t="s">
        <v>0</v>
      </c>
      <c r="F23" s="1" t="s">
        <v>47</v>
      </c>
      <c r="G23" s="15">
        <v>43528</v>
      </c>
      <c r="H23" s="15">
        <v>43529</v>
      </c>
      <c r="I23" s="15">
        <v>43530</v>
      </c>
      <c r="J23" s="15">
        <v>43531</v>
      </c>
      <c r="K23" s="15">
        <v>43532</v>
      </c>
      <c r="L23" s="15">
        <v>43533</v>
      </c>
      <c r="M23" s="15">
        <v>43535</v>
      </c>
      <c r="N23" s="15">
        <v>43536</v>
      </c>
      <c r="O23" s="15">
        <v>43537</v>
      </c>
      <c r="P23" s="15">
        <v>43538</v>
      </c>
      <c r="Q23" s="15">
        <v>43539</v>
      </c>
      <c r="R23" s="15">
        <v>43540</v>
      </c>
      <c r="S23" s="15">
        <v>43541</v>
      </c>
      <c r="T23" s="15">
        <v>43542</v>
      </c>
      <c r="U23" s="15">
        <v>43543</v>
      </c>
      <c r="V23" s="15">
        <v>43549</v>
      </c>
      <c r="W23" s="15">
        <v>43550</v>
      </c>
      <c r="X23" s="15">
        <v>43551</v>
      </c>
      <c r="Y23" s="15">
        <v>43552</v>
      </c>
      <c r="Z23" s="15">
        <v>43553</v>
      </c>
      <c r="AA23" s="15">
        <v>43556</v>
      </c>
      <c r="AB23" s="15">
        <v>43557</v>
      </c>
      <c r="AC23" s="15">
        <v>43558</v>
      </c>
      <c r="AD23" s="15">
        <v>43559</v>
      </c>
      <c r="AE23" s="29">
        <v>43560</v>
      </c>
      <c r="AF23" s="29">
        <v>43562</v>
      </c>
      <c r="AG23" s="29">
        <v>43566</v>
      </c>
      <c r="AH23" s="29">
        <v>43567</v>
      </c>
      <c r="AI23" s="29">
        <v>43570</v>
      </c>
      <c r="AJ23" s="29">
        <v>43571</v>
      </c>
      <c r="AK23" s="29">
        <v>43572</v>
      </c>
      <c r="AL23" s="29">
        <v>43573</v>
      </c>
      <c r="AM23" s="29">
        <v>43574</v>
      </c>
      <c r="AN23" s="29">
        <v>43575</v>
      </c>
      <c r="AO23" s="29">
        <v>43579</v>
      </c>
      <c r="AP23" s="29">
        <v>43580</v>
      </c>
      <c r="AQ23" s="29">
        <v>43581</v>
      </c>
      <c r="AR23" s="29">
        <v>43582</v>
      </c>
      <c r="AS23" s="29">
        <v>43583</v>
      </c>
      <c r="AT23" s="29">
        <v>43584</v>
      </c>
      <c r="AU23" s="29">
        <v>43585</v>
      </c>
      <c r="AV23" s="29">
        <v>43586</v>
      </c>
      <c r="AW23" s="29">
        <v>43587</v>
      </c>
      <c r="AX23" s="29">
        <v>43588</v>
      </c>
      <c r="AY23" s="29">
        <v>43589</v>
      </c>
      <c r="AZ23" s="1" t="s">
        <v>39</v>
      </c>
    </row>
    <row r="24" spans="4:52" x14ac:dyDescent="0.25">
      <c r="D24" s="14">
        <v>1</v>
      </c>
      <c r="E24" s="11" t="s">
        <v>41</v>
      </c>
      <c r="F24" s="30">
        <v>68</v>
      </c>
      <c r="G24" s="31">
        <v>2</v>
      </c>
      <c r="H24" s="31">
        <v>6</v>
      </c>
      <c r="I24" s="31">
        <v>6</v>
      </c>
      <c r="J24" s="31">
        <v>6</v>
      </c>
      <c r="K24" s="31">
        <v>6</v>
      </c>
      <c r="L24" s="31">
        <v>4</v>
      </c>
      <c r="M24" s="31">
        <v>8</v>
      </c>
      <c r="N24" s="31">
        <v>4</v>
      </c>
      <c r="O24" s="31">
        <v>4</v>
      </c>
      <c r="P24" s="31">
        <v>8</v>
      </c>
      <c r="Q24" s="31">
        <v>8</v>
      </c>
      <c r="R24" s="31">
        <v>2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0">
        <v>64</v>
      </c>
    </row>
    <row r="25" spans="4:52" x14ac:dyDescent="0.25">
      <c r="D25" s="14">
        <v>2</v>
      </c>
      <c r="E25" s="11" t="s">
        <v>44</v>
      </c>
      <c r="F25" s="30">
        <v>80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2</v>
      </c>
      <c r="R25" s="31">
        <v>2</v>
      </c>
      <c r="S25" s="31">
        <v>2</v>
      </c>
      <c r="T25" s="31">
        <v>8</v>
      </c>
      <c r="U25" s="31">
        <v>6</v>
      </c>
      <c r="V25" s="31">
        <v>4</v>
      </c>
      <c r="W25" s="31">
        <v>4</v>
      </c>
      <c r="X25" s="32">
        <v>4</v>
      </c>
      <c r="Y25" s="32">
        <v>8</v>
      </c>
      <c r="Z25" s="32">
        <v>10</v>
      </c>
      <c r="AA25" s="32">
        <v>10</v>
      </c>
      <c r="AB25" s="32">
        <v>8</v>
      </c>
      <c r="AC25" s="32">
        <v>8</v>
      </c>
      <c r="AD25" s="32">
        <v>4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0">
        <v>80</v>
      </c>
    </row>
    <row r="26" spans="4:52" x14ac:dyDescent="0.25">
      <c r="D26" s="14">
        <v>3</v>
      </c>
      <c r="E26" s="11" t="s">
        <v>43</v>
      </c>
      <c r="F26" s="30">
        <v>80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2</v>
      </c>
      <c r="AF26" s="32">
        <v>2</v>
      </c>
      <c r="AG26" s="32">
        <v>2</v>
      </c>
      <c r="AH26" s="32">
        <v>2</v>
      </c>
      <c r="AI26" s="32">
        <v>16</v>
      </c>
      <c r="AJ26" s="32">
        <v>12</v>
      </c>
      <c r="AK26" s="32">
        <v>8</v>
      </c>
      <c r="AL26" s="32">
        <v>8</v>
      </c>
      <c r="AM26" s="32">
        <v>10</v>
      </c>
      <c r="AN26" s="32">
        <v>10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0">
        <v>72</v>
      </c>
    </row>
    <row r="27" spans="4:52" x14ac:dyDescent="0.25">
      <c r="D27" s="14">
        <v>4</v>
      </c>
      <c r="E27" s="11" t="s">
        <v>42</v>
      </c>
      <c r="F27" s="30">
        <v>60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0">
        <v>51</v>
      </c>
    </row>
    <row r="28" spans="4:52" ht="15" customHeight="1" x14ac:dyDescent="0.25">
      <c r="D28" s="38" t="s">
        <v>46</v>
      </c>
      <c r="E28" s="38"/>
      <c r="F28" s="38"/>
      <c r="G28" s="31">
        <f>SUM(G24:G27)</f>
        <v>2</v>
      </c>
      <c r="H28" s="31">
        <f>SUM(H24:H27)</f>
        <v>6</v>
      </c>
      <c r="I28" s="31">
        <f t="shared" ref="I28:AW28" si="0">SUM(I24:I27)</f>
        <v>6</v>
      </c>
      <c r="J28" s="31">
        <f t="shared" si="0"/>
        <v>6</v>
      </c>
      <c r="K28" s="31">
        <f t="shared" si="0"/>
        <v>6</v>
      </c>
      <c r="L28" s="31">
        <f t="shared" si="0"/>
        <v>4</v>
      </c>
      <c r="M28" s="31">
        <f t="shared" si="0"/>
        <v>8</v>
      </c>
      <c r="N28" s="31">
        <f t="shared" si="0"/>
        <v>4</v>
      </c>
      <c r="O28" s="31">
        <f t="shared" si="0"/>
        <v>4</v>
      </c>
      <c r="P28" s="31">
        <f t="shared" si="0"/>
        <v>8</v>
      </c>
      <c r="Q28" s="31">
        <f t="shared" si="0"/>
        <v>10</v>
      </c>
      <c r="R28" s="31">
        <f t="shared" si="0"/>
        <v>4</v>
      </c>
      <c r="S28" s="31">
        <f t="shared" si="0"/>
        <v>2</v>
      </c>
      <c r="T28" s="31">
        <f t="shared" si="0"/>
        <v>8</v>
      </c>
      <c r="U28" s="31">
        <f t="shared" si="0"/>
        <v>6</v>
      </c>
      <c r="V28" s="31">
        <f t="shared" si="0"/>
        <v>4</v>
      </c>
      <c r="W28" s="31">
        <f t="shared" si="0"/>
        <v>4</v>
      </c>
      <c r="X28" s="31">
        <f t="shared" si="0"/>
        <v>4</v>
      </c>
      <c r="Y28" s="31">
        <f t="shared" si="0"/>
        <v>8</v>
      </c>
      <c r="Z28" s="31">
        <f t="shared" si="0"/>
        <v>10</v>
      </c>
      <c r="AA28" s="31">
        <f t="shared" si="0"/>
        <v>10</v>
      </c>
      <c r="AB28" s="31">
        <f t="shared" si="0"/>
        <v>8</v>
      </c>
      <c r="AC28" s="31">
        <f t="shared" si="0"/>
        <v>8</v>
      </c>
      <c r="AD28" s="31">
        <f t="shared" si="0"/>
        <v>4</v>
      </c>
      <c r="AE28" s="31">
        <f t="shared" si="0"/>
        <v>2</v>
      </c>
      <c r="AF28" s="31">
        <f t="shared" si="0"/>
        <v>2</v>
      </c>
      <c r="AG28" s="31">
        <f t="shared" si="0"/>
        <v>2</v>
      </c>
      <c r="AH28" s="31">
        <f t="shared" si="0"/>
        <v>2</v>
      </c>
      <c r="AI28" s="31">
        <f t="shared" si="0"/>
        <v>16</v>
      </c>
      <c r="AJ28" s="31">
        <f t="shared" si="0"/>
        <v>12</v>
      </c>
      <c r="AK28" s="31">
        <f t="shared" si="0"/>
        <v>8</v>
      </c>
      <c r="AL28" s="31">
        <f t="shared" si="0"/>
        <v>8</v>
      </c>
      <c r="AM28" s="31">
        <f t="shared" si="0"/>
        <v>10</v>
      </c>
      <c r="AN28" s="31">
        <f t="shared" si="0"/>
        <v>10</v>
      </c>
      <c r="AO28" s="31">
        <v>2</v>
      </c>
      <c r="AP28" s="31">
        <v>3</v>
      </c>
      <c r="AQ28" s="31">
        <v>4</v>
      </c>
      <c r="AR28" s="31">
        <v>6</v>
      </c>
      <c r="AS28" s="31">
        <v>6</v>
      </c>
      <c r="AT28" s="31">
        <v>5</v>
      </c>
      <c r="AU28" s="31">
        <v>7</v>
      </c>
      <c r="AV28" s="31">
        <v>6</v>
      </c>
      <c r="AW28" s="31">
        <v>4</v>
      </c>
      <c r="AX28" s="31">
        <v>4</v>
      </c>
      <c r="AY28" s="31">
        <v>4</v>
      </c>
      <c r="AZ28" s="34"/>
    </row>
    <row r="29" spans="4:52" x14ac:dyDescent="0.25">
      <c r="D29" s="37" t="s">
        <v>12</v>
      </c>
      <c r="E29" s="37"/>
      <c r="F29" s="12">
        <f>SUM(F24:F27)</f>
        <v>288</v>
      </c>
      <c r="G29" s="33">
        <f>F29-($F$29/45)</f>
        <v>281.60000000000002</v>
      </c>
      <c r="H29" s="33">
        <f t="shared" ref="H29:AY29" si="1">G29-($F$29/45)</f>
        <v>275.20000000000005</v>
      </c>
      <c r="I29" s="33">
        <f t="shared" si="1"/>
        <v>268.80000000000007</v>
      </c>
      <c r="J29" s="33">
        <f t="shared" si="1"/>
        <v>262.40000000000009</v>
      </c>
      <c r="K29" s="33">
        <f t="shared" si="1"/>
        <v>256.00000000000011</v>
      </c>
      <c r="L29" s="33">
        <f t="shared" si="1"/>
        <v>249.60000000000011</v>
      </c>
      <c r="M29" s="33">
        <f t="shared" si="1"/>
        <v>243.2000000000001</v>
      </c>
      <c r="N29" s="33">
        <f t="shared" si="1"/>
        <v>236.8000000000001</v>
      </c>
      <c r="O29" s="33">
        <f t="shared" si="1"/>
        <v>230.40000000000009</v>
      </c>
      <c r="P29" s="33">
        <f t="shared" si="1"/>
        <v>224.00000000000009</v>
      </c>
      <c r="Q29" s="33">
        <f t="shared" si="1"/>
        <v>217.60000000000008</v>
      </c>
      <c r="R29" s="33">
        <f t="shared" si="1"/>
        <v>211.20000000000007</v>
      </c>
      <c r="S29" s="33">
        <f t="shared" si="1"/>
        <v>204.80000000000007</v>
      </c>
      <c r="T29" s="33">
        <f t="shared" si="1"/>
        <v>198.40000000000006</v>
      </c>
      <c r="U29" s="33">
        <f t="shared" si="1"/>
        <v>192.00000000000006</v>
      </c>
      <c r="V29" s="33">
        <f t="shared" si="1"/>
        <v>185.60000000000005</v>
      </c>
      <c r="W29" s="33">
        <f t="shared" si="1"/>
        <v>179.20000000000005</v>
      </c>
      <c r="X29" s="33">
        <f t="shared" si="1"/>
        <v>172.80000000000004</v>
      </c>
      <c r="Y29" s="33">
        <f t="shared" si="1"/>
        <v>166.40000000000003</v>
      </c>
      <c r="Z29" s="33">
        <f t="shared" si="1"/>
        <v>160.00000000000003</v>
      </c>
      <c r="AA29" s="33">
        <f t="shared" si="1"/>
        <v>153.60000000000002</v>
      </c>
      <c r="AB29" s="33">
        <f t="shared" si="1"/>
        <v>147.20000000000002</v>
      </c>
      <c r="AC29" s="33">
        <f t="shared" si="1"/>
        <v>140.80000000000001</v>
      </c>
      <c r="AD29" s="33">
        <f t="shared" si="1"/>
        <v>134.4</v>
      </c>
      <c r="AE29" s="33">
        <f t="shared" si="1"/>
        <v>128</v>
      </c>
      <c r="AF29" s="33">
        <f t="shared" si="1"/>
        <v>121.6</v>
      </c>
      <c r="AG29" s="33">
        <f t="shared" si="1"/>
        <v>115.19999999999999</v>
      </c>
      <c r="AH29" s="33">
        <f t="shared" si="1"/>
        <v>108.79999999999998</v>
      </c>
      <c r="AI29" s="33">
        <f t="shared" si="1"/>
        <v>102.39999999999998</v>
      </c>
      <c r="AJ29" s="33">
        <f t="shared" si="1"/>
        <v>95.999999999999972</v>
      </c>
      <c r="AK29" s="33">
        <f t="shared" si="1"/>
        <v>89.599999999999966</v>
      </c>
      <c r="AL29" s="33">
        <f t="shared" si="1"/>
        <v>83.19999999999996</v>
      </c>
      <c r="AM29" s="33">
        <f t="shared" si="1"/>
        <v>76.799999999999955</v>
      </c>
      <c r="AN29" s="33">
        <f t="shared" si="1"/>
        <v>70.399999999999949</v>
      </c>
      <c r="AO29" s="33">
        <f t="shared" si="1"/>
        <v>63.99999999999995</v>
      </c>
      <c r="AP29" s="33">
        <f t="shared" si="1"/>
        <v>57.599999999999952</v>
      </c>
      <c r="AQ29" s="33">
        <f t="shared" si="1"/>
        <v>51.199999999999953</v>
      </c>
      <c r="AR29" s="33">
        <f t="shared" si="1"/>
        <v>44.799999999999955</v>
      </c>
      <c r="AS29" s="33">
        <f t="shared" si="1"/>
        <v>38.399999999999956</v>
      </c>
      <c r="AT29" s="33">
        <f t="shared" si="1"/>
        <v>31.999999999999957</v>
      </c>
      <c r="AU29" s="33">
        <f t="shared" si="1"/>
        <v>25.599999999999959</v>
      </c>
      <c r="AV29" s="33">
        <f t="shared" si="1"/>
        <v>19.19999999999996</v>
      </c>
      <c r="AW29" s="33">
        <f t="shared" si="1"/>
        <v>12.79999999999996</v>
      </c>
      <c r="AX29" s="33">
        <f t="shared" si="1"/>
        <v>6.3999999999999595</v>
      </c>
      <c r="AY29" s="33">
        <f t="shared" si="1"/>
        <v>-4.0856207306205761E-14</v>
      </c>
    </row>
    <row r="30" spans="4:52" x14ac:dyDescent="0.25">
      <c r="D30" s="37" t="s">
        <v>13</v>
      </c>
      <c r="E30" s="37"/>
      <c r="F30" s="12">
        <f>SUM(AZ24:AZ27)</f>
        <v>267</v>
      </c>
      <c r="G30" s="33">
        <f>SUM(F30-G28)</f>
        <v>265</v>
      </c>
      <c r="H30" s="33">
        <f t="shared" ref="H30:AY30" si="2">SUM(G30-H28)</f>
        <v>259</v>
      </c>
      <c r="I30" s="33">
        <f t="shared" si="2"/>
        <v>253</v>
      </c>
      <c r="J30" s="33">
        <f t="shared" si="2"/>
        <v>247</v>
      </c>
      <c r="K30" s="33">
        <f t="shared" si="2"/>
        <v>241</v>
      </c>
      <c r="L30" s="33">
        <f t="shared" si="2"/>
        <v>237</v>
      </c>
      <c r="M30" s="33">
        <f t="shared" si="2"/>
        <v>229</v>
      </c>
      <c r="N30" s="33">
        <f t="shared" si="2"/>
        <v>225</v>
      </c>
      <c r="O30" s="33">
        <f t="shared" si="2"/>
        <v>221</v>
      </c>
      <c r="P30" s="33">
        <f t="shared" si="2"/>
        <v>213</v>
      </c>
      <c r="Q30" s="33">
        <f t="shared" si="2"/>
        <v>203</v>
      </c>
      <c r="R30" s="33">
        <f t="shared" si="2"/>
        <v>199</v>
      </c>
      <c r="S30" s="33">
        <f t="shared" si="2"/>
        <v>197</v>
      </c>
      <c r="T30" s="33">
        <f t="shared" si="2"/>
        <v>189</v>
      </c>
      <c r="U30" s="33">
        <f t="shared" si="2"/>
        <v>183</v>
      </c>
      <c r="V30" s="33">
        <f t="shared" si="2"/>
        <v>179</v>
      </c>
      <c r="W30" s="33">
        <f t="shared" si="2"/>
        <v>175</v>
      </c>
      <c r="X30" s="33">
        <f t="shared" si="2"/>
        <v>171</v>
      </c>
      <c r="Y30" s="33">
        <f t="shared" si="2"/>
        <v>163</v>
      </c>
      <c r="Z30" s="33">
        <f t="shared" si="2"/>
        <v>153</v>
      </c>
      <c r="AA30" s="33">
        <f t="shared" si="2"/>
        <v>143</v>
      </c>
      <c r="AB30" s="33">
        <f t="shared" si="2"/>
        <v>135</v>
      </c>
      <c r="AC30" s="33">
        <f t="shared" si="2"/>
        <v>127</v>
      </c>
      <c r="AD30" s="33">
        <f t="shared" si="2"/>
        <v>123</v>
      </c>
      <c r="AE30" s="33">
        <f t="shared" si="2"/>
        <v>121</v>
      </c>
      <c r="AF30" s="33">
        <f t="shared" si="2"/>
        <v>119</v>
      </c>
      <c r="AG30" s="33">
        <f t="shared" si="2"/>
        <v>117</v>
      </c>
      <c r="AH30" s="33">
        <f t="shared" si="2"/>
        <v>115</v>
      </c>
      <c r="AI30" s="33">
        <f t="shared" si="2"/>
        <v>99</v>
      </c>
      <c r="AJ30" s="33">
        <f t="shared" si="2"/>
        <v>87</v>
      </c>
      <c r="AK30" s="33">
        <f t="shared" si="2"/>
        <v>79</v>
      </c>
      <c r="AL30" s="33">
        <f t="shared" si="2"/>
        <v>71</v>
      </c>
      <c r="AM30" s="33">
        <f t="shared" si="2"/>
        <v>61</v>
      </c>
      <c r="AN30" s="33">
        <f t="shared" si="2"/>
        <v>51</v>
      </c>
      <c r="AO30" s="33">
        <f t="shared" si="2"/>
        <v>49</v>
      </c>
      <c r="AP30" s="33">
        <f t="shared" si="2"/>
        <v>46</v>
      </c>
      <c r="AQ30" s="33">
        <f t="shared" si="2"/>
        <v>42</v>
      </c>
      <c r="AR30" s="33">
        <f t="shared" si="2"/>
        <v>36</v>
      </c>
      <c r="AS30" s="33">
        <f t="shared" si="2"/>
        <v>30</v>
      </c>
      <c r="AT30" s="33">
        <f t="shared" si="2"/>
        <v>25</v>
      </c>
      <c r="AU30" s="33">
        <f t="shared" si="2"/>
        <v>18</v>
      </c>
      <c r="AV30" s="33">
        <f t="shared" si="2"/>
        <v>12</v>
      </c>
      <c r="AW30" s="33">
        <f t="shared" si="2"/>
        <v>8</v>
      </c>
      <c r="AX30" s="33">
        <f t="shared" si="2"/>
        <v>4</v>
      </c>
      <c r="AY30" s="33">
        <f t="shared" si="2"/>
        <v>0</v>
      </c>
    </row>
  </sheetData>
  <mergeCells count="4">
    <mergeCell ref="D6:F6"/>
    <mergeCell ref="D29:E29"/>
    <mergeCell ref="D30:E30"/>
    <mergeCell ref="D28:F2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16"/>
  <sheetViews>
    <sheetView topLeftCell="E1" zoomScale="70" zoomScaleNormal="70" workbookViewId="0">
      <selection activeCell="G12" sqref="G12"/>
    </sheetView>
  </sheetViews>
  <sheetFormatPr defaultRowHeight="15" x14ac:dyDescent="0.25"/>
  <cols>
    <col min="3" max="3" width="54" bestFit="1" customWidth="1"/>
    <col min="4" max="4" width="16.85546875" bestFit="1" customWidth="1"/>
    <col min="5" max="7" width="17.7109375" bestFit="1" customWidth="1"/>
    <col min="8" max="14" width="18.85546875" bestFit="1" customWidth="1"/>
    <col min="15" max="18" width="18.42578125" bestFit="1" customWidth="1"/>
  </cols>
  <sheetData>
    <row r="6" spans="2:18" ht="47.25" customHeight="1" x14ac:dyDescent="0.25">
      <c r="B6" s="1" t="s">
        <v>1</v>
      </c>
      <c r="C6" s="1" t="s">
        <v>0</v>
      </c>
      <c r="D6" s="1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</row>
    <row r="7" spans="2:18" x14ac:dyDescent="0.25">
      <c r="B7" s="11" t="s">
        <v>2</v>
      </c>
      <c r="C7" s="11" t="s">
        <v>3</v>
      </c>
      <c r="D7" s="4">
        <v>8</v>
      </c>
      <c r="E7" s="9">
        <v>2</v>
      </c>
      <c r="F7" s="9">
        <v>2</v>
      </c>
      <c r="G7" s="9">
        <v>2</v>
      </c>
      <c r="H7" s="9">
        <v>2</v>
      </c>
      <c r="I7" s="9">
        <v>0</v>
      </c>
      <c r="J7" s="9">
        <v>0</v>
      </c>
      <c r="K7" s="9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2:18" x14ac:dyDescent="0.25">
      <c r="B8" s="11" t="s">
        <v>4</v>
      </c>
      <c r="C8" s="11" t="s">
        <v>5</v>
      </c>
      <c r="D8" s="4">
        <v>16</v>
      </c>
      <c r="E8" s="9">
        <v>0</v>
      </c>
      <c r="F8" s="9">
        <v>4</v>
      </c>
      <c r="G8" s="9">
        <v>4</v>
      </c>
      <c r="H8" s="9">
        <v>4</v>
      </c>
      <c r="I8" s="9">
        <v>4</v>
      </c>
      <c r="J8" s="9">
        <v>0</v>
      </c>
      <c r="K8" s="9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2:18" x14ac:dyDescent="0.25">
      <c r="B9" s="11" t="s">
        <v>6</v>
      </c>
      <c r="C9" s="11" t="s">
        <v>7</v>
      </c>
      <c r="D9" s="4">
        <v>28</v>
      </c>
      <c r="E9" s="9">
        <v>0</v>
      </c>
      <c r="F9" s="9">
        <v>0</v>
      </c>
      <c r="G9" s="9">
        <v>0</v>
      </c>
      <c r="H9" s="9">
        <v>0</v>
      </c>
      <c r="I9" s="9">
        <v>4</v>
      </c>
      <c r="J9" s="9">
        <v>4</v>
      </c>
      <c r="K9" s="9">
        <v>4</v>
      </c>
      <c r="L9" s="10">
        <v>4</v>
      </c>
      <c r="M9" s="10">
        <v>4</v>
      </c>
      <c r="N9" s="10">
        <v>4</v>
      </c>
      <c r="O9" s="10">
        <v>4</v>
      </c>
      <c r="P9" s="10">
        <v>4</v>
      </c>
      <c r="Q9" s="10">
        <v>0</v>
      </c>
      <c r="R9" s="10">
        <v>0</v>
      </c>
    </row>
    <row r="10" spans="2:18" x14ac:dyDescent="0.25">
      <c r="B10" s="11" t="s">
        <v>8</v>
      </c>
      <c r="C10" s="11" t="s">
        <v>9</v>
      </c>
      <c r="D10" s="5">
        <v>8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10">
        <v>0</v>
      </c>
      <c r="N10" s="10">
        <v>0</v>
      </c>
      <c r="O10" s="10">
        <v>4</v>
      </c>
      <c r="P10" s="10">
        <v>4</v>
      </c>
      <c r="Q10" s="10">
        <v>0</v>
      </c>
      <c r="R10" s="10">
        <v>0</v>
      </c>
    </row>
    <row r="11" spans="2:18" x14ac:dyDescent="0.25">
      <c r="B11" s="11" t="s">
        <v>10</v>
      </c>
      <c r="C11" s="11" t="s">
        <v>11</v>
      </c>
      <c r="D11" s="6">
        <v>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10">
        <v>0</v>
      </c>
      <c r="N11" s="10">
        <v>0</v>
      </c>
      <c r="O11" s="10">
        <v>0</v>
      </c>
      <c r="P11" s="10">
        <v>2</v>
      </c>
      <c r="Q11" s="10">
        <v>2</v>
      </c>
      <c r="R11" s="10">
        <v>0</v>
      </c>
    </row>
    <row r="12" spans="2:18" x14ac:dyDescent="0.25">
      <c r="B12" s="37" t="s">
        <v>12</v>
      </c>
      <c r="C12" s="37"/>
      <c r="D12" s="7">
        <f>SUM(D7:D11)</f>
        <v>68</v>
      </c>
      <c r="E12" s="7">
        <f t="shared" ref="E12:P12" si="0">D12-($D$12/14)</f>
        <v>63.142857142857146</v>
      </c>
      <c r="F12" s="7">
        <f t="shared" si="0"/>
        <v>58.285714285714292</v>
      </c>
      <c r="G12" s="7">
        <f t="shared" si="0"/>
        <v>53.428571428571438</v>
      </c>
      <c r="H12" s="7">
        <f t="shared" si="0"/>
        <v>48.571428571428584</v>
      </c>
      <c r="I12" s="7">
        <f t="shared" si="0"/>
        <v>43.71428571428573</v>
      </c>
      <c r="J12" s="7">
        <f t="shared" si="0"/>
        <v>38.857142857142875</v>
      </c>
      <c r="K12" s="7">
        <f t="shared" si="0"/>
        <v>34.000000000000021</v>
      </c>
      <c r="L12" s="7">
        <f t="shared" si="0"/>
        <v>29.142857142857164</v>
      </c>
      <c r="M12" s="7">
        <f t="shared" si="0"/>
        <v>24.285714285714306</v>
      </c>
      <c r="N12" s="7">
        <f t="shared" si="0"/>
        <v>19.428571428571448</v>
      </c>
      <c r="O12" s="7">
        <f t="shared" si="0"/>
        <v>14.571428571428591</v>
      </c>
      <c r="P12" s="7">
        <f t="shared" si="0"/>
        <v>9.7142857142857331</v>
      </c>
      <c r="Q12" s="7">
        <f t="shared" ref="Q12:R12" si="1">P12-($D$12/14)</f>
        <v>4.8571428571428763</v>
      </c>
      <c r="R12" s="7">
        <f t="shared" si="1"/>
        <v>1.9539925233402755E-14</v>
      </c>
    </row>
    <row r="13" spans="2:18" x14ac:dyDescent="0.25">
      <c r="B13" s="37" t="s">
        <v>13</v>
      </c>
      <c r="C13" s="37"/>
      <c r="D13" s="7">
        <f>SUM(D7:D11)</f>
        <v>68</v>
      </c>
      <c r="E13" s="7">
        <f t="shared" ref="E13:P13" si="2">D13-SUM(E7:E11)</f>
        <v>66</v>
      </c>
      <c r="F13" s="7">
        <f t="shared" si="2"/>
        <v>60</v>
      </c>
      <c r="G13" s="7">
        <f t="shared" si="2"/>
        <v>54</v>
      </c>
      <c r="H13" s="7">
        <f t="shared" si="2"/>
        <v>48</v>
      </c>
      <c r="I13" s="7">
        <f t="shared" si="2"/>
        <v>40</v>
      </c>
      <c r="J13" s="7">
        <f t="shared" si="2"/>
        <v>36</v>
      </c>
      <c r="K13" s="7">
        <f t="shared" si="2"/>
        <v>32</v>
      </c>
      <c r="L13" s="7">
        <f t="shared" si="2"/>
        <v>28</v>
      </c>
      <c r="M13" s="7">
        <f t="shared" si="2"/>
        <v>24</v>
      </c>
      <c r="N13" s="7">
        <f t="shared" si="2"/>
        <v>20</v>
      </c>
      <c r="O13" s="7">
        <f t="shared" si="2"/>
        <v>12</v>
      </c>
      <c r="P13" s="7">
        <f t="shared" si="2"/>
        <v>2</v>
      </c>
      <c r="Q13" s="7">
        <f t="shared" ref="Q13:R13" si="3">P13-SUM(Q7:Q11)</f>
        <v>0</v>
      </c>
      <c r="R13" s="7">
        <f t="shared" si="3"/>
        <v>0</v>
      </c>
    </row>
    <row r="16" spans="2:18" x14ac:dyDescent="0.25">
      <c r="C16" s="3"/>
    </row>
  </sheetData>
  <mergeCells count="2">
    <mergeCell ref="B12:C12"/>
    <mergeCell ref="B13:C1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15"/>
  <sheetViews>
    <sheetView zoomScale="70" zoomScaleNormal="70" workbookViewId="0">
      <selection activeCell="I14" sqref="I14"/>
    </sheetView>
  </sheetViews>
  <sheetFormatPr defaultRowHeight="15" x14ac:dyDescent="0.25"/>
  <cols>
    <col min="4" max="4" width="29.42578125" bestFit="1" customWidth="1"/>
    <col min="5" max="5" width="16.85546875" bestFit="1" customWidth="1"/>
    <col min="18" max="19" width="10.7109375" bestFit="1" customWidth="1"/>
  </cols>
  <sheetData>
    <row r="5" spans="3:19" x14ac:dyDescent="0.25">
      <c r="C5" s="1" t="s">
        <v>1</v>
      </c>
      <c r="D5" s="1" t="s">
        <v>0</v>
      </c>
      <c r="E5" s="1" t="s">
        <v>37</v>
      </c>
      <c r="F5" s="15">
        <v>43539</v>
      </c>
      <c r="G5" s="15">
        <v>43540</v>
      </c>
      <c r="H5" s="15">
        <v>43541</v>
      </c>
      <c r="I5" s="15">
        <v>43542</v>
      </c>
      <c r="J5" s="15">
        <v>43543</v>
      </c>
      <c r="K5" s="15">
        <v>43549</v>
      </c>
      <c r="L5" s="15">
        <v>43550</v>
      </c>
      <c r="M5" s="15">
        <v>43551</v>
      </c>
      <c r="N5" s="15">
        <v>43552</v>
      </c>
      <c r="O5" s="15">
        <v>43553</v>
      </c>
      <c r="P5" s="15">
        <v>43556</v>
      </c>
      <c r="Q5" s="15">
        <v>43557</v>
      </c>
      <c r="R5" s="15">
        <v>43558</v>
      </c>
      <c r="S5" s="15">
        <v>43559</v>
      </c>
    </row>
    <row r="6" spans="3:19" x14ac:dyDescent="0.25">
      <c r="C6" s="14">
        <v>1</v>
      </c>
      <c r="D6" s="11" t="s">
        <v>29</v>
      </c>
      <c r="E6" s="4">
        <v>8</v>
      </c>
      <c r="F6" s="9">
        <v>2</v>
      </c>
      <c r="G6" s="9">
        <v>2</v>
      </c>
      <c r="H6" s="9">
        <v>2</v>
      </c>
      <c r="I6" s="9">
        <v>2</v>
      </c>
      <c r="J6" s="9">
        <v>0</v>
      </c>
      <c r="K6" s="9">
        <v>0</v>
      </c>
      <c r="L6" s="9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3:19" x14ac:dyDescent="0.25">
      <c r="C7" s="14">
        <v>2</v>
      </c>
      <c r="D7" s="11" t="s">
        <v>36</v>
      </c>
      <c r="E7" s="4">
        <v>4</v>
      </c>
      <c r="F7" s="9">
        <v>0</v>
      </c>
      <c r="G7" s="9">
        <v>0</v>
      </c>
      <c r="H7" s="9">
        <v>0</v>
      </c>
      <c r="I7" s="9">
        <v>2</v>
      </c>
      <c r="J7" s="9">
        <v>2</v>
      </c>
      <c r="K7" s="9">
        <v>0</v>
      </c>
      <c r="L7" s="9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3:19" x14ac:dyDescent="0.25">
      <c r="C8" s="14">
        <v>3</v>
      </c>
      <c r="D8" s="11" t="s">
        <v>30</v>
      </c>
      <c r="E8" s="4">
        <v>16</v>
      </c>
      <c r="F8" s="9">
        <v>0</v>
      </c>
      <c r="G8" s="9">
        <v>0</v>
      </c>
      <c r="H8" s="9">
        <v>0</v>
      </c>
      <c r="I8" s="9">
        <v>2</v>
      </c>
      <c r="J8" s="9">
        <v>2</v>
      </c>
      <c r="K8" s="9">
        <v>2</v>
      </c>
      <c r="L8" s="9">
        <v>2</v>
      </c>
      <c r="M8" s="10">
        <v>2</v>
      </c>
      <c r="N8" s="10">
        <v>2</v>
      </c>
      <c r="O8" s="10">
        <v>2</v>
      </c>
      <c r="P8" s="10">
        <v>2</v>
      </c>
      <c r="Q8" s="10">
        <v>1</v>
      </c>
      <c r="R8" s="10">
        <v>1</v>
      </c>
      <c r="S8" s="10">
        <v>0</v>
      </c>
    </row>
    <row r="9" spans="3:19" x14ac:dyDescent="0.25">
      <c r="C9" s="14">
        <v>4</v>
      </c>
      <c r="D9" s="11" t="s">
        <v>31</v>
      </c>
      <c r="E9" s="4">
        <v>16</v>
      </c>
      <c r="F9" s="9">
        <v>0</v>
      </c>
      <c r="G9" s="9">
        <v>0</v>
      </c>
      <c r="H9" s="9">
        <v>0</v>
      </c>
      <c r="I9" s="9">
        <v>0</v>
      </c>
      <c r="J9" s="9">
        <v>2</v>
      </c>
      <c r="K9" s="9">
        <v>2</v>
      </c>
      <c r="L9" s="9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</row>
    <row r="10" spans="3:19" x14ac:dyDescent="0.25">
      <c r="C10" s="14">
        <v>5</v>
      </c>
      <c r="D10" s="11" t="s">
        <v>32</v>
      </c>
      <c r="E10" s="5">
        <v>16</v>
      </c>
      <c r="F10" s="9">
        <v>0</v>
      </c>
      <c r="G10" s="9">
        <v>0</v>
      </c>
      <c r="H10" s="9">
        <v>0</v>
      </c>
      <c r="I10" s="9">
        <v>4</v>
      </c>
      <c r="J10" s="9">
        <v>0</v>
      </c>
      <c r="K10" s="9">
        <v>0</v>
      </c>
      <c r="L10" s="9">
        <v>0</v>
      </c>
      <c r="M10" s="10">
        <v>0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</row>
    <row r="11" spans="3:19" x14ac:dyDescent="0.25">
      <c r="C11" s="14">
        <v>6</v>
      </c>
      <c r="D11" s="11" t="s">
        <v>33</v>
      </c>
      <c r="E11" s="13">
        <v>12</v>
      </c>
      <c r="F11" s="9">
        <v>0</v>
      </c>
      <c r="G11" s="9">
        <v>0</v>
      </c>
      <c r="H11" s="9">
        <v>0</v>
      </c>
      <c r="I11" s="9">
        <v>4</v>
      </c>
      <c r="J11" s="9">
        <v>0</v>
      </c>
      <c r="K11" s="9">
        <v>0</v>
      </c>
      <c r="L11" s="9">
        <v>0</v>
      </c>
      <c r="M11" s="10">
        <v>0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0</v>
      </c>
    </row>
    <row r="12" spans="3:19" x14ac:dyDescent="0.25">
      <c r="C12" s="14">
        <v>7</v>
      </c>
      <c r="D12" s="11" t="s">
        <v>34</v>
      </c>
      <c r="E12" s="6">
        <v>4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0">
        <v>1</v>
      </c>
      <c r="P12" s="10">
        <v>1</v>
      </c>
      <c r="Q12" s="10">
        <v>1</v>
      </c>
      <c r="R12" s="10">
        <v>1</v>
      </c>
      <c r="S12" s="10">
        <v>0</v>
      </c>
    </row>
    <row r="13" spans="3:19" x14ac:dyDescent="0.25">
      <c r="C13" s="14">
        <v>8</v>
      </c>
      <c r="D13" s="11" t="s">
        <v>35</v>
      </c>
      <c r="E13" s="13">
        <v>4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0">
        <v>1</v>
      </c>
      <c r="P13" s="10">
        <v>1</v>
      </c>
      <c r="Q13" s="10">
        <v>1</v>
      </c>
      <c r="R13" s="10">
        <v>1</v>
      </c>
      <c r="S13" s="10">
        <v>0</v>
      </c>
    </row>
    <row r="14" spans="3:19" x14ac:dyDescent="0.25">
      <c r="C14" s="37" t="s">
        <v>12</v>
      </c>
      <c r="D14" s="37"/>
      <c r="E14" s="8">
        <f>SUM(E6:E13)</f>
        <v>80</v>
      </c>
      <c r="F14" s="8">
        <f t="shared" ref="F14:S14" si="0">E14-($E$14/14)</f>
        <v>74.285714285714292</v>
      </c>
      <c r="G14" s="8">
        <f t="shared" si="0"/>
        <v>68.571428571428584</v>
      </c>
      <c r="H14" s="8">
        <f t="shared" si="0"/>
        <v>62.857142857142868</v>
      </c>
      <c r="I14" s="8">
        <f t="shared" si="0"/>
        <v>57.142857142857153</v>
      </c>
      <c r="J14" s="8">
        <f t="shared" si="0"/>
        <v>51.428571428571438</v>
      </c>
      <c r="K14" s="8">
        <f t="shared" si="0"/>
        <v>45.714285714285722</v>
      </c>
      <c r="L14" s="8">
        <f t="shared" si="0"/>
        <v>40.000000000000007</v>
      </c>
      <c r="M14" s="8">
        <f t="shared" si="0"/>
        <v>34.285714285714292</v>
      </c>
      <c r="N14" s="8">
        <f t="shared" si="0"/>
        <v>28.571428571428577</v>
      </c>
      <c r="O14" s="8">
        <f t="shared" si="0"/>
        <v>22.857142857142861</v>
      </c>
      <c r="P14" s="8">
        <f t="shared" si="0"/>
        <v>17.142857142857146</v>
      </c>
      <c r="Q14" s="8">
        <f t="shared" si="0"/>
        <v>11.428571428571431</v>
      </c>
      <c r="R14" s="8">
        <f t="shared" si="0"/>
        <v>5.7142857142857162</v>
      </c>
      <c r="S14" s="8">
        <f t="shared" si="0"/>
        <v>0</v>
      </c>
    </row>
    <row r="15" spans="3:19" x14ac:dyDescent="0.25">
      <c r="C15" s="37" t="s">
        <v>13</v>
      </c>
      <c r="D15" s="37"/>
      <c r="E15" s="8">
        <f>SUM(E6:E13)</f>
        <v>80</v>
      </c>
      <c r="F15" s="8">
        <f t="shared" ref="F15:S15" si="1">E15-SUM(F6:F11)</f>
        <v>78</v>
      </c>
      <c r="G15" s="8">
        <f t="shared" si="1"/>
        <v>76</v>
      </c>
      <c r="H15" s="8">
        <f t="shared" si="1"/>
        <v>74</v>
      </c>
      <c r="I15" s="8">
        <f t="shared" si="1"/>
        <v>60</v>
      </c>
      <c r="J15" s="8">
        <f t="shared" si="1"/>
        <v>54</v>
      </c>
      <c r="K15" s="8">
        <f t="shared" si="1"/>
        <v>50</v>
      </c>
      <c r="L15" s="8">
        <f t="shared" si="1"/>
        <v>46</v>
      </c>
      <c r="M15" s="8">
        <f t="shared" si="1"/>
        <v>42</v>
      </c>
      <c r="N15" s="8">
        <f t="shared" si="1"/>
        <v>34</v>
      </c>
      <c r="O15" s="8">
        <f t="shared" si="1"/>
        <v>26</v>
      </c>
      <c r="P15" s="8">
        <f t="shared" si="1"/>
        <v>18</v>
      </c>
      <c r="Q15" s="8">
        <f t="shared" si="1"/>
        <v>11</v>
      </c>
      <c r="R15" s="8">
        <f t="shared" si="1"/>
        <v>4</v>
      </c>
      <c r="S15" s="8">
        <f t="shared" si="1"/>
        <v>0</v>
      </c>
    </row>
  </sheetData>
  <mergeCells count="2">
    <mergeCell ref="C14:D14"/>
    <mergeCell ref="C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17"/>
  <sheetViews>
    <sheetView zoomScale="85" zoomScaleNormal="85" workbookViewId="0">
      <selection activeCell="C6" sqref="C6:P17"/>
    </sheetView>
  </sheetViews>
  <sheetFormatPr defaultRowHeight="15" x14ac:dyDescent="0.25"/>
  <cols>
    <col min="4" max="4" width="29.7109375" bestFit="1" customWidth="1"/>
    <col min="5" max="5" width="11.5703125" bestFit="1" customWidth="1"/>
    <col min="6" max="6" width="11.5703125" customWidth="1"/>
  </cols>
  <sheetData>
    <row r="6" spans="3:16" x14ac:dyDescent="0.25">
      <c r="C6" s="1" t="s">
        <v>1</v>
      </c>
      <c r="D6" s="1" t="s">
        <v>0</v>
      </c>
      <c r="E6" s="1" t="s">
        <v>37</v>
      </c>
      <c r="F6" s="15">
        <v>43566</v>
      </c>
      <c r="G6" s="15">
        <v>43567</v>
      </c>
      <c r="H6" s="15">
        <v>43568</v>
      </c>
      <c r="I6" s="15">
        <v>43569</v>
      </c>
      <c r="J6" s="15">
        <v>43570</v>
      </c>
      <c r="K6" s="15">
        <v>43571</v>
      </c>
      <c r="L6" s="15">
        <v>43572</v>
      </c>
      <c r="M6" s="15">
        <v>43573</v>
      </c>
      <c r="N6" s="15">
        <v>43574</v>
      </c>
      <c r="O6" s="15">
        <v>43575</v>
      </c>
      <c r="P6" s="15">
        <v>43576</v>
      </c>
    </row>
    <row r="7" spans="3:16" x14ac:dyDescent="0.25">
      <c r="C7" s="14">
        <v>1</v>
      </c>
      <c r="D7" s="11" t="s">
        <v>48</v>
      </c>
      <c r="E7" s="4">
        <v>8</v>
      </c>
      <c r="F7" s="9">
        <v>2</v>
      </c>
      <c r="G7" s="9">
        <v>2</v>
      </c>
      <c r="H7" s="9">
        <v>2</v>
      </c>
      <c r="I7" s="9">
        <v>2</v>
      </c>
      <c r="J7" s="9">
        <v>0</v>
      </c>
      <c r="K7" s="9">
        <v>0</v>
      </c>
      <c r="L7" s="9">
        <v>0</v>
      </c>
      <c r="M7" s="10">
        <v>0</v>
      </c>
      <c r="N7" s="10">
        <v>0</v>
      </c>
      <c r="O7" s="10">
        <v>0</v>
      </c>
      <c r="P7" s="10">
        <v>0</v>
      </c>
    </row>
    <row r="8" spans="3:16" x14ac:dyDescent="0.25">
      <c r="C8" s="14">
        <v>2</v>
      </c>
      <c r="D8" s="11" t="s">
        <v>49</v>
      </c>
      <c r="E8" s="4">
        <v>8</v>
      </c>
      <c r="F8" s="9">
        <v>0</v>
      </c>
      <c r="G8" s="9">
        <v>0</v>
      </c>
      <c r="H8" s="9">
        <v>0</v>
      </c>
      <c r="I8" s="9">
        <v>0</v>
      </c>
      <c r="J8" s="9">
        <v>4</v>
      </c>
      <c r="K8" s="9">
        <v>4</v>
      </c>
      <c r="L8" s="9">
        <v>0</v>
      </c>
      <c r="M8" s="10">
        <v>0</v>
      </c>
      <c r="N8" s="10">
        <v>0</v>
      </c>
      <c r="O8" s="10">
        <v>0</v>
      </c>
      <c r="P8" s="10">
        <v>0</v>
      </c>
    </row>
    <row r="9" spans="3:16" x14ac:dyDescent="0.25">
      <c r="C9" s="14">
        <v>3</v>
      </c>
      <c r="D9" s="11" t="s">
        <v>50</v>
      </c>
      <c r="E9" s="4">
        <v>8</v>
      </c>
      <c r="F9" s="9">
        <v>0</v>
      </c>
      <c r="G9" s="9">
        <v>0</v>
      </c>
      <c r="H9" s="9">
        <v>0</v>
      </c>
      <c r="I9" s="9">
        <v>0</v>
      </c>
      <c r="J9" s="9">
        <v>4</v>
      </c>
      <c r="K9" s="9">
        <v>4</v>
      </c>
      <c r="L9" s="9">
        <v>0</v>
      </c>
      <c r="M9" s="10">
        <v>0</v>
      </c>
      <c r="N9" s="10">
        <v>0</v>
      </c>
      <c r="O9" s="10">
        <v>0</v>
      </c>
      <c r="P9" s="10">
        <v>0</v>
      </c>
    </row>
    <row r="10" spans="3:16" x14ac:dyDescent="0.25">
      <c r="C10" s="14">
        <v>4</v>
      </c>
      <c r="D10" s="11" t="s">
        <v>51</v>
      </c>
      <c r="E10" s="4">
        <v>16</v>
      </c>
      <c r="F10" s="9">
        <v>0</v>
      </c>
      <c r="G10" s="9">
        <v>0</v>
      </c>
      <c r="H10" s="9">
        <v>0</v>
      </c>
      <c r="I10" s="9">
        <v>0</v>
      </c>
      <c r="J10" s="9">
        <v>4</v>
      </c>
      <c r="K10" s="9">
        <v>4</v>
      </c>
      <c r="L10" s="9">
        <v>4</v>
      </c>
      <c r="M10" s="10">
        <v>4</v>
      </c>
      <c r="N10" s="10">
        <v>0</v>
      </c>
      <c r="O10" s="10">
        <v>0</v>
      </c>
      <c r="P10" s="10">
        <v>0</v>
      </c>
    </row>
    <row r="11" spans="3:16" x14ac:dyDescent="0.25">
      <c r="C11" s="14">
        <v>5</v>
      </c>
      <c r="D11" s="11" t="s">
        <v>52</v>
      </c>
      <c r="E11" s="5">
        <v>8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0">
        <v>0</v>
      </c>
      <c r="N11" s="10">
        <v>4</v>
      </c>
      <c r="O11" s="10">
        <v>4</v>
      </c>
      <c r="P11" s="10">
        <v>0</v>
      </c>
    </row>
    <row r="12" spans="3:16" x14ac:dyDescent="0.25">
      <c r="C12" s="14">
        <v>6</v>
      </c>
      <c r="D12" s="11" t="s">
        <v>53</v>
      </c>
      <c r="E12" s="13">
        <v>8</v>
      </c>
      <c r="F12" s="9">
        <v>0</v>
      </c>
      <c r="G12" s="9">
        <v>0</v>
      </c>
      <c r="H12" s="9">
        <v>0</v>
      </c>
      <c r="I12" s="9">
        <v>2</v>
      </c>
      <c r="J12" s="9">
        <v>2</v>
      </c>
      <c r="K12" s="9">
        <v>0</v>
      </c>
      <c r="L12" s="9">
        <v>0</v>
      </c>
      <c r="M12" s="10">
        <v>0</v>
      </c>
      <c r="N12" s="10">
        <v>2</v>
      </c>
      <c r="O12" s="10">
        <v>2</v>
      </c>
      <c r="P12" s="10">
        <v>0</v>
      </c>
    </row>
    <row r="13" spans="3:16" x14ac:dyDescent="0.25">
      <c r="C13" s="14">
        <v>7</v>
      </c>
      <c r="D13" s="11" t="s">
        <v>54</v>
      </c>
      <c r="E13" s="6">
        <v>8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2</v>
      </c>
      <c r="M13" s="9">
        <v>2</v>
      </c>
      <c r="N13" s="9">
        <v>2</v>
      </c>
      <c r="O13" s="10">
        <v>2</v>
      </c>
      <c r="P13" s="10">
        <v>0</v>
      </c>
    </row>
    <row r="14" spans="3:16" x14ac:dyDescent="0.25">
      <c r="C14" s="14">
        <v>8</v>
      </c>
      <c r="D14" s="11" t="s">
        <v>55</v>
      </c>
      <c r="E14" s="13">
        <v>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</v>
      </c>
      <c r="M14" s="9">
        <v>2</v>
      </c>
      <c r="N14" s="9">
        <v>0</v>
      </c>
      <c r="O14" s="10">
        <v>0</v>
      </c>
      <c r="P14" s="10">
        <v>0</v>
      </c>
    </row>
    <row r="15" spans="3:16" x14ac:dyDescent="0.25">
      <c r="C15" s="14">
        <v>9</v>
      </c>
      <c r="D15" s="11" t="s">
        <v>56</v>
      </c>
      <c r="E15" s="13">
        <v>4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2</v>
      </c>
      <c r="O15" s="10">
        <v>2</v>
      </c>
      <c r="P15" s="10">
        <v>0</v>
      </c>
    </row>
    <row r="16" spans="3:16" x14ac:dyDescent="0.25">
      <c r="C16" s="37" t="s">
        <v>12</v>
      </c>
      <c r="D16" s="37"/>
      <c r="E16" s="17">
        <f>SUM(E7:E15)</f>
        <v>72</v>
      </c>
      <c r="F16" s="17">
        <f>E16-($E$16/11)</f>
        <v>65.454545454545453</v>
      </c>
      <c r="G16" s="17">
        <f t="shared" ref="G16:P16" si="0">F16-($E$16/11)</f>
        <v>58.909090909090907</v>
      </c>
      <c r="H16" s="17">
        <f t="shared" si="0"/>
        <v>52.36363636363636</v>
      </c>
      <c r="I16" s="17">
        <f t="shared" si="0"/>
        <v>45.818181818181813</v>
      </c>
      <c r="J16" s="17">
        <f t="shared" si="0"/>
        <v>39.272727272727266</v>
      </c>
      <c r="K16" s="17">
        <f t="shared" si="0"/>
        <v>32.72727272727272</v>
      </c>
      <c r="L16" s="17">
        <f t="shared" si="0"/>
        <v>26.181818181818173</v>
      </c>
      <c r="M16" s="17">
        <f t="shared" si="0"/>
        <v>19.636363636363626</v>
      </c>
      <c r="N16" s="17">
        <f t="shared" si="0"/>
        <v>13.090909090909079</v>
      </c>
      <c r="O16" s="17">
        <f t="shared" si="0"/>
        <v>6.5454545454545334</v>
      </c>
      <c r="P16" s="17">
        <f t="shared" si="0"/>
        <v>-1.2434497875801753E-14</v>
      </c>
    </row>
    <row r="17" spans="3:16" x14ac:dyDescent="0.25">
      <c r="C17" s="37" t="s">
        <v>13</v>
      </c>
      <c r="D17" s="37"/>
      <c r="E17" s="17">
        <f>SUM(E7:E15)</f>
        <v>72</v>
      </c>
      <c r="F17" s="17">
        <f>E17-SUM(F7:F15)</f>
        <v>70</v>
      </c>
      <c r="G17" s="17">
        <f t="shared" ref="G17:P17" si="1">F17-SUM(G7:G15)</f>
        <v>68</v>
      </c>
      <c r="H17" s="17">
        <f>G17-SUM(H7:H15)</f>
        <v>66</v>
      </c>
      <c r="I17" s="17">
        <f>H17-SUM(I7:I15)</f>
        <v>62</v>
      </c>
      <c r="J17" s="17">
        <f t="shared" si="1"/>
        <v>48</v>
      </c>
      <c r="K17" s="17">
        <f t="shared" si="1"/>
        <v>36</v>
      </c>
      <c r="L17" s="17">
        <f t="shared" si="1"/>
        <v>28</v>
      </c>
      <c r="M17" s="17">
        <f t="shared" si="1"/>
        <v>20</v>
      </c>
      <c r="N17" s="17">
        <f t="shared" si="1"/>
        <v>10</v>
      </c>
      <c r="O17" s="17">
        <f t="shared" si="1"/>
        <v>0</v>
      </c>
      <c r="P17" s="17">
        <f t="shared" si="1"/>
        <v>0</v>
      </c>
    </row>
  </sheetData>
  <mergeCells count="2">
    <mergeCell ref="C16:D16"/>
    <mergeCell ref="C17:D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P13"/>
  <sheetViews>
    <sheetView tabSelected="1" zoomScale="85" zoomScaleNormal="85" workbookViewId="0">
      <selection activeCell="R21" sqref="R21"/>
    </sheetView>
  </sheetViews>
  <sheetFormatPr defaultRowHeight="15" x14ac:dyDescent="0.25"/>
  <cols>
    <col min="4" max="4" width="29.7109375" bestFit="1" customWidth="1"/>
    <col min="5" max="5" width="11.5703125" bestFit="1" customWidth="1"/>
  </cols>
  <sheetData>
    <row r="6" spans="3:16" x14ac:dyDescent="0.25">
      <c r="C6" s="1" t="s">
        <v>1</v>
      </c>
      <c r="D6" s="1" t="s">
        <v>0</v>
      </c>
      <c r="E6" s="1" t="s">
        <v>37</v>
      </c>
      <c r="F6" s="15">
        <v>43579</v>
      </c>
      <c r="G6" s="15">
        <v>43580</v>
      </c>
      <c r="H6" s="15">
        <v>43581</v>
      </c>
      <c r="I6" s="15">
        <v>43582</v>
      </c>
      <c r="J6" s="15">
        <v>43583</v>
      </c>
      <c r="K6" s="15">
        <v>43584</v>
      </c>
      <c r="L6" s="15">
        <v>43585</v>
      </c>
      <c r="M6" s="15">
        <v>43586</v>
      </c>
      <c r="N6" s="15">
        <v>43587</v>
      </c>
      <c r="O6" s="15">
        <v>43588</v>
      </c>
      <c r="P6" s="15">
        <v>43589</v>
      </c>
    </row>
    <row r="7" spans="3:16" x14ac:dyDescent="0.25">
      <c r="C7" s="14">
        <v>1</v>
      </c>
      <c r="D7" s="11" t="s">
        <v>57</v>
      </c>
      <c r="E7" s="4">
        <v>6</v>
      </c>
      <c r="F7" s="9">
        <v>0</v>
      </c>
      <c r="G7" s="9">
        <v>1</v>
      </c>
      <c r="H7" s="9">
        <v>1</v>
      </c>
      <c r="I7" s="9">
        <v>1</v>
      </c>
      <c r="J7" s="9">
        <v>3</v>
      </c>
      <c r="K7" s="9">
        <v>0</v>
      </c>
      <c r="L7" s="9">
        <v>0</v>
      </c>
      <c r="M7" s="10">
        <v>0</v>
      </c>
      <c r="N7" s="10">
        <v>0</v>
      </c>
      <c r="O7" s="10">
        <v>0</v>
      </c>
      <c r="P7" s="10">
        <v>0</v>
      </c>
    </row>
    <row r="8" spans="3:16" x14ac:dyDescent="0.25">
      <c r="C8" s="14">
        <v>2</v>
      </c>
      <c r="D8" s="11" t="s">
        <v>58</v>
      </c>
      <c r="E8" s="4">
        <v>6</v>
      </c>
      <c r="F8" s="9">
        <v>0</v>
      </c>
      <c r="G8" s="9">
        <v>0</v>
      </c>
      <c r="H8" s="9">
        <v>1</v>
      </c>
      <c r="I8" s="9">
        <v>1</v>
      </c>
      <c r="J8" s="9">
        <v>1</v>
      </c>
      <c r="K8" s="9">
        <v>3</v>
      </c>
      <c r="L8" s="9">
        <v>0</v>
      </c>
      <c r="M8" s="10">
        <v>0</v>
      </c>
      <c r="N8" s="10">
        <v>0</v>
      </c>
      <c r="O8" s="10">
        <v>0</v>
      </c>
      <c r="P8" s="10">
        <v>0</v>
      </c>
    </row>
    <row r="9" spans="3:16" x14ac:dyDescent="0.25">
      <c r="C9" s="14">
        <v>3</v>
      </c>
      <c r="D9" s="11" t="s">
        <v>59</v>
      </c>
      <c r="E9" s="4">
        <v>7</v>
      </c>
      <c r="F9" s="9">
        <v>0</v>
      </c>
      <c r="G9" s="9">
        <v>0</v>
      </c>
      <c r="H9" s="9">
        <v>0</v>
      </c>
      <c r="I9" s="9">
        <v>1</v>
      </c>
      <c r="J9" s="9">
        <v>1</v>
      </c>
      <c r="K9" s="9">
        <v>2</v>
      </c>
      <c r="L9" s="9">
        <v>3</v>
      </c>
      <c r="M9" s="10">
        <v>0</v>
      </c>
      <c r="N9" s="10">
        <v>0</v>
      </c>
      <c r="O9" s="10">
        <v>0</v>
      </c>
      <c r="P9" s="10">
        <v>0</v>
      </c>
    </row>
    <row r="10" spans="3:16" x14ac:dyDescent="0.25">
      <c r="C10" s="14">
        <v>4</v>
      </c>
      <c r="D10" s="11" t="s">
        <v>60</v>
      </c>
      <c r="E10" s="4">
        <v>16</v>
      </c>
      <c r="F10" s="9">
        <v>2</v>
      </c>
      <c r="G10" s="9">
        <v>2</v>
      </c>
      <c r="H10" s="9">
        <v>2</v>
      </c>
      <c r="I10" s="9">
        <v>2</v>
      </c>
      <c r="J10" s="9">
        <v>0</v>
      </c>
      <c r="K10" s="9">
        <v>0</v>
      </c>
      <c r="L10" s="9">
        <v>4</v>
      </c>
      <c r="M10" s="10">
        <v>4</v>
      </c>
      <c r="N10" s="10">
        <v>0</v>
      </c>
      <c r="O10" s="10">
        <v>0</v>
      </c>
      <c r="P10" s="10">
        <v>0</v>
      </c>
    </row>
    <row r="11" spans="3:16" x14ac:dyDescent="0.25">
      <c r="C11" s="14">
        <v>5</v>
      </c>
      <c r="D11" s="11" t="s">
        <v>61</v>
      </c>
      <c r="E11" s="5">
        <v>16</v>
      </c>
      <c r="F11" s="9">
        <v>0</v>
      </c>
      <c r="G11" s="9">
        <v>0</v>
      </c>
      <c r="H11" s="9">
        <v>0</v>
      </c>
      <c r="I11" s="9">
        <v>1</v>
      </c>
      <c r="J11" s="9">
        <v>1</v>
      </c>
      <c r="K11" s="9">
        <v>0</v>
      </c>
      <c r="L11" s="9">
        <v>0</v>
      </c>
      <c r="M11" s="10">
        <v>2</v>
      </c>
      <c r="N11" s="10">
        <v>4</v>
      </c>
      <c r="O11" s="10">
        <v>4</v>
      </c>
      <c r="P11" s="10">
        <v>4</v>
      </c>
    </row>
    <row r="12" spans="3:16" x14ac:dyDescent="0.25">
      <c r="C12" s="37" t="s">
        <v>12</v>
      </c>
      <c r="D12" s="37"/>
      <c r="E12" s="35">
        <f>SUM(E7:E11)</f>
        <v>51</v>
      </c>
      <c r="F12" s="35">
        <f>E12-($E$12/11)</f>
        <v>46.36363636363636</v>
      </c>
      <c r="G12" s="35">
        <f t="shared" ref="G12:P12" si="0">F12-($E$12/11)</f>
        <v>41.72727272727272</v>
      </c>
      <c r="H12" s="35">
        <f t="shared" si="0"/>
        <v>37.090909090909079</v>
      </c>
      <c r="I12" s="35">
        <f t="shared" si="0"/>
        <v>32.454545454545439</v>
      </c>
      <c r="J12" s="35">
        <f t="shared" si="0"/>
        <v>27.818181818181802</v>
      </c>
      <c r="K12" s="35">
        <f t="shared" si="0"/>
        <v>23.181818181818166</v>
      </c>
      <c r="L12" s="35">
        <f t="shared" si="0"/>
        <v>18.545454545454529</v>
      </c>
      <c r="M12" s="35">
        <f t="shared" si="0"/>
        <v>13.909090909090892</v>
      </c>
      <c r="N12" s="35">
        <f t="shared" si="0"/>
        <v>9.2727272727272556</v>
      </c>
      <c r="O12" s="35">
        <f t="shared" si="0"/>
        <v>4.6363636363636189</v>
      </c>
      <c r="P12" s="35">
        <f t="shared" si="0"/>
        <v>-1.7763568394002505E-14</v>
      </c>
    </row>
    <row r="13" spans="3:16" x14ac:dyDescent="0.25">
      <c r="C13" s="37" t="s">
        <v>13</v>
      </c>
      <c r="D13" s="37"/>
      <c r="E13" s="35">
        <f>SUM(E7:E11)</f>
        <v>51</v>
      </c>
      <c r="F13" s="35">
        <f>E13-SUM(F7:F11)</f>
        <v>49</v>
      </c>
      <c r="G13" s="35">
        <f>F13-SUM(G7:G11)</f>
        <v>46</v>
      </c>
      <c r="H13" s="35">
        <f>G13-SUM(H7:H11)</f>
        <v>42</v>
      </c>
      <c r="I13" s="35">
        <f>H13-SUM(I7:I11)</f>
        <v>36</v>
      </c>
      <c r="J13" s="35">
        <f>I13-SUM(J7:J11)</f>
        <v>30</v>
      </c>
      <c r="K13" s="35">
        <f>J13-SUM(K7:K11)</f>
        <v>25</v>
      </c>
      <c r="L13" s="35">
        <f>K13-SUM(L7:L11)</f>
        <v>18</v>
      </c>
      <c r="M13" s="35">
        <f>L13-SUM(M7:M11)</f>
        <v>12</v>
      </c>
      <c r="N13" s="35">
        <f>M13-SUM(N7:N11)</f>
        <v>8</v>
      </c>
      <c r="O13" s="35">
        <f>N13-SUM(O7:O11)</f>
        <v>4</v>
      </c>
      <c r="P13" s="35">
        <f>O13-SUM(P7:P11)</f>
        <v>0</v>
      </c>
    </row>
  </sheetData>
  <mergeCells count="2">
    <mergeCell ref="C12:D12"/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ALL-Burndown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Amafuuri Refo</dc:creator>
  <cp:lastModifiedBy>Amafuuri Refo</cp:lastModifiedBy>
  <dcterms:created xsi:type="dcterms:W3CDTF">2019-03-20T15:47:56Z</dcterms:created>
  <dcterms:modified xsi:type="dcterms:W3CDTF">2019-05-03T16:58:20Z</dcterms:modified>
</cp:coreProperties>
</file>