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ham\Desktop\Before Upload Git\"/>
    </mc:Choice>
  </mc:AlternateContent>
  <bookViews>
    <workbookView xWindow="0" yWindow="0" windowWidth="20490" windowHeight="7620" activeTab="3"/>
  </bookViews>
  <sheets>
    <sheet name="ALL-Burndown" sheetId="5" r:id="rId1"/>
    <sheet name="Sprint 1" sheetId="1" r:id="rId2"/>
    <sheet name="Sprint 2" sheetId="2" r:id="rId3"/>
    <sheet name="Sprint 3" sheetId="3" r:id="rId4"/>
    <sheet name="Sprint 4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30" i="5" l="1"/>
  <c r="AO30" i="5"/>
  <c r="AP30" i="5" s="1"/>
  <c r="AQ30" i="5" s="1"/>
  <c r="AR30" i="5" s="1"/>
  <c r="AS30" i="5" s="1"/>
  <c r="AT30" i="5" s="1"/>
  <c r="AU30" i="5" s="1"/>
  <c r="AV30" i="5" s="1"/>
  <c r="AW30" i="5" s="1"/>
  <c r="AN29" i="5"/>
  <c r="AO29" i="5"/>
  <c r="AP29" i="5" s="1"/>
  <c r="AQ29" i="5" s="1"/>
  <c r="AR29" i="5" s="1"/>
  <c r="AS29" i="5" s="1"/>
  <c r="AT29" i="5" s="1"/>
  <c r="AU29" i="5" s="1"/>
  <c r="AV29" i="5" s="1"/>
  <c r="AW29" i="5" s="1"/>
  <c r="AM29" i="5"/>
  <c r="AN28" i="5"/>
  <c r="G16" i="3"/>
  <c r="H16" i="3"/>
  <c r="I16" i="3" s="1"/>
  <c r="J16" i="3" s="1"/>
  <c r="K16" i="3" s="1"/>
  <c r="L16" i="3" s="1"/>
  <c r="M16" i="3" s="1"/>
  <c r="N16" i="3" s="1"/>
  <c r="O16" i="3" s="1"/>
  <c r="P16" i="3" s="1"/>
  <c r="F16" i="3"/>
  <c r="E17" i="3"/>
  <c r="E16" i="3"/>
  <c r="F17" i="3" l="1"/>
  <c r="G17" i="3" s="1"/>
  <c r="H17" i="3" s="1"/>
  <c r="I17" i="3" s="1"/>
  <c r="J17" i="3" s="1"/>
  <c r="K17" i="3" s="1"/>
  <c r="L17" i="3" s="1"/>
  <c r="M17" i="3" s="1"/>
  <c r="N17" i="3" s="1"/>
  <c r="O17" i="3" s="1"/>
  <c r="P17" i="3" s="1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O28" i="5"/>
  <c r="AP28" i="5"/>
  <c r="AQ28" i="5"/>
  <c r="AR28" i="5"/>
  <c r="AS28" i="5"/>
  <c r="AT28" i="5"/>
  <c r="AU28" i="5"/>
  <c r="AV28" i="5"/>
  <c r="AW28" i="5"/>
  <c r="H28" i="5"/>
  <c r="G28" i="5"/>
  <c r="F30" i="5"/>
  <c r="G30" i="5" s="1"/>
  <c r="H30" i="5" s="1"/>
  <c r="I30" i="5" s="1"/>
  <c r="J30" i="5" s="1"/>
  <c r="K30" i="5" s="1"/>
  <c r="L30" i="5" s="1"/>
  <c r="M30" i="5" s="1"/>
  <c r="N30" i="5" s="1"/>
  <c r="O30" i="5" s="1"/>
  <c r="P30" i="5" s="1"/>
  <c r="Q30" i="5" s="1"/>
  <c r="R30" i="5" s="1"/>
  <c r="S30" i="5" s="1"/>
  <c r="T30" i="5" s="1"/>
  <c r="U30" i="5" s="1"/>
  <c r="V30" i="5" s="1"/>
  <c r="W30" i="5" s="1"/>
  <c r="X30" i="5" s="1"/>
  <c r="Y30" i="5" s="1"/>
  <c r="Z30" i="5" s="1"/>
  <c r="AA30" i="5" s="1"/>
  <c r="AB30" i="5" s="1"/>
  <c r="AC30" i="5" s="1"/>
  <c r="AD30" i="5" s="1"/>
  <c r="AE30" i="5" s="1"/>
  <c r="G22" i="5"/>
  <c r="F29" i="5"/>
  <c r="G29" i="5" s="1"/>
  <c r="H29" i="5" s="1"/>
  <c r="I29" i="5" s="1"/>
  <c r="J29" i="5" s="1"/>
  <c r="K29" i="5" s="1"/>
  <c r="L29" i="5" s="1"/>
  <c r="M29" i="5" s="1"/>
  <c r="N29" i="5" s="1"/>
  <c r="O29" i="5" s="1"/>
  <c r="P29" i="5" s="1"/>
  <c r="Q29" i="5" s="1"/>
  <c r="R29" i="5" s="1"/>
  <c r="S29" i="5" s="1"/>
  <c r="T29" i="5" s="1"/>
  <c r="U29" i="5" s="1"/>
  <c r="V29" i="5" s="1"/>
  <c r="W29" i="5" s="1"/>
  <c r="X29" i="5" s="1"/>
  <c r="Y29" i="5" s="1"/>
  <c r="Z29" i="5" s="1"/>
  <c r="AA29" i="5" s="1"/>
  <c r="AB29" i="5" s="1"/>
  <c r="AC29" i="5" s="1"/>
  <c r="AD29" i="5" s="1"/>
  <c r="AE29" i="5" s="1"/>
  <c r="AF29" i="5" s="1"/>
  <c r="AG29" i="5" s="1"/>
  <c r="AH29" i="5" s="1"/>
  <c r="AI29" i="5" s="1"/>
  <c r="AJ29" i="5" s="1"/>
  <c r="AK29" i="5" s="1"/>
  <c r="AL29" i="5" s="1"/>
  <c r="AF30" i="5" l="1"/>
  <c r="AG30" i="5" s="1"/>
  <c r="AH30" i="5" s="1"/>
  <c r="AI30" i="5" s="1"/>
  <c r="AJ30" i="5" s="1"/>
  <c r="AK30" i="5" s="1"/>
  <c r="AL30" i="5" s="1"/>
  <c r="AM30" i="5" s="1"/>
  <c r="E14" i="2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E15" i="2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D13" i="1" l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D12" i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</calcChain>
</file>

<file path=xl/sharedStrings.xml><?xml version="1.0" encoding="utf-8"?>
<sst xmlns="http://schemas.openxmlformats.org/spreadsheetml/2006/main" count="75" uniqueCount="57">
  <si>
    <t>Task</t>
  </si>
  <si>
    <t>No</t>
  </si>
  <si>
    <t>1.1</t>
  </si>
  <si>
    <t>Deskripsi Entitas</t>
  </si>
  <si>
    <t>1.2</t>
  </si>
  <si>
    <t>ERD</t>
  </si>
  <si>
    <t>1.3</t>
  </si>
  <si>
    <t>Implementasi MySQL</t>
  </si>
  <si>
    <t>1.4.</t>
  </si>
  <si>
    <t>Prototype Website</t>
  </si>
  <si>
    <t>1.5</t>
  </si>
  <si>
    <t>Pembuatan Logo eTracer</t>
  </si>
  <si>
    <t>Estimated Time Remaining (Hours)</t>
  </si>
  <si>
    <t>Actual Time Remaining (Hours)</t>
  </si>
  <si>
    <t>Time Cost (Hours)</t>
  </si>
  <si>
    <t>04 maret</t>
  </si>
  <si>
    <t>5 maret</t>
  </si>
  <si>
    <t>6 maret</t>
  </si>
  <si>
    <t>7 maret</t>
  </si>
  <si>
    <t>8 maret</t>
  </si>
  <si>
    <t>9 maret</t>
  </si>
  <si>
    <t>10 maret</t>
  </si>
  <si>
    <t>11 maret</t>
  </si>
  <si>
    <t>12 maret</t>
  </si>
  <si>
    <t>13 maret</t>
  </si>
  <si>
    <t>14 maret</t>
  </si>
  <si>
    <t>15 maret</t>
  </si>
  <si>
    <t>16 maret</t>
  </si>
  <si>
    <t>17 maret</t>
  </si>
  <si>
    <t>Homepage</t>
  </si>
  <si>
    <t>Halaman Alumni</t>
  </si>
  <si>
    <t>Halaman Admin</t>
  </si>
  <si>
    <t>Halaman Kuesioner Alumni</t>
  </si>
  <si>
    <t>Halaman Kuesioner Perusahaan</t>
  </si>
  <si>
    <t>Halaman Buat Berita</t>
  </si>
  <si>
    <t>Halaman Berita</t>
  </si>
  <si>
    <t>Halaman Login</t>
  </si>
  <si>
    <t>Time (Hour)</t>
  </si>
  <si>
    <t>Estimated Time</t>
  </si>
  <si>
    <t>Actual Time</t>
  </si>
  <si>
    <t>No Task</t>
  </si>
  <si>
    <t>Sprint 1</t>
  </si>
  <si>
    <t>Sprint 4</t>
  </si>
  <si>
    <t>Sprint 3</t>
  </si>
  <si>
    <t>Sprint 2</t>
  </si>
  <si>
    <t>Velocity Sprint</t>
  </si>
  <si>
    <t>Actual Time Work Perday (Hours)</t>
  </si>
  <si>
    <t>Start Time (Hour)</t>
  </si>
  <si>
    <t>Log In</t>
  </si>
  <si>
    <t>Pengubahan Data Diri (Alumni)</t>
  </si>
  <si>
    <t>Pembuatan Berita (Alumni)</t>
  </si>
  <si>
    <t>Pengaturan User (Admin)</t>
  </si>
  <si>
    <t>Pengaturan Kuesioner (Admin)</t>
  </si>
  <si>
    <t>Pengaturan Berita (Admin)</t>
  </si>
  <si>
    <t>Kuesioner Perusahaan</t>
  </si>
  <si>
    <t>Kuesioner Alumni Pendahuluan</t>
  </si>
  <si>
    <t>Kuesioner Utama Alumni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</si>
</sst>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2" xfId="0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5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16" fontId="0" fillId="2" borderId="2" xfId="0" applyNumberFormat="1" applyFill="1" applyBorder="1" applyAlignment="1">
      <alignment horizontal="center" vertical="center"/>
    </xf>
    <xf numFmtId="0" fontId="0" fillId="2" borderId="2" xfId="0" applyFill="1" applyBorder="1"/>
    <xf numFmtId="0" fontId="0" fillId="5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4" borderId="5" xfId="0" applyFont="1" applyFill="1" applyBorder="1"/>
    <xf numFmtId="0" fontId="0" fillId="0" borderId="6" xfId="0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5" xfId="0" applyFont="1" applyFill="1" applyBorder="1" applyAlignment="1">
      <alignment horizontal="center"/>
    </xf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16" fontId="0" fillId="2" borderId="2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0" fontId="0" fillId="6" borderId="4" xfId="0" applyFill="1" applyBorder="1" applyAlignment="1">
      <alignment vertical="center"/>
    </xf>
    <xf numFmtId="0" fontId="0" fillId="2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  <a:r>
              <a:rPr lang="en-US" baseline="0"/>
              <a:t> </a:t>
            </a:r>
            <a:r>
              <a:rPr lang="en-US"/>
              <a:t>Sprint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'ALL-Burndown'!$E$7</c:f>
              <c:strCache>
                <c:ptCount val="1"/>
                <c:pt idx="0">
                  <c:v>Estimated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'ALL-Burndown'!$D$8:$D$11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'ALL-Burndown'!$E$8:$E$11</c:f>
              <c:numCache>
                <c:formatCode>General</c:formatCode>
                <c:ptCount val="4"/>
                <c:pt idx="0">
                  <c:v>68</c:v>
                </c:pt>
                <c:pt idx="1">
                  <c:v>80</c:v>
                </c:pt>
                <c:pt idx="2">
                  <c:v>80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9-400C-AAA9-657D5AC63217}"/>
            </c:ext>
          </c:extLst>
        </c:ser>
        <c:ser>
          <c:idx val="1"/>
          <c:order val="1"/>
          <c:tx>
            <c:strRef>
              <c:f>'ALL-Burndown'!$F$7</c:f>
              <c:strCache>
                <c:ptCount val="1"/>
                <c:pt idx="0">
                  <c:v>Actual Time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'ALL-Burndown'!$D$8:$D$11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'ALL-Burndown'!$F$8:$F$11</c:f>
              <c:numCache>
                <c:formatCode>General</c:formatCode>
                <c:ptCount val="4"/>
                <c:pt idx="0">
                  <c:v>64</c:v>
                </c:pt>
                <c:pt idx="1">
                  <c:v>80</c:v>
                </c:pt>
                <c:pt idx="2">
                  <c:v>72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89-400C-AAA9-657D5AC632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90147360"/>
        <c:axId val="390146376"/>
        <c:axId val="0"/>
      </c:bar3DChart>
      <c:catAx>
        <c:axId val="39014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46376"/>
        <c:crosses val="autoZero"/>
        <c:auto val="1"/>
        <c:lblAlgn val="ctr"/>
        <c:lblOffset val="100"/>
        <c:noMultiLvlLbl val="0"/>
      </c:catAx>
      <c:valAx>
        <c:axId val="39014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4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'ALL-Burndown'!$D$29</c:f>
              <c:strCache>
                <c:ptCount val="1"/>
                <c:pt idx="0">
                  <c:v>Estimated Time Remaining (Hours)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'ALL-Burndown'!$E$29:$AW$29</c:f>
              <c:numCache>
                <c:formatCode>General</c:formatCode>
                <c:ptCount val="45"/>
                <c:pt idx="1">
                  <c:v>308</c:v>
                </c:pt>
                <c:pt idx="2" formatCode="0">
                  <c:v>301.15555555555557</c:v>
                </c:pt>
                <c:pt idx="3" formatCode="0">
                  <c:v>294.31111111111113</c:v>
                </c:pt>
                <c:pt idx="4" formatCode="0">
                  <c:v>287.4666666666667</c:v>
                </c:pt>
                <c:pt idx="5" formatCode="0">
                  <c:v>280.62222222222226</c:v>
                </c:pt>
                <c:pt idx="6" formatCode="0">
                  <c:v>273.77777777777783</c:v>
                </c:pt>
                <c:pt idx="7" formatCode="0">
                  <c:v>266.93333333333339</c:v>
                </c:pt>
                <c:pt idx="8" formatCode="0">
                  <c:v>260.08888888888896</c:v>
                </c:pt>
                <c:pt idx="9" formatCode="0">
                  <c:v>253.24444444444453</c:v>
                </c:pt>
                <c:pt idx="10" formatCode="0">
                  <c:v>246.40000000000009</c:v>
                </c:pt>
                <c:pt idx="11" formatCode="0">
                  <c:v>239.55555555555566</c:v>
                </c:pt>
                <c:pt idx="12" formatCode="0">
                  <c:v>232.71111111111122</c:v>
                </c:pt>
                <c:pt idx="13" formatCode="0">
                  <c:v>225.86666666666679</c:v>
                </c:pt>
                <c:pt idx="14" formatCode="0">
                  <c:v>219.02222222222235</c:v>
                </c:pt>
                <c:pt idx="15" formatCode="0">
                  <c:v>212.17777777777792</c:v>
                </c:pt>
                <c:pt idx="16" formatCode="0">
                  <c:v>205.33333333333348</c:v>
                </c:pt>
                <c:pt idx="17" formatCode="0">
                  <c:v>198.48888888888905</c:v>
                </c:pt>
                <c:pt idx="18" formatCode="0">
                  <c:v>191.64444444444462</c:v>
                </c:pt>
                <c:pt idx="19" formatCode="0">
                  <c:v>184.80000000000018</c:v>
                </c:pt>
                <c:pt idx="20" formatCode="0">
                  <c:v>177.95555555555575</c:v>
                </c:pt>
                <c:pt idx="21" formatCode="0">
                  <c:v>171.11111111111131</c:v>
                </c:pt>
                <c:pt idx="22" formatCode="0">
                  <c:v>164.26666666666688</c:v>
                </c:pt>
                <c:pt idx="23" formatCode="0">
                  <c:v>157.42222222222244</c:v>
                </c:pt>
                <c:pt idx="24" formatCode="0">
                  <c:v>150.57777777777801</c:v>
                </c:pt>
                <c:pt idx="25" formatCode="0">
                  <c:v>143.73333333333358</c:v>
                </c:pt>
                <c:pt idx="26" formatCode="0">
                  <c:v>136.88888888888914</c:v>
                </c:pt>
                <c:pt idx="27" formatCode="0">
                  <c:v>129.5555555555558</c:v>
                </c:pt>
                <c:pt idx="28" formatCode="0">
                  <c:v>122.22222222222247</c:v>
                </c:pt>
                <c:pt idx="29" formatCode="0">
                  <c:v>114.88888888888914</c:v>
                </c:pt>
                <c:pt idx="30" formatCode="0">
                  <c:v>107.55555555555581</c:v>
                </c:pt>
                <c:pt idx="31" formatCode="0">
                  <c:v>100.22222222222248</c:v>
                </c:pt>
                <c:pt idx="32" formatCode="0">
                  <c:v>92.888888888889156</c:v>
                </c:pt>
                <c:pt idx="33" formatCode="0">
                  <c:v>85.555555555555827</c:v>
                </c:pt>
                <c:pt idx="34" formatCode="0">
                  <c:v>78.392764857881403</c:v>
                </c:pt>
                <c:pt idx="35" formatCode="0">
                  <c:v>71.229974160206979</c:v>
                </c:pt>
                <c:pt idx="36" formatCode="0">
                  <c:v>64.067183462532554</c:v>
                </c:pt>
                <c:pt idx="37" formatCode="0">
                  <c:v>56.904392764858137</c:v>
                </c:pt>
                <c:pt idx="38" formatCode="0">
                  <c:v>49.74160206718372</c:v>
                </c:pt>
                <c:pt idx="39" formatCode="0">
                  <c:v>42.578811369509303</c:v>
                </c:pt>
                <c:pt idx="40" formatCode="0">
                  <c:v>35.416020671834886</c:v>
                </c:pt>
                <c:pt idx="41" formatCode="0">
                  <c:v>28.253229974160469</c:v>
                </c:pt>
                <c:pt idx="42" formatCode="0">
                  <c:v>21.090439276486052</c:v>
                </c:pt>
                <c:pt idx="43" formatCode="0">
                  <c:v>13.927648578811633</c:v>
                </c:pt>
                <c:pt idx="44" formatCode="0">
                  <c:v>6.764857881137214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A2-4389-A09D-B3A913D55BC3}"/>
            </c:ext>
          </c:extLst>
        </c:ser>
        <c:ser>
          <c:idx val="1"/>
          <c:order val="1"/>
          <c:tx>
            <c:strRef>
              <c:f>'ALL-Burndown'!$D$30</c:f>
              <c:strCache>
                <c:ptCount val="1"/>
                <c:pt idx="0">
                  <c:v>Actual Time Remaining (Hours)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'ALL-Burndown'!$E$30:$AW$30</c:f>
              <c:numCache>
                <c:formatCode>General</c:formatCode>
                <c:ptCount val="45"/>
                <c:pt idx="1">
                  <c:v>296</c:v>
                </c:pt>
                <c:pt idx="2" formatCode="0">
                  <c:v>294</c:v>
                </c:pt>
                <c:pt idx="3" formatCode="0">
                  <c:v>288</c:v>
                </c:pt>
                <c:pt idx="4" formatCode="0">
                  <c:v>282</c:v>
                </c:pt>
                <c:pt idx="5" formatCode="0">
                  <c:v>276</c:v>
                </c:pt>
                <c:pt idx="6" formatCode="0">
                  <c:v>270</c:v>
                </c:pt>
                <c:pt idx="7" formatCode="0">
                  <c:v>266</c:v>
                </c:pt>
                <c:pt idx="8" formatCode="0">
                  <c:v>258</c:v>
                </c:pt>
                <c:pt idx="9" formatCode="0">
                  <c:v>254</c:v>
                </c:pt>
                <c:pt idx="10" formatCode="0">
                  <c:v>250</c:v>
                </c:pt>
                <c:pt idx="11" formatCode="0">
                  <c:v>242</c:v>
                </c:pt>
                <c:pt idx="12" formatCode="0">
                  <c:v>232</c:v>
                </c:pt>
                <c:pt idx="13" formatCode="0">
                  <c:v>228</c:v>
                </c:pt>
                <c:pt idx="14" formatCode="0">
                  <c:v>226</c:v>
                </c:pt>
                <c:pt idx="15" formatCode="0">
                  <c:v>218</c:v>
                </c:pt>
                <c:pt idx="16" formatCode="0">
                  <c:v>212</c:v>
                </c:pt>
                <c:pt idx="17" formatCode="0">
                  <c:v>208</c:v>
                </c:pt>
                <c:pt idx="18" formatCode="0">
                  <c:v>204</c:v>
                </c:pt>
                <c:pt idx="19" formatCode="0">
                  <c:v>200</c:v>
                </c:pt>
                <c:pt idx="20" formatCode="0">
                  <c:v>192</c:v>
                </c:pt>
                <c:pt idx="21" formatCode="0">
                  <c:v>182</c:v>
                </c:pt>
                <c:pt idx="22" formatCode="0">
                  <c:v>172</c:v>
                </c:pt>
                <c:pt idx="23" formatCode="0">
                  <c:v>164</c:v>
                </c:pt>
                <c:pt idx="24" formatCode="0">
                  <c:v>156</c:v>
                </c:pt>
                <c:pt idx="25" formatCode="0">
                  <c:v>152</c:v>
                </c:pt>
                <c:pt idx="26" formatCode="0">
                  <c:v>150</c:v>
                </c:pt>
                <c:pt idx="27" formatCode="0">
                  <c:v>148</c:v>
                </c:pt>
                <c:pt idx="28" formatCode="0">
                  <c:v>146</c:v>
                </c:pt>
                <c:pt idx="29" formatCode="0">
                  <c:v>144</c:v>
                </c:pt>
                <c:pt idx="30" formatCode="0">
                  <c:v>128</c:v>
                </c:pt>
                <c:pt idx="31" formatCode="0">
                  <c:v>116</c:v>
                </c:pt>
                <c:pt idx="32" formatCode="0">
                  <c:v>108</c:v>
                </c:pt>
                <c:pt idx="33" formatCode="0">
                  <c:v>100</c:v>
                </c:pt>
                <c:pt idx="34" formatCode="0">
                  <c:v>90</c:v>
                </c:pt>
                <c:pt idx="35" formatCode="0">
                  <c:v>80</c:v>
                </c:pt>
                <c:pt idx="36" formatCode="0">
                  <c:v>80</c:v>
                </c:pt>
                <c:pt idx="37" formatCode="0">
                  <c:v>80</c:v>
                </c:pt>
                <c:pt idx="38" formatCode="0">
                  <c:v>80</c:v>
                </c:pt>
                <c:pt idx="39" formatCode="0">
                  <c:v>80</c:v>
                </c:pt>
                <c:pt idx="40" formatCode="0">
                  <c:v>80</c:v>
                </c:pt>
                <c:pt idx="41" formatCode="0">
                  <c:v>80</c:v>
                </c:pt>
                <c:pt idx="42" formatCode="0">
                  <c:v>80</c:v>
                </c:pt>
                <c:pt idx="43" formatCode="0">
                  <c:v>80</c:v>
                </c:pt>
                <c:pt idx="44" formatCode="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A2-4389-A09D-B3A913D55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391488"/>
        <c:axId val="391393784"/>
      </c:lineChart>
      <c:catAx>
        <c:axId val="391391488"/>
        <c:scaling>
          <c:orientation val="minMax"/>
        </c:scaling>
        <c:delete val="1"/>
        <c:axPos val="b"/>
        <c:majorTickMark val="none"/>
        <c:minorTickMark val="none"/>
        <c:tickLblPos val="nextTo"/>
        <c:crossAx val="391393784"/>
        <c:crosses val="autoZero"/>
        <c:auto val="1"/>
        <c:lblAlgn val="ctr"/>
        <c:lblOffset val="100"/>
        <c:noMultiLvlLbl val="0"/>
      </c:catAx>
      <c:valAx>
        <c:axId val="39139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9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sprint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1'!$B$12</c:f>
              <c:strCache>
                <c:ptCount val="1"/>
                <c:pt idx="0">
                  <c:v>Estimated Time Remaining (Hours)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1'!$D$6:$R$6</c:f>
              <c:strCache>
                <c:ptCount val="15"/>
                <c:pt idx="0">
                  <c:v>Time Cost (Hours)</c:v>
                </c:pt>
                <c:pt idx="1">
                  <c:v>04 maret</c:v>
                </c:pt>
                <c:pt idx="2">
                  <c:v>5 maret</c:v>
                </c:pt>
                <c:pt idx="3">
                  <c:v>6 maret</c:v>
                </c:pt>
                <c:pt idx="4">
                  <c:v>7 maret</c:v>
                </c:pt>
                <c:pt idx="5">
                  <c:v>8 maret</c:v>
                </c:pt>
                <c:pt idx="6">
                  <c:v>9 maret</c:v>
                </c:pt>
                <c:pt idx="7">
                  <c:v>10 maret</c:v>
                </c:pt>
                <c:pt idx="8">
                  <c:v>11 maret</c:v>
                </c:pt>
                <c:pt idx="9">
                  <c:v>12 maret</c:v>
                </c:pt>
                <c:pt idx="10">
                  <c:v>13 maret</c:v>
                </c:pt>
                <c:pt idx="11">
                  <c:v>14 maret</c:v>
                </c:pt>
                <c:pt idx="12">
                  <c:v>15 maret</c:v>
                </c:pt>
                <c:pt idx="13">
                  <c:v>16 maret</c:v>
                </c:pt>
                <c:pt idx="14">
                  <c:v>17 maret</c:v>
                </c:pt>
              </c:strCache>
            </c:strRef>
          </c:cat>
          <c:val>
            <c:numRef>
              <c:f>'Sprint 1'!$C$12:$R$12</c:f>
              <c:numCache>
                <c:formatCode>General</c:formatCode>
                <c:ptCount val="16"/>
                <c:pt idx="1">
                  <c:v>68</c:v>
                </c:pt>
                <c:pt idx="2">
                  <c:v>63.142857142857146</c:v>
                </c:pt>
                <c:pt idx="3">
                  <c:v>58.285714285714292</c:v>
                </c:pt>
                <c:pt idx="4">
                  <c:v>53.428571428571438</c:v>
                </c:pt>
                <c:pt idx="5">
                  <c:v>48.571428571428584</c:v>
                </c:pt>
                <c:pt idx="6">
                  <c:v>43.71428571428573</c:v>
                </c:pt>
                <c:pt idx="7">
                  <c:v>38.857142857142875</c:v>
                </c:pt>
                <c:pt idx="8">
                  <c:v>34.000000000000021</c:v>
                </c:pt>
                <c:pt idx="9">
                  <c:v>29.142857142857164</c:v>
                </c:pt>
                <c:pt idx="10">
                  <c:v>24.285714285714306</c:v>
                </c:pt>
                <c:pt idx="11">
                  <c:v>19.428571428571448</c:v>
                </c:pt>
                <c:pt idx="12">
                  <c:v>14.571428571428591</c:v>
                </c:pt>
                <c:pt idx="13">
                  <c:v>9.7142857142857331</c:v>
                </c:pt>
                <c:pt idx="14">
                  <c:v>4.8571428571428763</c:v>
                </c:pt>
                <c:pt idx="15">
                  <c:v>1.9539925233402755E-14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F3-45F8-BBF6-72EF6D53E529}"/>
            </c:ext>
          </c:extLst>
        </c:ser>
        <c:ser>
          <c:idx val="1"/>
          <c:order val="1"/>
          <c:tx>
            <c:strRef>
              <c:f>'Sprint 1'!$B$13</c:f>
              <c:strCache>
                <c:ptCount val="1"/>
                <c:pt idx="0">
                  <c:v>Actual Time Remaining (Hours)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1'!$D$6:$R$6</c:f>
              <c:strCache>
                <c:ptCount val="15"/>
                <c:pt idx="0">
                  <c:v>Time Cost (Hours)</c:v>
                </c:pt>
                <c:pt idx="1">
                  <c:v>04 maret</c:v>
                </c:pt>
                <c:pt idx="2">
                  <c:v>5 maret</c:v>
                </c:pt>
                <c:pt idx="3">
                  <c:v>6 maret</c:v>
                </c:pt>
                <c:pt idx="4">
                  <c:v>7 maret</c:v>
                </c:pt>
                <c:pt idx="5">
                  <c:v>8 maret</c:v>
                </c:pt>
                <c:pt idx="6">
                  <c:v>9 maret</c:v>
                </c:pt>
                <c:pt idx="7">
                  <c:v>10 maret</c:v>
                </c:pt>
                <c:pt idx="8">
                  <c:v>11 maret</c:v>
                </c:pt>
                <c:pt idx="9">
                  <c:v>12 maret</c:v>
                </c:pt>
                <c:pt idx="10">
                  <c:v>13 maret</c:v>
                </c:pt>
                <c:pt idx="11">
                  <c:v>14 maret</c:v>
                </c:pt>
                <c:pt idx="12">
                  <c:v>15 maret</c:v>
                </c:pt>
                <c:pt idx="13">
                  <c:v>16 maret</c:v>
                </c:pt>
                <c:pt idx="14">
                  <c:v>17 maret</c:v>
                </c:pt>
              </c:strCache>
            </c:strRef>
          </c:cat>
          <c:val>
            <c:numRef>
              <c:f>'Sprint 1'!$C$13:$R$13</c:f>
              <c:numCache>
                <c:formatCode>General</c:formatCode>
                <c:ptCount val="16"/>
                <c:pt idx="1">
                  <c:v>68</c:v>
                </c:pt>
                <c:pt idx="2">
                  <c:v>66</c:v>
                </c:pt>
                <c:pt idx="3">
                  <c:v>60</c:v>
                </c:pt>
                <c:pt idx="4">
                  <c:v>54</c:v>
                </c:pt>
                <c:pt idx="5">
                  <c:v>48</c:v>
                </c:pt>
                <c:pt idx="6">
                  <c:v>40</c:v>
                </c:pt>
                <c:pt idx="7">
                  <c:v>36</c:v>
                </c:pt>
                <c:pt idx="8">
                  <c:v>32</c:v>
                </c:pt>
                <c:pt idx="9">
                  <c:v>28</c:v>
                </c:pt>
                <c:pt idx="10">
                  <c:v>24</c:v>
                </c:pt>
                <c:pt idx="11">
                  <c:v>20</c:v>
                </c:pt>
                <c:pt idx="12">
                  <c:v>12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F3-45F8-BBF6-72EF6D53E52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16960776"/>
        <c:axId val="416961104"/>
      </c:lineChart>
      <c:catAx>
        <c:axId val="416960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61104"/>
        <c:crosses val="autoZero"/>
        <c:auto val="1"/>
        <c:lblAlgn val="ctr"/>
        <c:lblOffset val="100"/>
        <c:noMultiLvlLbl val="0"/>
      </c:catAx>
      <c:valAx>
        <c:axId val="416961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6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2'!$C$14</c:f>
              <c:strCache>
                <c:ptCount val="1"/>
                <c:pt idx="0">
                  <c:v>Estimated Time Remaining (Hours)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2'!$D$5:$S$5</c:f>
              <c:strCache>
                <c:ptCount val="16"/>
                <c:pt idx="0">
                  <c:v>Task</c:v>
                </c:pt>
                <c:pt idx="1">
                  <c:v>Time (Hour)</c:v>
                </c:pt>
                <c:pt idx="2">
                  <c:v>15-Mar</c:v>
                </c:pt>
                <c:pt idx="3">
                  <c:v>16-Mar</c:v>
                </c:pt>
                <c:pt idx="4">
                  <c:v>17-Mar</c:v>
                </c:pt>
                <c:pt idx="5">
                  <c:v>18-Mar</c:v>
                </c:pt>
                <c:pt idx="6">
                  <c:v>19-Mar</c:v>
                </c:pt>
                <c:pt idx="7">
                  <c:v>25-Mar</c:v>
                </c:pt>
                <c:pt idx="8">
                  <c:v>26-Mar</c:v>
                </c:pt>
                <c:pt idx="9">
                  <c:v>27-Mar</c:v>
                </c:pt>
                <c:pt idx="10">
                  <c:v>28-Mar</c:v>
                </c:pt>
                <c:pt idx="11">
                  <c:v>29-Mar</c:v>
                </c:pt>
                <c:pt idx="12">
                  <c:v>01-Apr</c:v>
                </c:pt>
                <c:pt idx="13">
                  <c:v>02-Apr</c:v>
                </c:pt>
                <c:pt idx="14">
                  <c:v>03-Apr</c:v>
                </c:pt>
                <c:pt idx="15">
                  <c:v>04-Apr</c:v>
                </c:pt>
              </c:strCache>
            </c:strRef>
          </c:cat>
          <c:val>
            <c:numRef>
              <c:f>'Sprint 2'!$D$14:$S$14</c:f>
              <c:numCache>
                <c:formatCode>General</c:formatCode>
                <c:ptCount val="16"/>
                <c:pt idx="1">
                  <c:v>80</c:v>
                </c:pt>
                <c:pt idx="2">
                  <c:v>74.285714285714292</c:v>
                </c:pt>
                <c:pt idx="3">
                  <c:v>68.571428571428584</c:v>
                </c:pt>
                <c:pt idx="4">
                  <c:v>62.857142857142868</c:v>
                </c:pt>
                <c:pt idx="5">
                  <c:v>57.142857142857153</c:v>
                </c:pt>
                <c:pt idx="6">
                  <c:v>51.428571428571438</c:v>
                </c:pt>
                <c:pt idx="7">
                  <c:v>45.714285714285722</c:v>
                </c:pt>
                <c:pt idx="8">
                  <c:v>40.000000000000007</c:v>
                </c:pt>
                <c:pt idx="9">
                  <c:v>34.285714285714292</c:v>
                </c:pt>
                <c:pt idx="10">
                  <c:v>28.571428571428577</c:v>
                </c:pt>
                <c:pt idx="11">
                  <c:v>22.857142857142861</c:v>
                </c:pt>
                <c:pt idx="12">
                  <c:v>17.142857142857146</c:v>
                </c:pt>
                <c:pt idx="13">
                  <c:v>11.428571428571431</c:v>
                </c:pt>
                <c:pt idx="14">
                  <c:v>5.7142857142857162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6-4B68-8CEF-FDFBCC7B721D}"/>
            </c:ext>
          </c:extLst>
        </c:ser>
        <c:ser>
          <c:idx val="1"/>
          <c:order val="1"/>
          <c:tx>
            <c:strRef>
              <c:f>'Sprint 2'!$C$15</c:f>
              <c:strCache>
                <c:ptCount val="1"/>
                <c:pt idx="0">
                  <c:v>Actual Time Remaining (Hours)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2'!$D$5:$S$5</c:f>
              <c:strCache>
                <c:ptCount val="16"/>
                <c:pt idx="0">
                  <c:v>Task</c:v>
                </c:pt>
                <c:pt idx="1">
                  <c:v>Time (Hour)</c:v>
                </c:pt>
                <c:pt idx="2">
                  <c:v>15-Mar</c:v>
                </c:pt>
                <c:pt idx="3">
                  <c:v>16-Mar</c:v>
                </c:pt>
                <c:pt idx="4">
                  <c:v>17-Mar</c:v>
                </c:pt>
                <c:pt idx="5">
                  <c:v>18-Mar</c:v>
                </c:pt>
                <c:pt idx="6">
                  <c:v>19-Mar</c:v>
                </c:pt>
                <c:pt idx="7">
                  <c:v>25-Mar</c:v>
                </c:pt>
                <c:pt idx="8">
                  <c:v>26-Mar</c:v>
                </c:pt>
                <c:pt idx="9">
                  <c:v>27-Mar</c:v>
                </c:pt>
                <c:pt idx="10">
                  <c:v>28-Mar</c:v>
                </c:pt>
                <c:pt idx="11">
                  <c:v>29-Mar</c:v>
                </c:pt>
                <c:pt idx="12">
                  <c:v>01-Apr</c:v>
                </c:pt>
                <c:pt idx="13">
                  <c:v>02-Apr</c:v>
                </c:pt>
                <c:pt idx="14">
                  <c:v>03-Apr</c:v>
                </c:pt>
                <c:pt idx="15">
                  <c:v>04-Apr</c:v>
                </c:pt>
              </c:strCache>
            </c:strRef>
          </c:cat>
          <c:val>
            <c:numRef>
              <c:f>'Sprint 2'!$D$15:$S$15</c:f>
              <c:numCache>
                <c:formatCode>General</c:formatCode>
                <c:ptCount val="16"/>
                <c:pt idx="1">
                  <c:v>80</c:v>
                </c:pt>
                <c:pt idx="2">
                  <c:v>78</c:v>
                </c:pt>
                <c:pt idx="3">
                  <c:v>76</c:v>
                </c:pt>
                <c:pt idx="4">
                  <c:v>74</c:v>
                </c:pt>
                <c:pt idx="5">
                  <c:v>60</c:v>
                </c:pt>
                <c:pt idx="6">
                  <c:v>54</c:v>
                </c:pt>
                <c:pt idx="7">
                  <c:v>50</c:v>
                </c:pt>
                <c:pt idx="8">
                  <c:v>46</c:v>
                </c:pt>
                <c:pt idx="9">
                  <c:v>42</c:v>
                </c:pt>
                <c:pt idx="10">
                  <c:v>34</c:v>
                </c:pt>
                <c:pt idx="11">
                  <c:v>26</c:v>
                </c:pt>
                <c:pt idx="12">
                  <c:v>18</c:v>
                </c:pt>
                <c:pt idx="13">
                  <c:v>11</c:v>
                </c:pt>
                <c:pt idx="14">
                  <c:v>4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C6-4B68-8CEF-FDFBCC7B7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819008"/>
        <c:axId val="390821304"/>
      </c:lineChart>
      <c:catAx>
        <c:axId val="3908190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21304"/>
        <c:crosses val="autoZero"/>
        <c:auto val="1"/>
        <c:lblAlgn val="ctr"/>
        <c:lblOffset val="100"/>
        <c:noMultiLvlLbl val="0"/>
      </c:catAx>
      <c:valAx>
        <c:axId val="390821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1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2'!$C$14</c:f>
              <c:strCache>
                <c:ptCount val="1"/>
                <c:pt idx="0">
                  <c:v>Estimated Time Remaining (Hours)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'Sprint 2'!$D$5:$S$5</c:f>
              <c:strCache>
                <c:ptCount val="16"/>
                <c:pt idx="0">
                  <c:v>Task</c:v>
                </c:pt>
                <c:pt idx="1">
                  <c:v>Time (Hour)</c:v>
                </c:pt>
                <c:pt idx="2">
                  <c:v>15-Mar</c:v>
                </c:pt>
                <c:pt idx="3">
                  <c:v>16-Mar</c:v>
                </c:pt>
                <c:pt idx="4">
                  <c:v>17-Mar</c:v>
                </c:pt>
                <c:pt idx="5">
                  <c:v>18-Mar</c:v>
                </c:pt>
                <c:pt idx="6">
                  <c:v>19-Mar</c:v>
                </c:pt>
                <c:pt idx="7">
                  <c:v>25-Mar</c:v>
                </c:pt>
                <c:pt idx="8">
                  <c:v>26-Mar</c:v>
                </c:pt>
                <c:pt idx="9">
                  <c:v>27-Mar</c:v>
                </c:pt>
                <c:pt idx="10">
                  <c:v>28-Mar</c:v>
                </c:pt>
                <c:pt idx="11">
                  <c:v>29-Mar</c:v>
                </c:pt>
                <c:pt idx="12">
                  <c:v>01-Apr</c:v>
                </c:pt>
                <c:pt idx="13">
                  <c:v>02-Apr</c:v>
                </c:pt>
                <c:pt idx="14">
                  <c:v>03-Apr</c:v>
                </c:pt>
                <c:pt idx="15">
                  <c:v>04-Apr</c:v>
                </c:pt>
              </c:strCache>
            </c:strRef>
          </c:cat>
          <c:val>
            <c:numRef>
              <c:f>'Sprint 2'!$D$14:$S$14</c:f>
              <c:numCache>
                <c:formatCode>General</c:formatCode>
                <c:ptCount val="16"/>
                <c:pt idx="1">
                  <c:v>80</c:v>
                </c:pt>
                <c:pt idx="2">
                  <c:v>74.285714285714292</c:v>
                </c:pt>
                <c:pt idx="3">
                  <c:v>68.571428571428584</c:v>
                </c:pt>
                <c:pt idx="4">
                  <c:v>62.857142857142868</c:v>
                </c:pt>
                <c:pt idx="5">
                  <c:v>57.142857142857153</c:v>
                </c:pt>
                <c:pt idx="6">
                  <c:v>51.428571428571438</c:v>
                </c:pt>
                <c:pt idx="7">
                  <c:v>45.714285714285722</c:v>
                </c:pt>
                <c:pt idx="8">
                  <c:v>40.000000000000007</c:v>
                </c:pt>
                <c:pt idx="9">
                  <c:v>34.285714285714292</c:v>
                </c:pt>
                <c:pt idx="10">
                  <c:v>28.571428571428577</c:v>
                </c:pt>
                <c:pt idx="11">
                  <c:v>22.857142857142861</c:v>
                </c:pt>
                <c:pt idx="12">
                  <c:v>17.142857142857146</c:v>
                </c:pt>
                <c:pt idx="13">
                  <c:v>11.428571428571431</c:v>
                </c:pt>
                <c:pt idx="14">
                  <c:v>5.7142857142857162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3-4EE2-9C86-C38CF39AC7C1}"/>
            </c:ext>
          </c:extLst>
        </c:ser>
        <c:ser>
          <c:idx val="1"/>
          <c:order val="1"/>
          <c:tx>
            <c:strRef>
              <c:f>'Sprint 2'!$C$15</c:f>
              <c:strCache>
                <c:ptCount val="1"/>
                <c:pt idx="0">
                  <c:v>Actual Time Remaining (Hours)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'Sprint 2'!$D$5:$S$5</c:f>
              <c:strCache>
                <c:ptCount val="16"/>
                <c:pt idx="0">
                  <c:v>Task</c:v>
                </c:pt>
                <c:pt idx="1">
                  <c:v>Time (Hour)</c:v>
                </c:pt>
                <c:pt idx="2">
                  <c:v>15-Mar</c:v>
                </c:pt>
                <c:pt idx="3">
                  <c:v>16-Mar</c:v>
                </c:pt>
                <c:pt idx="4">
                  <c:v>17-Mar</c:v>
                </c:pt>
                <c:pt idx="5">
                  <c:v>18-Mar</c:v>
                </c:pt>
                <c:pt idx="6">
                  <c:v>19-Mar</c:v>
                </c:pt>
                <c:pt idx="7">
                  <c:v>25-Mar</c:v>
                </c:pt>
                <c:pt idx="8">
                  <c:v>26-Mar</c:v>
                </c:pt>
                <c:pt idx="9">
                  <c:v>27-Mar</c:v>
                </c:pt>
                <c:pt idx="10">
                  <c:v>28-Mar</c:v>
                </c:pt>
                <c:pt idx="11">
                  <c:v>29-Mar</c:v>
                </c:pt>
                <c:pt idx="12">
                  <c:v>01-Apr</c:v>
                </c:pt>
                <c:pt idx="13">
                  <c:v>02-Apr</c:v>
                </c:pt>
                <c:pt idx="14">
                  <c:v>03-Apr</c:v>
                </c:pt>
                <c:pt idx="15">
                  <c:v>04-Apr</c:v>
                </c:pt>
              </c:strCache>
            </c:strRef>
          </c:cat>
          <c:val>
            <c:numRef>
              <c:f>'Sprint 2'!$D$15:$S$15</c:f>
              <c:numCache>
                <c:formatCode>General</c:formatCode>
                <c:ptCount val="16"/>
                <c:pt idx="1">
                  <c:v>80</c:v>
                </c:pt>
                <c:pt idx="2">
                  <c:v>78</c:v>
                </c:pt>
                <c:pt idx="3">
                  <c:v>76</c:v>
                </c:pt>
                <c:pt idx="4">
                  <c:v>74</c:v>
                </c:pt>
                <c:pt idx="5">
                  <c:v>60</c:v>
                </c:pt>
                <c:pt idx="6">
                  <c:v>54</c:v>
                </c:pt>
                <c:pt idx="7">
                  <c:v>50</c:v>
                </c:pt>
                <c:pt idx="8">
                  <c:v>46</c:v>
                </c:pt>
                <c:pt idx="9">
                  <c:v>42</c:v>
                </c:pt>
                <c:pt idx="10">
                  <c:v>34</c:v>
                </c:pt>
                <c:pt idx="11">
                  <c:v>26</c:v>
                </c:pt>
                <c:pt idx="12">
                  <c:v>18</c:v>
                </c:pt>
                <c:pt idx="13">
                  <c:v>11</c:v>
                </c:pt>
                <c:pt idx="14">
                  <c:v>4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53-4EE2-9C86-C38CF39AC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819008"/>
        <c:axId val="390821304"/>
      </c:lineChart>
      <c:catAx>
        <c:axId val="39081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21304"/>
        <c:crosses val="autoZero"/>
        <c:auto val="1"/>
        <c:lblAlgn val="ctr"/>
        <c:lblOffset val="100"/>
        <c:noMultiLvlLbl val="0"/>
      </c:catAx>
      <c:valAx>
        <c:axId val="390821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1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3'!$C$16</c:f>
              <c:strCache>
                <c:ptCount val="1"/>
                <c:pt idx="0">
                  <c:v>Estimated Time Remaining (Hours)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'Sprint 3'!$F$6:$P$6</c:f>
              <c:numCache>
                <c:formatCode>d\-mmm</c:formatCode>
                <c:ptCount val="11"/>
                <c:pt idx="0">
                  <c:v>43566</c:v>
                </c:pt>
                <c:pt idx="1">
                  <c:v>43567</c:v>
                </c:pt>
                <c:pt idx="2">
                  <c:v>43568</c:v>
                </c:pt>
                <c:pt idx="3">
                  <c:v>43569</c:v>
                </c:pt>
                <c:pt idx="4">
                  <c:v>43570</c:v>
                </c:pt>
                <c:pt idx="5">
                  <c:v>43571</c:v>
                </c:pt>
                <c:pt idx="6">
                  <c:v>43572</c:v>
                </c:pt>
                <c:pt idx="7">
                  <c:v>43573</c:v>
                </c:pt>
                <c:pt idx="8">
                  <c:v>43574</c:v>
                </c:pt>
                <c:pt idx="9">
                  <c:v>43575</c:v>
                </c:pt>
                <c:pt idx="10">
                  <c:v>43576</c:v>
                </c:pt>
              </c:numCache>
            </c:numRef>
          </c:cat>
          <c:val>
            <c:numRef>
              <c:f>'Sprint 3'!$D$16:$P$16</c:f>
              <c:numCache>
                <c:formatCode>General</c:formatCode>
                <c:ptCount val="13"/>
                <c:pt idx="1">
                  <c:v>72</c:v>
                </c:pt>
                <c:pt idx="2">
                  <c:v>65.454545454545453</c:v>
                </c:pt>
                <c:pt idx="3">
                  <c:v>58.909090909090907</c:v>
                </c:pt>
                <c:pt idx="4">
                  <c:v>52.36363636363636</c:v>
                </c:pt>
                <c:pt idx="5">
                  <c:v>45.818181818181813</c:v>
                </c:pt>
                <c:pt idx="6">
                  <c:v>39.272727272727266</c:v>
                </c:pt>
                <c:pt idx="7">
                  <c:v>32.72727272727272</c:v>
                </c:pt>
                <c:pt idx="8">
                  <c:v>26.181818181818173</c:v>
                </c:pt>
                <c:pt idx="9">
                  <c:v>19.636363636363626</c:v>
                </c:pt>
                <c:pt idx="10">
                  <c:v>13.090909090909079</c:v>
                </c:pt>
                <c:pt idx="11">
                  <c:v>6.5454545454545334</c:v>
                </c:pt>
                <c:pt idx="12">
                  <c:v>-1.2434497875801753E-14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E-447C-9976-7C8EFB961C2E}"/>
            </c:ext>
          </c:extLst>
        </c:ser>
        <c:ser>
          <c:idx val="1"/>
          <c:order val="1"/>
          <c:tx>
            <c:strRef>
              <c:f>'Sprint 3'!$C$17</c:f>
              <c:strCache>
                <c:ptCount val="1"/>
                <c:pt idx="0">
                  <c:v>Actual Time Remaining (Hours)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'Sprint 3'!$F$6:$P$6</c:f>
              <c:numCache>
                <c:formatCode>d\-mmm</c:formatCode>
                <c:ptCount val="11"/>
                <c:pt idx="0">
                  <c:v>43566</c:v>
                </c:pt>
                <c:pt idx="1">
                  <c:v>43567</c:v>
                </c:pt>
                <c:pt idx="2">
                  <c:v>43568</c:v>
                </c:pt>
                <c:pt idx="3">
                  <c:v>43569</c:v>
                </c:pt>
                <c:pt idx="4">
                  <c:v>43570</c:v>
                </c:pt>
                <c:pt idx="5">
                  <c:v>43571</c:v>
                </c:pt>
                <c:pt idx="6">
                  <c:v>43572</c:v>
                </c:pt>
                <c:pt idx="7">
                  <c:v>43573</c:v>
                </c:pt>
                <c:pt idx="8">
                  <c:v>43574</c:v>
                </c:pt>
                <c:pt idx="9">
                  <c:v>43575</c:v>
                </c:pt>
                <c:pt idx="10">
                  <c:v>43576</c:v>
                </c:pt>
              </c:numCache>
            </c:numRef>
          </c:cat>
          <c:val>
            <c:numRef>
              <c:f>'Sprint 3'!$D$17:$P$17</c:f>
              <c:numCache>
                <c:formatCode>General</c:formatCode>
                <c:ptCount val="13"/>
                <c:pt idx="1">
                  <c:v>72</c:v>
                </c:pt>
                <c:pt idx="2">
                  <c:v>70</c:v>
                </c:pt>
                <c:pt idx="3">
                  <c:v>68</c:v>
                </c:pt>
                <c:pt idx="4">
                  <c:v>66</c:v>
                </c:pt>
                <c:pt idx="5">
                  <c:v>62</c:v>
                </c:pt>
                <c:pt idx="6">
                  <c:v>48</c:v>
                </c:pt>
                <c:pt idx="7">
                  <c:v>36</c:v>
                </c:pt>
                <c:pt idx="8">
                  <c:v>28</c:v>
                </c:pt>
                <c:pt idx="9">
                  <c:v>20</c:v>
                </c:pt>
                <c:pt idx="10">
                  <c:v>10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4E-447C-9976-7C8EFB961C2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4987656"/>
        <c:axId val="404986016"/>
      </c:lineChart>
      <c:dateAx>
        <c:axId val="404987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986016"/>
        <c:crosses val="autoZero"/>
        <c:auto val="1"/>
        <c:lblOffset val="100"/>
        <c:baseTimeUnit val="days"/>
      </c:dateAx>
      <c:valAx>
        <c:axId val="4049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98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5</xdr:row>
      <xdr:rowOff>0</xdr:rowOff>
    </xdr:from>
    <xdr:to>
      <xdr:col>12</xdr:col>
      <xdr:colOff>47625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32</xdr:row>
      <xdr:rowOff>152400</xdr:rowOff>
    </xdr:from>
    <xdr:to>
      <xdr:col>36</xdr:col>
      <xdr:colOff>238125</xdr:colOff>
      <xdr:row>70</xdr:row>
      <xdr:rowOff>71438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1095375</xdr:colOff>
      <xdr:row>15</xdr:row>
      <xdr:rowOff>142874</xdr:rowOff>
    </xdr:from>
    <xdr:to>
      <xdr:col>9</xdr:col>
      <xdr:colOff>200025</xdr:colOff>
      <xdr:row>36</xdr:row>
      <xdr:rowOff>38099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16</xdr:row>
      <xdr:rowOff>9525</xdr:rowOff>
    </xdr:from>
    <xdr:to>
      <xdr:col>8</xdr:col>
      <xdr:colOff>600075</xdr:colOff>
      <xdr:row>34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15</xdr:row>
      <xdr:rowOff>171450</xdr:rowOff>
    </xdr:from>
    <xdr:to>
      <xdr:col>18</xdr:col>
      <xdr:colOff>152400</xdr:colOff>
      <xdr:row>33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114299</xdr:colOff>
      <xdr:row>17</xdr:row>
      <xdr:rowOff>95249</xdr:rowOff>
    </xdr:from>
    <xdr:to>
      <xdr:col>16</xdr:col>
      <xdr:colOff>323849</xdr:colOff>
      <xdr:row>39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AX30"/>
  <sheetViews>
    <sheetView topLeftCell="G10" zoomScale="40" zoomScaleNormal="40" workbookViewId="0">
      <selection activeCell="T30" sqref="T30"/>
    </sheetView>
  </sheetViews>
  <sheetFormatPr defaultRowHeight="15" x14ac:dyDescent="0.25"/>
  <cols>
    <col min="4" max="4" width="7.85546875" bestFit="1" customWidth="1"/>
    <col min="5" max="5" width="23.7109375" customWidth="1"/>
    <col min="6" max="6" width="16.28515625" bestFit="1" customWidth="1"/>
    <col min="7" max="16" width="11.42578125" customWidth="1"/>
    <col min="53" max="53" width="11.42578125" bestFit="1" customWidth="1"/>
  </cols>
  <sheetData>
    <row r="6" spans="4:16" x14ac:dyDescent="0.25">
      <c r="D6" s="35" t="s">
        <v>45</v>
      </c>
      <c r="E6" s="35"/>
      <c r="F6" s="35"/>
      <c r="G6" s="27"/>
      <c r="H6" s="27"/>
      <c r="I6" s="27"/>
      <c r="J6" s="27"/>
      <c r="K6" s="21"/>
      <c r="L6" s="23"/>
      <c r="M6" s="25"/>
      <c r="N6" s="25"/>
      <c r="O6" s="25"/>
      <c r="P6" s="25"/>
    </row>
    <row r="7" spans="4:16" x14ac:dyDescent="0.25">
      <c r="D7" s="16" t="s">
        <v>40</v>
      </c>
      <c r="E7" s="16" t="s">
        <v>38</v>
      </c>
      <c r="F7" s="16" t="s">
        <v>39</v>
      </c>
      <c r="G7" s="28"/>
      <c r="H7" s="28"/>
      <c r="I7" s="28"/>
      <c r="J7" s="28"/>
      <c r="K7" s="22"/>
      <c r="L7" s="19"/>
      <c r="M7" s="26"/>
      <c r="N7" s="26"/>
      <c r="O7" s="26"/>
      <c r="P7" s="26"/>
    </row>
    <row r="8" spans="4:16" x14ac:dyDescent="0.25">
      <c r="D8" s="11" t="s">
        <v>41</v>
      </c>
      <c r="E8" s="10">
        <v>68</v>
      </c>
      <c r="F8" s="10">
        <v>64</v>
      </c>
      <c r="G8" s="18"/>
      <c r="H8" s="18"/>
      <c r="I8" s="18"/>
      <c r="J8" s="18"/>
      <c r="K8" s="18"/>
      <c r="L8" s="18"/>
      <c r="M8" s="27"/>
      <c r="N8" s="27"/>
      <c r="O8" s="27"/>
      <c r="P8" s="27"/>
    </row>
    <row r="9" spans="4:16" x14ac:dyDescent="0.25">
      <c r="D9" s="11" t="s">
        <v>44</v>
      </c>
      <c r="E9" s="10">
        <v>80</v>
      </c>
      <c r="F9" s="10">
        <v>80</v>
      </c>
      <c r="G9" s="18"/>
      <c r="H9" s="18"/>
      <c r="I9" s="18"/>
      <c r="J9" s="18"/>
      <c r="K9" s="18"/>
      <c r="L9" s="20"/>
      <c r="M9" s="27"/>
      <c r="N9" s="27"/>
      <c r="O9" s="27"/>
      <c r="P9" s="27"/>
    </row>
    <row r="10" spans="4:16" x14ac:dyDescent="0.25">
      <c r="D10" s="11" t="s">
        <v>43</v>
      </c>
      <c r="E10" s="10">
        <v>80</v>
      </c>
      <c r="F10" s="10">
        <v>72</v>
      </c>
      <c r="G10" s="18"/>
      <c r="H10" s="18"/>
      <c r="I10" s="18"/>
      <c r="J10" s="18"/>
      <c r="K10" s="18"/>
      <c r="L10" s="18"/>
      <c r="M10" s="27"/>
      <c r="N10" s="27"/>
      <c r="O10" s="27"/>
      <c r="P10" s="27"/>
    </row>
    <row r="11" spans="4:16" x14ac:dyDescent="0.25">
      <c r="D11" s="11" t="s">
        <v>42</v>
      </c>
      <c r="E11" s="10">
        <v>60</v>
      </c>
      <c r="F11" s="10">
        <v>60</v>
      </c>
      <c r="G11" s="18"/>
      <c r="H11" s="18"/>
      <c r="I11" s="18"/>
      <c r="J11" s="18"/>
      <c r="K11" s="18"/>
      <c r="L11" s="18"/>
      <c r="M11" s="27"/>
      <c r="N11" s="27"/>
      <c r="O11" s="27"/>
      <c r="P11" s="27"/>
    </row>
    <row r="12" spans="4:16" x14ac:dyDescent="0.25">
      <c r="M12" s="28"/>
      <c r="N12" s="28"/>
      <c r="O12" s="28"/>
      <c r="P12" s="28"/>
    </row>
    <row r="13" spans="4:16" x14ac:dyDescent="0.25">
      <c r="M13" s="24"/>
      <c r="N13" s="24"/>
      <c r="O13" s="24"/>
      <c r="P13" s="24"/>
    </row>
    <row r="14" spans="4:16" x14ac:dyDescent="0.25">
      <c r="M14" s="24"/>
      <c r="N14" s="24"/>
      <c r="O14" s="24"/>
      <c r="P14" s="24"/>
    </row>
    <row r="15" spans="4:16" x14ac:dyDescent="0.25">
      <c r="M15" s="24"/>
      <c r="N15" s="24"/>
      <c r="O15" s="24"/>
      <c r="P15" s="24"/>
    </row>
    <row r="22" spans="4:50" x14ac:dyDescent="0.25">
      <c r="G22">
        <f>E14-($E$14/14)</f>
        <v>0</v>
      </c>
    </row>
    <row r="23" spans="4:50" x14ac:dyDescent="0.25">
      <c r="D23" s="1" t="s">
        <v>1</v>
      </c>
      <c r="E23" s="1" t="s">
        <v>0</v>
      </c>
      <c r="F23" s="1" t="s">
        <v>47</v>
      </c>
      <c r="G23" s="15">
        <v>43528</v>
      </c>
      <c r="H23" s="15">
        <v>43529</v>
      </c>
      <c r="I23" s="15">
        <v>43530</v>
      </c>
      <c r="J23" s="15">
        <v>43531</v>
      </c>
      <c r="K23" s="15">
        <v>43532</v>
      </c>
      <c r="L23" s="15">
        <v>43533</v>
      </c>
      <c r="M23" s="15">
        <v>43535</v>
      </c>
      <c r="N23" s="15">
        <v>43536</v>
      </c>
      <c r="O23" s="15">
        <v>43537</v>
      </c>
      <c r="P23" s="15">
        <v>43538</v>
      </c>
      <c r="Q23" s="15">
        <v>43539</v>
      </c>
      <c r="R23" s="15">
        <v>43540</v>
      </c>
      <c r="S23" s="15">
        <v>43541</v>
      </c>
      <c r="T23" s="15">
        <v>43542</v>
      </c>
      <c r="U23" s="15">
        <v>43543</v>
      </c>
      <c r="V23" s="15">
        <v>43549</v>
      </c>
      <c r="W23" s="15">
        <v>43550</v>
      </c>
      <c r="X23" s="15">
        <v>43551</v>
      </c>
      <c r="Y23" s="15">
        <v>43552</v>
      </c>
      <c r="Z23" s="15">
        <v>43553</v>
      </c>
      <c r="AA23" s="15">
        <v>43556</v>
      </c>
      <c r="AB23" s="15">
        <v>43557</v>
      </c>
      <c r="AC23" s="15">
        <v>43558</v>
      </c>
      <c r="AD23" s="15">
        <v>43559</v>
      </c>
      <c r="AE23" s="29">
        <v>43560</v>
      </c>
      <c r="AF23" s="29">
        <v>43562</v>
      </c>
      <c r="AG23" s="29">
        <v>43566</v>
      </c>
      <c r="AH23" s="29">
        <v>43567</v>
      </c>
      <c r="AI23" s="29">
        <v>43570</v>
      </c>
      <c r="AJ23" s="29">
        <v>43571</v>
      </c>
      <c r="AK23" s="29">
        <v>43572</v>
      </c>
      <c r="AL23" s="29">
        <v>43573</v>
      </c>
      <c r="AM23" s="29">
        <v>43574</v>
      </c>
      <c r="AN23" s="29">
        <v>43575</v>
      </c>
      <c r="AO23" s="29">
        <v>43577</v>
      </c>
      <c r="AP23" s="29">
        <v>43578</v>
      </c>
      <c r="AQ23" s="29">
        <v>43579</v>
      </c>
      <c r="AR23" s="29">
        <v>43580</v>
      </c>
      <c r="AS23" s="29">
        <v>43581</v>
      </c>
      <c r="AT23" s="29">
        <v>43584</v>
      </c>
      <c r="AU23" s="29">
        <v>43585</v>
      </c>
      <c r="AV23" s="29">
        <v>43586</v>
      </c>
      <c r="AW23" s="29">
        <v>43587</v>
      </c>
      <c r="AX23" s="1" t="s">
        <v>39</v>
      </c>
    </row>
    <row r="24" spans="4:50" x14ac:dyDescent="0.25">
      <c r="D24" s="14">
        <v>1</v>
      </c>
      <c r="E24" s="11" t="s">
        <v>41</v>
      </c>
      <c r="F24" s="30">
        <v>68</v>
      </c>
      <c r="G24" s="31">
        <v>2</v>
      </c>
      <c r="H24" s="31">
        <v>6</v>
      </c>
      <c r="I24" s="31">
        <v>6</v>
      </c>
      <c r="J24" s="31">
        <v>6</v>
      </c>
      <c r="K24" s="31">
        <v>6</v>
      </c>
      <c r="L24" s="31">
        <v>4</v>
      </c>
      <c r="M24" s="31">
        <v>8</v>
      </c>
      <c r="N24" s="31">
        <v>4</v>
      </c>
      <c r="O24" s="31">
        <v>4</v>
      </c>
      <c r="P24" s="31">
        <v>8</v>
      </c>
      <c r="Q24" s="31">
        <v>8</v>
      </c>
      <c r="R24" s="31">
        <v>2</v>
      </c>
      <c r="S24" s="31">
        <v>0</v>
      </c>
      <c r="T24" s="31">
        <v>0</v>
      </c>
      <c r="U24" s="31">
        <v>0</v>
      </c>
      <c r="V24" s="31">
        <v>0</v>
      </c>
      <c r="W24" s="31">
        <v>0</v>
      </c>
      <c r="X24" s="32">
        <v>0</v>
      </c>
      <c r="Y24" s="32">
        <v>0</v>
      </c>
      <c r="Z24" s="32">
        <v>0</v>
      </c>
      <c r="AA24" s="32">
        <v>0</v>
      </c>
      <c r="AB24" s="32">
        <v>0</v>
      </c>
      <c r="AC24" s="32">
        <v>0</v>
      </c>
      <c r="AD24" s="32">
        <v>0</v>
      </c>
      <c r="AE24" s="32">
        <v>0</v>
      </c>
      <c r="AF24" s="32">
        <v>0</v>
      </c>
      <c r="AG24" s="32">
        <v>0</v>
      </c>
      <c r="AH24" s="32">
        <v>0</v>
      </c>
      <c r="AI24" s="32">
        <v>0</v>
      </c>
      <c r="AJ24" s="32">
        <v>0</v>
      </c>
      <c r="AK24" s="32">
        <v>0</v>
      </c>
      <c r="AL24" s="32">
        <v>0</v>
      </c>
      <c r="AM24" s="32">
        <v>0</v>
      </c>
      <c r="AN24" s="32">
        <v>0</v>
      </c>
      <c r="AO24" s="32">
        <v>0</v>
      </c>
      <c r="AP24" s="32">
        <v>0</v>
      </c>
      <c r="AQ24" s="32">
        <v>0</v>
      </c>
      <c r="AR24" s="32">
        <v>0</v>
      </c>
      <c r="AS24" s="32">
        <v>0</v>
      </c>
      <c r="AT24" s="32">
        <v>0</v>
      </c>
      <c r="AU24" s="32">
        <v>0</v>
      </c>
      <c r="AV24" s="32">
        <v>0</v>
      </c>
      <c r="AW24" s="32">
        <v>0</v>
      </c>
      <c r="AX24" s="30">
        <v>64</v>
      </c>
    </row>
    <row r="25" spans="4:50" x14ac:dyDescent="0.25">
      <c r="D25" s="14">
        <v>2</v>
      </c>
      <c r="E25" s="11" t="s">
        <v>44</v>
      </c>
      <c r="F25" s="30">
        <v>80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  <c r="L25" s="31">
        <v>0</v>
      </c>
      <c r="M25" s="31">
        <v>0</v>
      </c>
      <c r="N25" s="31">
        <v>0</v>
      </c>
      <c r="O25" s="31">
        <v>0</v>
      </c>
      <c r="P25" s="31">
        <v>0</v>
      </c>
      <c r="Q25" s="31">
        <v>2</v>
      </c>
      <c r="R25" s="31">
        <v>2</v>
      </c>
      <c r="S25" s="31">
        <v>2</v>
      </c>
      <c r="T25" s="31">
        <v>8</v>
      </c>
      <c r="U25" s="31">
        <v>6</v>
      </c>
      <c r="V25" s="31">
        <v>4</v>
      </c>
      <c r="W25" s="31">
        <v>4</v>
      </c>
      <c r="X25" s="32">
        <v>4</v>
      </c>
      <c r="Y25" s="32">
        <v>8</v>
      </c>
      <c r="Z25" s="32">
        <v>10</v>
      </c>
      <c r="AA25" s="32">
        <v>10</v>
      </c>
      <c r="AB25" s="32">
        <v>8</v>
      </c>
      <c r="AC25" s="32">
        <v>8</v>
      </c>
      <c r="AD25" s="32">
        <v>4</v>
      </c>
      <c r="AE25" s="32">
        <v>0</v>
      </c>
      <c r="AF25" s="32">
        <v>0</v>
      </c>
      <c r="AG25" s="32">
        <v>0</v>
      </c>
      <c r="AH25" s="32">
        <v>0</v>
      </c>
      <c r="AI25" s="32">
        <v>0</v>
      </c>
      <c r="AJ25" s="32">
        <v>0</v>
      </c>
      <c r="AK25" s="32">
        <v>0</v>
      </c>
      <c r="AL25" s="32">
        <v>0</v>
      </c>
      <c r="AM25" s="32">
        <v>0</v>
      </c>
      <c r="AN25" s="32">
        <v>0</v>
      </c>
      <c r="AO25" s="32">
        <v>0</v>
      </c>
      <c r="AP25" s="32">
        <v>0</v>
      </c>
      <c r="AQ25" s="32">
        <v>0</v>
      </c>
      <c r="AR25" s="32">
        <v>0</v>
      </c>
      <c r="AS25" s="32">
        <v>0</v>
      </c>
      <c r="AT25" s="32">
        <v>0</v>
      </c>
      <c r="AU25" s="32">
        <v>0</v>
      </c>
      <c r="AV25" s="32">
        <v>0</v>
      </c>
      <c r="AW25" s="32">
        <v>0</v>
      </c>
      <c r="AX25" s="30">
        <v>80</v>
      </c>
    </row>
    <row r="26" spans="4:50" x14ac:dyDescent="0.25">
      <c r="D26" s="14">
        <v>3</v>
      </c>
      <c r="E26" s="11" t="s">
        <v>43</v>
      </c>
      <c r="F26" s="30">
        <v>80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</v>
      </c>
      <c r="S26" s="31">
        <v>0</v>
      </c>
      <c r="T26" s="31">
        <v>0</v>
      </c>
      <c r="U26" s="31">
        <v>0</v>
      </c>
      <c r="V26" s="31">
        <v>0</v>
      </c>
      <c r="W26" s="31">
        <v>0</v>
      </c>
      <c r="X26" s="32">
        <v>0</v>
      </c>
      <c r="Y26" s="32">
        <v>0</v>
      </c>
      <c r="Z26" s="32">
        <v>0</v>
      </c>
      <c r="AA26" s="32">
        <v>0</v>
      </c>
      <c r="AB26" s="32">
        <v>0</v>
      </c>
      <c r="AC26" s="32">
        <v>0</v>
      </c>
      <c r="AD26" s="32">
        <v>0</v>
      </c>
      <c r="AE26" s="32">
        <v>2</v>
      </c>
      <c r="AF26" s="32">
        <v>2</v>
      </c>
      <c r="AG26" s="32">
        <v>2</v>
      </c>
      <c r="AH26" s="32">
        <v>2</v>
      </c>
      <c r="AI26" s="32">
        <v>16</v>
      </c>
      <c r="AJ26" s="32">
        <v>12</v>
      </c>
      <c r="AK26" s="32">
        <v>8</v>
      </c>
      <c r="AL26" s="32">
        <v>8</v>
      </c>
      <c r="AM26" s="32">
        <v>10</v>
      </c>
      <c r="AN26" s="32">
        <v>10</v>
      </c>
      <c r="AO26" s="32">
        <v>0</v>
      </c>
      <c r="AP26" s="32">
        <v>0</v>
      </c>
      <c r="AQ26" s="32">
        <v>0</v>
      </c>
      <c r="AR26" s="32">
        <v>0</v>
      </c>
      <c r="AS26" s="32">
        <v>0</v>
      </c>
      <c r="AT26" s="32">
        <v>0</v>
      </c>
      <c r="AU26" s="32">
        <v>0</v>
      </c>
      <c r="AV26" s="32">
        <v>0</v>
      </c>
      <c r="AW26" s="32">
        <v>0</v>
      </c>
      <c r="AX26" s="30">
        <v>72</v>
      </c>
    </row>
    <row r="27" spans="4:50" x14ac:dyDescent="0.25">
      <c r="D27" s="14">
        <v>4</v>
      </c>
      <c r="E27" s="11" t="s">
        <v>42</v>
      </c>
      <c r="F27" s="30">
        <v>80</v>
      </c>
      <c r="G27" s="31">
        <v>0</v>
      </c>
      <c r="H27" s="31">
        <v>0</v>
      </c>
      <c r="I27" s="31">
        <v>0</v>
      </c>
      <c r="J27" s="31">
        <v>0</v>
      </c>
      <c r="K27" s="31">
        <v>0</v>
      </c>
      <c r="L27" s="31">
        <v>0</v>
      </c>
      <c r="M27" s="31">
        <v>0</v>
      </c>
      <c r="N27" s="31">
        <v>0</v>
      </c>
      <c r="O27" s="31">
        <v>0</v>
      </c>
      <c r="P27" s="31">
        <v>0</v>
      </c>
      <c r="Q27" s="31">
        <v>0</v>
      </c>
      <c r="R27" s="31">
        <v>0</v>
      </c>
      <c r="S27" s="31">
        <v>0</v>
      </c>
      <c r="T27" s="31">
        <v>0</v>
      </c>
      <c r="U27" s="31">
        <v>0</v>
      </c>
      <c r="V27" s="31">
        <v>0</v>
      </c>
      <c r="W27" s="31">
        <v>0</v>
      </c>
      <c r="X27" s="31">
        <v>0</v>
      </c>
      <c r="Y27" s="31">
        <v>0</v>
      </c>
      <c r="Z27" s="32">
        <v>0</v>
      </c>
      <c r="AA27" s="32">
        <v>0</v>
      </c>
      <c r="AB27" s="32">
        <v>0</v>
      </c>
      <c r="AC27" s="32">
        <v>0</v>
      </c>
      <c r="AD27" s="32">
        <v>0</v>
      </c>
      <c r="AE27" s="32">
        <v>0</v>
      </c>
      <c r="AF27" s="32">
        <v>0</v>
      </c>
      <c r="AG27" s="32">
        <v>0</v>
      </c>
      <c r="AH27" s="32">
        <v>0</v>
      </c>
      <c r="AI27" s="32">
        <v>0</v>
      </c>
      <c r="AJ27" s="32">
        <v>0</v>
      </c>
      <c r="AK27" s="32">
        <v>0</v>
      </c>
      <c r="AL27" s="32">
        <v>0</v>
      </c>
      <c r="AM27" s="32">
        <v>0</v>
      </c>
      <c r="AN27" s="32">
        <v>0</v>
      </c>
      <c r="AO27" s="32">
        <v>0</v>
      </c>
      <c r="AP27" s="32">
        <v>0</v>
      </c>
      <c r="AQ27" s="32">
        <v>0</v>
      </c>
      <c r="AR27" s="32">
        <v>0</v>
      </c>
      <c r="AS27" s="32">
        <v>0</v>
      </c>
      <c r="AT27" s="32">
        <v>0</v>
      </c>
      <c r="AU27" s="32">
        <v>0</v>
      </c>
      <c r="AV27" s="32">
        <v>0</v>
      </c>
      <c r="AW27" s="32">
        <v>0</v>
      </c>
      <c r="AX27" s="30">
        <v>80</v>
      </c>
    </row>
    <row r="28" spans="4:50" ht="15" customHeight="1" x14ac:dyDescent="0.25">
      <c r="D28" s="37" t="s">
        <v>46</v>
      </c>
      <c r="E28" s="37"/>
      <c r="F28" s="37"/>
      <c r="G28" s="31">
        <f>SUM(G24:G27)</f>
        <v>2</v>
      </c>
      <c r="H28" s="31">
        <f>SUM(H24:H27)</f>
        <v>6</v>
      </c>
      <c r="I28" s="31">
        <f t="shared" ref="I28:AW28" si="0">SUM(I24:I27)</f>
        <v>6</v>
      </c>
      <c r="J28" s="31">
        <f t="shared" si="0"/>
        <v>6</v>
      </c>
      <c r="K28" s="31">
        <f t="shared" si="0"/>
        <v>6</v>
      </c>
      <c r="L28" s="31">
        <f t="shared" si="0"/>
        <v>4</v>
      </c>
      <c r="M28" s="31">
        <f t="shared" si="0"/>
        <v>8</v>
      </c>
      <c r="N28" s="31">
        <f t="shared" si="0"/>
        <v>4</v>
      </c>
      <c r="O28" s="31">
        <f t="shared" si="0"/>
        <v>4</v>
      </c>
      <c r="P28" s="31">
        <f t="shared" si="0"/>
        <v>8</v>
      </c>
      <c r="Q28" s="31">
        <f t="shared" si="0"/>
        <v>10</v>
      </c>
      <c r="R28" s="31">
        <f t="shared" si="0"/>
        <v>4</v>
      </c>
      <c r="S28" s="31">
        <f t="shared" si="0"/>
        <v>2</v>
      </c>
      <c r="T28" s="31">
        <f t="shared" si="0"/>
        <v>8</v>
      </c>
      <c r="U28" s="31">
        <f t="shared" si="0"/>
        <v>6</v>
      </c>
      <c r="V28" s="31">
        <f t="shared" si="0"/>
        <v>4</v>
      </c>
      <c r="W28" s="31">
        <f t="shared" si="0"/>
        <v>4</v>
      </c>
      <c r="X28" s="31">
        <f t="shared" si="0"/>
        <v>4</v>
      </c>
      <c r="Y28" s="31">
        <f t="shared" si="0"/>
        <v>8</v>
      </c>
      <c r="Z28" s="31">
        <f t="shared" si="0"/>
        <v>10</v>
      </c>
      <c r="AA28" s="31">
        <f t="shared" si="0"/>
        <v>10</v>
      </c>
      <c r="AB28" s="31">
        <f t="shared" si="0"/>
        <v>8</v>
      </c>
      <c r="AC28" s="31">
        <f t="shared" si="0"/>
        <v>8</v>
      </c>
      <c r="AD28" s="31">
        <f t="shared" si="0"/>
        <v>4</v>
      </c>
      <c r="AE28" s="31">
        <f t="shared" si="0"/>
        <v>2</v>
      </c>
      <c r="AF28" s="31">
        <f t="shared" si="0"/>
        <v>2</v>
      </c>
      <c r="AG28" s="31">
        <f t="shared" si="0"/>
        <v>2</v>
      </c>
      <c r="AH28" s="31">
        <f t="shared" si="0"/>
        <v>2</v>
      </c>
      <c r="AI28" s="31">
        <f t="shared" si="0"/>
        <v>16</v>
      </c>
      <c r="AJ28" s="31">
        <f t="shared" si="0"/>
        <v>12</v>
      </c>
      <c r="AK28" s="31">
        <f t="shared" si="0"/>
        <v>8</v>
      </c>
      <c r="AL28" s="31">
        <f t="shared" si="0"/>
        <v>8</v>
      </c>
      <c r="AM28" s="31">
        <f t="shared" si="0"/>
        <v>10</v>
      </c>
      <c r="AN28" s="31">
        <f t="shared" si="0"/>
        <v>10</v>
      </c>
      <c r="AO28" s="31">
        <f t="shared" si="0"/>
        <v>0</v>
      </c>
      <c r="AP28" s="31">
        <f t="shared" si="0"/>
        <v>0</v>
      </c>
      <c r="AQ28" s="31">
        <f t="shared" si="0"/>
        <v>0</v>
      </c>
      <c r="AR28" s="31">
        <f t="shared" si="0"/>
        <v>0</v>
      </c>
      <c r="AS28" s="31">
        <f t="shared" si="0"/>
        <v>0</v>
      </c>
      <c r="AT28" s="31">
        <f t="shared" si="0"/>
        <v>0</v>
      </c>
      <c r="AU28" s="31">
        <f t="shared" si="0"/>
        <v>0</v>
      </c>
      <c r="AV28" s="31">
        <f t="shared" si="0"/>
        <v>0</v>
      </c>
      <c r="AW28" s="31">
        <f t="shared" si="0"/>
        <v>0</v>
      </c>
      <c r="AX28" s="34"/>
    </row>
    <row r="29" spans="4:50" x14ac:dyDescent="0.25">
      <c r="D29" s="36" t="s">
        <v>12</v>
      </c>
      <c r="E29" s="36"/>
      <c r="F29" s="12">
        <f>SUM(F24:F27)</f>
        <v>308</v>
      </c>
      <c r="G29" s="33">
        <f>F29-($F$29/45)</f>
        <v>301.15555555555557</v>
      </c>
      <c r="H29" s="33">
        <f>G29-($F$29/45)</f>
        <v>294.31111111111113</v>
      </c>
      <c r="I29" s="33">
        <f>H29-($F$29/45)</f>
        <v>287.4666666666667</v>
      </c>
      <c r="J29" s="33">
        <f t="shared" ref="J29:AE29" si="1">I29-($F$29/45)</f>
        <v>280.62222222222226</v>
      </c>
      <c r="K29" s="33">
        <f t="shared" si="1"/>
        <v>273.77777777777783</v>
      </c>
      <c r="L29" s="33">
        <f t="shared" si="1"/>
        <v>266.93333333333339</v>
      </c>
      <c r="M29" s="33">
        <f t="shared" si="1"/>
        <v>260.08888888888896</v>
      </c>
      <c r="N29" s="33">
        <f t="shared" si="1"/>
        <v>253.24444444444453</v>
      </c>
      <c r="O29" s="33">
        <f t="shared" si="1"/>
        <v>246.40000000000009</v>
      </c>
      <c r="P29" s="33">
        <f t="shared" si="1"/>
        <v>239.55555555555566</v>
      </c>
      <c r="Q29" s="33">
        <f t="shared" si="1"/>
        <v>232.71111111111122</v>
      </c>
      <c r="R29" s="33">
        <f t="shared" si="1"/>
        <v>225.86666666666679</v>
      </c>
      <c r="S29" s="33">
        <f t="shared" si="1"/>
        <v>219.02222222222235</v>
      </c>
      <c r="T29" s="33">
        <f t="shared" si="1"/>
        <v>212.17777777777792</v>
      </c>
      <c r="U29" s="33">
        <f t="shared" si="1"/>
        <v>205.33333333333348</v>
      </c>
      <c r="V29" s="33">
        <f t="shared" si="1"/>
        <v>198.48888888888905</v>
      </c>
      <c r="W29" s="33">
        <f t="shared" si="1"/>
        <v>191.64444444444462</v>
      </c>
      <c r="X29" s="33">
        <f t="shared" si="1"/>
        <v>184.80000000000018</v>
      </c>
      <c r="Y29" s="33">
        <f t="shared" si="1"/>
        <v>177.95555555555575</v>
      </c>
      <c r="Z29" s="33">
        <f t="shared" si="1"/>
        <v>171.11111111111131</v>
      </c>
      <c r="AA29" s="33">
        <f t="shared" si="1"/>
        <v>164.26666666666688</v>
      </c>
      <c r="AB29" s="33">
        <f t="shared" si="1"/>
        <v>157.42222222222244</v>
      </c>
      <c r="AC29" s="33">
        <f t="shared" si="1"/>
        <v>150.57777777777801</v>
      </c>
      <c r="AD29" s="33">
        <f t="shared" si="1"/>
        <v>143.73333333333358</v>
      </c>
      <c r="AE29" s="33">
        <f t="shared" si="1"/>
        <v>136.88888888888914</v>
      </c>
      <c r="AF29" s="33">
        <f>AE29-($F$29/42)</f>
        <v>129.5555555555558</v>
      </c>
      <c r="AG29" s="33">
        <f t="shared" ref="AG29:AW29" si="2">AF29-($F$29/42)</f>
        <v>122.22222222222247</v>
      </c>
      <c r="AH29" s="33">
        <f t="shared" si="2"/>
        <v>114.88888888888914</v>
      </c>
      <c r="AI29" s="33">
        <f t="shared" si="2"/>
        <v>107.55555555555581</v>
      </c>
      <c r="AJ29" s="33">
        <f t="shared" si="2"/>
        <v>100.22222222222248</v>
      </c>
      <c r="AK29" s="33">
        <f t="shared" si="2"/>
        <v>92.888888888889156</v>
      </c>
      <c r="AL29" s="33">
        <f t="shared" si="2"/>
        <v>85.555555555555827</v>
      </c>
      <c r="AM29" s="33">
        <f>AL29-($F$29/43)</f>
        <v>78.392764857881403</v>
      </c>
      <c r="AN29" s="33">
        <f t="shared" ref="AN29:AW29" si="3">AM29-($F$29/43)</f>
        <v>71.229974160206979</v>
      </c>
      <c r="AO29" s="33">
        <f t="shared" si="3"/>
        <v>64.067183462532554</v>
      </c>
      <c r="AP29" s="33">
        <f t="shared" si="3"/>
        <v>56.904392764858137</v>
      </c>
      <c r="AQ29" s="33">
        <f t="shared" si="3"/>
        <v>49.74160206718372</v>
      </c>
      <c r="AR29" s="33">
        <f t="shared" si="3"/>
        <v>42.578811369509303</v>
      </c>
      <c r="AS29" s="33">
        <f t="shared" si="3"/>
        <v>35.416020671834886</v>
      </c>
      <c r="AT29" s="33">
        <f t="shared" si="3"/>
        <v>28.253229974160469</v>
      </c>
      <c r="AU29" s="33">
        <f t="shared" si="3"/>
        <v>21.090439276486052</v>
      </c>
      <c r="AV29" s="33">
        <f t="shared" si="3"/>
        <v>13.927648578811633</v>
      </c>
      <c r="AW29" s="33">
        <f t="shared" si="3"/>
        <v>6.764857881137214</v>
      </c>
    </row>
    <row r="30" spans="4:50" x14ac:dyDescent="0.25">
      <c r="D30" s="36" t="s">
        <v>13</v>
      </c>
      <c r="E30" s="36"/>
      <c r="F30" s="12">
        <f>SUM(AX24:AX27)</f>
        <v>296</v>
      </c>
      <c r="G30" s="33">
        <f>SUM(F30-G28)</f>
        <v>294</v>
      </c>
      <c r="H30" s="33">
        <f>SUM(G30-H28)</f>
        <v>288</v>
      </c>
      <c r="I30" s="33">
        <f>SUM(H30-I28)</f>
        <v>282</v>
      </c>
      <c r="J30" s="33">
        <f t="shared" ref="J30:AF30" si="4">SUM(I30-J28)</f>
        <v>276</v>
      </c>
      <c r="K30" s="33">
        <f t="shared" si="4"/>
        <v>270</v>
      </c>
      <c r="L30" s="33">
        <f t="shared" si="4"/>
        <v>266</v>
      </c>
      <c r="M30" s="33">
        <f t="shared" si="4"/>
        <v>258</v>
      </c>
      <c r="N30" s="33">
        <f t="shared" si="4"/>
        <v>254</v>
      </c>
      <c r="O30" s="33">
        <f t="shared" si="4"/>
        <v>250</v>
      </c>
      <c r="P30" s="33">
        <f t="shared" si="4"/>
        <v>242</v>
      </c>
      <c r="Q30" s="33">
        <f t="shared" si="4"/>
        <v>232</v>
      </c>
      <c r="R30" s="33">
        <f t="shared" si="4"/>
        <v>228</v>
      </c>
      <c r="S30" s="33">
        <f t="shared" si="4"/>
        <v>226</v>
      </c>
      <c r="T30" s="33">
        <f t="shared" si="4"/>
        <v>218</v>
      </c>
      <c r="U30" s="33">
        <f t="shared" si="4"/>
        <v>212</v>
      </c>
      <c r="V30" s="33">
        <f t="shared" si="4"/>
        <v>208</v>
      </c>
      <c r="W30" s="33">
        <f t="shared" si="4"/>
        <v>204</v>
      </c>
      <c r="X30" s="33">
        <f t="shared" si="4"/>
        <v>200</v>
      </c>
      <c r="Y30" s="33">
        <f t="shared" si="4"/>
        <v>192</v>
      </c>
      <c r="Z30" s="33">
        <f t="shared" si="4"/>
        <v>182</v>
      </c>
      <c r="AA30" s="33">
        <f t="shared" si="4"/>
        <v>172</v>
      </c>
      <c r="AB30" s="33">
        <f t="shared" si="4"/>
        <v>164</v>
      </c>
      <c r="AC30" s="33">
        <f t="shared" si="4"/>
        <v>156</v>
      </c>
      <c r="AD30" s="33">
        <f t="shared" si="4"/>
        <v>152</v>
      </c>
      <c r="AE30" s="33">
        <f t="shared" si="4"/>
        <v>150</v>
      </c>
      <c r="AF30" s="33">
        <f t="shared" si="4"/>
        <v>148</v>
      </c>
      <c r="AG30" s="33">
        <f t="shared" ref="AG30" si="5">SUM(AF30-AG28)</f>
        <v>146</v>
      </c>
      <c r="AH30" s="33">
        <f t="shared" ref="AH30" si="6">SUM(AG30-AH28)</f>
        <v>144</v>
      </c>
      <c r="AI30" s="33">
        <f t="shared" ref="AI30" si="7">SUM(AH30-AI28)</f>
        <v>128</v>
      </c>
      <c r="AJ30" s="33">
        <f t="shared" ref="AJ30" si="8">SUM(AI30-AJ28)</f>
        <v>116</v>
      </c>
      <c r="AK30" s="33">
        <f t="shared" ref="AK30" si="9">SUM(AJ30-AK28)</f>
        <v>108</v>
      </c>
      <c r="AL30" s="33">
        <f t="shared" ref="AL30" si="10">SUM(AK30-AL28)</f>
        <v>100</v>
      </c>
      <c r="AM30" s="33">
        <f t="shared" ref="AM30" si="11">SUM(AL30-AM28)</f>
        <v>90</v>
      </c>
      <c r="AN30" s="33">
        <f t="shared" ref="AN30" si="12">SUM(AM30-AN28)</f>
        <v>80</v>
      </c>
      <c r="AO30" s="33">
        <f t="shared" ref="AO30" si="13">SUM(AN30-AO28)</f>
        <v>80</v>
      </c>
      <c r="AP30" s="33">
        <f t="shared" ref="AP30" si="14">SUM(AO30-AP28)</f>
        <v>80</v>
      </c>
      <c r="AQ30" s="33">
        <f t="shared" ref="AQ30" si="15">SUM(AP30-AQ28)</f>
        <v>80</v>
      </c>
      <c r="AR30" s="33">
        <f t="shared" ref="AR30" si="16">SUM(AQ30-AR28)</f>
        <v>80</v>
      </c>
      <c r="AS30" s="33">
        <f t="shared" ref="AS30" si="17">SUM(AR30-AS28)</f>
        <v>80</v>
      </c>
      <c r="AT30" s="33">
        <f t="shared" ref="AT30" si="18">SUM(AS30-AT28)</f>
        <v>80</v>
      </c>
      <c r="AU30" s="33">
        <f t="shared" ref="AU30" si="19">SUM(AT30-AU28)</f>
        <v>80</v>
      </c>
      <c r="AV30" s="33">
        <f t="shared" ref="AV30" si="20">SUM(AU30-AV28)</f>
        <v>80</v>
      </c>
      <c r="AW30" s="33">
        <f t="shared" ref="AW30" si="21">SUM(AV30-AW28)</f>
        <v>80</v>
      </c>
    </row>
  </sheetData>
  <mergeCells count="4">
    <mergeCell ref="D6:F6"/>
    <mergeCell ref="D29:E29"/>
    <mergeCell ref="D30:E30"/>
    <mergeCell ref="D28:F28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R16"/>
  <sheetViews>
    <sheetView topLeftCell="E1" zoomScale="70" zoomScaleNormal="70" workbookViewId="0">
      <selection activeCell="G12" sqref="G12"/>
    </sheetView>
  </sheetViews>
  <sheetFormatPr defaultRowHeight="15" x14ac:dyDescent="0.25"/>
  <cols>
    <col min="3" max="3" width="54" bestFit="1" customWidth="1"/>
    <col min="4" max="4" width="16.85546875" bestFit="1" customWidth="1"/>
    <col min="5" max="7" width="17.7109375" bestFit="1" customWidth="1"/>
    <col min="8" max="14" width="18.85546875" bestFit="1" customWidth="1"/>
    <col min="15" max="18" width="18.42578125" bestFit="1" customWidth="1"/>
  </cols>
  <sheetData>
    <row r="6" spans="2:18" ht="47.25" customHeight="1" x14ac:dyDescent="0.25">
      <c r="B6" s="1" t="s">
        <v>1</v>
      </c>
      <c r="C6" s="1" t="s">
        <v>0</v>
      </c>
      <c r="D6" s="1" t="s">
        <v>14</v>
      </c>
      <c r="E6" s="2" t="s">
        <v>15</v>
      </c>
      <c r="F6" s="2" t="s">
        <v>16</v>
      </c>
      <c r="G6" s="2" t="s">
        <v>17</v>
      </c>
      <c r="H6" s="2" t="s">
        <v>18</v>
      </c>
      <c r="I6" s="2" t="s">
        <v>19</v>
      </c>
      <c r="J6" s="2" t="s">
        <v>20</v>
      </c>
      <c r="K6" s="2" t="s">
        <v>21</v>
      </c>
      <c r="L6" s="2" t="s">
        <v>22</v>
      </c>
      <c r="M6" s="2" t="s">
        <v>23</v>
      </c>
      <c r="N6" s="2" t="s">
        <v>24</v>
      </c>
      <c r="O6" s="2" t="s">
        <v>25</v>
      </c>
      <c r="P6" s="2" t="s">
        <v>26</v>
      </c>
      <c r="Q6" s="2" t="s">
        <v>27</v>
      </c>
      <c r="R6" s="2" t="s">
        <v>28</v>
      </c>
    </row>
    <row r="7" spans="2:18" x14ac:dyDescent="0.25">
      <c r="B7" s="11" t="s">
        <v>2</v>
      </c>
      <c r="C7" s="11" t="s">
        <v>3</v>
      </c>
      <c r="D7" s="4">
        <v>8</v>
      </c>
      <c r="E7" s="9">
        <v>2</v>
      </c>
      <c r="F7" s="9">
        <v>2</v>
      </c>
      <c r="G7" s="9">
        <v>2</v>
      </c>
      <c r="H7" s="9">
        <v>2</v>
      </c>
      <c r="I7" s="9">
        <v>0</v>
      </c>
      <c r="J7" s="9">
        <v>0</v>
      </c>
      <c r="K7" s="9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2:18" x14ac:dyDescent="0.25">
      <c r="B8" s="11" t="s">
        <v>4</v>
      </c>
      <c r="C8" s="11" t="s">
        <v>5</v>
      </c>
      <c r="D8" s="4">
        <v>16</v>
      </c>
      <c r="E8" s="9">
        <v>0</v>
      </c>
      <c r="F8" s="9">
        <v>4</v>
      </c>
      <c r="G8" s="9">
        <v>4</v>
      </c>
      <c r="H8" s="9">
        <v>4</v>
      </c>
      <c r="I8" s="9">
        <v>4</v>
      </c>
      <c r="J8" s="9">
        <v>0</v>
      </c>
      <c r="K8" s="9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2:18" x14ac:dyDescent="0.25">
      <c r="B9" s="11" t="s">
        <v>6</v>
      </c>
      <c r="C9" s="11" t="s">
        <v>7</v>
      </c>
      <c r="D9" s="4">
        <v>28</v>
      </c>
      <c r="E9" s="9">
        <v>0</v>
      </c>
      <c r="F9" s="9">
        <v>0</v>
      </c>
      <c r="G9" s="9">
        <v>0</v>
      </c>
      <c r="H9" s="9">
        <v>0</v>
      </c>
      <c r="I9" s="9">
        <v>4</v>
      </c>
      <c r="J9" s="9">
        <v>4</v>
      </c>
      <c r="K9" s="9">
        <v>4</v>
      </c>
      <c r="L9" s="10">
        <v>4</v>
      </c>
      <c r="M9" s="10">
        <v>4</v>
      </c>
      <c r="N9" s="10">
        <v>4</v>
      </c>
      <c r="O9" s="10">
        <v>4</v>
      </c>
      <c r="P9" s="10">
        <v>4</v>
      </c>
      <c r="Q9" s="10">
        <v>0</v>
      </c>
      <c r="R9" s="10">
        <v>0</v>
      </c>
    </row>
    <row r="10" spans="2:18" x14ac:dyDescent="0.25">
      <c r="B10" s="11" t="s">
        <v>8</v>
      </c>
      <c r="C10" s="11" t="s">
        <v>9</v>
      </c>
      <c r="D10" s="5">
        <v>8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10">
        <v>0</v>
      </c>
      <c r="M10" s="10">
        <v>0</v>
      </c>
      <c r="N10" s="10">
        <v>0</v>
      </c>
      <c r="O10" s="10">
        <v>4</v>
      </c>
      <c r="P10" s="10">
        <v>4</v>
      </c>
      <c r="Q10" s="10">
        <v>0</v>
      </c>
      <c r="R10" s="10">
        <v>0</v>
      </c>
    </row>
    <row r="11" spans="2:18" x14ac:dyDescent="0.25">
      <c r="B11" s="11" t="s">
        <v>10</v>
      </c>
      <c r="C11" s="11" t="s">
        <v>11</v>
      </c>
      <c r="D11" s="6">
        <v>8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10">
        <v>0</v>
      </c>
      <c r="M11" s="10">
        <v>0</v>
      </c>
      <c r="N11" s="10">
        <v>0</v>
      </c>
      <c r="O11" s="10">
        <v>0</v>
      </c>
      <c r="P11" s="10">
        <v>2</v>
      </c>
      <c r="Q11" s="10">
        <v>2</v>
      </c>
      <c r="R11" s="10">
        <v>0</v>
      </c>
    </row>
    <row r="12" spans="2:18" x14ac:dyDescent="0.25">
      <c r="B12" s="36" t="s">
        <v>12</v>
      </c>
      <c r="C12" s="36"/>
      <c r="D12" s="7">
        <f>SUM(D7:D11)</f>
        <v>68</v>
      </c>
      <c r="E12" s="7">
        <f t="shared" ref="E12:P12" si="0">D12-($D$12/14)</f>
        <v>63.142857142857146</v>
      </c>
      <c r="F12" s="7">
        <f t="shared" si="0"/>
        <v>58.285714285714292</v>
      </c>
      <c r="G12" s="7">
        <f t="shared" si="0"/>
        <v>53.428571428571438</v>
      </c>
      <c r="H12" s="7">
        <f t="shared" si="0"/>
        <v>48.571428571428584</v>
      </c>
      <c r="I12" s="7">
        <f t="shared" si="0"/>
        <v>43.71428571428573</v>
      </c>
      <c r="J12" s="7">
        <f t="shared" si="0"/>
        <v>38.857142857142875</v>
      </c>
      <c r="K12" s="7">
        <f t="shared" si="0"/>
        <v>34.000000000000021</v>
      </c>
      <c r="L12" s="7">
        <f t="shared" si="0"/>
        <v>29.142857142857164</v>
      </c>
      <c r="M12" s="7">
        <f t="shared" si="0"/>
        <v>24.285714285714306</v>
      </c>
      <c r="N12" s="7">
        <f t="shared" si="0"/>
        <v>19.428571428571448</v>
      </c>
      <c r="O12" s="7">
        <f t="shared" si="0"/>
        <v>14.571428571428591</v>
      </c>
      <c r="P12" s="7">
        <f t="shared" si="0"/>
        <v>9.7142857142857331</v>
      </c>
      <c r="Q12" s="7">
        <f t="shared" ref="Q12:R12" si="1">P12-($D$12/14)</f>
        <v>4.8571428571428763</v>
      </c>
      <c r="R12" s="7">
        <f t="shared" si="1"/>
        <v>1.9539925233402755E-14</v>
      </c>
    </row>
    <row r="13" spans="2:18" x14ac:dyDescent="0.25">
      <c r="B13" s="36" t="s">
        <v>13</v>
      </c>
      <c r="C13" s="36"/>
      <c r="D13" s="7">
        <f>SUM(D7:D11)</f>
        <v>68</v>
      </c>
      <c r="E13" s="7">
        <f t="shared" ref="E13:P13" si="2">D13-SUM(E7:E11)</f>
        <v>66</v>
      </c>
      <c r="F13" s="7">
        <f t="shared" si="2"/>
        <v>60</v>
      </c>
      <c r="G13" s="7">
        <f t="shared" si="2"/>
        <v>54</v>
      </c>
      <c r="H13" s="7">
        <f t="shared" si="2"/>
        <v>48</v>
      </c>
      <c r="I13" s="7">
        <f t="shared" si="2"/>
        <v>40</v>
      </c>
      <c r="J13" s="7">
        <f t="shared" si="2"/>
        <v>36</v>
      </c>
      <c r="K13" s="7">
        <f t="shared" si="2"/>
        <v>32</v>
      </c>
      <c r="L13" s="7">
        <f t="shared" si="2"/>
        <v>28</v>
      </c>
      <c r="M13" s="7">
        <f t="shared" si="2"/>
        <v>24</v>
      </c>
      <c r="N13" s="7">
        <f t="shared" si="2"/>
        <v>20</v>
      </c>
      <c r="O13" s="7">
        <f t="shared" si="2"/>
        <v>12</v>
      </c>
      <c r="P13" s="7">
        <f t="shared" si="2"/>
        <v>2</v>
      </c>
      <c r="Q13" s="7">
        <f t="shared" ref="Q13:R13" si="3">P13-SUM(Q7:Q11)</f>
        <v>0</v>
      </c>
      <c r="R13" s="7">
        <f t="shared" si="3"/>
        <v>0</v>
      </c>
    </row>
    <row r="16" spans="2:18" x14ac:dyDescent="0.25">
      <c r="C16" s="3"/>
    </row>
  </sheetData>
  <mergeCells count="2">
    <mergeCell ref="B12:C12"/>
    <mergeCell ref="B13:C13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S15"/>
  <sheetViews>
    <sheetView zoomScale="70" zoomScaleNormal="70" workbookViewId="0">
      <selection activeCell="I14" sqref="I14"/>
    </sheetView>
  </sheetViews>
  <sheetFormatPr defaultRowHeight="15" x14ac:dyDescent="0.25"/>
  <cols>
    <col min="4" max="4" width="29.42578125" bestFit="1" customWidth="1"/>
    <col min="5" max="5" width="16.85546875" bestFit="1" customWidth="1"/>
    <col min="18" max="19" width="10.7109375" bestFit="1" customWidth="1"/>
  </cols>
  <sheetData>
    <row r="5" spans="3:19" x14ac:dyDescent="0.25">
      <c r="C5" s="1" t="s">
        <v>1</v>
      </c>
      <c r="D5" s="1" t="s">
        <v>0</v>
      </c>
      <c r="E5" s="1" t="s">
        <v>37</v>
      </c>
      <c r="F5" s="15">
        <v>43539</v>
      </c>
      <c r="G5" s="15">
        <v>43540</v>
      </c>
      <c r="H5" s="15">
        <v>43541</v>
      </c>
      <c r="I5" s="15">
        <v>43542</v>
      </c>
      <c r="J5" s="15">
        <v>43543</v>
      </c>
      <c r="K5" s="15">
        <v>43549</v>
      </c>
      <c r="L5" s="15">
        <v>43550</v>
      </c>
      <c r="M5" s="15">
        <v>43551</v>
      </c>
      <c r="N5" s="15">
        <v>43552</v>
      </c>
      <c r="O5" s="15">
        <v>43553</v>
      </c>
      <c r="P5" s="15">
        <v>43556</v>
      </c>
      <c r="Q5" s="15">
        <v>43557</v>
      </c>
      <c r="R5" s="15">
        <v>43558</v>
      </c>
      <c r="S5" s="15">
        <v>43559</v>
      </c>
    </row>
    <row r="6" spans="3:19" x14ac:dyDescent="0.25">
      <c r="C6" s="14">
        <v>1</v>
      </c>
      <c r="D6" s="11" t="s">
        <v>29</v>
      </c>
      <c r="E6" s="4">
        <v>8</v>
      </c>
      <c r="F6" s="9">
        <v>2</v>
      </c>
      <c r="G6" s="9">
        <v>2</v>
      </c>
      <c r="H6" s="9">
        <v>2</v>
      </c>
      <c r="I6" s="9">
        <v>2</v>
      </c>
      <c r="J6" s="9">
        <v>0</v>
      </c>
      <c r="K6" s="9">
        <v>0</v>
      </c>
      <c r="L6" s="9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3:19" x14ac:dyDescent="0.25">
      <c r="C7" s="14">
        <v>2</v>
      </c>
      <c r="D7" s="11" t="s">
        <v>36</v>
      </c>
      <c r="E7" s="4">
        <v>4</v>
      </c>
      <c r="F7" s="9">
        <v>0</v>
      </c>
      <c r="G7" s="9">
        <v>0</v>
      </c>
      <c r="H7" s="9">
        <v>0</v>
      </c>
      <c r="I7" s="9">
        <v>2</v>
      </c>
      <c r="J7" s="9">
        <v>2</v>
      </c>
      <c r="K7" s="9">
        <v>0</v>
      </c>
      <c r="L7" s="9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3:19" x14ac:dyDescent="0.25">
      <c r="C8" s="14">
        <v>3</v>
      </c>
      <c r="D8" s="11" t="s">
        <v>30</v>
      </c>
      <c r="E8" s="4">
        <v>16</v>
      </c>
      <c r="F8" s="9">
        <v>0</v>
      </c>
      <c r="G8" s="9">
        <v>0</v>
      </c>
      <c r="H8" s="9">
        <v>0</v>
      </c>
      <c r="I8" s="9">
        <v>2</v>
      </c>
      <c r="J8" s="9">
        <v>2</v>
      </c>
      <c r="K8" s="9">
        <v>2</v>
      </c>
      <c r="L8" s="9">
        <v>2</v>
      </c>
      <c r="M8" s="10">
        <v>2</v>
      </c>
      <c r="N8" s="10">
        <v>2</v>
      </c>
      <c r="O8" s="10">
        <v>2</v>
      </c>
      <c r="P8" s="10">
        <v>2</v>
      </c>
      <c r="Q8" s="10">
        <v>1</v>
      </c>
      <c r="R8" s="10">
        <v>1</v>
      </c>
      <c r="S8" s="10">
        <v>0</v>
      </c>
    </row>
    <row r="9" spans="3:19" x14ac:dyDescent="0.25">
      <c r="C9" s="14">
        <v>4</v>
      </c>
      <c r="D9" s="11" t="s">
        <v>31</v>
      </c>
      <c r="E9" s="4">
        <v>16</v>
      </c>
      <c r="F9" s="9">
        <v>0</v>
      </c>
      <c r="G9" s="9">
        <v>0</v>
      </c>
      <c r="H9" s="9">
        <v>0</v>
      </c>
      <c r="I9" s="9">
        <v>0</v>
      </c>
      <c r="J9" s="9">
        <v>2</v>
      </c>
      <c r="K9" s="9">
        <v>2</v>
      </c>
      <c r="L9" s="9">
        <v>2</v>
      </c>
      <c r="M9" s="10">
        <v>2</v>
      </c>
      <c r="N9" s="10">
        <v>2</v>
      </c>
      <c r="O9" s="10">
        <v>2</v>
      </c>
      <c r="P9" s="10">
        <v>2</v>
      </c>
      <c r="Q9" s="10">
        <v>2</v>
      </c>
      <c r="R9" s="10">
        <v>2</v>
      </c>
      <c r="S9" s="10">
        <v>2</v>
      </c>
    </row>
    <row r="10" spans="3:19" x14ac:dyDescent="0.25">
      <c r="C10" s="14">
        <v>5</v>
      </c>
      <c r="D10" s="11" t="s">
        <v>32</v>
      </c>
      <c r="E10" s="5">
        <v>16</v>
      </c>
      <c r="F10" s="9">
        <v>0</v>
      </c>
      <c r="G10" s="9">
        <v>0</v>
      </c>
      <c r="H10" s="9">
        <v>0</v>
      </c>
      <c r="I10" s="9">
        <v>4</v>
      </c>
      <c r="J10" s="9">
        <v>0</v>
      </c>
      <c r="K10" s="9">
        <v>0</v>
      </c>
      <c r="L10" s="9">
        <v>0</v>
      </c>
      <c r="M10" s="10">
        <v>0</v>
      </c>
      <c r="N10" s="10">
        <v>2</v>
      </c>
      <c r="O10" s="10">
        <v>2</v>
      </c>
      <c r="P10" s="10">
        <v>2</v>
      </c>
      <c r="Q10" s="10">
        <v>2</v>
      </c>
      <c r="R10" s="10">
        <v>2</v>
      </c>
      <c r="S10" s="10">
        <v>2</v>
      </c>
    </row>
    <row r="11" spans="3:19" x14ac:dyDescent="0.25">
      <c r="C11" s="14">
        <v>6</v>
      </c>
      <c r="D11" s="11" t="s">
        <v>33</v>
      </c>
      <c r="E11" s="13">
        <v>12</v>
      </c>
      <c r="F11" s="9">
        <v>0</v>
      </c>
      <c r="G11" s="9">
        <v>0</v>
      </c>
      <c r="H11" s="9">
        <v>0</v>
      </c>
      <c r="I11" s="9">
        <v>4</v>
      </c>
      <c r="J11" s="9">
        <v>0</v>
      </c>
      <c r="K11" s="9">
        <v>0</v>
      </c>
      <c r="L11" s="9">
        <v>0</v>
      </c>
      <c r="M11" s="10">
        <v>0</v>
      </c>
      <c r="N11" s="10">
        <v>2</v>
      </c>
      <c r="O11" s="10">
        <v>2</v>
      </c>
      <c r="P11" s="10">
        <v>2</v>
      </c>
      <c r="Q11" s="10">
        <v>2</v>
      </c>
      <c r="R11" s="10">
        <v>2</v>
      </c>
      <c r="S11" s="10">
        <v>0</v>
      </c>
    </row>
    <row r="12" spans="3:19" x14ac:dyDescent="0.25">
      <c r="C12" s="14">
        <v>7</v>
      </c>
      <c r="D12" s="11" t="s">
        <v>34</v>
      </c>
      <c r="E12" s="6">
        <v>4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10">
        <v>1</v>
      </c>
      <c r="P12" s="10">
        <v>1</v>
      </c>
      <c r="Q12" s="10">
        <v>1</v>
      </c>
      <c r="R12" s="10">
        <v>1</v>
      </c>
      <c r="S12" s="10">
        <v>0</v>
      </c>
    </row>
    <row r="13" spans="3:19" x14ac:dyDescent="0.25">
      <c r="C13" s="14">
        <v>8</v>
      </c>
      <c r="D13" s="11" t="s">
        <v>35</v>
      </c>
      <c r="E13" s="13">
        <v>4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10">
        <v>1</v>
      </c>
      <c r="P13" s="10">
        <v>1</v>
      </c>
      <c r="Q13" s="10">
        <v>1</v>
      </c>
      <c r="R13" s="10">
        <v>1</v>
      </c>
      <c r="S13" s="10">
        <v>0</v>
      </c>
    </row>
    <row r="14" spans="3:19" x14ac:dyDescent="0.25">
      <c r="C14" s="36" t="s">
        <v>12</v>
      </c>
      <c r="D14" s="36"/>
      <c r="E14" s="8">
        <f>SUM(E6:E13)</f>
        <v>80</v>
      </c>
      <c r="F14" s="8">
        <f t="shared" ref="F14:S14" si="0">E14-($E$14/14)</f>
        <v>74.285714285714292</v>
      </c>
      <c r="G14" s="8">
        <f t="shared" si="0"/>
        <v>68.571428571428584</v>
      </c>
      <c r="H14" s="8">
        <f t="shared" si="0"/>
        <v>62.857142857142868</v>
      </c>
      <c r="I14" s="8">
        <f t="shared" si="0"/>
        <v>57.142857142857153</v>
      </c>
      <c r="J14" s="8">
        <f t="shared" si="0"/>
        <v>51.428571428571438</v>
      </c>
      <c r="K14" s="8">
        <f t="shared" si="0"/>
        <v>45.714285714285722</v>
      </c>
      <c r="L14" s="8">
        <f t="shared" si="0"/>
        <v>40.000000000000007</v>
      </c>
      <c r="M14" s="8">
        <f t="shared" si="0"/>
        <v>34.285714285714292</v>
      </c>
      <c r="N14" s="8">
        <f t="shared" si="0"/>
        <v>28.571428571428577</v>
      </c>
      <c r="O14" s="8">
        <f t="shared" si="0"/>
        <v>22.857142857142861</v>
      </c>
      <c r="P14" s="8">
        <f t="shared" si="0"/>
        <v>17.142857142857146</v>
      </c>
      <c r="Q14" s="8">
        <f t="shared" si="0"/>
        <v>11.428571428571431</v>
      </c>
      <c r="R14" s="8">
        <f t="shared" si="0"/>
        <v>5.7142857142857162</v>
      </c>
      <c r="S14" s="8">
        <f t="shared" si="0"/>
        <v>0</v>
      </c>
    </row>
    <row r="15" spans="3:19" x14ac:dyDescent="0.25">
      <c r="C15" s="36" t="s">
        <v>13</v>
      </c>
      <c r="D15" s="36"/>
      <c r="E15" s="8">
        <f>SUM(E6:E13)</f>
        <v>80</v>
      </c>
      <c r="F15" s="8">
        <f t="shared" ref="F15:S15" si="1">E15-SUM(F6:F11)</f>
        <v>78</v>
      </c>
      <c r="G15" s="8">
        <f t="shared" si="1"/>
        <v>76</v>
      </c>
      <c r="H15" s="8">
        <f t="shared" si="1"/>
        <v>74</v>
      </c>
      <c r="I15" s="8">
        <f t="shared" si="1"/>
        <v>60</v>
      </c>
      <c r="J15" s="8">
        <f t="shared" si="1"/>
        <v>54</v>
      </c>
      <c r="K15" s="8">
        <f t="shared" si="1"/>
        <v>50</v>
      </c>
      <c r="L15" s="8">
        <f t="shared" si="1"/>
        <v>46</v>
      </c>
      <c r="M15" s="8">
        <f t="shared" si="1"/>
        <v>42</v>
      </c>
      <c r="N15" s="8">
        <f t="shared" si="1"/>
        <v>34</v>
      </c>
      <c r="O15" s="8">
        <f t="shared" si="1"/>
        <v>26</v>
      </c>
      <c r="P15" s="8">
        <f t="shared" si="1"/>
        <v>18</v>
      </c>
      <c r="Q15" s="8">
        <f t="shared" si="1"/>
        <v>11</v>
      </c>
      <c r="R15" s="8">
        <f t="shared" si="1"/>
        <v>4</v>
      </c>
      <c r="S15" s="8">
        <f t="shared" si="1"/>
        <v>0</v>
      </c>
    </row>
  </sheetData>
  <mergeCells count="2">
    <mergeCell ref="C14:D14"/>
    <mergeCell ref="C15:D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P17"/>
  <sheetViews>
    <sheetView tabSelected="1" topLeftCell="A4" zoomScale="85" zoomScaleNormal="85" workbookViewId="0">
      <selection activeCell="Q12" sqref="Q12"/>
    </sheetView>
  </sheetViews>
  <sheetFormatPr defaultRowHeight="15" x14ac:dyDescent="0.25"/>
  <cols>
    <col min="4" max="4" width="29.7109375" bestFit="1" customWidth="1"/>
    <col min="5" max="5" width="11.5703125" bestFit="1" customWidth="1"/>
    <col min="6" max="6" width="11.5703125" customWidth="1"/>
  </cols>
  <sheetData>
    <row r="6" spans="3:16" x14ac:dyDescent="0.25">
      <c r="C6" s="1" t="s">
        <v>1</v>
      </c>
      <c r="D6" s="1" t="s">
        <v>0</v>
      </c>
      <c r="E6" s="1" t="s">
        <v>37</v>
      </c>
      <c r="F6" s="15">
        <v>43566</v>
      </c>
      <c r="G6" s="15">
        <v>43567</v>
      </c>
      <c r="H6" s="15">
        <v>43568</v>
      </c>
      <c r="I6" s="15">
        <v>43569</v>
      </c>
      <c r="J6" s="15">
        <v>43570</v>
      </c>
      <c r="K6" s="15">
        <v>43571</v>
      </c>
      <c r="L6" s="15">
        <v>43572</v>
      </c>
      <c r="M6" s="15">
        <v>43573</v>
      </c>
      <c r="N6" s="15">
        <v>43574</v>
      </c>
      <c r="O6" s="15">
        <v>43575</v>
      </c>
      <c r="P6" s="15">
        <v>43576</v>
      </c>
    </row>
    <row r="7" spans="3:16" x14ac:dyDescent="0.25">
      <c r="C7" s="14">
        <v>1</v>
      </c>
      <c r="D7" s="11" t="s">
        <v>48</v>
      </c>
      <c r="E7" s="4">
        <v>8</v>
      </c>
      <c r="F7" s="9">
        <v>2</v>
      </c>
      <c r="G7" s="9">
        <v>2</v>
      </c>
      <c r="H7" s="9">
        <v>2</v>
      </c>
      <c r="I7" s="9">
        <v>2</v>
      </c>
      <c r="J7" s="9">
        <v>0</v>
      </c>
      <c r="K7" s="9">
        <v>0</v>
      </c>
      <c r="L7" s="9">
        <v>0</v>
      </c>
      <c r="M7" s="10">
        <v>0</v>
      </c>
      <c r="N7" s="10">
        <v>0</v>
      </c>
      <c r="O7" s="10">
        <v>0</v>
      </c>
      <c r="P7" s="10">
        <v>0</v>
      </c>
    </row>
    <row r="8" spans="3:16" x14ac:dyDescent="0.25">
      <c r="C8" s="14">
        <v>2</v>
      </c>
      <c r="D8" s="11" t="s">
        <v>49</v>
      </c>
      <c r="E8" s="4">
        <v>8</v>
      </c>
      <c r="F8" s="9">
        <v>0</v>
      </c>
      <c r="G8" s="9">
        <v>0</v>
      </c>
      <c r="H8" s="9">
        <v>0</v>
      </c>
      <c r="I8" s="9">
        <v>0</v>
      </c>
      <c r="J8" s="9">
        <v>4</v>
      </c>
      <c r="K8" s="9">
        <v>4</v>
      </c>
      <c r="L8" s="9">
        <v>0</v>
      </c>
      <c r="M8" s="10">
        <v>0</v>
      </c>
      <c r="N8" s="10">
        <v>0</v>
      </c>
      <c r="O8" s="10">
        <v>0</v>
      </c>
      <c r="P8" s="10">
        <v>0</v>
      </c>
    </row>
    <row r="9" spans="3:16" x14ac:dyDescent="0.25">
      <c r="C9" s="14">
        <v>3</v>
      </c>
      <c r="D9" s="11" t="s">
        <v>50</v>
      </c>
      <c r="E9" s="4">
        <v>8</v>
      </c>
      <c r="F9" s="9">
        <v>0</v>
      </c>
      <c r="G9" s="9">
        <v>0</v>
      </c>
      <c r="H9" s="9">
        <v>0</v>
      </c>
      <c r="I9" s="9">
        <v>0</v>
      </c>
      <c r="J9" s="9">
        <v>4</v>
      </c>
      <c r="K9" s="9">
        <v>4</v>
      </c>
      <c r="L9" s="9">
        <v>0</v>
      </c>
      <c r="M9" s="10">
        <v>0</v>
      </c>
      <c r="N9" s="10">
        <v>0</v>
      </c>
      <c r="O9" s="10">
        <v>0</v>
      </c>
      <c r="P9" s="10">
        <v>0</v>
      </c>
    </row>
    <row r="10" spans="3:16" x14ac:dyDescent="0.25">
      <c r="C10" s="14">
        <v>4</v>
      </c>
      <c r="D10" s="11" t="s">
        <v>51</v>
      </c>
      <c r="E10" s="4">
        <v>16</v>
      </c>
      <c r="F10" s="9">
        <v>0</v>
      </c>
      <c r="G10" s="9">
        <v>0</v>
      </c>
      <c r="H10" s="9">
        <v>0</v>
      </c>
      <c r="I10" s="9">
        <v>0</v>
      </c>
      <c r="J10" s="9">
        <v>4</v>
      </c>
      <c r="K10" s="9">
        <v>4</v>
      </c>
      <c r="L10" s="9">
        <v>4</v>
      </c>
      <c r="M10" s="10">
        <v>4</v>
      </c>
      <c r="N10" s="10">
        <v>0</v>
      </c>
      <c r="O10" s="10">
        <v>0</v>
      </c>
      <c r="P10" s="10">
        <v>0</v>
      </c>
    </row>
    <row r="11" spans="3:16" x14ac:dyDescent="0.25">
      <c r="C11" s="14">
        <v>5</v>
      </c>
      <c r="D11" s="11" t="s">
        <v>52</v>
      </c>
      <c r="E11" s="5">
        <v>8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10">
        <v>0</v>
      </c>
      <c r="N11" s="10">
        <v>4</v>
      </c>
      <c r="O11" s="10">
        <v>4</v>
      </c>
      <c r="P11" s="10">
        <v>0</v>
      </c>
    </row>
    <row r="12" spans="3:16" x14ac:dyDescent="0.25">
      <c r="C12" s="14">
        <v>6</v>
      </c>
      <c r="D12" s="11" t="s">
        <v>53</v>
      </c>
      <c r="E12" s="13">
        <v>8</v>
      </c>
      <c r="F12" s="9">
        <v>0</v>
      </c>
      <c r="G12" s="9">
        <v>0</v>
      </c>
      <c r="H12" s="9">
        <v>0</v>
      </c>
      <c r="I12" s="9">
        <v>2</v>
      </c>
      <c r="J12" s="9">
        <v>2</v>
      </c>
      <c r="K12" s="9">
        <v>0</v>
      </c>
      <c r="L12" s="9">
        <v>0</v>
      </c>
      <c r="M12" s="10">
        <v>0</v>
      </c>
      <c r="N12" s="10">
        <v>2</v>
      </c>
      <c r="O12" s="10">
        <v>2</v>
      </c>
      <c r="P12" s="10">
        <v>0</v>
      </c>
    </row>
    <row r="13" spans="3:16" x14ac:dyDescent="0.25">
      <c r="C13" s="14">
        <v>7</v>
      </c>
      <c r="D13" s="11" t="s">
        <v>54</v>
      </c>
      <c r="E13" s="6">
        <v>8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2</v>
      </c>
      <c r="M13" s="9">
        <v>2</v>
      </c>
      <c r="N13" s="9">
        <v>2</v>
      </c>
      <c r="O13" s="10">
        <v>2</v>
      </c>
      <c r="P13" s="10">
        <v>0</v>
      </c>
    </row>
    <row r="14" spans="3:16" x14ac:dyDescent="0.25">
      <c r="C14" s="14">
        <v>8</v>
      </c>
      <c r="D14" s="11" t="s">
        <v>55</v>
      </c>
      <c r="E14" s="13">
        <v>4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2</v>
      </c>
      <c r="M14" s="9">
        <v>2</v>
      </c>
      <c r="N14" s="9">
        <v>0</v>
      </c>
      <c r="O14" s="10">
        <v>0</v>
      </c>
      <c r="P14" s="10">
        <v>0</v>
      </c>
    </row>
    <row r="15" spans="3:16" x14ac:dyDescent="0.25">
      <c r="C15" s="14">
        <v>9</v>
      </c>
      <c r="D15" s="11" t="s">
        <v>56</v>
      </c>
      <c r="E15" s="13">
        <v>4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2</v>
      </c>
      <c r="O15" s="10">
        <v>2</v>
      </c>
      <c r="P15" s="10">
        <v>0</v>
      </c>
    </row>
    <row r="16" spans="3:16" x14ac:dyDescent="0.25">
      <c r="C16" s="36" t="s">
        <v>12</v>
      </c>
      <c r="D16" s="36"/>
      <c r="E16" s="17">
        <f>SUM(E7:E15)</f>
        <v>72</v>
      </c>
      <c r="F16" s="17">
        <f>E16-($E$16/11)</f>
        <v>65.454545454545453</v>
      </c>
      <c r="G16" s="17">
        <f t="shared" ref="G16:P16" si="0">F16-($E$16/11)</f>
        <v>58.909090909090907</v>
      </c>
      <c r="H16" s="17">
        <f t="shared" si="0"/>
        <v>52.36363636363636</v>
      </c>
      <c r="I16" s="17">
        <f t="shared" si="0"/>
        <v>45.818181818181813</v>
      </c>
      <c r="J16" s="17">
        <f t="shared" si="0"/>
        <v>39.272727272727266</v>
      </c>
      <c r="K16" s="17">
        <f t="shared" si="0"/>
        <v>32.72727272727272</v>
      </c>
      <c r="L16" s="17">
        <f t="shared" si="0"/>
        <v>26.181818181818173</v>
      </c>
      <c r="M16" s="17">
        <f t="shared" si="0"/>
        <v>19.636363636363626</v>
      </c>
      <c r="N16" s="17">
        <f t="shared" si="0"/>
        <v>13.090909090909079</v>
      </c>
      <c r="O16" s="17">
        <f t="shared" si="0"/>
        <v>6.5454545454545334</v>
      </c>
      <c r="P16" s="17">
        <f t="shared" si="0"/>
        <v>-1.2434497875801753E-14</v>
      </c>
    </row>
    <row r="17" spans="3:16" x14ac:dyDescent="0.25">
      <c r="C17" s="36" t="s">
        <v>13</v>
      </c>
      <c r="D17" s="36"/>
      <c r="E17" s="17">
        <f>SUM(E7:E15)</f>
        <v>72</v>
      </c>
      <c r="F17" s="17">
        <f>E17-SUM(F7:F15)</f>
        <v>70</v>
      </c>
      <c r="G17" s="17">
        <f t="shared" ref="G17:P17" si="1">F17-SUM(G7:G15)</f>
        <v>68</v>
      </c>
      <c r="H17" s="17">
        <f>G17-SUM(H7:H15)</f>
        <v>66</v>
      </c>
      <c r="I17" s="17">
        <f>H17-SUM(I7:I15)</f>
        <v>62</v>
      </c>
      <c r="J17" s="17">
        <f t="shared" si="1"/>
        <v>48</v>
      </c>
      <c r="K17" s="17">
        <f t="shared" si="1"/>
        <v>36</v>
      </c>
      <c r="L17" s="17">
        <f t="shared" si="1"/>
        <v>28</v>
      </c>
      <c r="M17" s="17">
        <f t="shared" si="1"/>
        <v>20</v>
      </c>
      <c r="N17" s="17">
        <f t="shared" si="1"/>
        <v>10</v>
      </c>
      <c r="O17" s="17">
        <f t="shared" si="1"/>
        <v>0</v>
      </c>
      <c r="P17" s="17">
        <f t="shared" si="1"/>
        <v>0</v>
      </c>
    </row>
  </sheetData>
  <mergeCells count="2">
    <mergeCell ref="C16:D16"/>
    <mergeCell ref="C17:D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ALL-Burndown</vt:lpstr>
      <vt:lpstr>Sprint 1</vt:lpstr>
      <vt:lpstr>Sprint 2</vt:lpstr>
      <vt:lpstr>Sprint 3</vt:lpstr>
      <vt:lpstr>Sprint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Amafuuri Refo</dc:creator>
  <cp:lastModifiedBy>Amafuuri Refo</cp:lastModifiedBy>
  <dcterms:created xsi:type="dcterms:W3CDTF">2019-03-20T15:47:56Z</dcterms:created>
  <dcterms:modified xsi:type="dcterms:W3CDTF">2019-04-22T07:57:31Z</dcterms:modified>
</cp:coreProperties>
</file>