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213\koike\proj\e7awg_sw\manuals\feedback_figures\"/>
    </mc:Choice>
  </mc:AlternateContent>
  <xr:revisionPtr revIDLastSave="0" documentId="13_ncr:1_{B9898A21-4996-436C-A21C-5739AE2B053B}" xr6:coauthVersionLast="47" xr6:coauthVersionMax="47" xr10:uidLastSave="{00000000-0000-0000-0000-000000000000}"/>
  <bookViews>
    <workbookView xWindow="-34020" yWindow="-960" windowWidth="27525" windowHeight="19425" xr2:uid="{B803739A-C1C9-4218-A586-EC4A5DED1E9C}"/>
  </bookViews>
  <sheets>
    <sheet name="Sheet1" sheetId="1" r:id="rId1"/>
    <sheet name="波形パラメータ" sheetId="4" r:id="rId2"/>
    <sheet name="キャプチャパラメータ" sheetId="6" r:id="rId3"/>
    <sheet name="FB制御コマンド" sheetId="2" r:id="rId4"/>
    <sheet name="コマンドエラーレポート" sheetId="3" r:id="rId5"/>
    <sheet name="通信パケット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1" i="1" l="1"/>
  <c r="CL45" i="4"/>
  <c r="CL54" i="4"/>
  <c r="CL48" i="4"/>
  <c r="BV11" i="4"/>
  <c r="BV17" i="4"/>
  <c r="CN14" i="4"/>
  <c r="CN20" i="4"/>
  <c r="IA19" i="5"/>
  <c r="HW19" i="5"/>
  <c r="HS19" i="5"/>
  <c r="HO19" i="5"/>
  <c r="HK19" i="5"/>
  <c r="HG19" i="5"/>
  <c r="HC19" i="5"/>
  <c r="GY19" i="5"/>
  <c r="GU19" i="5"/>
  <c r="GQ19" i="5"/>
  <c r="GM19" i="5"/>
  <c r="GI19" i="5"/>
  <c r="GE19" i="5"/>
  <c r="GA19" i="5"/>
  <c r="FW19" i="5"/>
  <c r="FS19" i="5"/>
  <c r="IA4" i="5"/>
  <c r="HW4" i="5"/>
  <c r="HS4" i="5"/>
  <c r="HO4" i="5"/>
  <c r="HK4" i="5"/>
  <c r="HG4" i="5"/>
  <c r="HC4" i="5"/>
  <c r="GY4" i="5"/>
  <c r="GU4" i="5"/>
  <c r="GQ4" i="5"/>
  <c r="GM4" i="5"/>
  <c r="GI4" i="5"/>
  <c r="GE4" i="5"/>
  <c r="GA4" i="5"/>
  <c r="FW4" i="5"/>
  <c r="FS4" i="5"/>
  <c r="FF4" i="5"/>
  <c r="FB4" i="5"/>
  <c r="EX4" i="5"/>
  <c r="ET4" i="5"/>
  <c r="EP4" i="5"/>
  <c r="EL4" i="5"/>
  <c r="EH4" i="5"/>
  <c r="ED4" i="5"/>
  <c r="DS4" i="5"/>
  <c r="DO4" i="5"/>
  <c r="DK4" i="5"/>
  <c r="DG4" i="5"/>
  <c r="DC4" i="5"/>
  <c r="CY4" i="5"/>
  <c r="CU4" i="5"/>
  <c r="CQ4" i="5"/>
  <c r="CG4" i="5"/>
  <c r="CC4" i="5"/>
  <c r="BY4" i="5"/>
  <c r="BU4" i="5"/>
  <c r="BL4" i="5" l="1"/>
  <c r="BH4" i="5"/>
  <c r="BD4" i="5"/>
  <c r="AZ4" i="5"/>
  <c r="AP4" i="5" l="1"/>
  <c r="AL4" i="5"/>
  <c r="AH4" i="5"/>
  <c r="AD4" i="5"/>
  <c r="S4" i="5"/>
  <c r="O4" i="5"/>
  <c r="K4" i="5"/>
  <c r="G4" i="5"/>
  <c r="DA5" i="3" l="1"/>
  <c r="CJ5" i="3"/>
  <c r="BR5" i="3"/>
  <c r="AZ5" i="3"/>
  <c r="R5" i="3"/>
  <c r="AH5" i="3"/>
  <c r="HS5" i="2" l="1"/>
  <c r="GS5" i="2"/>
  <c r="C5" i="2" l="1"/>
</calcChain>
</file>

<file path=xl/sharedStrings.xml><?xml version="1.0" encoding="utf-8"?>
<sst xmlns="http://schemas.openxmlformats.org/spreadsheetml/2006/main" count="895" uniqueCount="438">
  <si>
    <t>AWG スタートコマンド</t>
    <phoneticPr fontId="1"/>
  </si>
  <si>
    <t>予約</t>
    <rPh sb="0" eb="2">
      <t>ヨヤク</t>
    </rPh>
    <phoneticPr fontId="1"/>
  </si>
  <si>
    <t>AWG ID リスト</t>
    <phoneticPr fontId="1"/>
  </si>
  <si>
    <t>コマンド No</t>
    <phoneticPr fontId="1"/>
  </si>
  <si>
    <t>停止フラグ</t>
    <rPh sb="0" eb="2">
      <t>テイシ</t>
    </rPh>
    <phoneticPr fontId="1"/>
  </si>
  <si>
    <t>64 bits</t>
    <phoneticPr fontId="1"/>
  </si>
  <si>
    <t>16 bits</t>
    <phoneticPr fontId="1"/>
  </si>
  <si>
    <t>7 bits</t>
    <phoneticPr fontId="1"/>
  </si>
  <si>
    <t>1bit</t>
    <phoneticPr fontId="1"/>
  </si>
  <si>
    <t>共通フィールド</t>
    <rPh sb="0" eb="2">
      <t>キョウツウ</t>
    </rPh>
    <phoneticPr fontId="1"/>
  </si>
  <si>
    <t>24 bits</t>
    <phoneticPr fontId="1"/>
  </si>
  <si>
    <t>コマンド ID</t>
    <phoneticPr fontId="1"/>
  </si>
  <si>
    <t>byte</t>
    <phoneticPr fontId="1"/>
  </si>
  <si>
    <t>N bits</t>
    <phoneticPr fontId="1"/>
  </si>
  <si>
    <t>・・・</t>
    <phoneticPr fontId="1"/>
  </si>
  <si>
    <t>N-1</t>
    <phoneticPr fontId="1"/>
  </si>
  <si>
    <t>N-2</t>
    <phoneticPr fontId="1"/>
  </si>
  <si>
    <t>bit</t>
    <phoneticPr fontId="1"/>
  </si>
  <si>
    <t>(MSB)</t>
    <phoneticPr fontId="1"/>
  </si>
  <si>
    <t>(LSB)</t>
    <phoneticPr fontId="1"/>
  </si>
  <si>
    <t>スタート時刻</t>
    <rPh sb="4" eb="6">
      <t>ジコク</t>
    </rPh>
    <phoneticPr fontId="1"/>
  </si>
  <si>
    <t>キャプチャユニット ID リスト</t>
    <phoneticPr fontId="1"/>
  </si>
  <si>
    <t>キャプチャ終了フェンスコマンド</t>
    <rPh sb="5" eb="7">
      <t>シュウリョウ</t>
    </rPh>
    <phoneticPr fontId="1"/>
  </si>
  <si>
    <t>8 bits</t>
    <phoneticPr fontId="1"/>
  </si>
  <si>
    <t>終了確認時刻</t>
    <rPh sb="0" eb="2">
      <t>シュウリョウ</t>
    </rPh>
    <rPh sb="2" eb="4">
      <t>カクニン</t>
    </rPh>
    <rPh sb="4" eb="6">
      <t>ジコク</t>
    </rPh>
    <phoneticPr fontId="1"/>
  </si>
  <si>
    <t>強制停止フラグ</t>
    <rPh sb="0" eb="4">
      <t>キョウセイテイシ</t>
    </rPh>
    <phoneticPr fontId="1"/>
  </si>
  <si>
    <t>終了待ちフラグ</t>
    <rPh sb="0" eb="2">
      <t>シュウリョウ</t>
    </rPh>
    <rPh sb="2" eb="3">
      <t>マ</t>
    </rPh>
    <phoneticPr fontId="1"/>
  </si>
  <si>
    <t>1 bit</t>
    <phoneticPr fontId="1"/>
  </si>
  <si>
    <t>22 bits</t>
    <phoneticPr fontId="1"/>
  </si>
  <si>
    <t>フィードバックチャネル ID</t>
    <phoneticPr fontId="1"/>
  </si>
  <si>
    <t>3 bits</t>
    <phoneticPr fontId="1"/>
  </si>
  <si>
    <t>最大チャンク番号</t>
    <rPh sb="0" eb="2">
      <t>サイダイ</t>
    </rPh>
    <rPh sb="6" eb="8">
      <t>バンゴウ</t>
    </rPh>
    <phoneticPr fontId="1"/>
  </si>
  <si>
    <t>4 bits</t>
    <phoneticPr fontId="1"/>
  </si>
  <si>
    <t>12 bits</t>
    <phoneticPr fontId="1"/>
  </si>
  <si>
    <t>10 bits</t>
    <phoneticPr fontId="1"/>
  </si>
  <si>
    <t>28 bits</t>
    <phoneticPr fontId="1"/>
  </si>
  <si>
    <t>キャプチャパラメータ設定コマンド</t>
    <phoneticPr fontId="1"/>
  </si>
  <si>
    <t>設定要素</t>
    <rPh sb="0" eb="4">
      <t>セッテイヨウソ</t>
    </rPh>
    <phoneticPr fontId="1"/>
  </si>
  <si>
    <t>11 bits</t>
    <phoneticPr fontId="1"/>
  </si>
  <si>
    <t>5 bits</t>
    <phoneticPr fontId="1"/>
  </si>
  <si>
    <t>アドレスオフセット</t>
    <phoneticPr fontId="1"/>
  </si>
  <si>
    <t>36 bits</t>
    <phoneticPr fontId="1"/>
  </si>
  <si>
    <t>キャプチャアドレス設定コマンド</t>
    <rPh sb="9" eb="11">
      <t>セッテイ</t>
    </rPh>
    <phoneticPr fontId="1"/>
  </si>
  <si>
    <t>フィードバック値計算コマンド</t>
    <rPh sb="7" eb="8">
      <t>アタイ</t>
    </rPh>
    <rPh sb="8" eb="10">
      <t>ケイサン</t>
    </rPh>
    <phoneticPr fontId="1"/>
  </si>
  <si>
    <t>32 bit</t>
    <phoneticPr fontId="1"/>
  </si>
  <si>
    <t>データオフセット</t>
    <phoneticPr fontId="1"/>
  </si>
  <si>
    <t>16 bit</t>
    <phoneticPr fontId="1"/>
  </si>
  <si>
    <t>中断フラグ</t>
    <rPh sb="0" eb="2">
      <t>チュウダン</t>
    </rPh>
    <phoneticPr fontId="1"/>
  </si>
  <si>
    <t>AWG スタートコマンドエラーレポート</t>
    <phoneticPr fontId="1"/>
  </si>
  <si>
    <t>レポート No</t>
    <phoneticPr fontId="1"/>
  </si>
  <si>
    <t>レポート ID</t>
    <phoneticPr fontId="1"/>
  </si>
  <si>
    <t>キャプチャ終了フェンスコマンドエラーレポート</t>
    <phoneticPr fontId="1"/>
  </si>
  <si>
    <t>8 bit</t>
    <phoneticPr fontId="1"/>
  </si>
  <si>
    <t>ライトエラー</t>
    <phoneticPr fontId="1"/>
  </si>
  <si>
    <t>リードエラー</t>
    <phoneticPr fontId="1"/>
  </si>
  <si>
    <t>波形パラメータ設定コマンド</t>
    <rPh sb="0" eb="2">
      <t>ハケイ</t>
    </rPh>
    <phoneticPr fontId="1"/>
  </si>
  <si>
    <t>波形パラメータ設定コマンドエラー</t>
    <rPh sb="0" eb="2">
      <t>ハケイ</t>
    </rPh>
    <phoneticPr fontId="1"/>
  </si>
  <si>
    <t>キャプチャパラメータ設定コマンドエラー</t>
    <phoneticPr fontId="1"/>
  </si>
  <si>
    <t>キャプチャアドレス設定コマンドエラー</t>
    <phoneticPr fontId="1"/>
  </si>
  <si>
    <t>フィードバック値計算コマンドエラーレポート</t>
    <phoneticPr fontId="1"/>
  </si>
  <si>
    <t>シーケンサ制御レジスタ</t>
    <rPh sb="5" eb="7">
      <t>セイギョ</t>
    </rPh>
    <phoneticPr fontId="1"/>
  </si>
  <si>
    <t>レジスタ名</t>
    <rPh sb="4" eb="5">
      <t>メイ</t>
    </rPh>
    <phoneticPr fontId="1"/>
  </si>
  <si>
    <t>アドレス</t>
    <phoneticPr fontId="1"/>
  </si>
  <si>
    <t>フィールド名</t>
    <rPh sb="5" eb="6">
      <t>メイ</t>
    </rPh>
    <phoneticPr fontId="1"/>
  </si>
  <si>
    <t>R/W</t>
    <phoneticPr fontId="1"/>
  </si>
  <si>
    <t>説明</t>
    <rPh sb="0" eb="2">
      <t>セツメイ</t>
    </rPh>
    <phoneticPr fontId="1"/>
  </si>
  <si>
    <t>バージョン</t>
    <phoneticPr fontId="1"/>
  </si>
  <si>
    <t>0x0</t>
    <phoneticPr fontId="1"/>
  </si>
  <si>
    <t>[31:0]</t>
    <phoneticPr fontId="1"/>
  </si>
  <si>
    <t>version</t>
    <phoneticPr fontId="1"/>
  </si>
  <si>
    <t>r</t>
    <phoneticPr fontId="1"/>
  </si>
  <si>
    <t>シーケンサのバージョン</t>
    <phoneticPr fontId="1"/>
  </si>
  <si>
    <t>コントロール</t>
    <phoneticPr fontId="1"/>
  </si>
  <si>
    <t>0x4</t>
  </si>
  <si>
    <t>[0]</t>
    <phoneticPr fontId="1"/>
  </si>
  <si>
    <t>reset</t>
    <phoneticPr fontId="1"/>
  </si>
  <si>
    <t>rw</t>
    <phoneticPr fontId="1"/>
  </si>
  <si>
    <t>0 : フィードバックシステム全体のリセットを解除します
1 : フィードバックシステム全体にリセットをかけます</t>
    <rPh sb="15" eb="17">
      <t>ゼンタイ</t>
    </rPh>
    <rPh sb="23" eb="25">
      <t>カイジョ</t>
    </rPh>
    <phoneticPr fontId="1"/>
  </si>
  <si>
    <t>[1]</t>
    <phoneticPr fontId="1"/>
  </si>
  <si>
    <t>start</t>
    <phoneticPr fontId="1"/>
  </si>
  <si>
    <t>0 から 1 になったとき, シーケンサが RUNNING 状態になり，コマンド処理を開始します</t>
    <rPh sb="30" eb="32">
      <t>ジョウタイ</t>
    </rPh>
    <rPh sb="40" eb="42">
      <t>ショリ</t>
    </rPh>
    <rPh sb="43" eb="45">
      <t>カイシ</t>
    </rPh>
    <phoneticPr fontId="1"/>
  </si>
  <si>
    <t>[2]</t>
    <phoneticPr fontId="1"/>
  </si>
  <si>
    <t>terminate</t>
    <phoneticPr fontId="1"/>
  </si>
  <si>
    <t>0 から 1 になったとき, シーケンサが IDLE 状態になりコマンドの処理を中断します
処理中のコマンドは中止され，このコマンドのエラーレポートが発行されます
未処理のコマンドはそのまま残ります</t>
    <rPh sb="27" eb="29">
      <t>ジョウタイ</t>
    </rPh>
    <rPh sb="37" eb="39">
      <t>ショリ</t>
    </rPh>
    <rPh sb="40" eb="42">
      <t>チュウダン</t>
    </rPh>
    <rPh sb="46" eb="48">
      <t>ショリ</t>
    </rPh>
    <rPh sb="49" eb="51">
      <t>ハッコウ</t>
    </rPh>
    <rPh sb="57" eb="60">
      <t>ミショリ</t>
    </rPh>
    <rPh sb="77" eb="78">
      <t>ノコ</t>
    </rPh>
    <phoneticPr fontId="1"/>
  </si>
  <si>
    <t>[3]</t>
    <phoneticPr fontId="1"/>
  </si>
  <si>
    <t>cmd clr</t>
    <phoneticPr fontId="1"/>
  </si>
  <si>
    <t>1 のとき未実行のコマンドをクリアします
クリア中に新しいコマンドを受け取った場合の動作は不定です</t>
    <rPh sb="5" eb="8">
      <t>ミジッコウ</t>
    </rPh>
    <rPh sb="24" eb="25">
      <t>チュウ</t>
    </rPh>
    <rPh sb="26" eb="27">
      <t>アタラ</t>
    </rPh>
    <rPh sb="34" eb="35">
      <t>ウ</t>
    </rPh>
    <rPh sb="36" eb="37">
      <t>ト</t>
    </rPh>
    <rPh sb="39" eb="41">
      <t>バアイ</t>
    </rPh>
    <rPh sb="42" eb="44">
      <t>ドウサ</t>
    </rPh>
    <rPh sb="45" eb="47">
      <t>フテイ</t>
    </rPh>
    <phoneticPr fontId="1"/>
  </si>
  <si>
    <t>[4]</t>
    <phoneticPr fontId="1"/>
  </si>
  <si>
    <t>err report clr</t>
    <phoneticPr fontId="1"/>
  </si>
  <si>
    <t>1 のとき未送信のコマンドエラーレポートをクリアします
コマンドエラーレポートの送信を無効にしてから 1 にして下さい</t>
    <rPh sb="40" eb="42">
      <t>ソウシン</t>
    </rPh>
    <rPh sb="43" eb="45">
      <t>ムコウ</t>
    </rPh>
    <rPh sb="56" eb="57">
      <t>クダ</t>
    </rPh>
    <phoneticPr fontId="1"/>
  </si>
  <si>
    <t>[5]</t>
    <phoneticPr fontId="1"/>
  </si>
  <si>
    <t>done clr</t>
    <phoneticPr fontId="1"/>
  </si>
  <si>
    <t>0 から 1 になったとき, ステータスレジスタの done フィールドを 0 にします</t>
    <phoneticPr fontId="1"/>
  </si>
  <si>
    <t>[6]</t>
    <phoneticPr fontId="1"/>
  </si>
  <si>
    <t>err report send en</t>
    <phoneticPr fontId="1"/>
  </si>
  <si>
    <t>0 : シーケンサのコマンドエラーレポートの送信を無効にします
1 : シーケンサのコマンドエラーレポートの送信を有効にします
無効にしてもコマンドエラーレポートは生成され、シーケンサ内部の FIFO に格納されます</t>
    <rPh sb="22" eb="24">
      <t>ソウシン</t>
    </rPh>
    <rPh sb="25" eb="27">
      <t>ムコウ</t>
    </rPh>
    <rPh sb="54" eb="56">
      <t>ソウシン</t>
    </rPh>
    <rPh sb="57" eb="59">
      <t>ユウコウ</t>
    </rPh>
    <rPh sb="64" eb="66">
      <t>ムコウ</t>
    </rPh>
    <rPh sb="82" eb="84">
      <t>セイセイ</t>
    </rPh>
    <rPh sb="92" eb="94">
      <t>ナイブ</t>
    </rPh>
    <rPh sb="102" eb="104">
      <t>カクノウ</t>
    </rPh>
    <phoneticPr fontId="1"/>
  </si>
  <si>
    <t>[31:7]</t>
    <phoneticPr fontId="1"/>
  </si>
  <si>
    <t>-</t>
    <phoneticPr fontId="1"/>
  </si>
  <si>
    <t>宛先UDP ポート</t>
    <rPh sb="0" eb="2">
      <t>アテサキ</t>
    </rPh>
    <phoneticPr fontId="1"/>
  </si>
  <si>
    <t>0x8</t>
    <phoneticPr fontId="1"/>
  </si>
  <si>
    <t>[15:0]</t>
    <phoneticPr fontId="1"/>
  </si>
  <si>
    <t>dest udp port</t>
    <phoneticPr fontId="1"/>
  </si>
  <si>
    <t>シーケンサから送信する UDP パケットの宛先ポート番号</t>
    <rPh sb="7" eb="9">
      <t>ソウシン</t>
    </rPh>
    <rPh sb="21" eb="23">
      <t>アテサキ</t>
    </rPh>
    <rPh sb="26" eb="28">
      <t>バンゴウ</t>
    </rPh>
    <phoneticPr fontId="1"/>
  </si>
  <si>
    <t>[31:16]</t>
    <phoneticPr fontId="1"/>
  </si>
  <si>
    <t>宛先 IP アドレス</t>
    <rPh sb="0" eb="2">
      <t>アテサキ</t>
    </rPh>
    <phoneticPr fontId="1"/>
  </si>
  <si>
    <t>dest ip port</t>
    <phoneticPr fontId="1"/>
  </si>
  <si>
    <t>コマンドエラーレポートの宛先 IP アドレス</t>
    <rPh sb="12" eb="14">
      <t>アテサキ</t>
    </rPh>
    <phoneticPr fontId="1"/>
  </si>
  <si>
    <t>ステータス</t>
    <phoneticPr fontId="1"/>
  </si>
  <si>
    <t>0x10</t>
  </si>
  <si>
    <t>wakeup</t>
    <phoneticPr fontId="1"/>
  </si>
  <si>
    <t>0 : フィードバックシステムの中にリセット中のモジュールがあります
1 : フィードバックシステムの中にリセット中のモジュールはありません</t>
    <rPh sb="16" eb="17">
      <t>チュウ</t>
    </rPh>
    <rPh sb="51" eb="52">
      <t>ナカ</t>
    </rPh>
    <phoneticPr fontId="1"/>
  </si>
  <si>
    <t>busy</t>
    <phoneticPr fontId="1"/>
  </si>
  <si>
    <t>r</t>
  </si>
  <si>
    <t>0 : シーケンサは RUNNING 状態ではありません
1 : シーケンサは RUNNING 状態です</t>
    <rPh sb="19" eb="21">
      <t>ジョウタイ</t>
    </rPh>
    <phoneticPr fontId="1"/>
  </si>
  <si>
    <t>done</t>
    <phoneticPr fontId="1"/>
  </si>
  <si>
    <t>0 : シーケンサはコマンドの処理を終えていません
1 : シーケンサはコマンドの処理を終え，IDLE 状態です
シーケンサのコマンドの処理を中断した場合も 1 になります</t>
    <rPh sb="15" eb="17">
      <t>ショリ</t>
    </rPh>
    <rPh sb="18" eb="19">
      <t>オ</t>
    </rPh>
    <rPh sb="41" eb="43">
      <t>ショリ</t>
    </rPh>
    <rPh sb="44" eb="45">
      <t>オ</t>
    </rPh>
    <rPh sb="52" eb="54">
      <t>ジョウタイ</t>
    </rPh>
    <rPh sb="66" eb="68">
      <t>ショリ</t>
    </rPh>
    <rPh sb="69" eb="71">
      <t>チュウダン</t>
    </rPh>
    <phoneticPr fontId="1"/>
  </si>
  <si>
    <t>err report active</t>
    <phoneticPr fontId="1"/>
  </si>
  <si>
    <t>ｒ</t>
    <phoneticPr fontId="1"/>
  </si>
  <si>
    <t>0 : コマンドエラーレポートの送信が無効になっています
1 : コマンドエラーレポートの送信が有効になっています</t>
    <rPh sb="16" eb="18">
      <t>ソウシン</t>
    </rPh>
    <rPh sb="19" eb="21">
      <t>ムコウ</t>
    </rPh>
    <rPh sb="45" eb="47">
      <t>ソウシン</t>
    </rPh>
    <rPh sb="48" eb="50">
      <t>ユウコウ</t>
    </rPh>
    <phoneticPr fontId="1"/>
  </si>
  <si>
    <t>[31:4]</t>
    <phoneticPr fontId="1"/>
  </si>
  <si>
    <t>エラー</t>
    <phoneticPr fontId="1"/>
  </si>
  <si>
    <t>0x14</t>
    <phoneticPr fontId="1"/>
  </si>
  <si>
    <t>cmd fifo overflow</t>
    <phoneticPr fontId="1"/>
  </si>
  <si>
    <t>0 : シーケンサは コマンド FIFO オーバーフローを起こしていません
1 : シーケンサは コマンド FIFO オーバーフローを起こしています
フィードバックシステム全体をリセットすると 0 に戻ります</t>
    <phoneticPr fontId="1"/>
  </si>
  <si>
    <t>err fifo overflow</t>
    <phoneticPr fontId="1"/>
  </si>
  <si>
    <t>0 : シーケンサは エラーレポート FIFO オーバーフローを起こしていません
1 : シーケンサは エラーレポート FIFO オーバーフローを起こしています
フィードバックシステム全体をリセットすると 0 に戻ります</t>
    <phoneticPr fontId="1"/>
  </si>
  <si>
    <t>未処理のコマンド数</t>
    <rPh sb="0" eb="3">
      <t>ミショリ</t>
    </rPh>
    <rPh sb="8" eb="9">
      <t>スウ</t>
    </rPh>
    <phoneticPr fontId="1"/>
  </si>
  <si>
    <t>0x18</t>
    <phoneticPr fontId="1"/>
  </si>
  <si>
    <t>num unproced cmds</t>
    <phoneticPr fontId="1"/>
  </si>
  <si>
    <t>成功コマンド数</t>
    <rPh sb="0" eb="2">
      <t>セイコウ</t>
    </rPh>
    <rPh sb="6" eb="7">
      <t>スウ</t>
    </rPh>
    <phoneticPr fontId="1"/>
  </si>
  <si>
    <t>0x1C</t>
    <phoneticPr fontId="1"/>
  </si>
  <si>
    <t>num successful cmds</t>
    <phoneticPr fontId="1"/>
  </si>
  <si>
    <t>失敗コマンド数</t>
    <rPh sb="0" eb="2">
      <t>シッパイ</t>
    </rPh>
    <rPh sb="6" eb="7">
      <t>スウ</t>
    </rPh>
    <phoneticPr fontId="1"/>
  </si>
  <si>
    <t>0x20</t>
    <phoneticPr fontId="1"/>
  </si>
  <si>
    <t>num err cmds</t>
    <phoneticPr fontId="1"/>
  </si>
  <si>
    <t>コマンド FIFO 空き領域</t>
    <rPh sb="10" eb="11">
      <t>ア</t>
    </rPh>
    <rPh sb="12" eb="14">
      <t>リョウイキ</t>
    </rPh>
    <phoneticPr fontId="1"/>
  </si>
  <si>
    <t>0x24</t>
    <phoneticPr fontId="1"/>
  </si>
  <si>
    <t xml:space="preserve">cmd fifo free space </t>
    <phoneticPr fontId="1"/>
  </si>
  <si>
    <t>コマンド FIFO の空き領域 (単位 : Bytes)</t>
    <rPh sb="11" eb="12">
      <t>ア</t>
    </rPh>
    <rPh sb="13" eb="15">
      <t>リョウイキ</t>
    </rPh>
    <rPh sb="17" eb="19">
      <t>タンイ</t>
    </rPh>
    <phoneticPr fontId="1"/>
  </si>
  <si>
    <t>コマンドエラーレポート数</t>
    <rPh sb="11" eb="12">
      <t>スウ</t>
    </rPh>
    <phoneticPr fontId="1"/>
  </si>
  <si>
    <t>0x28</t>
    <phoneticPr fontId="1"/>
  </si>
  <si>
    <t>num cmd err reports</t>
    <phoneticPr fontId="1"/>
  </si>
  <si>
    <t>[31:2]</t>
    <phoneticPr fontId="1"/>
  </si>
  <si>
    <t>発行後，未送信のコマンドエラーレポートの数</t>
    <rPh sb="0" eb="2">
      <t>ハッコウ</t>
    </rPh>
    <rPh sb="2" eb="3">
      <t>ゴ</t>
    </rPh>
    <rPh sb="4" eb="7">
      <t>ミソウシン</t>
    </rPh>
    <rPh sb="20" eb="21">
      <t>カズ</t>
    </rPh>
    <phoneticPr fontId="1"/>
  </si>
  <si>
    <t>処理に失敗したコマンドの数
シーケンサが RUNNING に遷移する度に 0 に戻ります</t>
    <rPh sb="0" eb="2">
      <t>ショリ</t>
    </rPh>
    <rPh sb="3" eb="5">
      <t>シッパイ</t>
    </rPh>
    <rPh sb="12" eb="13">
      <t>スウ</t>
    </rPh>
    <phoneticPr fontId="1"/>
  </si>
  <si>
    <t>処理に成功したコマンドの数
シーケンサが RUNNING に遷移する度に 0 に戻ります</t>
    <rPh sb="0" eb="2">
      <t>ショリ</t>
    </rPh>
    <rPh sb="3" eb="5">
      <t>セイコウ</t>
    </rPh>
    <rPh sb="12" eb="13">
      <t>スウ</t>
    </rPh>
    <rPh sb="30" eb="32">
      <t>センイ</t>
    </rPh>
    <rPh sb="34" eb="35">
      <t>タビ</t>
    </rPh>
    <rPh sb="40" eb="41">
      <t>モド</t>
    </rPh>
    <phoneticPr fontId="1"/>
  </si>
  <si>
    <t>0xC</t>
    <phoneticPr fontId="1"/>
  </si>
  <si>
    <t>Byte 0</t>
  </si>
  <si>
    <t>タイプ</t>
    <phoneticPr fontId="1"/>
  </si>
  <si>
    <t>アドレス (A)</t>
    <phoneticPr fontId="1"/>
  </si>
  <si>
    <t>[39:32]</t>
    <phoneticPr fontId="1"/>
  </si>
  <si>
    <t>[31:24]</t>
    <phoneticPr fontId="1"/>
  </si>
  <si>
    <t>[23:16]</t>
    <phoneticPr fontId="1"/>
  </si>
  <si>
    <t>Byte 4</t>
    <phoneticPr fontId="1"/>
  </si>
  <si>
    <t>[15:8]</t>
    <phoneticPr fontId="1"/>
  </si>
  <si>
    <t>[7:0]</t>
    <phoneticPr fontId="1"/>
  </si>
  <si>
    <t>バイト数</t>
    <rPh sb="3" eb="4">
      <t>スウ</t>
    </rPh>
    <phoneticPr fontId="1"/>
  </si>
  <si>
    <t>0x04</t>
    <phoneticPr fontId="1"/>
  </si>
  <si>
    <t>0x00</t>
    <phoneticPr fontId="1"/>
  </si>
  <si>
    <t>Byte 8</t>
    <phoneticPr fontId="1"/>
  </si>
  <si>
    <t>0x21</t>
    <phoneticPr fontId="1"/>
  </si>
  <si>
    <t>レジスタ値 1</t>
    <rPh sb="4" eb="5">
      <t>アタイ</t>
    </rPh>
    <phoneticPr fontId="1"/>
  </si>
  <si>
    <t>0x22</t>
    <phoneticPr fontId="1"/>
  </si>
  <si>
    <t>0x23</t>
    <phoneticPr fontId="1"/>
  </si>
  <si>
    <t>コマンド数</t>
    <rPh sb="4" eb="5">
      <t>スウ</t>
    </rPh>
    <phoneticPr fontId="1"/>
  </si>
  <si>
    <t>[47:40]</t>
    <phoneticPr fontId="1"/>
  </si>
  <si>
    <t>[55:48]</t>
    <phoneticPr fontId="1"/>
  </si>
  <si>
    <t>[63:56]</t>
    <phoneticPr fontId="1"/>
  </si>
  <si>
    <t>[71:64]</t>
    <phoneticPr fontId="1"/>
  </si>
  <si>
    <t>[79:72]</t>
    <phoneticPr fontId="1"/>
  </si>
  <si>
    <t>[87:80]</t>
    <phoneticPr fontId="1"/>
  </si>
  <si>
    <t>[95:88]</t>
    <phoneticPr fontId="1"/>
  </si>
  <si>
    <t>[103:96]</t>
    <phoneticPr fontId="1"/>
  </si>
  <si>
    <t>[111:104]</t>
    <phoneticPr fontId="1"/>
  </si>
  <si>
    <t>[119:112]</t>
    <phoneticPr fontId="1"/>
  </si>
  <si>
    <t>[127:120]</t>
    <phoneticPr fontId="1"/>
  </si>
  <si>
    <t>Byte 16</t>
    <phoneticPr fontId="1"/>
  </si>
  <si>
    <t>Byte 24</t>
    <phoneticPr fontId="1"/>
  </si>
  <si>
    <t>Byte 16N</t>
    <phoneticPr fontId="1"/>
  </si>
  <si>
    <t>Byte 16N + 8</t>
    <phoneticPr fontId="1"/>
  </si>
  <si>
    <t>0x25</t>
    <phoneticPr fontId="1"/>
  </si>
  <si>
    <t>0x27</t>
    <phoneticPr fontId="1"/>
  </si>
  <si>
    <t>コマンドエラーレポート 1</t>
    <phoneticPr fontId="1"/>
  </si>
  <si>
    <t>コマンドエラーレポート N</t>
    <phoneticPr fontId="1"/>
  </si>
  <si>
    <t>フィードバック制御コマンド 1</t>
    <rPh sb="7" eb="9">
      <t>セイギョ</t>
    </rPh>
    <phoneticPr fontId="1"/>
  </si>
  <si>
    <t>フィードバック制御コマンド N</t>
    <phoneticPr fontId="1"/>
  </si>
  <si>
    <t>フィードバック制御コマンド 1</t>
    <phoneticPr fontId="1"/>
  </si>
  <si>
    <t>パラメータ ID (3)</t>
    <phoneticPr fontId="1"/>
  </si>
  <si>
    <t>パラメータ ID (2)</t>
    <phoneticPr fontId="1"/>
  </si>
  <si>
    <t>パラメータ ID (1)</t>
    <phoneticPr fontId="1"/>
  </si>
  <si>
    <t>パラメータ ID (0)</t>
    <phoneticPr fontId="1"/>
  </si>
  <si>
    <t>AWG 0 パラメータセット
(512 KBytes)</t>
    <phoneticPr fontId="1"/>
  </si>
  <si>
    <t>アドレスオフセット (HEX)</t>
    <phoneticPr fontId="1"/>
  </si>
  <si>
    <t>AWG 1 パラメータセット
(512 KBytes)</t>
    <phoneticPr fontId="1"/>
  </si>
  <si>
    <t>AWG 15 パラメータセット
(512 KBytes)</t>
    <phoneticPr fontId="1"/>
  </si>
  <si>
    <t>チャンク数</t>
    <rPh sb="4" eb="5">
      <t>スウ</t>
    </rPh>
    <phoneticPr fontId="1"/>
  </si>
  <si>
    <t>波形シーケンスリピート回数</t>
    <rPh sb="0" eb="2">
      <t>ハケイ</t>
    </rPh>
    <rPh sb="11" eb="13">
      <t>カイスウ</t>
    </rPh>
    <phoneticPr fontId="1"/>
  </si>
  <si>
    <t>WAITワード数</t>
    <rPh sb="7" eb="8">
      <t>スウ</t>
    </rPh>
    <phoneticPr fontId="1"/>
  </si>
  <si>
    <t>チャンクリピート回数 1</t>
    <rPh sb="8" eb="10">
      <t>カイスウ</t>
    </rPh>
    <phoneticPr fontId="1"/>
  </si>
  <si>
    <t>ポストブランクワード数 1</t>
    <rPh sb="10" eb="11">
      <t>スウ</t>
    </rPh>
    <phoneticPr fontId="1"/>
  </si>
  <si>
    <t>波形パートワード数 1</t>
    <rPh sb="0" eb="2">
      <t>ハケイ</t>
    </rPh>
    <rPh sb="8" eb="9">
      <t>スウ</t>
    </rPh>
    <phoneticPr fontId="1"/>
  </si>
  <si>
    <t>波形パートアドレス 1</t>
    <rPh sb="0" eb="2">
      <t>ハケイ</t>
    </rPh>
    <phoneticPr fontId="1"/>
  </si>
  <si>
    <t>チャンクリピート回数 0</t>
    <rPh sb="8" eb="10">
      <t>カイスウ</t>
    </rPh>
    <phoneticPr fontId="1"/>
  </si>
  <si>
    <t>ポストブランクワード数 0</t>
    <rPh sb="10" eb="11">
      <t>スウ</t>
    </rPh>
    <phoneticPr fontId="1"/>
  </si>
  <si>
    <t>波形パートワード数 0</t>
    <rPh sb="0" eb="2">
      <t>ハケイ</t>
    </rPh>
    <rPh sb="8" eb="9">
      <t>スウ</t>
    </rPh>
    <phoneticPr fontId="1"/>
  </si>
  <si>
    <t>波形パートアドレス 0</t>
    <rPh sb="0" eb="2">
      <t>ハケイ</t>
    </rPh>
    <phoneticPr fontId="1"/>
  </si>
  <si>
    <t>チャンクリピート回数 3</t>
    <rPh sb="8" eb="10">
      <t>カイスウ</t>
    </rPh>
    <phoneticPr fontId="1"/>
  </si>
  <si>
    <t>ポストブランクワード数 3</t>
    <rPh sb="10" eb="11">
      <t>スウ</t>
    </rPh>
    <phoneticPr fontId="1"/>
  </si>
  <si>
    <t>波形パートワード数 3</t>
    <rPh sb="0" eb="2">
      <t>ハケイ</t>
    </rPh>
    <rPh sb="8" eb="9">
      <t>スウ</t>
    </rPh>
    <phoneticPr fontId="1"/>
  </si>
  <si>
    <t>波形パートアドレス 3</t>
    <rPh sb="0" eb="2">
      <t>ハケイ</t>
    </rPh>
    <phoneticPr fontId="1"/>
  </si>
  <si>
    <t>チャンクリピート回数 2</t>
    <rPh sb="8" eb="10">
      <t>カイスウ</t>
    </rPh>
    <phoneticPr fontId="1"/>
  </si>
  <si>
    <t>ポストブランクワード数 2</t>
    <rPh sb="10" eb="11">
      <t>スウ</t>
    </rPh>
    <phoneticPr fontId="1"/>
  </si>
  <si>
    <t>波形パートワード数 2</t>
    <rPh sb="0" eb="2">
      <t>ハケイ</t>
    </rPh>
    <rPh sb="8" eb="9">
      <t>スウ</t>
    </rPh>
    <phoneticPr fontId="1"/>
  </si>
  <si>
    <t>波形パートアドレス 2</t>
    <rPh sb="0" eb="2">
      <t>ハケイ</t>
    </rPh>
    <phoneticPr fontId="1"/>
  </si>
  <si>
    <t>チャンクリピート回数 5</t>
    <rPh sb="8" eb="10">
      <t>カイスウ</t>
    </rPh>
    <phoneticPr fontId="1"/>
  </si>
  <si>
    <t>ポストブランクワード数 5</t>
    <rPh sb="10" eb="11">
      <t>スウ</t>
    </rPh>
    <phoneticPr fontId="1"/>
  </si>
  <si>
    <t>波形パートワード数 5</t>
    <rPh sb="0" eb="2">
      <t>ハケイ</t>
    </rPh>
    <rPh sb="8" eb="9">
      <t>スウ</t>
    </rPh>
    <phoneticPr fontId="1"/>
  </si>
  <si>
    <t>波形パートアドレス 5</t>
    <rPh sb="0" eb="2">
      <t>ハケイ</t>
    </rPh>
    <phoneticPr fontId="1"/>
  </si>
  <si>
    <t>チャンクリピート回数 4</t>
    <rPh sb="8" eb="10">
      <t>カイスウ</t>
    </rPh>
    <phoneticPr fontId="1"/>
  </si>
  <si>
    <t>ポストブランクワード数 4</t>
    <rPh sb="10" eb="11">
      <t>スウ</t>
    </rPh>
    <phoneticPr fontId="1"/>
  </si>
  <si>
    <t>波形パートワード数 4</t>
    <rPh sb="0" eb="2">
      <t>ハケイ</t>
    </rPh>
    <rPh sb="8" eb="9">
      <t>スウ</t>
    </rPh>
    <phoneticPr fontId="1"/>
  </si>
  <si>
    <t>波形パートアドレス 4</t>
    <rPh sb="0" eb="2">
      <t>ハケイ</t>
    </rPh>
    <phoneticPr fontId="1"/>
  </si>
  <si>
    <t>チャンクリピート回数 7</t>
    <rPh sb="8" eb="10">
      <t>カイスウ</t>
    </rPh>
    <phoneticPr fontId="1"/>
  </si>
  <si>
    <t>ポストブランクワード数 7</t>
    <rPh sb="10" eb="11">
      <t>スウ</t>
    </rPh>
    <phoneticPr fontId="1"/>
  </si>
  <si>
    <t>波形パートワード数 7</t>
    <rPh sb="0" eb="2">
      <t>ハケイ</t>
    </rPh>
    <rPh sb="8" eb="9">
      <t>スウ</t>
    </rPh>
    <phoneticPr fontId="1"/>
  </si>
  <si>
    <t>波形パートアドレス 7</t>
    <rPh sb="0" eb="2">
      <t>ハケイ</t>
    </rPh>
    <phoneticPr fontId="1"/>
  </si>
  <si>
    <t>チャンクリピート回数 6</t>
    <rPh sb="8" eb="10">
      <t>カイスウ</t>
    </rPh>
    <phoneticPr fontId="1"/>
  </si>
  <si>
    <t>ポストブランクワード数 6</t>
    <rPh sb="10" eb="11">
      <t>スウ</t>
    </rPh>
    <phoneticPr fontId="1"/>
  </si>
  <si>
    <t>波形パートワード数 6</t>
    <rPh sb="0" eb="2">
      <t>ハケイ</t>
    </rPh>
    <rPh sb="8" eb="9">
      <t>スウ</t>
    </rPh>
    <phoneticPr fontId="1"/>
  </si>
  <si>
    <t>波形パートアドレス 6</t>
    <rPh sb="0" eb="2">
      <t>ハケイ</t>
    </rPh>
    <phoneticPr fontId="1"/>
  </si>
  <si>
    <t>A0</t>
    <phoneticPr fontId="1"/>
  </si>
  <si>
    <t>チャンクリピート回数 9</t>
    <rPh sb="8" eb="10">
      <t>カイスウ</t>
    </rPh>
    <phoneticPr fontId="1"/>
  </si>
  <si>
    <t>ポストブランクワード数 9</t>
    <rPh sb="10" eb="11">
      <t>スウ</t>
    </rPh>
    <phoneticPr fontId="1"/>
  </si>
  <si>
    <t>波形パートワード数 9</t>
    <rPh sb="0" eb="2">
      <t>ハケイ</t>
    </rPh>
    <rPh sb="8" eb="9">
      <t>スウ</t>
    </rPh>
    <phoneticPr fontId="1"/>
  </si>
  <si>
    <t>波形パートアドレス 9</t>
    <rPh sb="0" eb="2">
      <t>ハケイ</t>
    </rPh>
    <phoneticPr fontId="1"/>
  </si>
  <si>
    <t>チャンクリピート回数 8</t>
    <rPh sb="8" eb="10">
      <t>カイスウ</t>
    </rPh>
    <phoneticPr fontId="1"/>
  </si>
  <si>
    <t>ポストブランクワード数 8</t>
    <rPh sb="10" eb="11">
      <t>スウ</t>
    </rPh>
    <phoneticPr fontId="1"/>
  </si>
  <si>
    <t>波形パートワード数 8</t>
    <rPh sb="0" eb="2">
      <t>ハケイ</t>
    </rPh>
    <rPh sb="8" eb="9">
      <t>スウ</t>
    </rPh>
    <phoneticPr fontId="1"/>
  </si>
  <si>
    <t>波形パートアドレス 8</t>
    <rPh sb="0" eb="2">
      <t>ハケイ</t>
    </rPh>
    <phoneticPr fontId="1"/>
  </si>
  <si>
    <t>C0</t>
    <phoneticPr fontId="1"/>
  </si>
  <si>
    <t>チャンクリピート回数 11</t>
    <rPh sb="8" eb="10">
      <t>カイスウ</t>
    </rPh>
    <phoneticPr fontId="1"/>
  </si>
  <si>
    <t>ポストブランクワード数 11</t>
    <rPh sb="10" eb="11">
      <t>スウ</t>
    </rPh>
    <phoneticPr fontId="1"/>
  </si>
  <si>
    <t>波形パートワード数 11</t>
    <rPh sb="0" eb="2">
      <t>ハケイ</t>
    </rPh>
    <rPh sb="8" eb="9">
      <t>スウ</t>
    </rPh>
    <phoneticPr fontId="1"/>
  </si>
  <si>
    <t>波形パートアドレス 11</t>
    <rPh sb="0" eb="2">
      <t>ハケイ</t>
    </rPh>
    <phoneticPr fontId="1"/>
  </si>
  <si>
    <t>チャンクリピート回数 10</t>
    <rPh sb="8" eb="10">
      <t>カイスウ</t>
    </rPh>
    <phoneticPr fontId="1"/>
  </si>
  <si>
    <t>ポストブランクワード数 10</t>
    <rPh sb="10" eb="11">
      <t>スウ</t>
    </rPh>
    <phoneticPr fontId="1"/>
  </si>
  <si>
    <t>波形パートワード数 10</t>
    <rPh sb="0" eb="2">
      <t>ハケイ</t>
    </rPh>
    <rPh sb="8" eb="9">
      <t>スウ</t>
    </rPh>
    <phoneticPr fontId="1"/>
  </si>
  <si>
    <t>波形パートアドレス 10</t>
    <rPh sb="0" eb="2">
      <t>ハケイ</t>
    </rPh>
    <phoneticPr fontId="1"/>
  </si>
  <si>
    <t>E0</t>
    <phoneticPr fontId="1"/>
  </si>
  <si>
    <t>チャンクリピート回数 13</t>
    <rPh sb="8" eb="10">
      <t>カイスウ</t>
    </rPh>
    <phoneticPr fontId="1"/>
  </si>
  <si>
    <t>ポストブランクワード数 13</t>
    <rPh sb="10" eb="11">
      <t>スウ</t>
    </rPh>
    <phoneticPr fontId="1"/>
  </si>
  <si>
    <t>波形パートワード数 13</t>
    <rPh sb="0" eb="2">
      <t>ハケイ</t>
    </rPh>
    <rPh sb="8" eb="9">
      <t>スウ</t>
    </rPh>
    <phoneticPr fontId="1"/>
  </si>
  <si>
    <t>波形パートアドレス 13</t>
    <rPh sb="0" eb="2">
      <t>ハケイ</t>
    </rPh>
    <phoneticPr fontId="1"/>
  </si>
  <si>
    <t>チャンクリピート回数 12</t>
    <rPh sb="8" eb="10">
      <t>カイスウ</t>
    </rPh>
    <phoneticPr fontId="1"/>
  </si>
  <si>
    <t>ポストブランクワード数 12</t>
    <rPh sb="10" eb="11">
      <t>スウ</t>
    </rPh>
    <phoneticPr fontId="1"/>
  </si>
  <si>
    <t>波形パートワード数 12</t>
    <phoneticPr fontId="1"/>
  </si>
  <si>
    <t>波形パートアドレス 12</t>
    <rPh sb="0" eb="2">
      <t>ハケイ</t>
    </rPh>
    <phoneticPr fontId="1"/>
  </si>
  <si>
    <t>チャンクリピート回数 15</t>
    <rPh sb="8" eb="10">
      <t>カイスウ</t>
    </rPh>
    <phoneticPr fontId="1"/>
  </si>
  <si>
    <t>ポストブランクワード数 15</t>
    <rPh sb="10" eb="11">
      <t>スウ</t>
    </rPh>
    <phoneticPr fontId="1"/>
  </si>
  <si>
    <t>波形パートワード数 15</t>
    <rPh sb="0" eb="2">
      <t>ハケイ</t>
    </rPh>
    <rPh sb="8" eb="9">
      <t>スウ</t>
    </rPh>
    <phoneticPr fontId="1"/>
  </si>
  <si>
    <t>波形パートアドレス 15</t>
    <rPh sb="0" eb="2">
      <t>ハケイ</t>
    </rPh>
    <phoneticPr fontId="1"/>
  </si>
  <si>
    <t>チャンクリピート回数 14</t>
    <rPh sb="8" eb="10">
      <t>カイスウ</t>
    </rPh>
    <phoneticPr fontId="1"/>
  </si>
  <si>
    <t>ポストブランクワード数 14</t>
    <rPh sb="10" eb="11">
      <t>スウ</t>
    </rPh>
    <phoneticPr fontId="1"/>
  </si>
  <si>
    <t>波形パートワード数 14</t>
    <rPh sb="0" eb="2">
      <t>ハケイ</t>
    </rPh>
    <rPh sb="8" eb="9">
      <t>スウ</t>
    </rPh>
    <phoneticPr fontId="1"/>
  </si>
  <si>
    <t>波形パートアドレス 14</t>
    <phoneticPr fontId="1"/>
  </si>
  <si>
    <t>予約 (704 Bytes)</t>
    <rPh sb="0" eb="2">
      <t>ヨヤク</t>
    </rPh>
    <phoneticPr fontId="1"/>
  </si>
  <si>
    <t>波形パラメータセット 0
(1 KBytes)</t>
    <rPh sb="0" eb="2">
      <t>ハケイ</t>
    </rPh>
    <phoneticPr fontId="1"/>
  </si>
  <si>
    <t>波形パラメータセット 1
(1 KBytes)</t>
    <rPh sb="0" eb="2">
      <t>ハケイ</t>
    </rPh>
    <phoneticPr fontId="1"/>
  </si>
  <si>
    <t>波形パラメータセット 511
(1 KBytes)</t>
    <rPh sb="0" eb="2">
      <t>ハケイ</t>
    </rPh>
    <phoneticPr fontId="1"/>
  </si>
  <si>
    <t>0x40</t>
    <phoneticPr fontId="1"/>
  </si>
  <si>
    <t>0x60</t>
    <phoneticPr fontId="1"/>
  </si>
  <si>
    <t>0x80</t>
    <phoneticPr fontId="1"/>
  </si>
  <si>
    <t>0xA0</t>
    <phoneticPr fontId="1"/>
  </si>
  <si>
    <t>0xC0</t>
    <phoneticPr fontId="1"/>
  </si>
  <si>
    <t>0xE0</t>
    <phoneticPr fontId="1"/>
  </si>
  <si>
    <t>0x100</t>
    <phoneticPr fontId="1"/>
  </si>
  <si>
    <t>0x120</t>
    <phoneticPr fontId="1"/>
  </si>
  <si>
    <t>波形パラメータ 0
(1 KBytes)</t>
    <rPh sb="0" eb="2">
      <t>ハケイ</t>
    </rPh>
    <phoneticPr fontId="1"/>
  </si>
  <si>
    <t>波形パラメータ 1
(1 KBytes)</t>
    <rPh sb="0" eb="2">
      <t>ハケイ</t>
    </rPh>
    <phoneticPr fontId="1"/>
  </si>
  <si>
    <t>波形パラメータ 511
(1 KBytes)</t>
    <rPh sb="0" eb="2">
      <t>ハケイ</t>
    </rPh>
    <phoneticPr fontId="1"/>
  </si>
  <si>
    <t>キャプチャパラメータセット 0
(64 KBytes)</t>
    <phoneticPr fontId="1"/>
  </si>
  <si>
    <t>キャプチャパラメータセット 1
(64 KBytes)</t>
    <phoneticPr fontId="1"/>
  </si>
  <si>
    <t>キャプチャパラメータセット 511
(64 KBytes)</t>
    <phoneticPr fontId="1"/>
  </si>
  <si>
    <t>0x1_F200_0000</t>
    <phoneticPr fontId="1"/>
  </si>
  <si>
    <t>0x1_F208_0000</t>
    <phoneticPr fontId="1"/>
  </si>
  <si>
    <t>0x1_F278_0000</t>
    <phoneticPr fontId="1"/>
  </si>
  <si>
    <t>0x1_F1FF_0000</t>
    <phoneticPr fontId="1"/>
  </si>
  <si>
    <t>0x1_F010_0000</t>
    <phoneticPr fontId="1"/>
  </si>
  <si>
    <t>0x1_F000_0000</t>
    <phoneticPr fontId="1"/>
  </si>
  <si>
    <t>総和終了点</t>
    <rPh sb="0" eb="2">
      <t>ソウワ</t>
    </rPh>
    <rPh sb="2" eb="4">
      <t>シュウリョウ</t>
    </rPh>
    <rPh sb="4" eb="5">
      <t>テン</t>
    </rPh>
    <phoneticPr fontId="1"/>
  </si>
  <si>
    <t>総和開始点</t>
    <rPh sb="0" eb="5">
      <t>ソウワカイシテン</t>
    </rPh>
    <phoneticPr fontId="1"/>
  </si>
  <si>
    <t>総和区間数</t>
    <rPh sb="0" eb="4">
      <t>ソウワクカン</t>
    </rPh>
    <rPh sb="4" eb="5">
      <t>スウ</t>
    </rPh>
    <phoneticPr fontId="1"/>
  </si>
  <si>
    <t>積算区間数</t>
    <rPh sb="0" eb="5">
      <t>セキサンクカンスウ</t>
    </rPh>
    <phoneticPr fontId="1"/>
  </si>
  <si>
    <t>キャプチャディレイ</t>
    <phoneticPr fontId="1"/>
  </si>
  <si>
    <t>信号処理モジュール有効/無効</t>
    <rPh sb="0" eb="4">
      <t>シンゴウショリ</t>
    </rPh>
    <rPh sb="9" eb="11">
      <t>ユウコウ</t>
    </rPh>
    <rPh sb="12" eb="14">
      <t>ムコウ</t>
    </rPh>
    <phoneticPr fontId="1"/>
  </si>
  <si>
    <t>予約 (4064 Bytes)</t>
    <rPh sb="0" eb="2">
      <t>ヨヤク</t>
    </rPh>
    <phoneticPr fontId="1"/>
  </si>
  <si>
    <t>総和区間長 7</t>
    <rPh sb="0" eb="4">
      <t>ソウワクカン</t>
    </rPh>
    <rPh sb="4" eb="5">
      <t>チョウ</t>
    </rPh>
    <phoneticPr fontId="1"/>
  </si>
  <si>
    <t>総和区間長 6</t>
    <rPh sb="0" eb="4">
      <t>ソウワクカン</t>
    </rPh>
    <rPh sb="4" eb="5">
      <t>チョウ</t>
    </rPh>
    <phoneticPr fontId="1"/>
  </si>
  <si>
    <t>総和区間長 5</t>
    <rPh sb="0" eb="4">
      <t>ソウワクカン</t>
    </rPh>
    <rPh sb="4" eb="5">
      <t>チョウ</t>
    </rPh>
    <phoneticPr fontId="1"/>
  </si>
  <si>
    <t>総和区間長 4</t>
    <rPh sb="0" eb="4">
      <t>ソウワクカン</t>
    </rPh>
    <rPh sb="4" eb="5">
      <t>チョウ</t>
    </rPh>
    <phoneticPr fontId="1"/>
  </si>
  <si>
    <t>総和区間長 3</t>
    <rPh sb="0" eb="4">
      <t>ソウワクカン</t>
    </rPh>
    <rPh sb="4" eb="5">
      <t>チョウ</t>
    </rPh>
    <phoneticPr fontId="1"/>
  </si>
  <si>
    <t>総和区間長 2</t>
    <rPh sb="0" eb="4">
      <t>ソウワクカン</t>
    </rPh>
    <rPh sb="4" eb="5">
      <t>チョウ</t>
    </rPh>
    <phoneticPr fontId="1"/>
  </si>
  <si>
    <t>総和区間長 1</t>
    <rPh sb="0" eb="4">
      <t>ソウワクカン</t>
    </rPh>
    <rPh sb="4" eb="5">
      <t>チョウ</t>
    </rPh>
    <phoneticPr fontId="1"/>
  </si>
  <si>
    <t>総和区間長 0</t>
    <rPh sb="0" eb="4">
      <t>ソウワクカン</t>
    </rPh>
    <rPh sb="4" eb="5">
      <t>チョウ</t>
    </rPh>
    <phoneticPr fontId="1"/>
  </si>
  <si>
    <t>総和区間長 4095</t>
    <rPh sb="0" eb="4">
      <t>ソウワクカン</t>
    </rPh>
    <rPh sb="4" eb="5">
      <t>チョウ</t>
    </rPh>
    <phoneticPr fontId="1"/>
  </si>
  <si>
    <t>総和区間長 4094</t>
    <rPh sb="0" eb="4">
      <t>ソウワクカン</t>
    </rPh>
    <rPh sb="4" eb="5">
      <t>チョウ</t>
    </rPh>
    <phoneticPr fontId="1"/>
  </si>
  <si>
    <t>総和区間長 4093</t>
    <rPh sb="0" eb="4">
      <t>ソウワクカン</t>
    </rPh>
    <rPh sb="4" eb="5">
      <t>チョウ</t>
    </rPh>
    <phoneticPr fontId="1"/>
  </si>
  <si>
    <t>総和区間長 4092</t>
    <rPh sb="0" eb="4">
      <t>ソウワクカン</t>
    </rPh>
    <rPh sb="4" eb="5">
      <t>チョウ</t>
    </rPh>
    <phoneticPr fontId="1"/>
  </si>
  <si>
    <t>総和区間長 4091</t>
    <rPh sb="0" eb="4">
      <t>ソウワクカン</t>
    </rPh>
    <rPh sb="4" eb="5">
      <t>チョウ</t>
    </rPh>
    <phoneticPr fontId="1"/>
  </si>
  <si>
    <t>総和区間長 4090</t>
    <rPh sb="0" eb="4">
      <t>ソウワクカン</t>
    </rPh>
    <rPh sb="4" eb="5">
      <t>チョウ</t>
    </rPh>
    <phoneticPr fontId="1"/>
  </si>
  <si>
    <t>総和区間長 4089</t>
    <rPh sb="0" eb="4">
      <t>ソウワクカン</t>
    </rPh>
    <rPh sb="4" eb="5">
      <t>チョウ</t>
    </rPh>
    <phoneticPr fontId="1"/>
  </si>
  <si>
    <t>総和区間長 4088</t>
    <rPh sb="0" eb="4">
      <t>ソウワクカン</t>
    </rPh>
    <rPh sb="4" eb="5">
      <t>チョウ</t>
    </rPh>
    <phoneticPr fontId="1"/>
  </si>
  <si>
    <t>ポストブランク長 7</t>
    <rPh sb="7" eb="8">
      <t>チョウ</t>
    </rPh>
    <phoneticPr fontId="1"/>
  </si>
  <si>
    <t>ポストブランク長 6</t>
    <rPh sb="7" eb="8">
      <t>チョウ</t>
    </rPh>
    <phoneticPr fontId="1"/>
  </si>
  <si>
    <t>ポストブランク長 5</t>
    <rPh sb="7" eb="8">
      <t>チョウ</t>
    </rPh>
    <phoneticPr fontId="1"/>
  </si>
  <si>
    <t>ポストブランク長 4</t>
    <rPh sb="7" eb="8">
      <t>チョウ</t>
    </rPh>
    <phoneticPr fontId="1"/>
  </si>
  <si>
    <t>ポストブランク長 3</t>
    <rPh sb="7" eb="8">
      <t>チョウ</t>
    </rPh>
    <phoneticPr fontId="1"/>
  </si>
  <si>
    <t>ポストブランク長 2</t>
    <rPh sb="7" eb="8">
      <t>チョウ</t>
    </rPh>
    <phoneticPr fontId="1"/>
  </si>
  <si>
    <t>ポストブランク長 1</t>
    <rPh sb="7" eb="8">
      <t>チョウ</t>
    </rPh>
    <phoneticPr fontId="1"/>
  </si>
  <si>
    <t>ポストブランク長 0</t>
    <rPh sb="7" eb="8">
      <t>チョウ</t>
    </rPh>
    <phoneticPr fontId="1"/>
  </si>
  <si>
    <t>ポストブランク長 4095</t>
    <rPh sb="7" eb="8">
      <t>チョウ</t>
    </rPh>
    <phoneticPr fontId="1"/>
  </si>
  <si>
    <t>ポストブランク長 4094</t>
    <rPh sb="7" eb="8">
      <t>チョウ</t>
    </rPh>
    <phoneticPr fontId="1"/>
  </si>
  <si>
    <t>ポストブランク長 4093</t>
    <phoneticPr fontId="1"/>
  </si>
  <si>
    <t>ポストブランク長 4092</t>
    <rPh sb="7" eb="8">
      <t>チョウ</t>
    </rPh>
    <phoneticPr fontId="1"/>
  </si>
  <si>
    <t>ポストブランク長 4091</t>
    <phoneticPr fontId="1"/>
  </si>
  <si>
    <t>ポストブランク長 4090</t>
    <rPh sb="7" eb="8">
      <t>チョウ</t>
    </rPh>
    <phoneticPr fontId="1"/>
  </si>
  <si>
    <t>ポストブランク長 4089</t>
    <rPh sb="7" eb="8">
      <t>チョウ</t>
    </rPh>
    <phoneticPr fontId="1"/>
  </si>
  <si>
    <t>ポストブランク長 4088</t>
    <rPh sb="7" eb="8">
      <t>チョウ</t>
    </rPh>
    <phoneticPr fontId="1"/>
  </si>
  <si>
    <t>複素 FIR 実数係数 7</t>
    <rPh sb="0" eb="2">
      <t>フクソ</t>
    </rPh>
    <rPh sb="7" eb="9">
      <t>ジッスウ</t>
    </rPh>
    <rPh sb="9" eb="11">
      <t>ケイスウ</t>
    </rPh>
    <phoneticPr fontId="1"/>
  </si>
  <si>
    <t>複素 FIR 実数係数 6</t>
    <phoneticPr fontId="1"/>
  </si>
  <si>
    <t>複素 FIR 実数係数 5</t>
    <rPh sb="0" eb="2">
      <t>フクソ</t>
    </rPh>
    <rPh sb="7" eb="9">
      <t>ジッスウ</t>
    </rPh>
    <rPh sb="9" eb="11">
      <t>ケイスウ</t>
    </rPh>
    <phoneticPr fontId="1"/>
  </si>
  <si>
    <t>複素 FIR 実数係数 4</t>
    <rPh sb="0" eb="2">
      <t>フクソ</t>
    </rPh>
    <rPh sb="7" eb="9">
      <t>ジッスウ</t>
    </rPh>
    <rPh sb="9" eb="11">
      <t>ケイスウ</t>
    </rPh>
    <phoneticPr fontId="1"/>
  </si>
  <si>
    <t>複素 FIR 実数係数 3</t>
    <rPh sb="0" eb="2">
      <t>フクソ</t>
    </rPh>
    <rPh sb="7" eb="9">
      <t>ジッスウ</t>
    </rPh>
    <rPh sb="9" eb="11">
      <t>ケイスウ</t>
    </rPh>
    <phoneticPr fontId="1"/>
  </si>
  <si>
    <t>複素 FIR 実数係数 2</t>
    <rPh sb="0" eb="2">
      <t>フクソ</t>
    </rPh>
    <rPh sb="7" eb="9">
      <t>ジッスウ</t>
    </rPh>
    <rPh sb="9" eb="11">
      <t>ケイスウ</t>
    </rPh>
    <phoneticPr fontId="1"/>
  </si>
  <si>
    <t>複素 FIR 実数係数 1</t>
    <rPh sb="0" eb="2">
      <t>フクソ</t>
    </rPh>
    <rPh sb="7" eb="9">
      <t>ジッスウ</t>
    </rPh>
    <rPh sb="9" eb="11">
      <t>ケイスウ</t>
    </rPh>
    <phoneticPr fontId="1"/>
  </si>
  <si>
    <t>複素 FIR 実数係数 0</t>
    <rPh sb="0" eb="2">
      <t>フクソ</t>
    </rPh>
    <rPh sb="7" eb="9">
      <t>ジッスウ</t>
    </rPh>
    <rPh sb="9" eb="11">
      <t>ケイスウ</t>
    </rPh>
    <phoneticPr fontId="1"/>
  </si>
  <si>
    <t>複素 FIR 実数係数 15</t>
    <rPh sb="0" eb="2">
      <t>フクソ</t>
    </rPh>
    <rPh sb="7" eb="9">
      <t>ジッスウ</t>
    </rPh>
    <rPh sb="9" eb="11">
      <t>ケイスウ</t>
    </rPh>
    <phoneticPr fontId="1"/>
  </si>
  <si>
    <t>複素 FIR 実数係数 14</t>
    <phoneticPr fontId="1"/>
  </si>
  <si>
    <t>複素 FIR 実数係数 13</t>
    <rPh sb="0" eb="2">
      <t>フクソ</t>
    </rPh>
    <rPh sb="7" eb="9">
      <t>ジッスウ</t>
    </rPh>
    <rPh sb="9" eb="11">
      <t>ケイスウ</t>
    </rPh>
    <phoneticPr fontId="1"/>
  </si>
  <si>
    <t>複素 FIR 実数係数 12</t>
    <rPh sb="0" eb="2">
      <t>フクソ</t>
    </rPh>
    <rPh sb="7" eb="9">
      <t>ジッスウ</t>
    </rPh>
    <rPh sb="9" eb="11">
      <t>ケイスウ</t>
    </rPh>
    <phoneticPr fontId="1"/>
  </si>
  <si>
    <t>複素 FIR 実数係数 11</t>
    <rPh sb="0" eb="2">
      <t>フクソ</t>
    </rPh>
    <rPh sb="7" eb="9">
      <t>ジッスウ</t>
    </rPh>
    <rPh sb="9" eb="11">
      <t>ケイスウ</t>
    </rPh>
    <phoneticPr fontId="1"/>
  </si>
  <si>
    <t>複素 FIR 実数係数 10</t>
    <rPh sb="0" eb="2">
      <t>フクソ</t>
    </rPh>
    <rPh sb="7" eb="9">
      <t>ジッスウ</t>
    </rPh>
    <rPh sb="9" eb="11">
      <t>ケイスウ</t>
    </rPh>
    <phoneticPr fontId="1"/>
  </si>
  <si>
    <t>複素 FIR 実数係数 9</t>
    <rPh sb="0" eb="2">
      <t>フクソ</t>
    </rPh>
    <rPh sb="7" eb="9">
      <t>ジッスウ</t>
    </rPh>
    <rPh sb="9" eb="11">
      <t>ケイスウ</t>
    </rPh>
    <phoneticPr fontId="1"/>
  </si>
  <si>
    <t>複素 FIR 実数係数 8</t>
    <rPh sb="0" eb="2">
      <t>フクソ</t>
    </rPh>
    <rPh sb="7" eb="9">
      <t>ジッスウ</t>
    </rPh>
    <rPh sb="9" eb="11">
      <t>ケイスウ</t>
    </rPh>
    <phoneticPr fontId="1"/>
  </si>
  <si>
    <t>複素 FIR 虚数係数 7</t>
    <rPh sb="0" eb="2">
      <t>フクソ</t>
    </rPh>
    <rPh sb="9" eb="11">
      <t>ケイスウ</t>
    </rPh>
    <phoneticPr fontId="1"/>
  </si>
  <si>
    <t>複素 FIR 虚数係数 6</t>
    <phoneticPr fontId="1"/>
  </si>
  <si>
    <t>複素 FIR 虚数係数 5</t>
    <rPh sb="0" eb="2">
      <t>フクソ</t>
    </rPh>
    <rPh sb="9" eb="11">
      <t>ケイスウ</t>
    </rPh>
    <phoneticPr fontId="1"/>
  </si>
  <si>
    <t>複素 FIR 虚数係数 4</t>
    <rPh sb="0" eb="2">
      <t>フクソ</t>
    </rPh>
    <rPh sb="9" eb="11">
      <t>ケイスウ</t>
    </rPh>
    <phoneticPr fontId="1"/>
  </si>
  <si>
    <t>複素 FIR 虚数係数 3</t>
    <rPh sb="0" eb="2">
      <t>フクソ</t>
    </rPh>
    <rPh sb="9" eb="11">
      <t>ケイスウ</t>
    </rPh>
    <phoneticPr fontId="1"/>
  </si>
  <si>
    <t>複素 FIR 虚数係数 2</t>
    <rPh sb="0" eb="2">
      <t>フクソ</t>
    </rPh>
    <rPh sb="9" eb="11">
      <t>ケイスウ</t>
    </rPh>
    <phoneticPr fontId="1"/>
  </si>
  <si>
    <t>複素 FIR 虚数係数 1</t>
    <rPh sb="0" eb="2">
      <t>フクソ</t>
    </rPh>
    <rPh sb="9" eb="11">
      <t>ケイスウ</t>
    </rPh>
    <phoneticPr fontId="1"/>
  </si>
  <si>
    <t>複素 FIR 虚数係数 0</t>
    <rPh sb="0" eb="2">
      <t>フクソ</t>
    </rPh>
    <rPh sb="9" eb="11">
      <t>ケイスウ</t>
    </rPh>
    <phoneticPr fontId="1"/>
  </si>
  <si>
    <t>複素 FIR 虚数係数 15</t>
    <rPh sb="0" eb="2">
      <t>フクソ</t>
    </rPh>
    <rPh sb="9" eb="11">
      <t>ケイスウ</t>
    </rPh>
    <phoneticPr fontId="1"/>
  </si>
  <si>
    <t>複素 FIR 虚数係数 14</t>
    <phoneticPr fontId="1"/>
  </si>
  <si>
    <t>複素 FIR 虚数係数 13</t>
    <rPh sb="0" eb="2">
      <t>フクソ</t>
    </rPh>
    <rPh sb="9" eb="11">
      <t>ケイスウ</t>
    </rPh>
    <phoneticPr fontId="1"/>
  </si>
  <si>
    <t>複素 FIR 虚数係数 12</t>
    <rPh sb="0" eb="2">
      <t>フクソ</t>
    </rPh>
    <rPh sb="9" eb="11">
      <t>ケイスウ</t>
    </rPh>
    <phoneticPr fontId="1"/>
  </si>
  <si>
    <t>複素 FIR 虚数係数 11</t>
    <rPh sb="0" eb="2">
      <t>フクソ</t>
    </rPh>
    <rPh sb="9" eb="11">
      <t>ケイスウ</t>
    </rPh>
    <phoneticPr fontId="1"/>
  </si>
  <si>
    <t>複素 FIR 虚数係数 10</t>
    <rPh sb="0" eb="2">
      <t>フクソ</t>
    </rPh>
    <rPh sb="9" eb="11">
      <t>ケイスウ</t>
    </rPh>
    <phoneticPr fontId="1"/>
  </si>
  <si>
    <t>複素 FIR 虚数係数 9</t>
    <rPh sb="0" eb="2">
      <t>フクソ</t>
    </rPh>
    <rPh sb="9" eb="11">
      <t>ケイスウ</t>
    </rPh>
    <phoneticPr fontId="1"/>
  </si>
  <si>
    <t>複素 FIR 虚数係数 8</t>
    <rPh sb="0" eb="2">
      <t>フクソ</t>
    </rPh>
    <rPh sb="9" eb="11">
      <t>ケイスウ</t>
    </rPh>
    <phoneticPr fontId="1"/>
  </si>
  <si>
    <t>予約 (3968 Bytes)</t>
    <rPh sb="0" eb="2">
      <t>ヨヤク</t>
    </rPh>
    <phoneticPr fontId="1"/>
  </si>
  <si>
    <t>I データ FIR 係数 7</t>
    <rPh sb="10" eb="12">
      <t>ケイスウ</t>
    </rPh>
    <phoneticPr fontId="1"/>
  </si>
  <si>
    <t>I データ FIR 係数 6</t>
    <rPh sb="10" eb="12">
      <t>ケイスウ</t>
    </rPh>
    <phoneticPr fontId="1"/>
  </si>
  <si>
    <t>I データ FIR 係数 5</t>
    <rPh sb="10" eb="12">
      <t>ケイスウ</t>
    </rPh>
    <phoneticPr fontId="1"/>
  </si>
  <si>
    <t>I データ FIR 係数 4</t>
    <rPh sb="10" eb="12">
      <t>ケイスウ</t>
    </rPh>
    <phoneticPr fontId="1"/>
  </si>
  <si>
    <t>I データ FIR 係数 3</t>
    <rPh sb="10" eb="12">
      <t>ケイスウ</t>
    </rPh>
    <phoneticPr fontId="1"/>
  </si>
  <si>
    <t>I データ FIR 係数 2</t>
    <phoneticPr fontId="1"/>
  </si>
  <si>
    <t>I データ FIR 係数 1</t>
    <rPh sb="10" eb="12">
      <t>ケイスウ</t>
    </rPh>
    <phoneticPr fontId="1"/>
  </si>
  <si>
    <t>I データ FIR 係数 0</t>
    <rPh sb="10" eb="12">
      <t>ケイスウ</t>
    </rPh>
    <phoneticPr fontId="1"/>
  </si>
  <si>
    <t>Q データ FIR 係数 7</t>
    <rPh sb="10" eb="12">
      <t>ケイスウ</t>
    </rPh>
    <phoneticPr fontId="1"/>
  </si>
  <si>
    <t>Q データ FIR 係数 6</t>
    <rPh sb="10" eb="12">
      <t>ケイスウ</t>
    </rPh>
    <phoneticPr fontId="1"/>
  </si>
  <si>
    <t>Q データ FIR 係数 5</t>
    <rPh sb="10" eb="12">
      <t>ケイスウ</t>
    </rPh>
    <phoneticPr fontId="1"/>
  </si>
  <si>
    <t>Q データ FIR 係数 4</t>
    <rPh sb="10" eb="12">
      <t>ケイスウ</t>
    </rPh>
    <phoneticPr fontId="1"/>
  </si>
  <si>
    <t>Q データ FIR 係数 3</t>
    <rPh sb="10" eb="12">
      <t>ケイスウ</t>
    </rPh>
    <phoneticPr fontId="1"/>
  </si>
  <si>
    <t>Q データ FIR 係数 2</t>
    <rPh sb="10" eb="12">
      <t>ケイスウ</t>
    </rPh>
    <phoneticPr fontId="1"/>
  </si>
  <si>
    <t>Q データ FIR 係数 1</t>
    <rPh sb="10" eb="12">
      <t>ケイスウ</t>
    </rPh>
    <phoneticPr fontId="1"/>
  </si>
  <si>
    <t>Q データ FIR 係数 0</t>
    <rPh sb="10" eb="12">
      <t>ケイスウ</t>
    </rPh>
    <phoneticPr fontId="1"/>
  </si>
  <si>
    <t>予約 (4032 Bytes)</t>
    <rPh sb="0" eb="2">
      <t>ヨヤク</t>
    </rPh>
    <phoneticPr fontId="1"/>
  </si>
  <si>
    <t>窓関数実数係数 7</t>
    <rPh sb="0" eb="3">
      <t>マドカンスウ</t>
    </rPh>
    <rPh sb="3" eb="5">
      <t>ジッスウ</t>
    </rPh>
    <rPh sb="5" eb="7">
      <t>ケイスウ</t>
    </rPh>
    <phoneticPr fontId="1"/>
  </si>
  <si>
    <t>窓関数実数係数 6</t>
    <rPh sb="0" eb="3">
      <t>マドカンスウ</t>
    </rPh>
    <rPh sb="3" eb="5">
      <t>ジッスウ</t>
    </rPh>
    <rPh sb="5" eb="7">
      <t>ケイスウ</t>
    </rPh>
    <phoneticPr fontId="1"/>
  </si>
  <si>
    <t>窓関数実数係数 5</t>
    <rPh sb="0" eb="3">
      <t>マドカンスウ</t>
    </rPh>
    <rPh sb="3" eb="5">
      <t>ジッスウ</t>
    </rPh>
    <rPh sb="5" eb="7">
      <t>ケイスウ</t>
    </rPh>
    <phoneticPr fontId="1"/>
  </si>
  <si>
    <t>窓関数実数係数 4</t>
    <rPh sb="0" eb="3">
      <t>マドカンスウ</t>
    </rPh>
    <rPh sb="3" eb="5">
      <t>ジッスウ</t>
    </rPh>
    <rPh sb="5" eb="7">
      <t>ケイスウ</t>
    </rPh>
    <phoneticPr fontId="1"/>
  </si>
  <si>
    <t>窓関数実数係数 3</t>
    <rPh sb="0" eb="3">
      <t>マドカンスウ</t>
    </rPh>
    <rPh sb="3" eb="5">
      <t>ジッスウ</t>
    </rPh>
    <rPh sb="5" eb="7">
      <t>ケイスウ</t>
    </rPh>
    <phoneticPr fontId="1"/>
  </si>
  <si>
    <t>窓関数実数係数 2</t>
    <rPh sb="0" eb="3">
      <t>マドカンスウ</t>
    </rPh>
    <rPh sb="3" eb="5">
      <t>ジッスウ</t>
    </rPh>
    <rPh sb="5" eb="7">
      <t>ケイスウ</t>
    </rPh>
    <phoneticPr fontId="1"/>
  </si>
  <si>
    <t>窓関数実数係数 1</t>
    <rPh sb="0" eb="3">
      <t>マドカンスウ</t>
    </rPh>
    <rPh sb="3" eb="5">
      <t>ジッスウ</t>
    </rPh>
    <rPh sb="5" eb="7">
      <t>ケイスウ</t>
    </rPh>
    <phoneticPr fontId="1"/>
  </si>
  <si>
    <t>窓関数実数係数 0</t>
    <rPh sb="0" eb="3">
      <t>マドカンスウ</t>
    </rPh>
    <rPh sb="3" eb="5">
      <t>ジッスウ</t>
    </rPh>
    <rPh sb="5" eb="7">
      <t>ケイスウ</t>
    </rPh>
    <phoneticPr fontId="1"/>
  </si>
  <si>
    <t>窓関数実数係数 2047</t>
    <rPh sb="0" eb="3">
      <t>マドカンスウ</t>
    </rPh>
    <rPh sb="3" eb="5">
      <t>ジッスウ</t>
    </rPh>
    <rPh sb="5" eb="7">
      <t>ケイスウ</t>
    </rPh>
    <phoneticPr fontId="1"/>
  </si>
  <si>
    <t>窓関数実数係数 2046</t>
    <rPh sb="0" eb="3">
      <t>マドカンスウ</t>
    </rPh>
    <rPh sb="3" eb="5">
      <t>ジッスウ</t>
    </rPh>
    <rPh sb="5" eb="7">
      <t>ケイスウ</t>
    </rPh>
    <phoneticPr fontId="1"/>
  </si>
  <si>
    <t>窓関数実数係数 2045</t>
    <rPh sb="0" eb="3">
      <t>マドカンスウ</t>
    </rPh>
    <rPh sb="3" eb="5">
      <t>ジッスウ</t>
    </rPh>
    <rPh sb="5" eb="7">
      <t>ケイスウ</t>
    </rPh>
    <phoneticPr fontId="1"/>
  </si>
  <si>
    <t>窓関数実数係数 2044</t>
    <rPh sb="0" eb="3">
      <t>マドカンスウ</t>
    </rPh>
    <rPh sb="3" eb="5">
      <t>ジッスウ</t>
    </rPh>
    <rPh sb="5" eb="7">
      <t>ケイスウ</t>
    </rPh>
    <phoneticPr fontId="1"/>
  </si>
  <si>
    <t>窓関数実数係数 2043</t>
    <rPh sb="0" eb="3">
      <t>マドカンスウ</t>
    </rPh>
    <rPh sb="3" eb="5">
      <t>ジッスウ</t>
    </rPh>
    <rPh sb="5" eb="7">
      <t>ケイスウ</t>
    </rPh>
    <phoneticPr fontId="1"/>
  </si>
  <si>
    <t>窓関数実数係数 2042</t>
    <rPh sb="0" eb="3">
      <t>マドカンスウ</t>
    </rPh>
    <rPh sb="3" eb="5">
      <t>ジッスウ</t>
    </rPh>
    <rPh sb="5" eb="7">
      <t>ケイスウ</t>
    </rPh>
    <phoneticPr fontId="1"/>
  </si>
  <si>
    <t>窓関数実数係数 2041</t>
    <rPh sb="0" eb="3">
      <t>マドカンスウ</t>
    </rPh>
    <rPh sb="3" eb="5">
      <t>ジッスウ</t>
    </rPh>
    <rPh sb="5" eb="7">
      <t>ケイスウ</t>
    </rPh>
    <phoneticPr fontId="1"/>
  </si>
  <si>
    <t>窓関数実数係数 2040</t>
    <rPh sb="0" eb="3">
      <t>マドカンスウ</t>
    </rPh>
    <rPh sb="3" eb="5">
      <t>ジッスウ</t>
    </rPh>
    <rPh sb="5" eb="7">
      <t>ケイスウ</t>
    </rPh>
    <phoneticPr fontId="1"/>
  </si>
  <si>
    <t>窓関数虚数係数 7</t>
    <rPh sb="0" eb="3">
      <t>マドカンスウ</t>
    </rPh>
    <rPh sb="3" eb="5">
      <t>キョスウ</t>
    </rPh>
    <rPh sb="5" eb="7">
      <t>ケイスウ</t>
    </rPh>
    <phoneticPr fontId="1"/>
  </si>
  <si>
    <t>窓関数虚数係数 6</t>
    <rPh sb="0" eb="3">
      <t>マドカンスウ</t>
    </rPh>
    <rPh sb="5" eb="7">
      <t>ケイスウ</t>
    </rPh>
    <phoneticPr fontId="1"/>
  </si>
  <si>
    <t>窓関数虚数係数 5</t>
    <rPh sb="0" eb="3">
      <t>マドカンスウ</t>
    </rPh>
    <rPh sb="5" eb="7">
      <t>ケイスウ</t>
    </rPh>
    <phoneticPr fontId="1"/>
  </si>
  <si>
    <t>窓関数虚数係数 4</t>
    <rPh sb="0" eb="3">
      <t>マドカンスウ</t>
    </rPh>
    <rPh sb="5" eb="7">
      <t>ケイスウ</t>
    </rPh>
    <phoneticPr fontId="1"/>
  </si>
  <si>
    <t>窓関数虚数係数 3</t>
    <rPh sb="0" eb="3">
      <t>マドカンスウ</t>
    </rPh>
    <rPh sb="5" eb="7">
      <t>ケイスウ</t>
    </rPh>
    <phoneticPr fontId="1"/>
  </si>
  <si>
    <t>窓関数虚数係数 2</t>
    <rPh sb="0" eb="3">
      <t>マドカンスウ</t>
    </rPh>
    <rPh sb="3" eb="5">
      <t>キョスウ</t>
    </rPh>
    <rPh sb="5" eb="7">
      <t>ケイスウ</t>
    </rPh>
    <phoneticPr fontId="1"/>
  </si>
  <si>
    <t>窓関数虚数係数 1</t>
    <rPh sb="0" eb="3">
      <t>マドカンスウ</t>
    </rPh>
    <rPh sb="5" eb="7">
      <t>ケイスウ</t>
    </rPh>
    <phoneticPr fontId="1"/>
  </si>
  <si>
    <t>窓関数虚数係数 0</t>
    <rPh sb="0" eb="3">
      <t>マドカンスウ</t>
    </rPh>
    <rPh sb="5" eb="7">
      <t>ケイスウ</t>
    </rPh>
    <phoneticPr fontId="1"/>
  </si>
  <si>
    <t>窓関数虚数係数 2047</t>
    <rPh sb="0" eb="3">
      <t>マドカンスウ</t>
    </rPh>
    <rPh sb="3" eb="5">
      <t>キョスウ</t>
    </rPh>
    <rPh sb="5" eb="7">
      <t>ケイスウ</t>
    </rPh>
    <phoneticPr fontId="1"/>
  </si>
  <si>
    <t>窓関数虚数係数 2046</t>
    <rPh sb="0" eb="3">
      <t>マドカンスウ</t>
    </rPh>
    <rPh sb="3" eb="5">
      <t>キョスウ</t>
    </rPh>
    <rPh sb="5" eb="7">
      <t>ケイスウ</t>
    </rPh>
    <phoneticPr fontId="1"/>
  </si>
  <si>
    <t>窓関数虚数係数 2045</t>
    <rPh sb="0" eb="3">
      <t>マドカンスウ</t>
    </rPh>
    <rPh sb="3" eb="5">
      <t>キョスウ</t>
    </rPh>
    <rPh sb="5" eb="7">
      <t>ケイスウ</t>
    </rPh>
    <phoneticPr fontId="1"/>
  </si>
  <si>
    <t>窓関数虚数係数 2044</t>
    <rPh sb="0" eb="3">
      <t>マドカンスウ</t>
    </rPh>
    <rPh sb="3" eb="5">
      <t>キョスウ</t>
    </rPh>
    <rPh sb="5" eb="7">
      <t>ケイスウ</t>
    </rPh>
    <phoneticPr fontId="1"/>
  </si>
  <si>
    <t>窓関数虚数係数 2043</t>
    <rPh sb="0" eb="3">
      <t>マドカンスウ</t>
    </rPh>
    <rPh sb="3" eb="5">
      <t>キョスウ</t>
    </rPh>
    <rPh sb="5" eb="7">
      <t>ケイスウ</t>
    </rPh>
    <phoneticPr fontId="1"/>
  </si>
  <si>
    <t>窓関数虚数係数 2042</t>
    <rPh sb="0" eb="3">
      <t>マドカンスウ</t>
    </rPh>
    <rPh sb="3" eb="5">
      <t>キョスウ</t>
    </rPh>
    <rPh sb="5" eb="7">
      <t>ケイスウ</t>
    </rPh>
    <phoneticPr fontId="1"/>
  </si>
  <si>
    <t>窓関数虚数係数 2041</t>
    <rPh sb="0" eb="3">
      <t>マドカンスウ</t>
    </rPh>
    <rPh sb="3" eb="5">
      <t>キョスウ</t>
    </rPh>
    <rPh sb="5" eb="7">
      <t>ケイスウ</t>
    </rPh>
    <phoneticPr fontId="1"/>
  </si>
  <si>
    <t>窓関数虚数係数 2040</t>
    <rPh sb="0" eb="3">
      <t>マドカンスウ</t>
    </rPh>
    <rPh sb="3" eb="5">
      <t>キョスウ</t>
    </rPh>
    <rPh sb="5" eb="7">
      <t>ケイスウ</t>
    </rPh>
    <phoneticPr fontId="1"/>
  </si>
  <si>
    <t>四値化パラメータ c1</t>
    <rPh sb="0" eb="3">
      <t>ヨンチカ</t>
    </rPh>
    <phoneticPr fontId="1"/>
  </si>
  <si>
    <t>四値化パラメータ b1</t>
    <rPh sb="0" eb="3">
      <t>ヨンチカ</t>
    </rPh>
    <phoneticPr fontId="1"/>
  </si>
  <si>
    <t>四値化パラメータ a1</t>
    <rPh sb="0" eb="3">
      <t>ヨンチカ</t>
    </rPh>
    <phoneticPr fontId="1"/>
  </si>
  <si>
    <t>四値化パラメータ c0</t>
    <rPh sb="0" eb="3">
      <t>ヨンチカ</t>
    </rPh>
    <phoneticPr fontId="1"/>
  </si>
  <si>
    <t>四値化パラメータ b0</t>
    <rPh sb="0" eb="3">
      <t>ヨンチカ</t>
    </rPh>
    <phoneticPr fontId="1"/>
  </si>
  <si>
    <t>四値化パラメータ a0</t>
    <rPh sb="0" eb="3">
      <t>ヨンチカ</t>
    </rPh>
    <phoneticPr fontId="1"/>
  </si>
  <si>
    <t>予約 (2072 Bytes)</t>
    <rPh sb="0" eb="2">
      <t>ヨヤク</t>
    </rPh>
    <phoneticPr fontId="1"/>
  </si>
  <si>
    <t>0x1000</t>
    <phoneticPr fontId="1"/>
  </si>
  <si>
    <t>0x4FE0</t>
    <phoneticPr fontId="1"/>
  </si>
  <si>
    <t>0x5000</t>
    <phoneticPr fontId="1"/>
  </si>
  <si>
    <t>0x8FE0</t>
    <phoneticPr fontId="1"/>
  </si>
  <si>
    <t>0x9000</t>
    <phoneticPr fontId="1"/>
  </si>
  <si>
    <t>0x9020</t>
    <phoneticPr fontId="1"/>
  </si>
  <si>
    <t>0x9040</t>
    <phoneticPr fontId="1"/>
  </si>
  <si>
    <t>0x9060</t>
    <phoneticPr fontId="1"/>
  </si>
  <si>
    <t>0xA020</t>
    <phoneticPr fontId="1"/>
  </si>
  <si>
    <t>0xA000</t>
    <phoneticPr fontId="1"/>
  </si>
  <si>
    <t>0xB000</t>
    <phoneticPr fontId="1"/>
  </si>
  <si>
    <t>0xCFE0</t>
    <phoneticPr fontId="1"/>
  </si>
  <si>
    <t>0xD000</t>
    <phoneticPr fontId="1"/>
  </si>
  <si>
    <t>0xEFE0</t>
    <phoneticPr fontId="1"/>
  </si>
  <si>
    <t>0xF000</t>
    <phoneticPr fontId="1"/>
  </si>
  <si>
    <t>AWG 制御レジスタとのビットナンバリングの対応</t>
    <rPh sb="4" eb="6">
      <t>セイギョ</t>
    </rPh>
    <rPh sb="22" eb="24">
      <t>タイオウ</t>
    </rPh>
    <phoneticPr fontId="1"/>
  </si>
  <si>
    <t>AWG 制御レジスタ</t>
    <phoneticPr fontId="1"/>
  </si>
  <si>
    <t>キャプチャ制御レジスタ</t>
    <rPh sb="5" eb="7">
      <t>セイギョ</t>
    </rPh>
    <phoneticPr fontId="1"/>
  </si>
  <si>
    <t>キャプチャ制御レジスタとのビットナンバリングの対応</t>
    <rPh sb="5" eb="7">
      <t>セイギョ</t>
    </rPh>
    <rPh sb="23" eb="25">
      <t>タイオウ</t>
    </rPh>
    <phoneticPr fontId="1"/>
  </si>
  <si>
    <t>コマンドエラーレポート名</t>
    <rPh sb="11" eb="12">
      <t>メイ</t>
    </rPh>
    <phoneticPr fontId="1"/>
  </si>
  <si>
    <t>コマンド名</t>
    <rPh sb="4" eb="5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</si>
</sst>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rgb="FFFF0000"/>
      </top>
      <bottom/>
      <diagonal/>
    </border>
    <border>
      <left/>
      <right style="thin">
        <color indexed="64"/>
      </right>
      <top style="thin">
        <color rgb="FFFF0000"/>
      </top>
      <bottom/>
      <diagonal/>
    </border>
  </borders>
  <cellStyleXfs count="1">
    <xf numFmtId="0" fontId="0" fillId="0" borderId="0">
      <alignment vertical="center"/>
    </xf>
  </cellStyleXfs>
  <cellXfs count="31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Fill="1" applyBorder="1">
      <alignment vertical="center"/>
    </xf>
    <xf numFmtId="0" fontId="0" fillId="0" borderId="20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31" xfId="0" applyBorder="1">
      <alignment vertical="center"/>
    </xf>
    <xf numFmtId="0" fontId="0" fillId="0" borderId="37" xfId="0" applyBorder="1">
      <alignment vertical="center"/>
    </xf>
    <xf numFmtId="0" fontId="0" fillId="0" borderId="42" xfId="0" applyBorder="1">
      <alignment vertical="center"/>
    </xf>
    <xf numFmtId="0" fontId="0" fillId="0" borderId="7" xfId="0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9" fillId="0" borderId="82" xfId="0" applyFont="1" applyFill="1" applyBorder="1" applyAlignment="1">
      <alignment vertical="center"/>
    </xf>
    <xf numFmtId="0" fontId="9" fillId="0" borderId="83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5" fillId="8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8" fillId="6" borderId="68" xfId="0" applyFont="1" applyFill="1" applyBorder="1" applyAlignment="1">
      <alignment horizontal="center" vertical="center" wrapText="1"/>
    </xf>
    <xf numFmtId="0" fontId="7" fillId="6" borderId="69" xfId="0" applyFont="1" applyFill="1" applyBorder="1" applyAlignment="1">
      <alignment horizontal="center" vertical="center"/>
    </xf>
    <xf numFmtId="0" fontId="7" fillId="6" borderId="70" xfId="0" applyFont="1" applyFill="1" applyBorder="1" applyAlignment="1">
      <alignment horizontal="center" vertical="center"/>
    </xf>
    <xf numFmtId="0" fontId="7" fillId="6" borderId="71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72" xfId="0" applyFont="1" applyFill="1" applyBorder="1" applyAlignment="1">
      <alignment horizontal="center" vertical="center"/>
    </xf>
    <xf numFmtId="0" fontId="7" fillId="6" borderId="73" xfId="0" applyFont="1" applyFill="1" applyBorder="1" applyAlignment="1">
      <alignment horizontal="center" vertical="center"/>
    </xf>
    <xf numFmtId="0" fontId="7" fillId="6" borderId="74" xfId="0" applyFont="1" applyFill="1" applyBorder="1" applyAlignment="1">
      <alignment horizontal="center" vertical="center"/>
    </xf>
    <xf numFmtId="0" fontId="7" fillId="6" borderId="75" xfId="0" applyFont="1" applyFill="1" applyBorder="1" applyAlignment="1">
      <alignment horizontal="center" vertical="center"/>
    </xf>
    <xf numFmtId="0" fontId="7" fillId="6" borderId="60" xfId="0" applyFont="1" applyFill="1" applyBorder="1" applyAlignment="1">
      <alignment horizontal="center" vertical="center" wrapText="1"/>
    </xf>
    <xf numFmtId="0" fontId="7" fillId="6" borderId="61" xfId="0" applyFont="1" applyFill="1" applyBorder="1" applyAlignment="1">
      <alignment horizontal="center" vertical="center"/>
    </xf>
    <xf numFmtId="0" fontId="7" fillId="6" borderId="62" xfId="0" applyFont="1" applyFill="1" applyBorder="1" applyAlignment="1">
      <alignment horizontal="center" vertical="center"/>
    </xf>
    <xf numFmtId="0" fontId="7" fillId="6" borderId="6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64" xfId="0" applyFont="1" applyFill="1" applyBorder="1" applyAlignment="1">
      <alignment horizontal="center" vertical="center"/>
    </xf>
    <xf numFmtId="0" fontId="7" fillId="6" borderId="65" xfId="0" applyFont="1" applyFill="1" applyBorder="1" applyAlignment="1">
      <alignment horizontal="center" vertical="center"/>
    </xf>
    <xf numFmtId="0" fontId="7" fillId="6" borderId="66" xfId="0" applyFont="1" applyFill="1" applyBorder="1" applyAlignment="1">
      <alignment horizontal="center" vertical="center"/>
    </xf>
    <xf numFmtId="0" fontId="7" fillId="6" borderId="67" xfId="0" applyFont="1" applyFill="1" applyBorder="1" applyAlignment="1">
      <alignment horizontal="center" vertical="center"/>
    </xf>
    <xf numFmtId="0" fontId="7" fillId="6" borderId="84" xfId="0" applyFont="1" applyFill="1" applyBorder="1" applyAlignment="1">
      <alignment horizontal="center" vertical="center" wrapText="1"/>
    </xf>
    <xf numFmtId="0" fontId="7" fillId="6" borderId="69" xfId="0" applyFont="1" applyFill="1" applyBorder="1" applyAlignment="1">
      <alignment horizontal="center" vertical="center" wrapText="1"/>
    </xf>
    <xf numFmtId="0" fontId="7" fillId="6" borderId="85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76" xfId="0" applyFont="1" applyFill="1" applyBorder="1" applyAlignment="1">
      <alignment horizontal="center" vertical="center"/>
    </xf>
    <xf numFmtId="0" fontId="6" fillId="8" borderId="77" xfId="0" applyFont="1" applyFill="1" applyBorder="1" applyAlignment="1">
      <alignment horizontal="center" vertical="center"/>
    </xf>
    <xf numFmtId="0" fontId="6" fillId="8" borderId="78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8" borderId="79" xfId="0" applyFont="1" applyFill="1" applyBorder="1" applyAlignment="1">
      <alignment horizontal="center" vertical="center"/>
    </xf>
    <xf numFmtId="0" fontId="3" fillId="8" borderId="81" xfId="0" applyFont="1" applyFill="1" applyBorder="1" applyAlignment="1">
      <alignment horizontal="center" vertical="center"/>
    </xf>
    <xf numFmtId="0" fontId="3" fillId="8" borderId="80" xfId="0" applyFont="1" applyFill="1" applyBorder="1" applyAlignment="1">
      <alignment horizontal="center" vertical="center"/>
    </xf>
    <xf numFmtId="0" fontId="4" fillId="6" borderId="60" xfId="0" applyFont="1" applyFill="1" applyBorder="1" applyAlignment="1">
      <alignment horizontal="center" vertical="center" wrapText="1"/>
    </xf>
    <xf numFmtId="0" fontId="4" fillId="6" borderId="61" xfId="0" applyFont="1" applyFill="1" applyBorder="1" applyAlignment="1">
      <alignment horizontal="center" vertical="center"/>
    </xf>
    <xf numFmtId="0" fontId="4" fillId="6" borderId="62" xfId="0" applyFont="1" applyFill="1" applyBorder="1" applyAlignment="1">
      <alignment horizontal="center" vertical="center"/>
    </xf>
    <xf numFmtId="0" fontId="4" fillId="6" borderId="6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64" xfId="0" applyFont="1" applyFill="1" applyBorder="1" applyAlignment="1">
      <alignment horizontal="center" vertical="center"/>
    </xf>
    <xf numFmtId="0" fontId="4" fillId="6" borderId="65" xfId="0" applyFont="1" applyFill="1" applyBorder="1" applyAlignment="1">
      <alignment horizontal="center" vertical="center"/>
    </xf>
    <xf numFmtId="0" fontId="4" fillId="6" borderId="66" xfId="0" applyFont="1" applyFill="1" applyBorder="1" applyAlignment="1">
      <alignment horizontal="center" vertical="center"/>
    </xf>
    <xf numFmtId="0" fontId="4" fillId="6" borderId="67" xfId="0" applyFont="1" applyFill="1" applyBorder="1" applyAlignment="1">
      <alignment horizontal="center" vertical="center"/>
    </xf>
    <xf numFmtId="0" fontId="4" fillId="6" borderId="58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0" fillId="6" borderId="68" xfId="0" applyFill="1" applyBorder="1" applyAlignment="1">
      <alignment horizontal="center" vertical="center" wrapText="1"/>
    </xf>
    <xf numFmtId="0" fontId="0" fillId="6" borderId="69" xfId="0" applyFill="1" applyBorder="1" applyAlignment="1">
      <alignment horizontal="center" vertical="center"/>
    </xf>
    <xf numFmtId="0" fontId="0" fillId="6" borderId="70" xfId="0" applyFill="1" applyBorder="1" applyAlignment="1">
      <alignment horizontal="center" vertical="center"/>
    </xf>
    <xf numFmtId="0" fontId="0" fillId="6" borderId="71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46" fontId="0" fillId="8" borderId="8" xfId="0" applyNumberFormat="1" applyFill="1" applyBorder="1" applyAlignment="1">
      <alignment horizontal="center" vertical="center"/>
    </xf>
    <xf numFmtId="46" fontId="0" fillId="8" borderId="10" xfId="0" applyNumberFormat="1" applyFill="1" applyBorder="1" applyAlignment="1">
      <alignment horizontal="center" vertical="center"/>
    </xf>
    <xf numFmtId="46" fontId="0" fillId="8" borderId="18" xfId="0" applyNumberFormat="1" applyFill="1" applyBorder="1" applyAlignment="1">
      <alignment horizontal="center" vertical="center"/>
    </xf>
    <xf numFmtId="46" fontId="0" fillId="8" borderId="17" xfId="0" applyNumberFormat="1" applyFill="1" applyBorder="1" applyAlignment="1">
      <alignment horizontal="center" vertical="center"/>
    </xf>
    <xf numFmtId="46" fontId="0" fillId="8" borderId="9" xfId="0" applyNumberFormat="1" applyFill="1" applyBorder="1" applyAlignment="1">
      <alignment horizontal="center" vertical="center"/>
    </xf>
    <xf numFmtId="46" fontId="0" fillId="8" borderId="0" xfId="0" applyNumberFormat="1" applyFill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8" xfId="0" applyFill="1" applyBorder="1" applyAlignment="1">
      <alignment horizontal="left" vertical="center" wrapText="1"/>
    </xf>
    <xf numFmtId="0" fontId="0" fillId="8" borderId="9" xfId="0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 wrapText="1"/>
    </xf>
    <xf numFmtId="0" fontId="0" fillId="8" borderId="18" xfId="0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8" borderId="17" xfId="0" applyFill="1" applyBorder="1" applyAlignment="1">
      <alignment horizontal="left" vertical="center" wrapText="1"/>
    </xf>
    <xf numFmtId="46" fontId="0" fillId="8" borderId="11" xfId="0" applyNumberFormat="1" applyFill="1" applyBorder="1" applyAlignment="1">
      <alignment horizontal="center" vertical="center"/>
    </xf>
    <xf numFmtId="46" fontId="0" fillId="8" borderId="12" xfId="0" applyNumberFormat="1" applyFill="1" applyBorder="1" applyAlignment="1">
      <alignment horizontal="center" vertical="center"/>
    </xf>
    <xf numFmtId="46" fontId="0" fillId="8" borderId="7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1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 wrapText="1"/>
    </xf>
    <xf numFmtId="0" fontId="0" fillId="8" borderId="12" xfId="0" applyFill="1" applyBorder="1" applyAlignment="1">
      <alignment horizontal="left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46" fontId="0" fillId="8" borderId="4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 wrapText="1"/>
    </xf>
    <xf numFmtId="46" fontId="0" fillId="4" borderId="1" xfId="0" applyNumberFormat="1" applyFill="1" applyBorder="1" applyAlignment="1">
      <alignment horizontal="center" vertical="center"/>
    </xf>
    <xf numFmtId="46" fontId="0" fillId="4" borderId="2" xfId="0" applyNumberFormat="1" applyFill="1" applyBorder="1" applyAlignment="1">
      <alignment horizontal="center" vertical="center"/>
    </xf>
    <xf numFmtId="46" fontId="0" fillId="4" borderId="3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wrapText="1"/>
    </xf>
    <xf numFmtId="46" fontId="0" fillId="8" borderId="1" xfId="0" applyNumberFormat="1" applyFill="1" applyBorder="1" applyAlignment="1">
      <alignment horizontal="center" vertical="center"/>
    </xf>
    <xf numFmtId="46" fontId="0" fillId="8" borderId="3" xfId="0" applyNumberFormat="1" applyFill="1" applyBorder="1" applyAlignment="1">
      <alignment horizontal="center" vertical="center"/>
    </xf>
    <xf numFmtId="46" fontId="0" fillId="8" borderId="2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8" xfId="0" quotePrefix="1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60" xfId="0" applyFill="1" applyBorder="1" applyAlignment="1">
      <alignment horizontal="center" vertical="center" wrapText="1"/>
    </xf>
    <xf numFmtId="0" fontId="0" fillId="6" borderId="61" xfId="0" applyFill="1" applyBorder="1" applyAlignment="1">
      <alignment horizontal="center" vertical="center"/>
    </xf>
    <xf numFmtId="0" fontId="0" fillId="6" borderId="62" xfId="0" applyFill="1" applyBorder="1" applyAlignment="1">
      <alignment horizontal="center" vertical="center"/>
    </xf>
    <xf numFmtId="0" fontId="0" fillId="6" borderId="63" xfId="0" applyFill="1" applyBorder="1" applyAlignment="1">
      <alignment horizontal="center" vertical="center"/>
    </xf>
    <xf numFmtId="0" fontId="0" fillId="6" borderId="64" xfId="0" applyFill="1" applyBorder="1" applyAlignment="1">
      <alignment horizontal="center" vertical="center"/>
    </xf>
    <xf numFmtId="0" fontId="0" fillId="6" borderId="65" xfId="0" applyFill="1" applyBorder="1" applyAlignment="1">
      <alignment horizontal="center" vertical="center"/>
    </xf>
    <xf numFmtId="0" fontId="0" fillId="6" borderId="66" xfId="0" applyFill="1" applyBorder="1" applyAlignment="1">
      <alignment horizontal="center" vertical="center"/>
    </xf>
    <xf numFmtId="0" fontId="0" fillId="6" borderId="67" xfId="0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76" xfId="0" applyFont="1" applyFill="1" applyBorder="1" applyAlignment="1">
      <alignment horizontal="center" vertical="center"/>
    </xf>
    <xf numFmtId="0" fontId="5" fillId="8" borderId="77" xfId="0" applyFont="1" applyFill="1" applyBorder="1" applyAlignment="1">
      <alignment horizontal="center" vertical="center"/>
    </xf>
    <xf numFmtId="0" fontId="5" fillId="8" borderId="78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0" fillId="0" borderId="0" xfId="0">
      <alignment vertical="center"/>
    </xf>
    <xf numFmtId="0" fontId="7" fillId="8" borderId="79" xfId="0" applyFont="1" applyFill="1" applyBorder="1" applyAlignment="1">
      <alignment horizontal="center" vertical="center"/>
    </xf>
    <xf numFmtId="0" fontId="7" fillId="8" borderId="81" xfId="0" applyFont="1" applyFill="1" applyBorder="1" applyAlignment="1">
      <alignment horizontal="center" vertical="center"/>
    </xf>
    <xf numFmtId="0" fontId="7" fillId="8" borderId="80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3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4" borderId="41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6" borderId="41" xfId="0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6" borderId="32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0" fillId="4" borderId="51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212480</xdr:colOff>
      <xdr:row>3</xdr:row>
      <xdr:rowOff>134027</xdr:rowOff>
    </xdr:from>
    <xdr:to>
      <xdr:col>15</xdr:col>
      <xdr:colOff>209324</xdr:colOff>
      <xdr:row>27</xdr:row>
      <xdr:rowOff>59457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A97EB3F1-32D7-4FAE-8A1D-A34B62A3D192}"/>
            </a:ext>
          </a:extLst>
        </xdr:cNvPr>
        <xdr:cNvSpPr/>
      </xdr:nvSpPr>
      <xdr:spPr>
        <a:xfrm>
          <a:off x="1589942" y="859392"/>
          <a:ext cx="8950344" cy="572835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フィードバックシステム</a:t>
          </a:r>
        </a:p>
      </xdr:txBody>
    </xdr:sp>
    <xdr:clientData/>
  </xdr:twoCellAnchor>
  <xdr:twoCellAnchor>
    <xdr:from>
      <xdr:col>2</xdr:col>
      <xdr:colOff>307730</xdr:colOff>
      <xdr:row>4</xdr:row>
      <xdr:rowOff>209550</xdr:rowOff>
    </xdr:from>
    <xdr:to>
      <xdr:col>8</xdr:col>
      <xdr:colOff>485623</xdr:colOff>
      <xdr:row>26</xdr:row>
      <xdr:rowOff>219075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92F400B-8F38-4B53-A775-D90A264EAC44}"/>
            </a:ext>
          </a:extLst>
        </xdr:cNvPr>
        <xdr:cNvSpPr/>
      </xdr:nvSpPr>
      <xdr:spPr>
        <a:xfrm>
          <a:off x="1679330" y="1162050"/>
          <a:ext cx="4292693" cy="52482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シーケンサブロック</a:t>
          </a:r>
        </a:p>
      </xdr:txBody>
    </xdr:sp>
    <xdr:clientData/>
  </xdr:twoCellAnchor>
  <xdr:twoCellAnchor>
    <xdr:from>
      <xdr:col>8</xdr:col>
      <xdr:colOff>524059</xdr:colOff>
      <xdr:row>4</xdr:row>
      <xdr:rowOff>209661</xdr:rowOff>
    </xdr:from>
    <xdr:to>
      <xdr:col>15</xdr:col>
      <xdr:colOff>114898</xdr:colOff>
      <xdr:row>26</xdr:row>
      <xdr:rowOff>216989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FD9365A-219F-2634-9084-A1AFF942EFCC}"/>
            </a:ext>
          </a:extLst>
        </xdr:cNvPr>
        <xdr:cNvSpPr/>
      </xdr:nvSpPr>
      <xdr:spPr>
        <a:xfrm>
          <a:off x="6065877" y="1179479"/>
          <a:ext cx="4439930" cy="534132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e7awg_hw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492256</xdr:colOff>
      <xdr:row>6</xdr:row>
      <xdr:rowOff>104775</xdr:rowOff>
    </xdr:from>
    <xdr:to>
      <xdr:col>5</xdr:col>
      <xdr:colOff>79845</xdr:colOff>
      <xdr:row>26</xdr:row>
      <xdr:rowOff>127401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EB882B3-9CDE-4C22-96F3-5AB51E7B8B84}"/>
            </a:ext>
          </a:extLst>
        </xdr:cNvPr>
        <xdr:cNvSpPr/>
      </xdr:nvSpPr>
      <xdr:spPr>
        <a:xfrm>
          <a:off x="1869718" y="1555506"/>
          <a:ext cx="1653781" cy="48583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sequencer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(UDP</a:t>
          </a:r>
          <a:r>
            <a:rPr kumimoji="1" lang="ja-JP" altLang="en-US" sz="1100">
              <a:solidFill>
                <a:schemeClr val="tx1"/>
              </a:solidFill>
            </a:rPr>
            <a:t>ポート </a:t>
          </a:r>
          <a:r>
            <a:rPr kumimoji="1" lang="en-US" altLang="ja-JP" sz="1100">
              <a:solidFill>
                <a:schemeClr val="tx1"/>
              </a:solidFill>
            </a:rPr>
            <a:t>: 16384)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486394</xdr:colOff>
      <xdr:row>9</xdr:row>
      <xdr:rowOff>156997</xdr:rowOff>
    </xdr:from>
    <xdr:to>
      <xdr:col>3</xdr:col>
      <xdr:colOff>514969</xdr:colOff>
      <xdr:row>11</xdr:row>
      <xdr:rowOff>38367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1E4750-23EB-459B-91BE-079C935D5857}"/>
            </a:ext>
          </a:extLst>
        </xdr:cNvPr>
        <xdr:cNvSpPr/>
      </xdr:nvSpPr>
      <xdr:spPr>
        <a:xfrm>
          <a:off x="1863856" y="2333093"/>
          <a:ext cx="717305" cy="3649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</a:p>
      </xdr:txBody>
    </xdr:sp>
    <xdr:clientData/>
  </xdr:twoCellAnchor>
  <xdr:twoCellAnchor>
    <xdr:from>
      <xdr:col>5</xdr:col>
      <xdr:colOff>656063</xdr:colOff>
      <xdr:row>17</xdr:row>
      <xdr:rowOff>42089</xdr:rowOff>
    </xdr:from>
    <xdr:to>
      <xdr:col>7</xdr:col>
      <xdr:colOff>656063</xdr:colOff>
      <xdr:row>19</xdr:row>
      <xdr:rowOff>201942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44C3800-10D3-496C-858C-E3B57DAF3D96}"/>
            </a:ext>
          </a:extLst>
        </xdr:cNvPr>
        <xdr:cNvSpPr/>
      </xdr:nvSpPr>
      <xdr:spPr>
        <a:xfrm>
          <a:off x="4119699" y="4163816"/>
          <a:ext cx="1385455" cy="6447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parameter</a:t>
          </a:r>
          <a:r>
            <a:rPr kumimoji="1" lang="en-US" altLang="ja-JP" sz="1100" baseline="0">
              <a:solidFill>
                <a:schemeClr val="tx1"/>
              </a:solidFill>
            </a:rPr>
            <a:t> loader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670136</xdr:colOff>
      <xdr:row>13</xdr:row>
      <xdr:rowOff>120364</xdr:rowOff>
    </xdr:from>
    <xdr:to>
      <xdr:col>10</xdr:col>
      <xdr:colOff>159628</xdr:colOff>
      <xdr:row>15</xdr:row>
      <xdr:rowOff>229900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55C48F8-CB33-4601-B48E-301D00336B98}"/>
            </a:ext>
          </a:extLst>
        </xdr:cNvPr>
        <xdr:cNvSpPr/>
      </xdr:nvSpPr>
      <xdr:spPr>
        <a:xfrm>
          <a:off x="6211954" y="3272273"/>
          <a:ext cx="874947" cy="5944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665588</xdr:colOff>
      <xdr:row>6</xdr:row>
      <xdr:rowOff>213415</xdr:rowOff>
    </xdr:from>
    <xdr:to>
      <xdr:col>8</xdr:col>
      <xdr:colOff>333568</xdr:colOff>
      <xdr:row>10</xdr:row>
      <xdr:rowOff>140147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49658AD-F885-4A2F-906D-2DA3BD73FDDF}"/>
            </a:ext>
          </a:extLst>
        </xdr:cNvPr>
        <xdr:cNvSpPr/>
      </xdr:nvSpPr>
      <xdr:spPr>
        <a:xfrm>
          <a:off x="4821952" y="1668142"/>
          <a:ext cx="1053434" cy="896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feedback</a:t>
          </a:r>
          <a:r>
            <a:rPr kumimoji="1" lang="en-US" altLang="ja-JP" sz="1100" baseline="0">
              <a:solidFill>
                <a:schemeClr val="tx1"/>
              </a:solidFill>
            </a:rPr>
            <a:t> value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calculator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661851</xdr:colOff>
      <xdr:row>20</xdr:row>
      <xdr:rowOff>110836</xdr:rowOff>
    </xdr:from>
    <xdr:to>
      <xdr:col>10</xdr:col>
      <xdr:colOff>136022</xdr:colOff>
      <xdr:row>23</xdr:row>
      <xdr:rowOff>82261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D2CAA0B-5430-4FAC-B002-D69133E2419B}"/>
            </a:ext>
          </a:extLst>
        </xdr:cNvPr>
        <xdr:cNvSpPr/>
      </xdr:nvSpPr>
      <xdr:spPr>
        <a:xfrm>
          <a:off x="6203669" y="4959927"/>
          <a:ext cx="859626" cy="69878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485137</xdr:colOff>
      <xdr:row>13</xdr:row>
      <xdr:rowOff>129887</xdr:rowOff>
    </xdr:from>
    <xdr:to>
      <xdr:col>12</xdr:col>
      <xdr:colOff>542286</xdr:colOff>
      <xdr:row>15</xdr:row>
      <xdr:rowOff>201946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419639C-B5FB-44E9-918C-0784796CD675}"/>
            </a:ext>
          </a:extLst>
        </xdr:cNvPr>
        <xdr:cNvSpPr/>
      </xdr:nvSpPr>
      <xdr:spPr>
        <a:xfrm>
          <a:off x="8105137" y="3281796"/>
          <a:ext cx="749876" cy="5569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15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485136</xdr:colOff>
      <xdr:row>20</xdr:row>
      <xdr:rowOff>110837</xdr:rowOff>
    </xdr:from>
    <xdr:to>
      <xdr:col>13</xdr:col>
      <xdr:colOff>136023</xdr:colOff>
      <xdr:row>22</xdr:row>
      <xdr:rowOff>177098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623BECA-7149-49BD-B0A5-8E6A262510DD}"/>
            </a:ext>
          </a:extLst>
        </xdr:cNvPr>
        <xdr:cNvSpPr/>
      </xdr:nvSpPr>
      <xdr:spPr>
        <a:xfrm>
          <a:off x="8105136" y="4959928"/>
          <a:ext cx="1036342" cy="5511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201876</xdr:colOff>
      <xdr:row>6</xdr:row>
      <xdr:rowOff>63211</xdr:rowOff>
    </xdr:from>
    <xdr:to>
      <xdr:col>15</xdr:col>
      <xdr:colOff>70620</xdr:colOff>
      <xdr:row>26</xdr:row>
      <xdr:rowOff>117405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CA5187C-0A57-481C-8271-DAE0B5F92F40}"/>
            </a:ext>
          </a:extLst>
        </xdr:cNvPr>
        <xdr:cNvSpPr/>
      </xdr:nvSpPr>
      <xdr:spPr>
        <a:xfrm>
          <a:off x="9900058" y="1517938"/>
          <a:ext cx="561471" cy="49032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</a:t>
          </a:r>
        </a:p>
      </xdr:txBody>
    </xdr:sp>
    <xdr:clientData/>
  </xdr:twoCellAnchor>
  <xdr:twoCellAnchor>
    <xdr:from>
      <xdr:col>3</xdr:col>
      <xdr:colOff>155496</xdr:colOff>
      <xdr:row>14</xdr:row>
      <xdr:rowOff>189133</xdr:rowOff>
    </xdr:from>
    <xdr:to>
      <xdr:col>5</xdr:col>
      <xdr:colOff>10749</xdr:colOff>
      <xdr:row>16</xdr:row>
      <xdr:rowOff>222509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4A662598-512C-4193-816A-0163D58FB8DC}"/>
            </a:ext>
          </a:extLst>
        </xdr:cNvPr>
        <xdr:cNvSpPr/>
      </xdr:nvSpPr>
      <xdr:spPr>
        <a:xfrm>
          <a:off x="2221688" y="3574171"/>
          <a:ext cx="1232715" cy="516953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フィードバック制御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11</xdr:col>
      <xdr:colOff>118024</xdr:colOff>
      <xdr:row>11</xdr:row>
      <xdr:rowOff>79232</xdr:rowOff>
    </xdr:from>
    <xdr:to>
      <xdr:col>11</xdr:col>
      <xdr:colOff>470414</xdr:colOff>
      <xdr:row>15</xdr:row>
      <xdr:rowOff>98796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CA51FBCC-4782-4BD3-ADDC-4F1A40F05F71}"/>
            </a:ext>
          </a:extLst>
        </xdr:cNvPr>
        <xdr:cNvCxnSpPr>
          <a:stCxn id="132" idx="0"/>
          <a:endCxn id="138" idx="2"/>
        </xdr:cNvCxnSpPr>
      </xdr:nvCxnSpPr>
      <xdr:spPr>
        <a:xfrm rot="5400000" flipH="1" flipV="1">
          <a:off x="7419528" y="3064728"/>
          <a:ext cx="989382" cy="352390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73269</xdr:colOff>
      <xdr:row>11</xdr:row>
      <xdr:rowOff>148938</xdr:rowOff>
    </xdr:from>
    <xdr:to>
      <xdr:col>10</xdr:col>
      <xdr:colOff>482650</xdr:colOff>
      <xdr:row>11</xdr:row>
      <xdr:rowOff>148938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1A280C33-A97D-EFD5-B532-4C692410AD37}"/>
            </a:ext>
          </a:extLst>
        </xdr:cNvPr>
        <xdr:cNvCxnSpPr/>
      </xdr:nvCxnSpPr>
      <xdr:spPr>
        <a:xfrm>
          <a:off x="3516923" y="2808611"/>
          <a:ext cx="385303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494660</xdr:colOff>
      <xdr:row>9</xdr:row>
      <xdr:rowOff>120361</xdr:rowOff>
    </xdr:from>
    <xdr:to>
      <xdr:col>10</xdr:col>
      <xdr:colOff>494660</xdr:colOff>
      <xdr:row>14</xdr:row>
      <xdr:rowOff>267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57A17A57-DCD5-42FF-8D86-3C6724AB9B9E}"/>
            </a:ext>
          </a:extLst>
        </xdr:cNvPr>
        <xdr:cNvCxnSpPr/>
      </xdr:nvCxnSpPr>
      <xdr:spPr>
        <a:xfrm>
          <a:off x="7421933" y="2302452"/>
          <a:ext cx="0" cy="109217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504185</xdr:colOff>
      <xdr:row>9</xdr:row>
      <xdr:rowOff>148936</xdr:rowOff>
    </xdr:from>
    <xdr:to>
      <xdr:col>11</xdr:col>
      <xdr:colOff>475611</xdr:colOff>
      <xdr:row>9</xdr:row>
      <xdr:rowOff>148936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30F6CAE7-2E52-401D-8CF6-1933B9D2B486}"/>
            </a:ext>
          </a:extLst>
        </xdr:cNvPr>
        <xdr:cNvCxnSpPr/>
      </xdr:nvCxnSpPr>
      <xdr:spPr>
        <a:xfrm>
          <a:off x="7431458" y="2331027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504185</xdr:colOff>
      <xdr:row>13</xdr:row>
      <xdr:rowOff>188660</xdr:rowOff>
    </xdr:from>
    <xdr:to>
      <xdr:col>11</xdr:col>
      <xdr:colOff>474800</xdr:colOff>
      <xdr:row>13</xdr:row>
      <xdr:rowOff>188660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D6252E32-D325-4E54-8F27-E769D7DA30E3}"/>
            </a:ext>
          </a:extLst>
        </xdr:cNvPr>
        <xdr:cNvCxnSpPr/>
      </xdr:nvCxnSpPr>
      <xdr:spPr>
        <a:xfrm>
          <a:off x="7431458" y="3340569"/>
          <a:ext cx="66334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617113</xdr:colOff>
      <xdr:row>11</xdr:row>
      <xdr:rowOff>103383</xdr:rowOff>
    </xdr:from>
    <xdr:to>
      <xdr:col>6</xdr:col>
      <xdr:colOff>636162</xdr:colOff>
      <xdr:row>13</xdr:row>
      <xdr:rowOff>208157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F268A97C-3BC0-4D6B-99BB-82BA7A3F0C8F}"/>
            </a:ext>
          </a:extLst>
        </xdr:cNvPr>
        <xdr:cNvSpPr/>
      </xdr:nvSpPr>
      <xdr:spPr>
        <a:xfrm>
          <a:off x="3372036" y="2763056"/>
          <a:ext cx="1396511" cy="588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chemeClr val="tx1"/>
              </a:solidFill>
            </a:rPr>
            <a:t>AWG</a:t>
          </a:r>
          <a:r>
            <a:rPr kumimoji="1" lang="en-US" altLang="ja-JP" sz="900" baseline="0">
              <a:solidFill>
                <a:schemeClr val="tx1"/>
              </a:solidFill>
            </a:rPr>
            <a:t>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15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528001</xdr:colOff>
      <xdr:row>11</xdr:row>
      <xdr:rowOff>44161</xdr:rowOff>
    </xdr:from>
    <xdr:to>
      <xdr:col>12</xdr:col>
      <xdr:colOff>421568</xdr:colOff>
      <xdr:row>14</xdr:row>
      <xdr:rowOff>58448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F94810BC-4149-4625-87B2-025BC867CD3F}"/>
            </a:ext>
          </a:extLst>
        </xdr:cNvPr>
        <xdr:cNvSpPr/>
      </xdr:nvSpPr>
      <xdr:spPr>
        <a:xfrm rot="5400000">
          <a:off x="8070322" y="2788840"/>
          <a:ext cx="741651" cy="5862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188204</xdr:colOff>
      <xdr:row>15</xdr:row>
      <xdr:rowOff>120773</xdr:rowOff>
    </xdr:from>
    <xdr:to>
      <xdr:col>11</xdr:col>
      <xdr:colOff>485136</xdr:colOff>
      <xdr:row>15</xdr:row>
      <xdr:rowOff>120773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4F469F8B-A106-4B1C-B22D-914618AC6B47}"/>
            </a:ext>
          </a:extLst>
        </xdr:cNvPr>
        <xdr:cNvCxnSpPr/>
      </xdr:nvCxnSpPr>
      <xdr:spPr>
        <a:xfrm flipH="1">
          <a:off x="7115477" y="3757591"/>
          <a:ext cx="989659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178679</xdr:colOff>
      <xdr:row>13</xdr:row>
      <xdr:rowOff>188660</xdr:rowOff>
    </xdr:from>
    <xdr:to>
      <xdr:col>10</xdr:col>
      <xdr:colOff>494660</xdr:colOff>
      <xdr:row>13</xdr:row>
      <xdr:rowOff>188660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4DC07F-B465-4313-B92B-BA46BACF7E63}"/>
            </a:ext>
          </a:extLst>
        </xdr:cNvPr>
        <xdr:cNvCxnSpPr/>
      </xdr:nvCxnSpPr>
      <xdr:spPr>
        <a:xfrm flipH="1">
          <a:off x="7105952" y="3340569"/>
          <a:ext cx="3159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14</xdr:row>
      <xdr:rowOff>175131</xdr:rowOff>
    </xdr:from>
    <xdr:to>
      <xdr:col>8</xdr:col>
      <xdr:colOff>670136</xdr:colOff>
      <xdr:row>17</xdr:row>
      <xdr:rowOff>42089</xdr:rowOff>
    </xdr:to>
    <xdr:cxnSp macro="">
      <xdr:nvCxnSpPr>
        <xdr:cNvPr id="119" name="コネクタ: カギ線 118">
          <a:extLst>
            <a:ext uri="{FF2B5EF4-FFF2-40B4-BE49-F238E27FC236}">
              <a16:creationId xmlns:a16="http://schemas.microsoft.com/office/drawing/2014/main" id="{EF99146A-DD30-4A5B-9822-8D7809D1A3BB}"/>
            </a:ext>
          </a:extLst>
        </xdr:cNvPr>
        <xdr:cNvCxnSpPr>
          <a:stCxn id="4" idx="0"/>
          <a:endCxn id="5" idx="1"/>
        </xdr:cNvCxnSpPr>
      </xdr:nvCxnSpPr>
      <xdr:spPr>
        <a:xfrm rot="5400000" flipH="1" flipV="1">
          <a:off x="5215030" y="3166892"/>
          <a:ext cx="594321" cy="1399527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19</xdr:row>
      <xdr:rowOff>201941</xdr:rowOff>
    </xdr:from>
    <xdr:to>
      <xdr:col>8</xdr:col>
      <xdr:colOff>661851</xdr:colOff>
      <xdr:row>21</xdr:row>
      <xdr:rowOff>216647</xdr:rowOff>
    </xdr:to>
    <xdr:cxnSp macro="">
      <xdr:nvCxnSpPr>
        <xdr:cNvPr id="126" name="コネクタ: カギ線 125">
          <a:extLst>
            <a:ext uri="{FF2B5EF4-FFF2-40B4-BE49-F238E27FC236}">
              <a16:creationId xmlns:a16="http://schemas.microsoft.com/office/drawing/2014/main" id="{6AFE7E8E-6D0E-46D5-BDE4-6A48892455C9}"/>
            </a:ext>
          </a:extLst>
        </xdr:cNvPr>
        <xdr:cNvCxnSpPr>
          <a:stCxn id="4" idx="2"/>
          <a:endCxn id="7" idx="1"/>
        </xdr:cNvCxnSpPr>
      </xdr:nvCxnSpPr>
      <xdr:spPr>
        <a:xfrm rot="16200000" flipH="1">
          <a:off x="5258240" y="4362764"/>
          <a:ext cx="499615" cy="1391242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94212</xdr:colOff>
      <xdr:row>15</xdr:row>
      <xdr:rowOff>98795</xdr:rowOff>
    </xdr:from>
    <xdr:to>
      <xdr:col>11</xdr:col>
      <xdr:colOff>141837</xdr:colOff>
      <xdr:row>15</xdr:row>
      <xdr:rowOff>147319</xdr:rowOff>
    </xdr:to>
    <xdr:sp macro="" textlink="">
      <xdr:nvSpPr>
        <xdr:cNvPr id="132" name="楕円 131">
          <a:extLst>
            <a:ext uri="{FF2B5EF4-FFF2-40B4-BE49-F238E27FC236}">
              <a16:creationId xmlns:a16="http://schemas.microsoft.com/office/drawing/2014/main" id="{30283901-CBA4-40E2-A396-97E27698C8AE}"/>
            </a:ext>
          </a:extLst>
        </xdr:cNvPr>
        <xdr:cNvSpPr/>
      </xdr:nvSpPr>
      <xdr:spPr>
        <a:xfrm>
          <a:off x="7714212" y="3735613"/>
          <a:ext cx="47625" cy="48524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470415</xdr:colOff>
      <xdr:row>11</xdr:row>
      <xdr:rowOff>55418</xdr:rowOff>
    </xdr:from>
    <xdr:to>
      <xdr:col>11</xdr:col>
      <xdr:colOff>519772</xdr:colOff>
      <xdr:row>11</xdr:row>
      <xdr:rowOff>103043</xdr:rowOff>
    </xdr:to>
    <xdr:sp macro="" textlink="">
      <xdr:nvSpPr>
        <xdr:cNvPr id="138" name="楕円 137">
          <a:extLst>
            <a:ext uri="{FF2B5EF4-FFF2-40B4-BE49-F238E27FC236}">
              <a16:creationId xmlns:a16="http://schemas.microsoft.com/office/drawing/2014/main" id="{11C4B0E7-0E57-44D6-94A5-46B705F32BA7}"/>
            </a:ext>
          </a:extLst>
        </xdr:cNvPr>
        <xdr:cNvSpPr/>
      </xdr:nvSpPr>
      <xdr:spPr>
        <a:xfrm>
          <a:off x="8090415" y="2722418"/>
          <a:ext cx="4935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475612</xdr:colOff>
      <xdr:row>9</xdr:row>
      <xdr:rowOff>99155</xdr:rowOff>
    </xdr:from>
    <xdr:to>
      <xdr:col>12</xdr:col>
      <xdr:colOff>532761</xdr:colOff>
      <xdr:row>11</xdr:row>
      <xdr:rowOff>143967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6F7473D-28AC-456B-891E-5918A052574F}"/>
            </a:ext>
          </a:extLst>
        </xdr:cNvPr>
        <xdr:cNvSpPr/>
      </xdr:nvSpPr>
      <xdr:spPr>
        <a:xfrm>
          <a:off x="8095612" y="2281246"/>
          <a:ext cx="749876" cy="52972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152588</xdr:colOff>
      <xdr:row>20</xdr:row>
      <xdr:rowOff>234661</xdr:rowOff>
    </xdr:from>
    <xdr:to>
      <xdr:col>11</xdr:col>
      <xdr:colOff>485136</xdr:colOff>
      <xdr:row>20</xdr:row>
      <xdr:rowOff>234661</xdr:rowOff>
    </xdr:to>
    <xdr:cxnSp macro="">
      <xdr:nvCxnSpPr>
        <xdr:cNvPr id="142" name="直線矢印コネクタ 141">
          <a:extLst>
            <a:ext uri="{FF2B5EF4-FFF2-40B4-BE49-F238E27FC236}">
              <a16:creationId xmlns:a16="http://schemas.microsoft.com/office/drawing/2014/main" id="{5933E65C-4067-4087-A01B-D0E0C12097FE}"/>
            </a:ext>
          </a:extLst>
        </xdr:cNvPr>
        <xdr:cNvCxnSpPr/>
      </xdr:nvCxnSpPr>
      <xdr:spPr>
        <a:xfrm flipH="1">
          <a:off x="7079861" y="5083752"/>
          <a:ext cx="1025275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133296</xdr:colOff>
      <xdr:row>21</xdr:row>
      <xdr:rowOff>24857</xdr:rowOff>
    </xdr:from>
    <xdr:to>
      <xdr:col>11</xdr:col>
      <xdr:colOff>499747</xdr:colOff>
      <xdr:row>24</xdr:row>
      <xdr:rowOff>195604</xdr:rowOff>
    </xdr:to>
    <xdr:cxnSp macro="">
      <xdr:nvCxnSpPr>
        <xdr:cNvPr id="144" name="コネクタ: カギ線 143">
          <a:extLst>
            <a:ext uri="{FF2B5EF4-FFF2-40B4-BE49-F238E27FC236}">
              <a16:creationId xmlns:a16="http://schemas.microsoft.com/office/drawing/2014/main" id="{8E662B38-3266-4649-BECE-2ADB02B42EBB}"/>
            </a:ext>
          </a:extLst>
        </xdr:cNvPr>
        <xdr:cNvCxnSpPr>
          <a:stCxn id="145" idx="4"/>
          <a:endCxn id="148" idx="2"/>
        </xdr:cNvCxnSpPr>
      </xdr:nvCxnSpPr>
      <xdr:spPr>
        <a:xfrm rot="16200000" flipH="1">
          <a:off x="7487466" y="5382232"/>
          <a:ext cx="898111" cy="366451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109484</xdr:colOff>
      <xdr:row>20</xdr:row>
      <xdr:rowOff>219686</xdr:rowOff>
    </xdr:from>
    <xdr:to>
      <xdr:col>11</xdr:col>
      <xdr:colOff>157109</xdr:colOff>
      <xdr:row>21</xdr:row>
      <xdr:rowOff>24857</xdr:rowOff>
    </xdr:to>
    <xdr:sp macro="" textlink="">
      <xdr:nvSpPr>
        <xdr:cNvPr id="145" name="楕円 144">
          <a:extLst>
            <a:ext uri="{FF2B5EF4-FFF2-40B4-BE49-F238E27FC236}">
              <a16:creationId xmlns:a16="http://schemas.microsoft.com/office/drawing/2014/main" id="{593654D7-474E-4F14-A8E8-C10617FCCB6B}"/>
            </a:ext>
          </a:extLst>
        </xdr:cNvPr>
        <xdr:cNvSpPr/>
      </xdr:nvSpPr>
      <xdr:spPr>
        <a:xfrm>
          <a:off x="7729484" y="5068777"/>
          <a:ext cx="47625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499748</xdr:colOff>
      <xdr:row>24</xdr:row>
      <xdr:rowOff>171791</xdr:rowOff>
    </xdr:from>
    <xdr:to>
      <xdr:col>11</xdr:col>
      <xdr:colOff>554375</xdr:colOff>
      <xdr:row>24</xdr:row>
      <xdr:rowOff>219416</xdr:rowOff>
    </xdr:to>
    <xdr:sp macro="" textlink="">
      <xdr:nvSpPr>
        <xdr:cNvPr id="148" name="楕円 147">
          <a:extLst>
            <a:ext uri="{FF2B5EF4-FFF2-40B4-BE49-F238E27FC236}">
              <a16:creationId xmlns:a16="http://schemas.microsoft.com/office/drawing/2014/main" id="{4D31C036-2082-488D-9AB5-6F80C2350AF9}"/>
            </a:ext>
          </a:extLst>
        </xdr:cNvPr>
        <xdr:cNvSpPr/>
      </xdr:nvSpPr>
      <xdr:spPr>
        <a:xfrm>
          <a:off x="8119748" y="5990700"/>
          <a:ext cx="5462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495905</xdr:colOff>
      <xdr:row>24</xdr:row>
      <xdr:rowOff>96345</xdr:rowOff>
    </xdr:from>
    <xdr:to>
      <xdr:col>13</xdr:col>
      <xdr:colOff>144305</xdr:colOff>
      <xdr:row>26</xdr:row>
      <xdr:rowOff>135685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3A133FF-071C-4BBA-8031-8D7BA76E6271}"/>
            </a:ext>
          </a:extLst>
        </xdr:cNvPr>
        <xdr:cNvSpPr/>
      </xdr:nvSpPr>
      <xdr:spPr>
        <a:xfrm>
          <a:off x="8115905" y="5915254"/>
          <a:ext cx="1033855" cy="52424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7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494660</xdr:colOff>
      <xdr:row>22</xdr:row>
      <xdr:rowOff>55885</xdr:rowOff>
    </xdr:from>
    <xdr:to>
      <xdr:col>10</xdr:col>
      <xdr:colOff>494660</xdr:colOff>
      <xdr:row>26</xdr:row>
      <xdr:rowOff>96342</xdr:rowOff>
    </xdr:to>
    <xdr:cxnSp macro="">
      <xdr:nvCxnSpPr>
        <xdr:cNvPr id="154" name="直線矢印コネクタ 153">
          <a:extLst>
            <a:ext uri="{FF2B5EF4-FFF2-40B4-BE49-F238E27FC236}">
              <a16:creationId xmlns:a16="http://schemas.microsoft.com/office/drawing/2014/main" id="{0D5D22F6-C2E1-46C1-A0D6-C9DDD0CE6636}"/>
            </a:ext>
          </a:extLst>
        </xdr:cNvPr>
        <xdr:cNvCxnSpPr/>
      </xdr:nvCxnSpPr>
      <xdr:spPr>
        <a:xfrm>
          <a:off x="7421933" y="5389885"/>
          <a:ext cx="0" cy="1010275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147206</xdr:colOff>
      <xdr:row>22</xdr:row>
      <xdr:rowOff>111252</xdr:rowOff>
    </xdr:from>
    <xdr:to>
      <xdr:col>10</xdr:col>
      <xdr:colOff>483893</xdr:colOff>
      <xdr:row>22</xdr:row>
      <xdr:rowOff>111252</xdr:rowOff>
    </xdr:to>
    <xdr:cxnSp macro="">
      <xdr:nvCxnSpPr>
        <xdr:cNvPr id="155" name="直線矢印コネクタ 154">
          <a:extLst>
            <a:ext uri="{FF2B5EF4-FFF2-40B4-BE49-F238E27FC236}">
              <a16:creationId xmlns:a16="http://schemas.microsoft.com/office/drawing/2014/main" id="{AA17CACC-DB18-4654-9CC2-BA5868022316}"/>
            </a:ext>
          </a:extLst>
        </xdr:cNvPr>
        <xdr:cNvCxnSpPr/>
      </xdr:nvCxnSpPr>
      <xdr:spPr>
        <a:xfrm flipH="1">
          <a:off x="7074479" y="5445252"/>
          <a:ext cx="33668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512468</xdr:colOff>
      <xdr:row>22</xdr:row>
      <xdr:rowOff>105040</xdr:rowOff>
    </xdr:from>
    <xdr:to>
      <xdr:col>11</xdr:col>
      <xdr:colOff>483894</xdr:colOff>
      <xdr:row>22</xdr:row>
      <xdr:rowOff>105040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4272F03E-8E5A-4E5D-B227-7633010A7EBE}"/>
            </a:ext>
          </a:extLst>
        </xdr:cNvPr>
        <xdr:cNvCxnSpPr/>
      </xdr:nvCxnSpPr>
      <xdr:spPr>
        <a:xfrm>
          <a:off x="7439741" y="5439040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492175</xdr:colOff>
      <xdr:row>26</xdr:row>
      <xdr:rowOff>29479</xdr:rowOff>
    </xdr:from>
    <xdr:to>
      <xdr:col>11</xdr:col>
      <xdr:colOff>487207</xdr:colOff>
      <xdr:row>26</xdr:row>
      <xdr:rowOff>29479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CEEBEAD6-E451-490E-A37F-06E57C587BFB}"/>
            </a:ext>
          </a:extLst>
        </xdr:cNvPr>
        <xdr:cNvCxnSpPr/>
      </xdr:nvCxnSpPr>
      <xdr:spPr>
        <a:xfrm>
          <a:off x="7419448" y="6333297"/>
          <a:ext cx="68775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24</xdr:row>
      <xdr:rowOff>115807</xdr:rowOff>
    </xdr:from>
    <xdr:to>
      <xdr:col>10</xdr:col>
      <xdr:colOff>482650</xdr:colOff>
      <xdr:row>24</xdr:row>
      <xdr:rowOff>115807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842CE809-CDD4-4A3A-A012-3A82E76D9FCC}"/>
            </a:ext>
          </a:extLst>
        </xdr:cNvPr>
        <xdr:cNvCxnSpPr/>
      </xdr:nvCxnSpPr>
      <xdr:spPr>
        <a:xfrm>
          <a:off x="3531577" y="5918730"/>
          <a:ext cx="38383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683505</xdr:colOff>
      <xdr:row>24</xdr:row>
      <xdr:rowOff>55283</xdr:rowOff>
    </xdr:from>
    <xdr:to>
      <xdr:col>7</xdr:col>
      <xdr:colOff>113931</xdr:colOff>
      <xdr:row>26</xdr:row>
      <xdr:rowOff>160057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92211586-D425-4F39-BA1A-F42DE7E468DD}"/>
            </a:ext>
          </a:extLst>
        </xdr:cNvPr>
        <xdr:cNvSpPr/>
      </xdr:nvSpPr>
      <xdr:spPr>
        <a:xfrm>
          <a:off x="3438428" y="5858206"/>
          <a:ext cx="1496618" cy="588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aseline="0">
              <a:solidFill>
                <a:schemeClr val="tx1"/>
              </a:solidFill>
            </a:rPr>
            <a:t>capture unit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7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29384</xdr:colOff>
      <xdr:row>22</xdr:row>
      <xdr:rowOff>6703</xdr:rowOff>
    </xdr:from>
    <xdr:to>
      <xdr:col>12</xdr:col>
      <xdr:colOff>615679</xdr:colOff>
      <xdr:row>25</xdr:row>
      <xdr:rowOff>20991</xdr:rowOff>
    </xdr:to>
    <xdr:sp macro="" textlink="">
      <xdr:nvSpPr>
        <xdr:cNvPr id="166" name="正方形/長方形 165">
          <a:extLst>
            <a:ext uri="{FF2B5EF4-FFF2-40B4-BE49-F238E27FC236}">
              <a16:creationId xmlns:a16="http://schemas.microsoft.com/office/drawing/2014/main" id="{2FE7BB91-1936-47A4-9C13-E758FDBB3684}"/>
            </a:ext>
          </a:extLst>
        </xdr:cNvPr>
        <xdr:cNvSpPr/>
      </xdr:nvSpPr>
      <xdr:spPr>
        <a:xfrm rot="5400000">
          <a:off x="8264433" y="5418381"/>
          <a:ext cx="741652" cy="5862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80596</xdr:colOff>
      <xdr:row>18</xdr:row>
      <xdr:rowOff>108351</xdr:rowOff>
    </xdr:from>
    <xdr:to>
      <xdr:col>5</xdr:col>
      <xdr:colOff>646999</xdr:colOff>
      <xdr:row>18</xdr:row>
      <xdr:rowOff>108351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5C08B787-35A6-43D6-AEEB-05327B2879A1}"/>
            </a:ext>
          </a:extLst>
        </xdr:cNvPr>
        <xdr:cNvCxnSpPr/>
      </xdr:nvCxnSpPr>
      <xdr:spPr>
        <a:xfrm>
          <a:off x="3524250" y="4460543"/>
          <a:ext cx="56640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531933</xdr:colOff>
      <xdr:row>10</xdr:row>
      <xdr:rowOff>95100</xdr:rowOff>
    </xdr:from>
    <xdr:to>
      <xdr:col>14</xdr:col>
      <xdr:colOff>185719</xdr:colOff>
      <xdr:row>10</xdr:row>
      <xdr:rowOff>95100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3C125563-3695-471F-B582-1E53565B422C}"/>
            </a:ext>
          </a:extLst>
        </xdr:cNvPr>
        <xdr:cNvCxnSpPr/>
      </xdr:nvCxnSpPr>
      <xdr:spPr>
        <a:xfrm flipH="1">
          <a:off x="8844660" y="2519645"/>
          <a:ext cx="10392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543942</xdr:colOff>
      <xdr:row>9</xdr:row>
      <xdr:rowOff>19543</xdr:rowOff>
    </xdr:from>
    <xdr:to>
      <xdr:col>14</xdr:col>
      <xdr:colOff>251981</xdr:colOff>
      <xdr:row>10</xdr:row>
      <xdr:rowOff>46648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2AC555C2-B097-4415-B0A2-4EF0DF777DA7}"/>
            </a:ext>
          </a:extLst>
        </xdr:cNvPr>
        <xdr:cNvSpPr/>
      </xdr:nvSpPr>
      <xdr:spPr>
        <a:xfrm>
          <a:off x="8856669" y="2201634"/>
          <a:ext cx="1093494" cy="2695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サンプルデータ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543529</xdr:colOff>
      <xdr:row>15</xdr:row>
      <xdr:rowOff>11257</xdr:rowOff>
    </xdr:from>
    <xdr:to>
      <xdr:col>14</xdr:col>
      <xdr:colOff>198461</xdr:colOff>
      <xdr:row>15</xdr:row>
      <xdr:rowOff>11257</xdr:rowOff>
    </xdr:to>
    <xdr:cxnSp macro="">
      <xdr:nvCxnSpPr>
        <xdr:cNvPr id="173" name="直線矢印コネクタ 172">
          <a:extLst>
            <a:ext uri="{FF2B5EF4-FFF2-40B4-BE49-F238E27FC236}">
              <a16:creationId xmlns:a16="http://schemas.microsoft.com/office/drawing/2014/main" id="{7101E866-A356-407C-95D7-19D040212365}"/>
            </a:ext>
          </a:extLst>
        </xdr:cNvPr>
        <xdr:cNvCxnSpPr/>
      </xdr:nvCxnSpPr>
      <xdr:spPr>
        <a:xfrm flipH="1">
          <a:off x="8856256" y="3648075"/>
          <a:ext cx="104038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70575</xdr:colOff>
      <xdr:row>19</xdr:row>
      <xdr:rowOff>157391</xdr:rowOff>
    </xdr:from>
    <xdr:to>
      <xdr:col>14</xdr:col>
      <xdr:colOff>247410</xdr:colOff>
      <xdr:row>21</xdr:row>
      <xdr:rowOff>198804</xdr:rowOff>
    </xdr:to>
    <xdr:sp macro="" textlink="">
      <xdr:nvSpPr>
        <xdr:cNvPr id="174" name="正方形/長方形 173">
          <a:extLst>
            <a:ext uri="{FF2B5EF4-FFF2-40B4-BE49-F238E27FC236}">
              <a16:creationId xmlns:a16="http://schemas.microsoft.com/office/drawing/2014/main" id="{F4E96AC3-209F-43F2-9AD8-AFDFF694EAF9}"/>
            </a:ext>
          </a:extLst>
        </xdr:cNvPr>
        <xdr:cNvSpPr/>
      </xdr:nvSpPr>
      <xdr:spPr>
        <a:xfrm>
          <a:off x="9076030" y="4764027"/>
          <a:ext cx="869562" cy="5263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</a:t>
          </a:r>
          <a:endParaRPr kumimoji="1" lang="en-US" altLang="ja-JP" sz="900">
            <a:solidFill>
              <a:schemeClr val="tx1"/>
            </a:solidFill>
          </a:endParaRPr>
        </a:p>
        <a:p>
          <a:pPr algn="ctr"/>
          <a:r>
            <a:rPr kumimoji="1" lang="ja-JP" altLang="en-US" sz="900">
              <a:solidFill>
                <a:schemeClr val="tx1"/>
              </a:solidFill>
            </a:rPr>
            <a:t>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139336</xdr:colOff>
      <xdr:row>21</xdr:row>
      <xdr:rowOff>121191</xdr:rowOff>
    </xdr:from>
    <xdr:to>
      <xdr:col>14</xdr:col>
      <xdr:colOff>194001</xdr:colOff>
      <xdr:row>21</xdr:row>
      <xdr:rowOff>121191</xdr:rowOff>
    </xdr:to>
    <xdr:cxnSp macro="">
      <xdr:nvCxnSpPr>
        <xdr:cNvPr id="175" name="直線矢印コネクタ 174">
          <a:extLst>
            <a:ext uri="{FF2B5EF4-FFF2-40B4-BE49-F238E27FC236}">
              <a16:creationId xmlns:a16="http://schemas.microsoft.com/office/drawing/2014/main" id="{24C54681-C47A-418A-A75C-FFA339E31BD7}"/>
            </a:ext>
          </a:extLst>
        </xdr:cNvPr>
        <xdr:cNvCxnSpPr/>
      </xdr:nvCxnSpPr>
      <xdr:spPr>
        <a:xfrm>
          <a:off x="9144791" y="5212736"/>
          <a:ext cx="74739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159214</xdr:colOff>
      <xdr:row>25</xdr:row>
      <xdr:rowOff>101726</xdr:rowOff>
    </xdr:from>
    <xdr:to>
      <xdr:col>14</xdr:col>
      <xdr:colOff>185719</xdr:colOff>
      <xdr:row>25</xdr:row>
      <xdr:rowOff>101726</xdr:rowOff>
    </xdr:to>
    <xdr:cxnSp macro="">
      <xdr:nvCxnSpPr>
        <xdr:cNvPr id="179" name="直線矢印コネクタ 178">
          <a:extLst>
            <a:ext uri="{FF2B5EF4-FFF2-40B4-BE49-F238E27FC236}">
              <a16:creationId xmlns:a16="http://schemas.microsoft.com/office/drawing/2014/main" id="{8920603D-4305-4C5A-80D8-B6995FBB1CAB}"/>
            </a:ext>
          </a:extLst>
        </xdr:cNvPr>
        <xdr:cNvCxnSpPr/>
      </xdr:nvCxnSpPr>
      <xdr:spPr>
        <a:xfrm>
          <a:off x="9164669" y="6163090"/>
          <a:ext cx="71923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328590</xdr:colOff>
      <xdr:row>13</xdr:row>
      <xdr:rowOff>204017</xdr:rowOff>
    </xdr:from>
    <xdr:to>
      <xdr:col>8</xdr:col>
      <xdr:colOff>347641</xdr:colOff>
      <xdr:row>14</xdr:row>
      <xdr:rowOff>218509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C4AF247-8D14-45B2-A7C4-D195874A81FD}"/>
            </a:ext>
          </a:extLst>
        </xdr:cNvPr>
        <xdr:cNvSpPr/>
      </xdr:nvSpPr>
      <xdr:spPr>
        <a:xfrm>
          <a:off x="4484954" y="3355926"/>
          <a:ext cx="1404505" cy="2569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464425</xdr:colOff>
      <xdr:row>21</xdr:row>
      <xdr:rowOff>223895</xdr:rowOff>
    </xdr:from>
    <xdr:to>
      <xdr:col>8</xdr:col>
      <xdr:colOff>483476</xdr:colOff>
      <xdr:row>22</xdr:row>
      <xdr:rowOff>238388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822761E-C15A-444C-AED5-D07413D1999D}"/>
            </a:ext>
          </a:extLst>
        </xdr:cNvPr>
        <xdr:cNvSpPr/>
      </xdr:nvSpPr>
      <xdr:spPr>
        <a:xfrm>
          <a:off x="4620789" y="5315440"/>
          <a:ext cx="1404505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657719</xdr:colOff>
      <xdr:row>18</xdr:row>
      <xdr:rowOff>118705</xdr:rowOff>
    </xdr:from>
    <xdr:to>
      <xdr:col>14</xdr:col>
      <xdr:colOff>184476</xdr:colOff>
      <xdr:row>18</xdr:row>
      <xdr:rowOff>118705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E02E1DC1-6616-4609-B5FD-FED5DCC46AE3}"/>
            </a:ext>
          </a:extLst>
        </xdr:cNvPr>
        <xdr:cNvCxnSpPr/>
      </xdr:nvCxnSpPr>
      <xdr:spPr>
        <a:xfrm>
          <a:off x="5506810" y="4482887"/>
          <a:ext cx="4375848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191098</xdr:colOff>
      <xdr:row>17</xdr:row>
      <xdr:rowOff>116221</xdr:rowOff>
    </xdr:from>
    <xdr:to>
      <xdr:col>12</xdr:col>
      <xdr:colOff>500458</xdr:colOff>
      <xdr:row>18</xdr:row>
      <xdr:rowOff>130714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A9C26D9-37F9-4E7D-A78E-686F4FF4D9A3}"/>
            </a:ext>
          </a:extLst>
        </xdr:cNvPr>
        <xdr:cNvSpPr/>
      </xdr:nvSpPr>
      <xdr:spPr>
        <a:xfrm>
          <a:off x="6425643" y="4237948"/>
          <a:ext cx="2387542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r>
            <a:rPr kumimoji="1" lang="en-US" altLang="ja-JP" sz="900" b="1">
              <a:solidFill>
                <a:schemeClr val="tx1"/>
              </a:solidFill>
            </a:rPr>
            <a:t>/</a:t>
          </a:r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676919</xdr:colOff>
      <xdr:row>6</xdr:row>
      <xdr:rowOff>157791</xdr:rowOff>
    </xdr:from>
    <xdr:to>
      <xdr:col>7</xdr:col>
      <xdr:colOff>96834</xdr:colOff>
      <xdr:row>7</xdr:row>
      <xdr:rowOff>149748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35C30957-F9B2-49AF-99DA-79551B4ADAEE}"/>
            </a:ext>
          </a:extLst>
        </xdr:cNvPr>
        <xdr:cNvSpPr/>
      </xdr:nvSpPr>
      <xdr:spPr>
        <a:xfrm>
          <a:off x="3431842" y="1608522"/>
          <a:ext cx="1486107" cy="2337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フィードバック値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95250</xdr:colOff>
      <xdr:row>7</xdr:row>
      <xdr:rowOff>130960</xdr:rowOff>
    </xdr:from>
    <xdr:to>
      <xdr:col>6</xdr:col>
      <xdr:colOff>650150</xdr:colOff>
      <xdr:row>7</xdr:row>
      <xdr:rowOff>130960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294DE805-D805-4D61-A81F-1D38EBCC7D1B}"/>
            </a:ext>
          </a:extLst>
        </xdr:cNvPr>
        <xdr:cNvCxnSpPr/>
      </xdr:nvCxnSpPr>
      <xdr:spPr>
        <a:xfrm>
          <a:off x="3538904" y="1823479"/>
          <a:ext cx="1243631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9</xdr:row>
      <xdr:rowOff>61043</xdr:rowOff>
    </xdr:from>
    <xdr:to>
      <xdr:col>6</xdr:col>
      <xdr:colOff>648608</xdr:colOff>
      <xdr:row>9</xdr:row>
      <xdr:rowOff>61043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3B24E50-B358-4A57-891D-982C27EDF2BF}"/>
            </a:ext>
          </a:extLst>
        </xdr:cNvPr>
        <xdr:cNvCxnSpPr/>
      </xdr:nvCxnSpPr>
      <xdr:spPr>
        <a:xfrm>
          <a:off x="3525206" y="2222804"/>
          <a:ext cx="1248141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10</xdr:row>
      <xdr:rowOff>64251</xdr:rowOff>
    </xdr:from>
    <xdr:to>
      <xdr:col>6</xdr:col>
      <xdr:colOff>659675</xdr:colOff>
      <xdr:row>10</xdr:row>
      <xdr:rowOff>64251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7D1F353E-4604-4995-AD2B-FF79406E1446}"/>
            </a:ext>
          </a:extLst>
        </xdr:cNvPr>
        <xdr:cNvCxnSpPr/>
      </xdr:nvCxnSpPr>
      <xdr:spPr>
        <a:xfrm>
          <a:off x="3531577" y="2482136"/>
          <a:ext cx="126048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461357</xdr:colOff>
      <xdr:row>6</xdr:row>
      <xdr:rowOff>207112</xdr:rowOff>
    </xdr:from>
    <xdr:to>
      <xdr:col>6</xdr:col>
      <xdr:colOff>354925</xdr:colOff>
      <xdr:row>9</xdr:row>
      <xdr:rowOff>221399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63F2497D-2D05-49CE-9FA1-86E6BAC50C6E}"/>
            </a:ext>
          </a:extLst>
        </xdr:cNvPr>
        <xdr:cNvSpPr/>
      </xdr:nvSpPr>
      <xdr:spPr>
        <a:xfrm rot="5400000">
          <a:off x="3826335" y="1736519"/>
          <a:ext cx="739652" cy="58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chemeClr val="tx1"/>
              </a:solidFill>
            </a:rPr>
            <a:t>・・・</a:t>
          </a:r>
          <a:endParaRPr kumimoji="1" lang="en-US" altLang="ja-JP" sz="7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332102</xdr:colOff>
      <xdr:row>8</xdr:row>
      <xdr:rowOff>41583</xdr:rowOff>
    </xdr:from>
    <xdr:to>
      <xdr:col>14</xdr:col>
      <xdr:colOff>225136</xdr:colOff>
      <xdr:row>8</xdr:row>
      <xdr:rowOff>41583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322741CE-C528-44D2-8E00-B181967AAFDD}"/>
            </a:ext>
          </a:extLst>
        </xdr:cNvPr>
        <xdr:cNvCxnSpPr/>
      </xdr:nvCxnSpPr>
      <xdr:spPr>
        <a:xfrm flipH="1">
          <a:off x="5873920" y="1981219"/>
          <a:ext cx="4049398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312982</xdr:colOff>
      <xdr:row>7</xdr:row>
      <xdr:rowOff>36299</xdr:rowOff>
    </xdr:from>
    <xdr:to>
      <xdr:col>12</xdr:col>
      <xdr:colOff>191133</xdr:colOff>
      <xdr:row>8</xdr:row>
      <xdr:rowOff>59075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F02E3CC0-1898-470E-99CD-FD951F7A3E74}"/>
            </a:ext>
          </a:extLst>
        </xdr:cNvPr>
        <xdr:cNvSpPr/>
      </xdr:nvSpPr>
      <xdr:spPr>
        <a:xfrm>
          <a:off x="7240255" y="1733481"/>
          <a:ext cx="1263605" cy="2652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87923</xdr:colOff>
      <xdr:row>10</xdr:row>
      <xdr:rowOff>99113</xdr:rowOff>
    </xdr:from>
    <xdr:to>
      <xdr:col>2</xdr:col>
      <xdr:colOff>493530</xdr:colOff>
      <xdr:row>10</xdr:row>
      <xdr:rowOff>99113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50ECC454-DD5F-48E9-A249-08DF7B394FE6}"/>
            </a:ext>
          </a:extLst>
        </xdr:cNvPr>
        <xdr:cNvCxnSpPr/>
      </xdr:nvCxnSpPr>
      <xdr:spPr>
        <a:xfrm>
          <a:off x="1465385" y="2516998"/>
          <a:ext cx="40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294047</xdr:colOff>
      <xdr:row>18</xdr:row>
      <xdr:rowOff>207121</xdr:rowOff>
    </xdr:from>
    <xdr:to>
      <xdr:col>4</xdr:col>
      <xdr:colOff>536545</xdr:colOff>
      <xdr:row>20</xdr:row>
      <xdr:rowOff>88981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D43430E7-A819-49EE-8557-452F2D3600C4}"/>
            </a:ext>
          </a:extLst>
        </xdr:cNvPr>
        <xdr:cNvSpPr/>
      </xdr:nvSpPr>
      <xdr:spPr>
        <a:xfrm>
          <a:off x="2360239" y="4559313"/>
          <a:ext cx="931229" cy="365437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制御レジスタ</a:t>
          </a:r>
          <a:endParaRPr kumimoji="1" lang="en-US" altLang="ja-JP" sz="9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460637</xdr:colOff>
      <xdr:row>17</xdr:row>
      <xdr:rowOff>188531</xdr:rowOff>
    </xdr:from>
    <xdr:to>
      <xdr:col>2</xdr:col>
      <xdr:colOff>555887</xdr:colOff>
      <xdr:row>19</xdr:row>
      <xdr:rowOff>74962</xdr:rowOff>
    </xdr:to>
    <xdr:sp macro="" textlink="">
      <xdr:nvSpPr>
        <xdr:cNvPr id="85" name="矢印: 左右 84">
          <a:extLst>
            <a:ext uri="{FF2B5EF4-FFF2-40B4-BE49-F238E27FC236}">
              <a16:creationId xmlns:a16="http://schemas.microsoft.com/office/drawing/2014/main" id="{97119962-DB6B-9278-5686-A895CE3DB6D1}"/>
            </a:ext>
          </a:extLst>
        </xdr:cNvPr>
        <xdr:cNvSpPr/>
      </xdr:nvSpPr>
      <xdr:spPr>
        <a:xfrm>
          <a:off x="1149368" y="4298935"/>
          <a:ext cx="783981" cy="370008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10GbE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148930</xdr:colOff>
      <xdr:row>21</xdr:row>
      <xdr:rowOff>202337</xdr:rowOff>
    </xdr:from>
    <xdr:to>
      <xdr:col>4</xdr:col>
      <xdr:colOff>561976</xdr:colOff>
      <xdr:row>23</xdr:row>
      <xdr:rowOff>219075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4C98D75F-F3CE-4D91-AD73-58FD6037C9D2}"/>
            </a:ext>
          </a:extLst>
        </xdr:cNvPr>
        <xdr:cNvSpPr/>
      </xdr:nvSpPr>
      <xdr:spPr>
        <a:xfrm>
          <a:off x="2206330" y="5202962"/>
          <a:ext cx="1098846" cy="492988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コマンドエラー 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レポート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2</xdr:col>
      <xdr:colOff>572266</xdr:colOff>
      <xdr:row>15</xdr:row>
      <xdr:rowOff>229078</xdr:rowOff>
    </xdr:from>
    <xdr:to>
      <xdr:col>2</xdr:col>
      <xdr:colOff>572266</xdr:colOff>
      <xdr:row>23</xdr:row>
      <xdr:rowOff>11989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A73BDDDD-2124-4565-BE79-C5A970699ED6}"/>
            </a:ext>
          </a:extLst>
        </xdr:cNvPr>
        <xdr:cNvCxnSpPr/>
      </xdr:nvCxnSpPr>
      <xdr:spPr>
        <a:xfrm>
          <a:off x="1949728" y="3855905"/>
          <a:ext cx="0" cy="171721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572671</xdr:colOff>
      <xdr:row>16</xdr:row>
      <xdr:rowOff>16512</xdr:rowOff>
    </xdr:from>
    <xdr:to>
      <xdr:col>3</xdr:col>
      <xdr:colOff>149687</xdr:colOff>
      <xdr:row>16</xdr:row>
      <xdr:rowOff>16512</xdr:rowOff>
    </xdr:to>
    <xdr:cxnSp macro="">
      <xdr:nvCxnSpPr>
        <xdr:cNvPr id="97" name="直線矢印コネクタ 96">
          <a:extLst>
            <a:ext uri="{FF2B5EF4-FFF2-40B4-BE49-F238E27FC236}">
              <a16:creationId xmlns:a16="http://schemas.microsoft.com/office/drawing/2014/main" id="{6B64FB77-F93E-4537-B7CD-3F9D14E5123B}"/>
            </a:ext>
          </a:extLst>
        </xdr:cNvPr>
        <xdr:cNvCxnSpPr/>
      </xdr:nvCxnSpPr>
      <xdr:spPr>
        <a:xfrm>
          <a:off x="1950133" y="3885127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565344</xdr:colOff>
      <xdr:row>22</xdr:row>
      <xdr:rowOff>207728</xdr:rowOff>
    </xdr:from>
    <xdr:to>
      <xdr:col>3</xdr:col>
      <xdr:colOff>142360</xdr:colOff>
      <xdr:row>22</xdr:row>
      <xdr:rowOff>207728</xdr:rowOff>
    </xdr:to>
    <xdr:cxnSp macro="">
      <xdr:nvCxnSpPr>
        <xdr:cNvPr id="100" name="直線矢印コネクタ 99">
          <a:extLst>
            <a:ext uri="{FF2B5EF4-FFF2-40B4-BE49-F238E27FC236}">
              <a16:creationId xmlns:a16="http://schemas.microsoft.com/office/drawing/2014/main" id="{EEE27314-47E1-4939-84EA-60BD9B06B215}"/>
            </a:ext>
          </a:extLst>
        </xdr:cNvPr>
        <xdr:cNvCxnSpPr/>
      </xdr:nvCxnSpPr>
      <xdr:spPr>
        <a:xfrm flipH="1">
          <a:off x="1942806" y="5527074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579796</xdr:colOff>
      <xdr:row>19</xdr:row>
      <xdr:rowOff>149921</xdr:rowOff>
    </xdr:from>
    <xdr:to>
      <xdr:col>3</xdr:col>
      <xdr:colOff>294047</xdr:colOff>
      <xdr:row>19</xdr:row>
      <xdr:rowOff>149921</xdr:rowOff>
    </xdr:to>
    <xdr:cxnSp macro="">
      <xdr:nvCxnSpPr>
        <xdr:cNvPr id="109" name="直線矢印コネクタ 108">
          <a:extLst>
            <a:ext uri="{FF2B5EF4-FFF2-40B4-BE49-F238E27FC236}">
              <a16:creationId xmlns:a16="http://schemas.microsoft.com/office/drawing/2014/main" id="{A08DBAFA-5E08-4F35-9BA8-4ED29A0A1BA5}"/>
            </a:ext>
          </a:extLst>
        </xdr:cNvPr>
        <xdr:cNvCxnSpPr/>
      </xdr:nvCxnSpPr>
      <xdr:spPr>
        <a:xfrm flipH="1">
          <a:off x="1957258" y="4743902"/>
          <a:ext cx="4029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534390</xdr:colOff>
      <xdr:row>30</xdr:row>
      <xdr:rowOff>2041</xdr:rowOff>
    </xdr:from>
    <xdr:to>
      <xdr:col>4</xdr:col>
      <xdr:colOff>534388</xdr:colOff>
      <xdr:row>32</xdr:row>
      <xdr:rowOff>125742</xdr:rowOff>
    </xdr:to>
    <xdr:sp macro="" textlink="">
      <xdr:nvSpPr>
        <xdr:cNvPr id="616" name="正方形/長方形 615">
          <a:extLst>
            <a:ext uri="{FF2B5EF4-FFF2-40B4-BE49-F238E27FC236}">
              <a16:creationId xmlns:a16="http://schemas.microsoft.com/office/drawing/2014/main" id="{4EC9C48D-4478-419A-DC6F-4AC043D725EE}"/>
            </a:ext>
          </a:extLst>
        </xdr:cNvPr>
        <xdr:cNvSpPr/>
      </xdr:nvSpPr>
      <xdr:spPr>
        <a:xfrm>
          <a:off x="1909303" y="7207911"/>
          <a:ext cx="1374911" cy="60409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RESET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542059</xdr:colOff>
      <xdr:row>38</xdr:row>
      <xdr:rowOff>116526</xdr:rowOff>
    </xdr:from>
    <xdr:to>
      <xdr:col>4</xdr:col>
      <xdr:colOff>542057</xdr:colOff>
      <xdr:row>41</xdr:row>
      <xdr:rowOff>223898</xdr:rowOff>
    </xdr:to>
    <xdr:sp macro="" textlink="">
      <xdr:nvSpPr>
        <xdr:cNvPr id="617" name="正方形/長方形 616">
          <a:extLst>
            <a:ext uri="{FF2B5EF4-FFF2-40B4-BE49-F238E27FC236}">
              <a16:creationId xmlns:a16="http://schemas.microsoft.com/office/drawing/2014/main" id="{01A56591-22B6-4591-9D5C-1A00671FE778}"/>
            </a:ext>
          </a:extLst>
        </xdr:cNvPr>
        <xdr:cNvSpPr/>
      </xdr:nvSpPr>
      <xdr:spPr>
        <a:xfrm>
          <a:off x="1902773" y="9423812"/>
          <a:ext cx="1360713" cy="84215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IDLE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522112</xdr:colOff>
      <xdr:row>38</xdr:row>
      <xdr:rowOff>111819</xdr:rowOff>
    </xdr:from>
    <xdr:to>
      <xdr:col>10</xdr:col>
      <xdr:colOff>20210</xdr:colOff>
      <xdr:row>41</xdr:row>
      <xdr:rowOff>239974</xdr:rowOff>
    </xdr:to>
    <xdr:sp macro="" textlink="">
      <xdr:nvSpPr>
        <xdr:cNvPr id="618" name="正方形/長方形 617">
          <a:extLst>
            <a:ext uri="{FF2B5EF4-FFF2-40B4-BE49-F238E27FC236}">
              <a16:creationId xmlns:a16="http://schemas.microsoft.com/office/drawing/2014/main" id="{053DE89C-D031-4E66-8B30-492B7D925561}"/>
            </a:ext>
          </a:extLst>
        </xdr:cNvPr>
        <xdr:cNvSpPr/>
      </xdr:nvSpPr>
      <xdr:spPr>
        <a:xfrm>
          <a:off x="5334308" y="9239254"/>
          <a:ext cx="1560467" cy="84874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RUNNING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98960</xdr:colOff>
      <xdr:row>32</xdr:row>
      <xdr:rowOff>132522</xdr:rowOff>
    </xdr:from>
    <xdr:to>
      <xdr:col>4</xdr:col>
      <xdr:colOff>98960</xdr:colOff>
      <xdr:row>38</xdr:row>
      <xdr:rowOff>102919</xdr:rowOff>
    </xdr:to>
    <xdr:cxnSp macro="">
      <xdr:nvCxnSpPr>
        <xdr:cNvPr id="619" name="直線矢印コネクタ 618">
          <a:extLst>
            <a:ext uri="{FF2B5EF4-FFF2-40B4-BE49-F238E27FC236}">
              <a16:creationId xmlns:a16="http://schemas.microsoft.com/office/drawing/2014/main" id="{627590B2-31D9-4F9F-8051-3A50C5AA3C86}"/>
            </a:ext>
          </a:extLst>
        </xdr:cNvPr>
        <xdr:cNvCxnSpPr/>
      </xdr:nvCxnSpPr>
      <xdr:spPr>
        <a:xfrm flipV="1">
          <a:off x="2848786" y="7818783"/>
          <a:ext cx="0" cy="1411571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196932</xdr:colOff>
      <xdr:row>32</xdr:row>
      <xdr:rowOff>115956</xdr:rowOff>
    </xdr:from>
    <xdr:to>
      <xdr:col>3</xdr:col>
      <xdr:colOff>196932</xdr:colOff>
      <xdr:row>38</xdr:row>
      <xdr:rowOff>108856</xdr:rowOff>
    </xdr:to>
    <xdr:cxnSp macro="">
      <xdr:nvCxnSpPr>
        <xdr:cNvPr id="622" name="直線矢印コネクタ 621">
          <a:extLst>
            <a:ext uri="{FF2B5EF4-FFF2-40B4-BE49-F238E27FC236}">
              <a16:creationId xmlns:a16="http://schemas.microsoft.com/office/drawing/2014/main" id="{5A2B2F9D-9B0E-48B7-A749-3F4BF58B7CFF}"/>
            </a:ext>
          </a:extLst>
        </xdr:cNvPr>
        <xdr:cNvCxnSpPr/>
      </xdr:nvCxnSpPr>
      <xdr:spPr>
        <a:xfrm>
          <a:off x="2259302" y="7802217"/>
          <a:ext cx="0" cy="1434074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560242</xdr:colOff>
      <xdr:row>41</xdr:row>
      <xdr:rowOff>11752</xdr:rowOff>
    </xdr:from>
    <xdr:to>
      <xdr:col>7</xdr:col>
      <xdr:colOff>496956</xdr:colOff>
      <xdr:row>41</xdr:row>
      <xdr:rowOff>11752</xdr:rowOff>
    </xdr:to>
    <xdr:cxnSp macro="">
      <xdr:nvCxnSpPr>
        <xdr:cNvPr id="625" name="直線矢印コネクタ 624">
          <a:extLst>
            <a:ext uri="{FF2B5EF4-FFF2-40B4-BE49-F238E27FC236}">
              <a16:creationId xmlns:a16="http://schemas.microsoft.com/office/drawing/2014/main" id="{34008260-429D-4B52-ADA1-CEC7099DF145}"/>
            </a:ext>
          </a:extLst>
        </xdr:cNvPr>
        <xdr:cNvCxnSpPr/>
      </xdr:nvCxnSpPr>
      <xdr:spPr>
        <a:xfrm>
          <a:off x="3310068" y="9859774"/>
          <a:ext cx="199908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540203</xdr:colOff>
      <xdr:row>39</xdr:row>
      <xdr:rowOff>21277</xdr:rowOff>
    </xdr:from>
    <xdr:to>
      <xdr:col>7</xdr:col>
      <xdr:colOff>488674</xdr:colOff>
      <xdr:row>39</xdr:row>
      <xdr:rowOff>21277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B415698C-BDF2-43DA-A12E-D9AC3AD121AA}"/>
            </a:ext>
          </a:extLst>
        </xdr:cNvPr>
        <xdr:cNvCxnSpPr/>
      </xdr:nvCxnSpPr>
      <xdr:spPr>
        <a:xfrm flipH="1">
          <a:off x="3290029" y="9388907"/>
          <a:ext cx="20108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66495</xdr:colOff>
      <xdr:row>40</xdr:row>
      <xdr:rowOff>191860</xdr:rowOff>
    </xdr:from>
    <xdr:to>
      <xdr:col>7</xdr:col>
      <xdr:colOff>307638</xdr:colOff>
      <xdr:row>42</xdr:row>
      <xdr:rowOff>201385</xdr:rowOff>
    </xdr:to>
    <xdr:sp macro="" textlink="">
      <xdr:nvSpPr>
        <xdr:cNvPr id="631" name="正方形/長方形 630">
          <a:extLst>
            <a:ext uri="{FF2B5EF4-FFF2-40B4-BE49-F238E27FC236}">
              <a16:creationId xmlns:a16="http://schemas.microsoft.com/office/drawing/2014/main" id="{D30F82E0-1A2D-59FC-7064-5A88AD532A5A}"/>
            </a:ext>
          </a:extLst>
        </xdr:cNvPr>
        <xdr:cNvSpPr/>
      </xdr:nvSpPr>
      <xdr:spPr>
        <a:xfrm>
          <a:off x="3503778" y="9799686"/>
          <a:ext cx="1616056" cy="4899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コマンドの処理開始</a:t>
          </a:r>
        </a:p>
      </xdr:txBody>
    </xdr:sp>
    <xdr:clientData/>
  </xdr:twoCellAnchor>
  <xdr:twoCellAnchor>
    <xdr:from>
      <xdr:col>4</xdr:col>
      <xdr:colOff>234928</xdr:colOff>
      <xdr:row>35</xdr:row>
      <xdr:rowOff>140803</xdr:rowOff>
    </xdr:from>
    <xdr:to>
      <xdr:col>8</xdr:col>
      <xdr:colOff>215348</xdr:colOff>
      <xdr:row>39</xdr:row>
      <xdr:rowOff>224812</xdr:rowOff>
    </xdr:to>
    <xdr:sp macro="" textlink="">
      <xdr:nvSpPr>
        <xdr:cNvPr id="634" name="正方形/長方形 633">
          <a:extLst>
            <a:ext uri="{FF2B5EF4-FFF2-40B4-BE49-F238E27FC236}">
              <a16:creationId xmlns:a16="http://schemas.microsoft.com/office/drawing/2014/main" id="{7F8FC1C8-BE49-4380-96BC-59AD0E8F7519}"/>
            </a:ext>
          </a:extLst>
        </xdr:cNvPr>
        <xdr:cNvSpPr/>
      </xdr:nvSpPr>
      <xdr:spPr>
        <a:xfrm>
          <a:off x="2984754" y="8547651"/>
          <a:ext cx="2730246" cy="104479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停止フラグの立ったコマンドを処理した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/</a:t>
          </a: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コマンドの処理を中断した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652019</xdr:colOff>
      <xdr:row>32</xdr:row>
      <xdr:rowOff>113945</xdr:rowOff>
    </xdr:from>
    <xdr:to>
      <xdr:col>5</xdr:col>
      <xdr:colOff>585343</xdr:colOff>
      <xdr:row>34</xdr:row>
      <xdr:rowOff>123469</xdr:rowOff>
    </xdr:to>
    <xdr:sp macro="" textlink="">
      <xdr:nvSpPr>
        <xdr:cNvPr id="635" name="正方形/長方形 634">
          <a:extLst>
            <a:ext uri="{FF2B5EF4-FFF2-40B4-BE49-F238E27FC236}">
              <a16:creationId xmlns:a16="http://schemas.microsoft.com/office/drawing/2014/main" id="{7EE43B5F-D762-493C-AA8A-085F5DC1CBD7}"/>
            </a:ext>
          </a:extLst>
        </xdr:cNvPr>
        <xdr:cNvSpPr/>
      </xdr:nvSpPr>
      <xdr:spPr>
        <a:xfrm>
          <a:off x="2714389" y="7800206"/>
          <a:ext cx="1308237" cy="489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1</xdr:col>
      <xdr:colOff>447912</xdr:colOff>
      <xdr:row>32</xdr:row>
      <xdr:rowOff>132995</xdr:rowOff>
    </xdr:from>
    <xdr:to>
      <xdr:col>3</xdr:col>
      <xdr:colOff>381237</xdr:colOff>
      <xdr:row>34</xdr:row>
      <xdr:rowOff>142519</xdr:rowOff>
    </xdr:to>
    <xdr:sp macro="" textlink="">
      <xdr:nvSpPr>
        <xdr:cNvPr id="636" name="正方形/長方形 635">
          <a:extLst>
            <a:ext uri="{FF2B5EF4-FFF2-40B4-BE49-F238E27FC236}">
              <a16:creationId xmlns:a16="http://schemas.microsoft.com/office/drawing/2014/main" id="{91D2FF66-EF5E-40F4-950C-917848E8CDFA}"/>
            </a:ext>
          </a:extLst>
        </xdr:cNvPr>
        <xdr:cNvSpPr/>
      </xdr:nvSpPr>
      <xdr:spPr>
        <a:xfrm>
          <a:off x="1135369" y="7819256"/>
          <a:ext cx="1308238" cy="489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6</xdr:col>
      <xdr:colOff>517071</xdr:colOff>
      <xdr:row>30</xdr:row>
      <xdr:rowOff>131928</xdr:rowOff>
    </xdr:from>
    <xdr:to>
      <xdr:col>7</xdr:col>
      <xdr:colOff>126546</xdr:colOff>
      <xdr:row>31</xdr:row>
      <xdr:rowOff>184346</xdr:rowOff>
    </xdr:to>
    <xdr:sp macro="" textlink="">
      <xdr:nvSpPr>
        <xdr:cNvPr id="637" name="楕円 636">
          <a:extLst>
            <a:ext uri="{FF2B5EF4-FFF2-40B4-BE49-F238E27FC236}">
              <a16:creationId xmlns:a16="http://schemas.microsoft.com/office/drawing/2014/main" id="{2F74DD05-0D1D-BCC5-A4C5-430A507DE83C}"/>
            </a:ext>
          </a:extLst>
        </xdr:cNvPr>
        <xdr:cNvSpPr/>
      </xdr:nvSpPr>
      <xdr:spPr>
        <a:xfrm>
          <a:off x="4641810" y="7337798"/>
          <a:ext cx="296932" cy="29261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549728</xdr:colOff>
      <xdr:row>31</xdr:row>
      <xdr:rowOff>45710</xdr:rowOff>
    </xdr:from>
    <xdr:to>
      <xdr:col>6</xdr:col>
      <xdr:colOff>559253</xdr:colOff>
      <xdr:row>31</xdr:row>
      <xdr:rowOff>45710</xdr:rowOff>
    </xdr:to>
    <xdr:cxnSp macro="">
      <xdr:nvCxnSpPr>
        <xdr:cNvPr id="638" name="直線矢印コネクタ 637">
          <a:extLst>
            <a:ext uri="{FF2B5EF4-FFF2-40B4-BE49-F238E27FC236}">
              <a16:creationId xmlns:a16="http://schemas.microsoft.com/office/drawing/2014/main" id="{CCAF1EE7-AFCA-42BB-8BDF-4A80970C2D9D}"/>
            </a:ext>
          </a:extLst>
        </xdr:cNvPr>
        <xdr:cNvCxnSpPr/>
      </xdr:nvCxnSpPr>
      <xdr:spPr>
        <a:xfrm flipH="1">
          <a:off x="3299554" y="7491775"/>
          <a:ext cx="138443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50716</xdr:colOff>
      <xdr:row>48</xdr:row>
      <xdr:rowOff>65907</xdr:rowOff>
    </xdr:from>
    <xdr:to>
      <xdr:col>4</xdr:col>
      <xdr:colOff>174542</xdr:colOff>
      <xdr:row>50</xdr:row>
      <xdr:rowOff>16211</xdr:rowOff>
    </xdr:to>
    <xdr:sp macro="" textlink="">
      <xdr:nvSpPr>
        <xdr:cNvPr id="641" name="正方形/長方形 640">
          <a:extLst>
            <a:ext uri="{FF2B5EF4-FFF2-40B4-BE49-F238E27FC236}">
              <a16:creationId xmlns:a16="http://schemas.microsoft.com/office/drawing/2014/main" id="{A13F3928-46ED-90F7-143D-297469A7EE54}"/>
            </a:ext>
          </a:extLst>
        </xdr:cNvPr>
        <xdr:cNvSpPr/>
      </xdr:nvSpPr>
      <xdr:spPr>
        <a:xfrm>
          <a:off x="2101392" y="11361436"/>
          <a:ext cx="807385" cy="4209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未処理</a:t>
          </a:r>
        </a:p>
      </xdr:txBody>
    </xdr:sp>
    <xdr:clientData/>
  </xdr:twoCellAnchor>
  <xdr:twoCellAnchor>
    <xdr:from>
      <xdr:col>4</xdr:col>
      <xdr:colOff>633167</xdr:colOff>
      <xdr:row>48</xdr:row>
      <xdr:rowOff>65907</xdr:rowOff>
    </xdr:from>
    <xdr:to>
      <xdr:col>6</xdr:col>
      <xdr:colOff>80532</xdr:colOff>
      <xdr:row>50</xdr:row>
      <xdr:rowOff>16211</xdr:rowOff>
    </xdr:to>
    <xdr:sp macro="" textlink="">
      <xdr:nvSpPr>
        <xdr:cNvPr id="642" name="正方形/長方形 641">
          <a:extLst>
            <a:ext uri="{FF2B5EF4-FFF2-40B4-BE49-F238E27FC236}">
              <a16:creationId xmlns:a16="http://schemas.microsoft.com/office/drawing/2014/main" id="{7C961F7E-44AF-4D8B-917B-396AE6B80132}"/>
            </a:ext>
          </a:extLst>
        </xdr:cNvPr>
        <xdr:cNvSpPr/>
      </xdr:nvSpPr>
      <xdr:spPr>
        <a:xfrm>
          <a:off x="3367402" y="11361436"/>
          <a:ext cx="814483" cy="4209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処理中</a:t>
          </a:r>
        </a:p>
      </xdr:txBody>
    </xdr:sp>
    <xdr:clientData/>
  </xdr:twoCellAnchor>
  <xdr:twoCellAnchor>
    <xdr:from>
      <xdr:col>6</xdr:col>
      <xdr:colOff>605714</xdr:colOff>
      <xdr:row>46</xdr:row>
      <xdr:rowOff>215585</xdr:rowOff>
    </xdr:from>
    <xdr:to>
      <xdr:col>8</xdr:col>
      <xdr:colOff>47637</xdr:colOff>
      <xdr:row>48</xdr:row>
      <xdr:rowOff>161157</xdr:rowOff>
    </xdr:to>
    <xdr:sp macro="" textlink="">
      <xdr:nvSpPr>
        <xdr:cNvPr id="643" name="正方形/長方形 642">
          <a:extLst>
            <a:ext uri="{FF2B5EF4-FFF2-40B4-BE49-F238E27FC236}">
              <a16:creationId xmlns:a16="http://schemas.microsoft.com/office/drawing/2014/main" id="{B9671740-B29A-4528-B41F-A45E7046ACA6}"/>
            </a:ext>
          </a:extLst>
        </xdr:cNvPr>
        <xdr:cNvSpPr/>
      </xdr:nvSpPr>
      <xdr:spPr>
        <a:xfrm>
          <a:off x="4707067" y="11040467"/>
          <a:ext cx="809041" cy="4162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成功</a:t>
          </a:r>
        </a:p>
      </xdr:txBody>
    </xdr:sp>
    <xdr:clientData/>
  </xdr:twoCellAnchor>
  <xdr:twoCellAnchor>
    <xdr:from>
      <xdr:col>4</xdr:col>
      <xdr:colOff>175531</xdr:colOff>
      <xdr:row>49</xdr:row>
      <xdr:rowOff>22519</xdr:rowOff>
    </xdr:from>
    <xdr:to>
      <xdr:col>4</xdr:col>
      <xdr:colOff>627843</xdr:colOff>
      <xdr:row>49</xdr:row>
      <xdr:rowOff>22519</xdr:rowOff>
    </xdr:to>
    <xdr:cxnSp macro="">
      <xdr:nvCxnSpPr>
        <xdr:cNvPr id="644" name="直線矢印コネクタ 643">
          <a:extLst>
            <a:ext uri="{FF2B5EF4-FFF2-40B4-BE49-F238E27FC236}">
              <a16:creationId xmlns:a16="http://schemas.microsoft.com/office/drawing/2014/main" id="{7FCA73B8-7138-46E8-B3AF-83815AC96E7A}"/>
            </a:ext>
          </a:extLst>
        </xdr:cNvPr>
        <xdr:cNvCxnSpPr/>
      </xdr:nvCxnSpPr>
      <xdr:spPr>
        <a:xfrm>
          <a:off x="2909766" y="11553372"/>
          <a:ext cx="45231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85248</xdr:colOff>
      <xdr:row>47</xdr:row>
      <xdr:rowOff>188369</xdr:rowOff>
    </xdr:from>
    <xdr:to>
      <xdr:col>6</xdr:col>
      <xdr:colOff>605714</xdr:colOff>
      <xdr:row>49</xdr:row>
      <xdr:rowOff>34292</xdr:rowOff>
    </xdr:to>
    <xdr:cxnSp macro="">
      <xdr:nvCxnSpPr>
        <xdr:cNvPr id="646" name="直線矢印コネクタ 645">
          <a:extLst>
            <a:ext uri="{FF2B5EF4-FFF2-40B4-BE49-F238E27FC236}">
              <a16:creationId xmlns:a16="http://schemas.microsoft.com/office/drawing/2014/main" id="{2776D4D8-D5B2-4715-87C4-7AE9EA91CD7C}"/>
            </a:ext>
          </a:extLst>
        </xdr:cNvPr>
        <xdr:cNvCxnSpPr>
          <a:endCxn id="643" idx="1"/>
        </xdr:cNvCxnSpPr>
      </xdr:nvCxnSpPr>
      <xdr:spPr>
        <a:xfrm flipV="1">
          <a:off x="4186601" y="11248575"/>
          <a:ext cx="520466" cy="31657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513523</xdr:colOff>
      <xdr:row>37</xdr:row>
      <xdr:rowOff>33130</xdr:rowOff>
    </xdr:from>
    <xdr:to>
      <xdr:col>19</xdr:col>
      <xdr:colOff>366211</xdr:colOff>
      <xdr:row>44</xdr:row>
      <xdr:rowOff>132521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E61D4FD-B39A-4F20-AE1F-82CA6070047B}"/>
            </a:ext>
          </a:extLst>
        </xdr:cNvPr>
        <xdr:cNvSpPr/>
      </xdr:nvSpPr>
      <xdr:spPr>
        <a:xfrm>
          <a:off x="11512827" y="8920369"/>
          <a:ext cx="1915058" cy="178076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feedback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value</a:t>
          </a:r>
        </a:p>
        <a:p>
          <a:pPr algn="ctr"/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calculator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12</xdr:col>
      <xdr:colOff>542925</xdr:colOff>
      <xdr:row>37</xdr:row>
      <xdr:rowOff>96020</xdr:rowOff>
    </xdr:from>
    <xdr:to>
      <xdr:col>14</xdr:col>
      <xdr:colOff>568661</xdr:colOff>
      <xdr:row>44</xdr:row>
      <xdr:rowOff>136722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66DF221E-9F2C-45F4-BED3-9C894074F8F0}"/>
            </a:ext>
          </a:extLst>
        </xdr:cNvPr>
        <xdr:cNvSpPr/>
      </xdr:nvSpPr>
      <xdr:spPr>
        <a:xfrm>
          <a:off x="8772525" y="8906645"/>
          <a:ext cx="1397336" cy="170757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sequencer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431289</xdr:colOff>
      <xdr:row>39</xdr:row>
      <xdr:rowOff>80165</xdr:rowOff>
    </xdr:from>
    <xdr:to>
      <xdr:col>14</xdr:col>
      <xdr:colOff>565704</xdr:colOff>
      <xdr:row>40</xdr:row>
      <xdr:rowOff>108916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6C199F8-EAF8-4467-A284-5E9E9BB95772}"/>
            </a:ext>
          </a:extLst>
        </xdr:cNvPr>
        <xdr:cNvSpPr/>
      </xdr:nvSpPr>
      <xdr:spPr>
        <a:xfrm>
          <a:off x="9346689" y="9367040"/>
          <a:ext cx="820215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13</xdr:col>
      <xdr:colOff>428686</xdr:colOff>
      <xdr:row>42</xdr:row>
      <xdr:rowOff>211858</xdr:rowOff>
    </xdr:from>
    <xdr:to>
      <xdr:col>14</xdr:col>
      <xdr:colOff>563101</xdr:colOff>
      <xdr:row>44</xdr:row>
      <xdr:rowOff>92351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B28EA885-1729-47C1-9180-22D24D36D00C}"/>
            </a:ext>
          </a:extLst>
        </xdr:cNvPr>
        <xdr:cNvSpPr/>
      </xdr:nvSpPr>
      <xdr:spPr>
        <a:xfrm>
          <a:off x="9344086" y="10213108"/>
          <a:ext cx="820215" cy="3567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21</xdr:col>
      <xdr:colOff>339648</xdr:colOff>
      <xdr:row>33</xdr:row>
      <xdr:rowOff>202508</xdr:rowOff>
    </xdr:from>
    <xdr:to>
      <xdr:col>25</xdr:col>
      <xdr:colOff>160032</xdr:colOff>
      <xdr:row>44</xdr:row>
      <xdr:rowOff>169378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8AE13AD-9189-4B6E-AE00-B41283E6AD76}"/>
            </a:ext>
          </a:extLst>
        </xdr:cNvPr>
        <xdr:cNvSpPr/>
      </xdr:nvSpPr>
      <xdr:spPr>
        <a:xfrm>
          <a:off x="14741448" y="8060633"/>
          <a:ext cx="2563584" cy="25862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HBM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21</xdr:col>
      <xdr:colOff>341657</xdr:colOff>
      <xdr:row>36</xdr:row>
      <xdr:rowOff>5798</xdr:rowOff>
    </xdr:from>
    <xdr:to>
      <xdr:col>25</xdr:col>
      <xdr:colOff>160031</xdr:colOff>
      <xdr:row>37</xdr:row>
      <xdr:rowOff>178846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DADC1539-FB17-4B49-AB15-91E5B8DFAC17}"/>
            </a:ext>
          </a:extLst>
        </xdr:cNvPr>
        <xdr:cNvSpPr/>
      </xdr:nvSpPr>
      <xdr:spPr>
        <a:xfrm>
          <a:off x="14743457" y="8578298"/>
          <a:ext cx="2561574" cy="411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0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344970</xdr:colOff>
      <xdr:row>38</xdr:row>
      <xdr:rowOff>114714</xdr:rowOff>
    </xdr:from>
    <xdr:to>
      <xdr:col>25</xdr:col>
      <xdr:colOff>163344</xdr:colOff>
      <xdr:row>40</xdr:row>
      <xdr:rowOff>49637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5466D3CD-41B7-4207-8112-4B3A100D5DDC}"/>
            </a:ext>
          </a:extLst>
        </xdr:cNvPr>
        <xdr:cNvSpPr/>
      </xdr:nvSpPr>
      <xdr:spPr>
        <a:xfrm>
          <a:off x="14746770" y="9163464"/>
          <a:ext cx="2561574" cy="411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1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340000</xdr:colOff>
      <xdr:row>42</xdr:row>
      <xdr:rowOff>109738</xdr:rowOff>
    </xdr:from>
    <xdr:to>
      <xdr:col>25</xdr:col>
      <xdr:colOff>158374</xdr:colOff>
      <xdr:row>44</xdr:row>
      <xdr:rowOff>44660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DA887C9-6247-4FBD-9E79-3A9846A0B1B8}"/>
            </a:ext>
          </a:extLst>
        </xdr:cNvPr>
        <xdr:cNvSpPr/>
      </xdr:nvSpPr>
      <xdr:spPr>
        <a:xfrm>
          <a:off x="14741800" y="10110988"/>
          <a:ext cx="2561574" cy="41117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7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23</xdr:col>
      <xdr:colOff>49814</xdr:colOff>
      <xdr:row>39</xdr:row>
      <xdr:rowOff>201148</xdr:rowOff>
    </xdr:from>
    <xdr:to>
      <xdr:col>23</xdr:col>
      <xdr:colOff>465128</xdr:colOff>
      <xdr:row>42</xdr:row>
      <xdr:rowOff>161100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67500E43-BF55-44F9-9130-1FD3FE606339}"/>
            </a:ext>
          </a:extLst>
        </xdr:cNvPr>
        <xdr:cNvSpPr/>
      </xdr:nvSpPr>
      <xdr:spPr>
        <a:xfrm rot="5400000">
          <a:off x="15693707" y="9617530"/>
          <a:ext cx="674327" cy="4153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13</xdr:col>
      <xdr:colOff>426319</xdr:colOff>
      <xdr:row>40</xdr:row>
      <xdr:rowOff>166304</xdr:rowOff>
    </xdr:from>
    <xdr:to>
      <xdr:col>14</xdr:col>
      <xdr:colOff>560734</xdr:colOff>
      <xdr:row>41</xdr:row>
      <xdr:rowOff>195055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8C5280D1-A16D-4061-84B2-C75B39745E2C}"/>
            </a:ext>
          </a:extLst>
        </xdr:cNvPr>
        <xdr:cNvSpPr/>
      </xdr:nvSpPr>
      <xdr:spPr>
        <a:xfrm>
          <a:off x="9341719" y="9691304"/>
          <a:ext cx="820215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1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19</xdr:col>
      <xdr:colOff>365567</xdr:colOff>
      <xdr:row>40</xdr:row>
      <xdr:rowOff>227207</xdr:rowOff>
    </xdr:from>
    <xdr:to>
      <xdr:col>21</xdr:col>
      <xdr:colOff>352425</xdr:colOff>
      <xdr:row>40</xdr:row>
      <xdr:rowOff>227207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935B69A1-B5CD-40BA-A2A7-5DBFBA367A0E}"/>
            </a:ext>
          </a:extLst>
        </xdr:cNvPr>
        <xdr:cNvCxnSpPr/>
      </xdr:nvCxnSpPr>
      <xdr:spPr>
        <a:xfrm flipH="1">
          <a:off x="13395767" y="9752207"/>
          <a:ext cx="135845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39</xdr:row>
      <xdr:rowOff>205672</xdr:rowOff>
    </xdr:from>
    <xdr:to>
      <xdr:col>16</xdr:col>
      <xdr:colOff>508554</xdr:colOff>
      <xdr:row>39</xdr:row>
      <xdr:rowOff>205672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212B2675-8759-4459-811E-82EC9D96CF41}"/>
            </a:ext>
          </a:extLst>
        </xdr:cNvPr>
        <xdr:cNvCxnSpPr/>
      </xdr:nvCxnSpPr>
      <xdr:spPr>
        <a:xfrm flipH="1">
          <a:off x="10172700" y="9492547"/>
          <a:ext cx="130865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41</xdr:row>
      <xdr:rowOff>43332</xdr:rowOff>
    </xdr:from>
    <xdr:to>
      <xdr:col>16</xdr:col>
      <xdr:colOff>511867</xdr:colOff>
      <xdr:row>41</xdr:row>
      <xdr:rowOff>43332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FD25E48D-D283-4A93-BC42-670850DEFABA}"/>
            </a:ext>
          </a:extLst>
        </xdr:cNvPr>
        <xdr:cNvCxnSpPr/>
      </xdr:nvCxnSpPr>
      <xdr:spPr>
        <a:xfrm flipH="1">
          <a:off x="10182225" y="9806457"/>
          <a:ext cx="130244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43</xdr:row>
      <xdr:rowOff>170885</xdr:rowOff>
    </xdr:from>
    <xdr:to>
      <xdr:col>16</xdr:col>
      <xdr:colOff>506897</xdr:colOff>
      <xdr:row>43</xdr:row>
      <xdr:rowOff>170885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35E251CC-7227-453F-AC09-BA767162EC91}"/>
            </a:ext>
          </a:extLst>
        </xdr:cNvPr>
        <xdr:cNvCxnSpPr/>
      </xdr:nvCxnSpPr>
      <xdr:spPr>
        <a:xfrm flipH="1">
          <a:off x="10172700" y="10410260"/>
          <a:ext cx="130699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446964</xdr:colOff>
      <xdr:row>41</xdr:row>
      <xdr:rowOff>19762</xdr:rowOff>
    </xdr:from>
    <xdr:to>
      <xdr:col>16</xdr:col>
      <xdr:colOff>91109</xdr:colOff>
      <xdr:row>43</xdr:row>
      <xdr:rowOff>219910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EA592E29-2DB0-49E5-8E97-1B9F050BD721}"/>
            </a:ext>
          </a:extLst>
        </xdr:cNvPr>
        <xdr:cNvSpPr/>
      </xdr:nvSpPr>
      <xdr:spPr>
        <a:xfrm rot="5400000">
          <a:off x="10560738" y="9956113"/>
          <a:ext cx="676398" cy="329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4</xdr:col>
      <xdr:colOff>263518</xdr:colOff>
      <xdr:row>6</xdr:row>
      <xdr:rowOff>234739</xdr:rowOff>
    </xdr:from>
    <xdr:to>
      <xdr:col>5</xdr:col>
      <xdr:colOff>75987</xdr:colOff>
      <xdr:row>8</xdr:row>
      <xdr:rowOff>25365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1D39CE46-A43D-4A68-9B3A-60D78042F8D1}"/>
            </a:ext>
          </a:extLst>
        </xdr:cNvPr>
        <xdr:cNvSpPr/>
      </xdr:nvSpPr>
      <xdr:spPr>
        <a:xfrm>
          <a:off x="3001956" y="1663489"/>
          <a:ext cx="497078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4</xdr:col>
      <xdr:colOff>224105</xdr:colOff>
      <xdr:row>8</xdr:row>
      <xdr:rowOff>169463</xdr:rowOff>
    </xdr:from>
    <xdr:to>
      <xdr:col>5</xdr:col>
      <xdr:colOff>83498</xdr:colOff>
      <xdr:row>9</xdr:row>
      <xdr:rowOff>198214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989BEEB5-6F05-4538-B6E1-AD22CBCA2822}"/>
            </a:ext>
          </a:extLst>
        </xdr:cNvPr>
        <xdr:cNvSpPr/>
      </xdr:nvSpPr>
      <xdr:spPr>
        <a:xfrm>
          <a:off x="2962543" y="2074463"/>
          <a:ext cx="544002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14</xdr:col>
      <xdr:colOff>552449</xdr:colOff>
      <xdr:row>38</xdr:row>
      <xdr:rowOff>16328</xdr:rowOff>
    </xdr:from>
    <xdr:to>
      <xdr:col>16</xdr:col>
      <xdr:colOff>523875</xdr:colOff>
      <xdr:row>39</xdr:row>
      <xdr:rowOff>114300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FC05AED-7BB7-44B4-96D8-933E0BDC550A}"/>
            </a:ext>
          </a:extLst>
        </xdr:cNvPr>
        <xdr:cNvSpPr/>
      </xdr:nvSpPr>
      <xdr:spPr>
        <a:xfrm>
          <a:off x="10153649" y="9065078"/>
          <a:ext cx="1343026" cy="3360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フィードバック値</a:t>
          </a:r>
        </a:p>
      </xdr:txBody>
    </xdr:sp>
    <xdr:clientData/>
  </xdr:twoCellAnchor>
  <xdr:twoCellAnchor>
    <xdr:from>
      <xdr:col>19</xdr:col>
      <xdr:colOff>371474</xdr:colOff>
      <xdr:row>39</xdr:row>
      <xdr:rowOff>83003</xdr:rowOff>
    </xdr:from>
    <xdr:to>
      <xdr:col>21</xdr:col>
      <xdr:colOff>342900</xdr:colOff>
      <xdr:row>40</xdr:row>
      <xdr:rowOff>180975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14E27EE4-4CDF-4657-8C24-B87095D959B5}"/>
            </a:ext>
          </a:extLst>
        </xdr:cNvPr>
        <xdr:cNvSpPr/>
      </xdr:nvSpPr>
      <xdr:spPr>
        <a:xfrm>
          <a:off x="13401674" y="9369878"/>
          <a:ext cx="1343026" cy="3360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キャプチャデータ</a:t>
          </a:r>
        </a:p>
      </xdr:txBody>
    </xdr:sp>
    <xdr:clientData/>
  </xdr:twoCellAnchor>
  <xdr:twoCellAnchor>
    <xdr:from>
      <xdr:col>6</xdr:col>
      <xdr:colOff>622043</xdr:colOff>
      <xdr:row>49</xdr:row>
      <xdr:rowOff>191091</xdr:rowOff>
    </xdr:from>
    <xdr:to>
      <xdr:col>8</xdr:col>
      <xdr:colOff>63966</xdr:colOff>
      <xdr:row>51</xdr:row>
      <xdr:rowOff>136663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13FD00C-3086-4820-82F4-DB54794C606B}"/>
            </a:ext>
          </a:extLst>
        </xdr:cNvPr>
        <xdr:cNvSpPr/>
      </xdr:nvSpPr>
      <xdr:spPr>
        <a:xfrm>
          <a:off x="4723396" y="11721944"/>
          <a:ext cx="809041" cy="4162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失敗</a:t>
          </a:r>
        </a:p>
      </xdr:txBody>
    </xdr:sp>
    <xdr:clientData/>
  </xdr:twoCellAnchor>
  <xdr:twoCellAnchor>
    <xdr:from>
      <xdr:col>6</xdr:col>
      <xdr:colOff>80532</xdr:colOff>
      <xdr:row>49</xdr:row>
      <xdr:rowOff>43425</xdr:rowOff>
    </xdr:from>
    <xdr:to>
      <xdr:col>6</xdr:col>
      <xdr:colOff>622043</xdr:colOff>
      <xdr:row>50</xdr:row>
      <xdr:rowOff>163878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79158C6-9C8F-4705-89ED-4BD71E14C62D}"/>
            </a:ext>
          </a:extLst>
        </xdr:cNvPr>
        <xdr:cNvCxnSpPr>
          <a:stCxn id="642" idx="3"/>
          <a:endCxn id="18" idx="1"/>
        </xdr:cNvCxnSpPr>
      </xdr:nvCxnSpPr>
      <xdr:spPr>
        <a:xfrm>
          <a:off x="4181885" y="11574278"/>
          <a:ext cx="541511" cy="355776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293793</xdr:colOff>
      <xdr:row>6</xdr:row>
      <xdr:rowOff>213046</xdr:rowOff>
    </xdr:from>
    <xdr:to>
      <xdr:col>5</xdr:col>
      <xdr:colOff>187360</xdr:colOff>
      <xdr:row>9</xdr:row>
      <xdr:rowOff>227333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63557EF5-B238-47D5-96E3-418415595E77}"/>
            </a:ext>
          </a:extLst>
        </xdr:cNvPr>
        <xdr:cNvSpPr/>
      </xdr:nvSpPr>
      <xdr:spPr>
        <a:xfrm rot="5400000">
          <a:off x="2956988" y="1717039"/>
          <a:ext cx="728662" cy="578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500">
              <a:solidFill>
                <a:schemeClr val="tx1"/>
              </a:solidFill>
            </a:rPr>
            <a:t>・・・</a:t>
          </a:r>
          <a:endParaRPr kumimoji="1" lang="en-US" altLang="ja-JP" sz="5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0</xdr:colOff>
      <xdr:row>8</xdr:row>
      <xdr:rowOff>173182</xdr:rowOff>
    </xdr:from>
    <xdr:to>
      <xdr:col>81</xdr:col>
      <xdr:colOff>225136</xdr:colOff>
      <xdr:row>10</xdr:row>
      <xdr:rowOff>103909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91AE7711-7D96-49FE-8E78-6F7D2B93CB12}"/>
            </a:ext>
          </a:extLst>
        </xdr:cNvPr>
        <xdr:cNvCxnSpPr/>
      </xdr:nvCxnSpPr>
      <xdr:spPr>
        <a:xfrm>
          <a:off x="3590925" y="3745057"/>
          <a:ext cx="2711161" cy="406977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86591</xdr:colOff>
      <xdr:row>19</xdr:row>
      <xdr:rowOff>190500</xdr:rowOff>
    </xdr:from>
    <xdr:to>
      <xdr:col>83</xdr:col>
      <xdr:colOff>187036</xdr:colOff>
      <xdr:row>21</xdr:row>
      <xdr:rowOff>83127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8555984A-D0B5-4997-AEEA-AE208A064967}"/>
            </a:ext>
          </a:extLst>
        </xdr:cNvPr>
        <xdr:cNvSpPr/>
      </xdr:nvSpPr>
      <xdr:spPr>
        <a:xfrm>
          <a:off x="6439766" y="6381750"/>
          <a:ext cx="376670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63</xdr:col>
      <xdr:colOff>238990</xdr:colOff>
      <xdr:row>24</xdr:row>
      <xdr:rowOff>152400</xdr:rowOff>
    </xdr:from>
    <xdr:to>
      <xdr:col>65</xdr:col>
      <xdr:colOff>62345</xdr:colOff>
      <xdr:row>26</xdr:row>
      <xdr:rowOff>45027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EEDC044D-87B6-494E-B211-BE36987CF2BC}"/>
            </a:ext>
          </a:extLst>
        </xdr:cNvPr>
        <xdr:cNvSpPr/>
      </xdr:nvSpPr>
      <xdr:spPr>
        <a:xfrm>
          <a:off x="1343890" y="14439900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3056</xdr:colOff>
      <xdr:row>22</xdr:row>
      <xdr:rowOff>0</xdr:rowOff>
    </xdr:from>
    <xdr:to>
      <xdr:col>86</xdr:col>
      <xdr:colOff>3056</xdr:colOff>
      <xdr:row>24</xdr:row>
      <xdr:rowOff>230229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9E057FF8-0657-4124-8F8E-80C301CA61F9}"/>
            </a:ext>
          </a:extLst>
        </xdr:cNvPr>
        <xdr:cNvCxnSpPr/>
      </xdr:nvCxnSpPr>
      <xdr:spPr>
        <a:xfrm>
          <a:off x="23832874" y="5334000"/>
          <a:ext cx="0" cy="715138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0</xdr:colOff>
      <xdr:row>42</xdr:row>
      <xdr:rowOff>173182</xdr:rowOff>
    </xdr:from>
    <xdr:to>
      <xdr:col>79</xdr:col>
      <xdr:colOff>225136</xdr:colOff>
      <xdr:row>44</xdr:row>
      <xdr:rowOff>103909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2486C05B-7BD7-4DC6-B0BD-73D259B2E3CA}"/>
            </a:ext>
          </a:extLst>
        </xdr:cNvPr>
        <xdr:cNvCxnSpPr/>
      </xdr:nvCxnSpPr>
      <xdr:spPr>
        <a:xfrm>
          <a:off x="19594286" y="2132611"/>
          <a:ext cx="2674421" cy="420584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86591</xdr:colOff>
      <xdr:row>53</xdr:row>
      <xdr:rowOff>190500</xdr:rowOff>
    </xdr:from>
    <xdr:to>
      <xdr:col>81</xdr:col>
      <xdr:colOff>187036</xdr:colOff>
      <xdr:row>55</xdr:row>
      <xdr:rowOff>83127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9E5B253B-21F9-40CB-B493-27B60C74C913}"/>
            </a:ext>
          </a:extLst>
        </xdr:cNvPr>
        <xdr:cNvSpPr/>
      </xdr:nvSpPr>
      <xdr:spPr>
        <a:xfrm>
          <a:off x="22402305" y="4844143"/>
          <a:ext cx="372588" cy="382484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3056</xdr:colOff>
      <xdr:row>56</xdr:row>
      <xdr:rowOff>13607</xdr:rowOff>
    </xdr:from>
    <xdr:to>
      <xdr:col>84</xdr:col>
      <xdr:colOff>3056</xdr:colOff>
      <xdr:row>61</xdr:row>
      <xdr:rowOff>243836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2219205-AAF9-4555-B310-CD92DEE42B6B}"/>
            </a:ext>
          </a:extLst>
        </xdr:cNvPr>
        <xdr:cNvCxnSpPr/>
      </xdr:nvCxnSpPr>
      <xdr:spPr>
        <a:xfrm>
          <a:off x="22863056" y="13729607"/>
          <a:ext cx="0" cy="1209943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13608</xdr:colOff>
      <xdr:row>58</xdr:row>
      <xdr:rowOff>217714</xdr:rowOff>
    </xdr:from>
    <xdr:to>
      <xdr:col>111</xdr:col>
      <xdr:colOff>217714</xdr:colOff>
      <xdr:row>60</xdr:row>
      <xdr:rowOff>108857</xdr:rowOff>
    </xdr:to>
    <xdr:sp macro="" textlink="">
      <xdr:nvSpPr>
        <xdr:cNvPr id="16" name="右中かっこ 15">
          <a:extLst>
            <a:ext uri="{FF2B5EF4-FFF2-40B4-BE49-F238E27FC236}">
              <a16:creationId xmlns:a16="http://schemas.microsoft.com/office/drawing/2014/main" id="{E1BF885F-0D4D-962A-D0D4-C22F5097D2E9}"/>
            </a:ext>
          </a:extLst>
        </xdr:cNvPr>
        <xdr:cNvSpPr/>
      </xdr:nvSpPr>
      <xdr:spPr>
        <a:xfrm rot="16200000">
          <a:off x="23737661" y="7871733"/>
          <a:ext cx="381000" cy="12994820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163284</xdr:colOff>
      <xdr:row>57</xdr:row>
      <xdr:rowOff>3711</xdr:rowOff>
    </xdr:from>
    <xdr:to>
      <xdr:col>91</xdr:col>
      <xdr:colOff>207817</xdr:colOff>
      <xdr:row>59</xdr:row>
      <xdr:rowOff>137308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3EA87BB-E4A2-F57C-61C7-0DAE2AFAAC0E}"/>
            </a:ext>
          </a:extLst>
        </xdr:cNvPr>
        <xdr:cNvSpPr/>
      </xdr:nvSpPr>
      <xdr:spPr>
        <a:xfrm>
          <a:off x="23438920" y="13823620"/>
          <a:ext cx="1984170" cy="6185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102</xdr:col>
      <xdr:colOff>258537</xdr:colOff>
      <xdr:row>55</xdr:row>
      <xdr:rowOff>10205</xdr:rowOff>
    </xdr:from>
    <xdr:to>
      <xdr:col>102</xdr:col>
      <xdr:colOff>258537</xdr:colOff>
      <xdr:row>61</xdr:row>
      <xdr:rowOff>237815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D3B4B757-D409-4812-8F34-0EFD15B5B927}"/>
            </a:ext>
          </a:extLst>
        </xdr:cNvPr>
        <xdr:cNvCxnSpPr/>
      </xdr:nvCxnSpPr>
      <xdr:spPr>
        <a:xfrm flipV="1">
          <a:off x="28017108" y="13481276"/>
          <a:ext cx="0" cy="1697182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270163</xdr:colOff>
      <xdr:row>2</xdr:row>
      <xdr:rowOff>148936</xdr:rowOff>
    </xdr:from>
    <xdr:to>
      <xdr:col>8</xdr:col>
      <xdr:colOff>93518</xdr:colOff>
      <xdr:row>4</xdr:row>
      <xdr:rowOff>41563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A90C140-C289-4B9B-B244-7A64EF587EFE}"/>
            </a:ext>
          </a:extLst>
        </xdr:cNvPr>
        <xdr:cNvSpPr/>
      </xdr:nvSpPr>
      <xdr:spPr>
        <a:xfrm>
          <a:off x="1375063" y="625186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266698</xdr:colOff>
      <xdr:row>19</xdr:row>
      <xdr:rowOff>41564</xdr:rowOff>
    </xdr:from>
    <xdr:to>
      <xdr:col>3</xdr:col>
      <xdr:colOff>90053</xdr:colOff>
      <xdr:row>20</xdr:row>
      <xdr:rowOff>176645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AAA033B8-D5F8-44E2-A1FD-881BC9A86390}"/>
            </a:ext>
          </a:extLst>
        </xdr:cNvPr>
        <xdr:cNvSpPr/>
      </xdr:nvSpPr>
      <xdr:spPr>
        <a:xfrm>
          <a:off x="1371598" y="8137814"/>
          <a:ext cx="375805" cy="373206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-1</xdr:colOff>
      <xdr:row>16</xdr:row>
      <xdr:rowOff>19430</xdr:rowOff>
    </xdr:from>
    <xdr:to>
      <xdr:col>49</xdr:col>
      <xdr:colOff>258538</xdr:colOff>
      <xdr:row>17</xdr:row>
      <xdr:rowOff>160158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E1327733-05F2-4D67-AA96-FC5D549C81CC}"/>
            </a:ext>
          </a:extLst>
        </xdr:cNvPr>
        <xdr:cNvSpPr/>
      </xdr:nvSpPr>
      <xdr:spPr>
        <a:xfrm rot="16200000">
          <a:off x="6876083" y="-2284654"/>
          <a:ext cx="385657" cy="13049253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65342</xdr:colOff>
      <xdr:row>14</xdr:row>
      <xdr:rowOff>33619</xdr:rowOff>
    </xdr:from>
    <xdr:to>
      <xdr:col>29</xdr:col>
      <xdr:colOff>88482</xdr:colOff>
      <xdr:row>16</xdr:row>
      <xdr:rowOff>181478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8C78721-568E-4F6D-B7AC-EDD443343CFF}"/>
            </a:ext>
          </a:extLst>
        </xdr:cNvPr>
        <xdr:cNvSpPr/>
      </xdr:nvSpPr>
      <xdr:spPr>
        <a:xfrm>
          <a:off x="6052485" y="3571476"/>
          <a:ext cx="1928140" cy="6377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18410</xdr:colOff>
      <xdr:row>13</xdr:row>
      <xdr:rowOff>228920</xdr:rowOff>
    </xdr:from>
    <xdr:to>
      <xdr:col>11</xdr:col>
      <xdr:colOff>18410</xdr:colOff>
      <xdr:row>18</xdr:row>
      <xdr:rowOff>228920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1241C73B-B380-4112-BE14-DF281D77ACCD}"/>
            </a:ext>
          </a:extLst>
        </xdr:cNvPr>
        <xdr:cNvCxnSpPr/>
      </xdr:nvCxnSpPr>
      <xdr:spPr>
        <a:xfrm>
          <a:off x="3011981" y="3521849"/>
          <a:ext cx="0" cy="1224642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27214</xdr:colOff>
      <xdr:row>13</xdr:row>
      <xdr:rowOff>0</xdr:rowOff>
    </xdr:from>
    <xdr:to>
      <xdr:col>41</xdr:col>
      <xdr:colOff>27214</xdr:colOff>
      <xdr:row>18</xdr:row>
      <xdr:rowOff>227612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BFAD82FE-1239-49B0-BBFA-3526C4C05D5C}"/>
            </a:ext>
          </a:extLst>
        </xdr:cNvPr>
        <xdr:cNvCxnSpPr/>
      </xdr:nvCxnSpPr>
      <xdr:spPr>
        <a:xfrm flipV="1">
          <a:off x="11185071" y="3292929"/>
          <a:ext cx="0" cy="1452254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118</xdr:col>
          <xdr:colOff>0</xdr:colOff>
          <xdr:row>10</xdr:row>
          <xdr:rowOff>0</xdr:rowOff>
        </xdr:from>
        <xdr:to>
          <xdr:col>135</xdr:col>
          <xdr:colOff>24634</xdr:colOff>
          <xdr:row>16</xdr:row>
          <xdr:rowOff>28904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9277A5F4-43B0-A7ED-50BF-D13C1226AED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O$3:$EE$8" spid="_x0000_s5131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 bwMode="auto">
            <a:xfrm>
              <a:off x="32555793" y="2364828"/>
              <a:ext cx="4714875" cy="1447800"/>
            </a:xfrm>
            <a:prstGeom prst="rect">
              <a:avLst/>
            </a:prstGeom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4CC0-44C2-4C2E-BBF8-ABA83C5B22DE}">
  <dimension ref="AA21"/>
  <sheetViews>
    <sheetView tabSelected="1" zoomScale="85" zoomScaleNormal="85" workbookViewId="0">
      <selection activeCell="R24" sqref="R24"/>
    </sheetView>
  </sheetViews>
  <sheetFormatPr defaultRowHeight="18.75" x14ac:dyDescent="0.4"/>
  <sheetData>
    <row r="21" spans="27:27" x14ac:dyDescent="0.4">
      <c r="AA21">
        <f>256/500000000*1000000</f>
        <v>0.51200000000000001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D48F-DB58-4926-846D-7E5D1B242A37}">
  <dimension ref="L3:DP73"/>
  <sheetViews>
    <sheetView showGridLines="0" zoomScale="55" zoomScaleNormal="55" workbookViewId="0">
      <selection sqref="A1:A1048576"/>
    </sheetView>
  </sheetViews>
  <sheetFormatPr defaultRowHeight="18.75" x14ac:dyDescent="0.4"/>
  <cols>
    <col min="1" max="191" width="3.625" customWidth="1"/>
  </cols>
  <sheetData>
    <row r="3" spans="12:98" x14ac:dyDescent="0.4">
      <c r="L3" s="149" t="s">
        <v>60</v>
      </c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</row>
    <row r="4" spans="12:98" x14ac:dyDescent="0.4">
      <c r="L4" s="149" t="s">
        <v>61</v>
      </c>
      <c r="M4" s="149"/>
      <c r="N4" s="149"/>
      <c r="O4" s="149"/>
      <c r="P4" s="149"/>
      <c r="Q4" s="149"/>
      <c r="R4" s="149"/>
      <c r="S4" s="149"/>
      <c r="T4" s="149"/>
      <c r="U4" s="149" t="s">
        <v>62</v>
      </c>
      <c r="V4" s="149"/>
      <c r="W4" s="149"/>
      <c r="X4" s="149" t="s">
        <v>17</v>
      </c>
      <c r="Y4" s="149"/>
      <c r="Z4" s="149" t="s">
        <v>63</v>
      </c>
      <c r="AA4" s="149"/>
      <c r="AB4" s="149"/>
      <c r="AC4" s="149"/>
      <c r="AD4" s="149"/>
      <c r="AE4" s="149"/>
      <c r="AF4" s="150" t="s">
        <v>64</v>
      </c>
      <c r="AG4" s="150"/>
      <c r="AH4" s="149" t="s">
        <v>65</v>
      </c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</row>
    <row r="5" spans="12:98" x14ac:dyDescent="0.4">
      <c r="L5" s="146" t="s">
        <v>66</v>
      </c>
      <c r="M5" s="147"/>
      <c r="N5" s="147"/>
      <c r="O5" s="147"/>
      <c r="P5" s="147"/>
      <c r="Q5" s="147"/>
      <c r="R5" s="147"/>
      <c r="S5" s="147"/>
      <c r="T5" s="109"/>
      <c r="U5" s="146" t="s">
        <v>67</v>
      </c>
      <c r="V5" s="147"/>
      <c r="W5" s="147"/>
      <c r="X5" s="146" t="s">
        <v>68</v>
      </c>
      <c r="Y5" s="109"/>
      <c r="Z5" s="146" t="s">
        <v>69</v>
      </c>
      <c r="AA5" s="147"/>
      <c r="AB5" s="147"/>
      <c r="AC5" s="147"/>
      <c r="AD5" s="147"/>
      <c r="AE5" s="109"/>
      <c r="AF5" s="146" t="s">
        <v>70</v>
      </c>
      <c r="AG5" s="109"/>
      <c r="AH5" s="148" t="s">
        <v>71</v>
      </c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8"/>
      <c r="BC5" s="148"/>
    </row>
    <row r="6" spans="12:98" x14ac:dyDescent="0.4">
      <c r="L6" s="175" t="s">
        <v>72</v>
      </c>
      <c r="M6" s="176"/>
      <c r="N6" s="176"/>
      <c r="O6" s="176"/>
      <c r="P6" s="176"/>
      <c r="Q6" s="176"/>
      <c r="R6" s="176"/>
      <c r="S6" s="176"/>
      <c r="T6" s="177"/>
      <c r="U6" s="175" t="s">
        <v>73</v>
      </c>
      <c r="V6" s="176"/>
      <c r="W6" s="176"/>
      <c r="X6" s="184" t="s">
        <v>74</v>
      </c>
      <c r="Y6" s="184"/>
      <c r="Z6" s="184" t="s">
        <v>75</v>
      </c>
      <c r="AA6" s="184"/>
      <c r="AB6" s="184"/>
      <c r="AC6" s="184"/>
      <c r="AD6" s="184"/>
      <c r="AE6" s="184"/>
      <c r="AF6" s="49" t="s">
        <v>76</v>
      </c>
      <c r="AG6" s="49"/>
      <c r="AH6" s="185" t="s">
        <v>77</v>
      </c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5"/>
      <c r="AT6" s="185"/>
      <c r="AU6" s="185"/>
      <c r="AV6" s="185"/>
      <c r="AW6" s="185"/>
      <c r="AX6" s="185"/>
      <c r="AY6" s="185"/>
      <c r="AZ6" s="185"/>
      <c r="BA6" s="185"/>
      <c r="BB6" s="185"/>
      <c r="BC6" s="185"/>
    </row>
    <row r="7" spans="12:98" x14ac:dyDescent="0.4">
      <c r="L7" s="178"/>
      <c r="M7" s="179"/>
      <c r="N7" s="179"/>
      <c r="O7" s="179"/>
      <c r="P7" s="179"/>
      <c r="Q7" s="179"/>
      <c r="R7" s="179"/>
      <c r="S7" s="179"/>
      <c r="T7" s="180"/>
      <c r="U7" s="178"/>
      <c r="V7" s="179"/>
      <c r="W7" s="179"/>
      <c r="X7" s="184"/>
      <c r="Y7" s="184"/>
      <c r="Z7" s="184"/>
      <c r="AA7" s="184"/>
      <c r="AB7" s="184"/>
      <c r="AC7" s="184"/>
      <c r="AD7" s="184"/>
      <c r="AE7" s="184"/>
      <c r="AF7" s="49"/>
      <c r="AG7" s="49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185"/>
      <c r="BV7" s="51" t="s">
        <v>192</v>
      </c>
      <c r="BW7" s="51"/>
      <c r="BX7" s="51"/>
      <c r="BY7" s="51"/>
      <c r="BZ7" s="51"/>
      <c r="CA7" s="51"/>
      <c r="CB7" s="51"/>
    </row>
    <row r="8" spans="12:98" x14ac:dyDescent="0.4">
      <c r="L8" s="178"/>
      <c r="M8" s="179"/>
      <c r="N8" s="179"/>
      <c r="O8" s="179"/>
      <c r="P8" s="179"/>
      <c r="Q8" s="179"/>
      <c r="R8" s="179"/>
      <c r="S8" s="179"/>
      <c r="T8" s="180"/>
      <c r="U8" s="178"/>
      <c r="V8" s="179"/>
      <c r="W8" s="179"/>
      <c r="X8" s="151" t="s">
        <v>78</v>
      </c>
      <c r="Y8" s="152"/>
      <c r="Z8" s="151" t="s">
        <v>79</v>
      </c>
      <c r="AA8" s="155"/>
      <c r="AB8" s="155"/>
      <c r="AC8" s="155"/>
      <c r="AD8" s="155"/>
      <c r="AE8" s="152"/>
      <c r="AF8" s="175" t="s">
        <v>76</v>
      </c>
      <c r="AG8" s="177"/>
      <c r="AH8" s="161" t="s">
        <v>80</v>
      </c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162"/>
      <c r="AY8" s="162"/>
      <c r="AZ8" s="162"/>
      <c r="BA8" s="162"/>
      <c r="BB8" s="162"/>
      <c r="BC8" s="163"/>
      <c r="BM8" s="115" t="s">
        <v>191</v>
      </c>
      <c r="BN8" s="116"/>
      <c r="BO8" s="116"/>
      <c r="BP8" s="116"/>
      <c r="BQ8" s="116"/>
      <c r="BR8" s="116"/>
      <c r="BS8" s="116"/>
      <c r="BT8" s="117"/>
      <c r="BU8" s="18"/>
      <c r="BV8" s="51">
        <v>2000000</v>
      </c>
      <c r="BW8" s="51"/>
      <c r="BX8" s="51"/>
    </row>
    <row r="9" spans="12:98" x14ac:dyDescent="0.4">
      <c r="L9" s="178"/>
      <c r="M9" s="179"/>
      <c r="N9" s="179"/>
      <c r="O9" s="179"/>
      <c r="P9" s="179"/>
      <c r="Q9" s="179"/>
      <c r="R9" s="179"/>
      <c r="S9" s="179"/>
      <c r="T9" s="180"/>
      <c r="U9" s="178"/>
      <c r="V9" s="179"/>
      <c r="W9" s="179"/>
      <c r="X9" s="151" t="s">
        <v>81</v>
      </c>
      <c r="Y9" s="152"/>
      <c r="Z9" s="151" t="s">
        <v>82</v>
      </c>
      <c r="AA9" s="155"/>
      <c r="AB9" s="155"/>
      <c r="AC9" s="155"/>
      <c r="AD9" s="155"/>
      <c r="AE9" s="152"/>
      <c r="AF9" s="157" t="s">
        <v>76</v>
      </c>
      <c r="AG9" s="158"/>
      <c r="AH9" s="161" t="s">
        <v>83</v>
      </c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3"/>
      <c r="BM9" s="118"/>
      <c r="BN9" s="119"/>
      <c r="BO9" s="119"/>
      <c r="BP9" s="119"/>
      <c r="BQ9" s="119"/>
      <c r="BR9" s="119"/>
      <c r="BS9" s="119"/>
      <c r="BT9" s="120"/>
    </row>
    <row r="10" spans="12:98" x14ac:dyDescent="0.4">
      <c r="L10" s="178"/>
      <c r="M10" s="179"/>
      <c r="N10" s="179"/>
      <c r="O10" s="179"/>
      <c r="P10" s="179"/>
      <c r="Q10" s="179"/>
      <c r="R10" s="179"/>
      <c r="S10" s="179"/>
      <c r="T10" s="180"/>
      <c r="U10" s="178"/>
      <c r="V10" s="179"/>
      <c r="W10" s="179"/>
      <c r="X10" s="153"/>
      <c r="Y10" s="154"/>
      <c r="Z10" s="153"/>
      <c r="AA10" s="156"/>
      <c r="AB10" s="156"/>
      <c r="AC10" s="156"/>
      <c r="AD10" s="156"/>
      <c r="AE10" s="154"/>
      <c r="AF10" s="159"/>
      <c r="AG10" s="160"/>
      <c r="AH10" s="164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166"/>
      <c r="BM10" s="121"/>
      <c r="BN10" s="122"/>
      <c r="BO10" s="122"/>
      <c r="BP10" s="122"/>
      <c r="BQ10" s="122"/>
      <c r="BR10" s="122"/>
      <c r="BS10" s="122"/>
      <c r="BT10" s="123"/>
      <c r="CN10" s="51" t="s">
        <v>192</v>
      </c>
      <c r="CO10" s="51"/>
      <c r="CP10" s="51"/>
      <c r="CQ10" s="51"/>
      <c r="CR10" s="51"/>
      <c r="CS10" s="51"/>
      <c r="CT10" s="51"/>
    </row>
    <row r="11" spans="12:98" x14ac:dyDescent="0.4">
      <c r="L11" s="178"/>
      <c r="M11" s="179"/>
      <c r="N11" s="179"/>
      <c r="O11" s="179"/>
      <c r="P11" s="179"/>
      <c r="Q11" s="179"/>
      <c r="R11" s="179"/>
      <c r="S11" s="179"/>
      <c r="T11" s="180"/>
      <c r="U11" s="178"/>
      <c r="V11" s="179"/>
      <c r="W11" s="179"/>
      <c r="X11" s="153"/>
      <c r="Y11" s="154"/>
      <c r="Z11" s="153"/>
      <c r="AA11" s="156"/>
      <c r="AB11" s="156"/>
      <c r="AC11" s="156"/>
      <c r="AD11" s="156"/>
      <c r="AE11" s="154"/>
      <c r="AF11" s="159"/>
      <c r="AG11" s="160"/>
      <c r="AH11" s="164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165"/>
      <c r="AV11" s="165"/>
      <c r="AW11" s="165"/>
      <c r="AX11" s="165"/>
      <c r="AY11" s="165"/>
      <c r="AZ11" s="165"/>
      <c r="BA11" s="165"/>
      <c r="BB11" s="165"/>
      <c r="BC11" s="166"/>
      <c r="BM11" s="124" t="s">
        <v>193</v>
      </c>
      <c r="BN11" s="125"/>
      <c r="BO11" s="125"/>
      <c r="BP11" s="125"/>
      <c r="BQ11" s="125"/>
      <c r="BR11" s="125"/>
      <c r="BS11" s="125"/>
      <c r="BT11" s="125"/>
      <c r="BV11" t="str">
        <f>DEC2HEX(HEX2DEC(BV8) + HEX2DEC(400)*512*1)</f>
        <v>2080000</v>
      </c>
      <c r="CE11" s="126" t="s">
        <v>266</v>
      </c>
      <c r="CF11" s="127"/>
      <c r="CG11" s="127"/>
      <c r="CH11" s="127"/>
      <c r="CI11" s="127"/>
      <c r="CJ11" s="127"/>
      <c r="CK11" s="127"/>
      <c r="CL11" s="127"/>
      <c r="CN11" s="51">
        <v>0</v>
      </c>
      <c r="CO11" s="51"/>
      <c r="CP11" s="51"/>
    </row>
    <row r="12" spans="12:98" x14ac:dyDescent="0.4">
      <c r="L12" s="178"/>
      <c r="M12" s="179"/>
      <c r="N12" s="179"/>
      <c r="O12" s="179"/>
      <c r="P12" s="179"/>
      <c r="Q12" s="179"/>
      <c r="R12" s="179"/>
      <c r="S12" s="179"/>
      <c r="T12" s="180"/>
      <c r="U12" s="178"/>
      <c r="V12" s="179"/>
      <c r="W12" s="179"/>
      <c r="X12" s="151" t="s">
        <v>84</v>
      </c>
      <c r="Y12" s="152"/>
      <c r="Z12" s="151" t="s">
        <v>85</v>
      </c>
      <c r="AA12" s="155"/>
      <c r="AB12" s="155"/>
      <c r="AC12" s="155"/>
      <c r="AD12" s="155"/>
      <c r="AE12" s="152"/>
      <c r="AF12" s="157" t="s">
        <v>76</v>
      </c>
      <c r="AG12" s="158"/>
      <c r="AH12" s="161" t="s">
        <v>86</v>
      </c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162"/>
      <c r="AZ12" s="162"/>
      <c r="BA12" s="162"/>
      <c r="BB12" s="162"/>
      <c r="BC12" s="163"/>
      <c r="BM12" s="119"/>
      <c r="BN12" s="119"/>
      <c r="BO12" s="119"/>
      <c r="BP12" s="119"/>
      <c r="BQ12" s="119"/>
      <c r="BR12" s="119"/>
      <c r="BS12" s="119"/>
      <c r="BT12" s="119"/>
      <c r="CE12" s="127"/>
      <c r="CF12" s="127"/>
      <c r="CG12" s="127"/>
      <c r="CH12" s="127"/>
      <c r="CI12" s="127"/>
      <c r="CJ12" s="127"/>
      <c r="CK12" s="127"/>
      <c r="CL12" s="127"/>
    </row>
    <row r="13" spans="12:98" x14ac:dyDescent="0.4">
      <c r="L13" s="178"/>
      <c r="M13" s="179"/>
      <c r="N13" s="179"/>
      <c r="O13" s="179"/>
      <c r="P13" s="179"/>
      <c r="Q13" s="179"/>
      <c r="R13" s="179"/>
      <c r="S13" s="179"/>
      <c r="T13" s="180"/>
      <c r="U13" s="178"/>
      <c r="V13" s="179"/>
      <c r="W13" s="179"/>
      <c r="X13" s="167"/>
      <c r="Y13" s="168"/>
      <c r="Z13" s="167"/>
      <c r="AA13" s="169"/>
      <c r="AB13" s="169"/>
      <c r="AC13" s="169"/>
      <c r="AD13" s="169"/>
      <c r="AE13" s="168"/>
      <c r="AF13" s="170"/>
      <c r="AG13" s="171"/>
      <c r="AH13" s="172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4"/>
      <c r="BM13" s="119"/>
      <c r="BN13" s="119"/>
      <c r="BO13" s="119"/>
      <c r="BP13" s="119"/>
      <c r="BQ13" s="119"/>
      <c r="BR13" s="119"/>
      <c r="BS13" s="119"/>
      <c r="BT13" s="119"/>
      <c r="CE13" s="127"/>
      <c r="CF13" s="127"/>
      <c r="CG13" s="127"/>
      <c r="CH13" s="127"/>
      <c r="CI13" s="127"/>
      <c r="CJ13" s="127"/>
      <c r="CK13" s="127"/>
      <c r="CL13" s="127"/>
    </row>
    <row r="14" spans="12:98" x14ac:dyDescent="0.4">
      <c r="L14" s="178"/>
      <c r="M14" s="179"/>
      <c r="N14" s="179"/>
      <c r="O14" s="179"/>
      <c r="P14" s="179"/>
      <c r="Q14" s="179"/>
      <c r="R14" s="179"/>
      <c r="S14" s="179"/>
      <c r="T14" s="180"/>
      <c r="U14" s="178"/>
      <c r="V14" s="179"/>
      <c r="W14" s="179"/>
      <c r="X14" s="151" t="s">
        <v>87</v>
      </c>
      <c r="Y14" s="152"/>
      <c r="Z14" s="151" t="s">
        <v>88</v>
      </c>
      <c r="AA14" s="155"/>
      <c r="AB14" s="155"/>
      <c r="AC14" s="155"/>
      <c r="AD14" s="155"/>
      <c r="AE14" s="152"/>
      <c r="AF14" s="157" t="s">
        <v>76</v>
      </c>
      <c r="AG14" s="158"/>
      <c r="AH14" s="161" t="s">
        <v>89</v>
      </c>
      <c r="AI14" s="162"/>
      <c r="AJ14" s="162"/>
      <c r="AK14" s="162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2"/>
      <c r="AY14" s="162"/>
      <c r="AZ14" s="162"/>
      <c r="BA14" s="162"/>
      <c r="BB14" s="162"/>
      <c r="BC14" s="163"/>
      <c r="BM14" s="119" t="s">
        <v>14</v>
      </c>
      <c r="BN14" s="119"/>
      <c r="BO14" s="119"/>
      <c r="BP14" s="119"/>
      <c r="BQ14" s="119"/>
      <c r="BR14" s="119"/>
      <c r="BS14" s="119"/>
      <c r="BT14" s="119"/>
      <c r="BV14" s="51"/>
      <c r="BW14" s="51"/>
      <c r="BX14" s="51"/>
      <c r="CE14" s="128" t="s">
        <v>267</v>
      </c>
      <c r="CF14" s="129"/>
      <c r="CG14" s="129"/>
      <c r="CH14" s="129"/>
      <c r="CI14" s="129"/>
      <c r="CJ14" s="129"/>
      <c r="CK14" s="129"/>
      <c r="CL14" s="130"/>
      <c r="CN14" s="51" t="str">
        <f>DEC2HEX(HEX2DEC(400)*1)</f>
        <v>400</v>
      </c>
      <c r="CO14" s="51"/>
      <c r="CP14" s="51"/>
    </row>
    <row r="15" spans="12:98" x14ac:dyDescent="0.4">
      <c r="L15" s="178"/>
      <c r="M15" s="179"/>
      <c r="N15" s="179"/>
      <c r="O15" s="179"/>
      <c r="P15" s="179"/>
      <c r="Q15" s="179"/>
      <c r="R15" s="179"/>
      <c r="S15" s="179"/>
      <c r="T15" s="180"/>
      <c r="U15" s="178"/>
      <c r="V15" s="179"/>
      <c r="W15" s="179"/>
      <c r="X15" s="167"/>
      <c r="Y15" s="168"/>
      <c r="Z15" s="167"/>
      <c r="AA15" s="169"/>
      <c r="AB15" s="169"/>
      <c r="AC15" s="169"/>
      <c r="AD15" s="169"/>
      <c r="AE15" s="168"/>
      <c r="AF15" s="170"/>
      <c r="AG15" s="171"/>
      <c r="AH15" s="172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4"/>
      <c r="BM15" s="119"/>
      <c r="BN15" s="119"/>
      <c r="BO15" s="119"/>
      <c r="BP15" s="119"/>
      <c r="BQ15" s="119"/>
      <c r="BR15" s="119"/>
      <c r="BS15" s="119"/>
      <c r="BT15" s="119"/>
      <c r="CE15" s="131"/>
      <c r="CF15" s="132"/>
      <c r="CG15" s="132"/>
      <c r="CH15" s="132"/>
      <c r="CI15" s="132"/>
      <c r="CJ15" s="132"/>
      <c r="CK15" s="132"/>
      <c r="CL15" s="133"/>
    </row>
    <row r="16" spans="12:98" x14ac:dyDescent="0.4">
      <c r="L16" s="178"/>
      <c r="M16" s="179"/>
      <c r="N16" s="179"/>
      <c r="O16" s="179"/>
      <c r="P16" s="179"/>
      <c r="Q16" s="179"/>
      <c r="R16" s="179"/>
      <c r="S16" s="179"/>
      <c r="T16" s="180"/>
      <c r="U16" s="178"/>
      <c r="V16" s="179"/>
      <c r="W16" s="179"/>
      <c r="X16" s="190" t="s">
        <v>90</v>
      </c>
      <c r="Y16" s="191"/>
      <c r="Z16" s="190" t="s">
        <v>91</v>
      </c>
      <c r="AA16" s="192"/>
      <c r="AB16" s="192"/>
      <c r="AC16" s="192"/>
      <c r="AD16" s="192"/>
      <c r="AE16" s="191"/>
      <c r="AF16" s="146" t="s">
        <v>76</v>
      </c>
      <c r="AG16" s="109"/>
      <c r="AH16" s="193" t="s">
        <v>92</v>
      </c>
      <c r="AI16" s="194"/>
      <c r="AJ16" s="194"/>
      <c r="AK16" s="194"/>
      <c r="AL16" s="194"/>
      <c r="AM16" s="194"/>
      <c r="AN16" s="194"/>
      <c r="AO16" s="194"/>
      <c r="AP16" s="194"/>
      <c r="AQ16" s="194"/>
      <c r="AR16" s="194"/>
      <c r="AS16" s="194"/>
      <c r="AT16" s="194"/>
      <c r="AU16" s="194"/>
      <c r="AV16" s="194"/>
      <c r="AW16" s="194"/>
      <c r="AX16" s="194"/>
      <c r="AY16" s="194"/>
      <c r="AZ16" s="194"/>
      <c r="BA16" s="194"/>
      <c r="BB16" s="194"/>
      <c r="BC16" s="195"/>
      <c r="BM16" s="119"/>
      <c r="BN16" s="119"/>
      <c r="BO16" s="119"/>
      <c r="BP16" s="119"/>
      <c r="BQ16" s="119"/>
      <c r="BR16" s="119"/>
      <c r="BS16" s="119"/>
      <c r="BT16" s="119"/>
      <c r="CE16" s="134"/>
      <c r="CF16" s="135"/>
      <c r="CG16" s="135"/>
      <c r="CH16" s="135"/>
      <c r="CI16" s="135"/>
      <c r="CJ16" s="135"/>
      <c r="CK16" s="135"/>
      <c r="CL16" s="136"/>
    </row>
    <row r="17" spans="12:120" x14ac:dyDescent="0.4">
      <c r="L17" s="178"/>
      <c r="M17" s="179"/>
      <c r="N17" s="179"/>
      <c r="O17" s="179"/>
      <c r="P17" s="179"/>
      <c r="Q17" s="179"/>
      <c r="R17" s="179"/>
      <c r="S17" s="179"/>
      <c r="T17" s="180"/>
      <c r="U17" s="178"/>
      <c r="V17" s="179"/>
      <c r="W17" s="179"/>
      <c r="X17" s="151" t="s">
        <v>93</v>
      </c>
      <c r="Y17" s="152"/>
      <c r="Z17" s="151" t="s">
        <v>94</v>
      </c>
      <c r="AA17" s="155"/>
      <c r="AB17" s="155"/>
      <c r="AC17" s="155"/>
      <c r="AD17" s="155"/>
      <c r="AE17" s="152"/>
      <c r="AF17" s="157" t="s">
        <v>76</v>
      </c>
      <c r="AG17" s="158"/>
      <c r="AH17" s="161" t="s">
        <v>95</v>
      </c>
      <c r="AI17" s="162"/>
      <c r="AJ17" s="162"/>
      <c r="AK17" s="162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2"/>
      <c r="AY17" s="162"/>
      <c r="AZ17" s="162"/>
      <c r="BA17" s="162"/>
      <c r="BB17" s="162"/>
      <c r="BC17" s="163"/>
      <c r="BM17" s="137" t="s">
        <v>194</v>
      </c>
      <c r="BN17" s="119"/>
      <c r="BO17" s="119"/>
      <c r="BP17" s="119"/>
      <c r="BQ17" s="119"/>
      <c r="BR17" s="119"/>
      <c r="BS17" s="119"/>
      <c r="BT17" s="119"/>
      <c r="BV17" t="str">
        <f>DEC2HEX(HEX2DEC(BV8) + HEX2DEC(400)*512*15)</f>
        <v>2780000</v>
      </c>
      <c r="CE17" s="66" t="s">
        <v>14</v>
      </c>
      <c r="CF17" s="67"/>
      <c r="CG17" s="67"/>
      <c r="CH17" s="67"/>
      <c r="CI17" s="67"/>
      <c r="CJ17" s="67"/>
      <c r="CK17" s="67"/>
      <c r="CL17" s="68"/>
      <c r="CN17" s="51"/>
      <c r="CO17" s="51"/>
      <c r="CP17" s="51"/>
    </row>
    <row r="18" spans="12:120" x14ac:dyDescent="0.4">
      <c r="L18" s="178"/>
      <c r="M18" s="179"/>
      <c r="N18" s="179"/>
      <c r="O18" s="179"/>
      <c r="P18" s="179"/>
      <c r="Q18" s="179"/>
      <c r="R18" s="179"/>
      <c r="S18" s="179"/>
      <c r="T18" s="180"/>
      <c r="U18" s="178"/>
      <c r="V18" s="179"/>
      <c r="W18" s="179"/>
      <c r="X18" s="153"/>
      <c r="Y18" s="154"/>
      <c r="Z18" s="153"/>
      <c r="AA18" s="156"/>
      <c r="AB18" s="156"/>
      <c r="AC18" s="156"/>
      <c r="AD18" s="156"/>
      <c r="AE18" s="154"/>
      <c r="AF18" s="159"/>
      <c r="AG18" s="160"/>
      <c r="AH18" s="164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5"/>
      <c r="AT18" s="165"/>
      <c r="AU18" s="165"/>
      <c r="AV18" s="165"/>
      <c r="AW18" s="165"/>
      <c r="AX18" s="165"/>
      <c r="AY18" s="165"/>
      <c r="AZ18" s="165"/>
      <c r="BA18" s="165"/>
      <c r="BB18" s="165"/>
      <c r="BC18" s="166"/>
      <c r="BM18" s="119"/>
      <c r="BN18" s="119"/>
      <c r="BO18" s="119"/>
      <c r="BP18" s="119"/>
      <c r="BQ18" s="119"/>
      <c r="BR18" s="119"/>
      <c r="BS18" s="119"/>
      <c r="BT18" s="119"/>
      <c r="CE18" s="69"/>
      <c r="CF18" s="70"/>
      <c r="CG18" s="70"/>
      <c r="CH18" s="70"/>
      <c r="CI18" s="70"/>
      <c r="CJ18" s="70"/>
      <c r="CK18" s="70"/>
      <c r="CL18" s="71"/>
    </row>
    <row r="19" spans="12:120" x14ac:dyDescent="0.4">
      <c r="L19" s="178"/>
      <c r="M19" s="179"/>
      <c r="N19" s="179"/>
      <c r="O19" s="179"/>
      <c r="P19" s="179"/>
      <c r="Q19" s="179"/>
      <c r="R19" s="179"/>
      <c r="S19" s="179"/>
      <c r="T19" s="180"/>
      <c r="U19" s="178"/>
      <c r="V19" s="179"/>
      <c r="W19" s="179"/>
      <c r="X19" s="167"/>
      <c r="Y19" s="168"/>
      <c r="Z19" s="167"/>
      <c r="AA19" s="169"/>
      <c r="AB19" s="169"/>
      <c r="AC19" s="169"/>
      <c r="AD19" s="169"/>
      <c r="AE19" s="168"/>
      <c r="AF19" s="170"/>
      <c r="AG19" s="171"/>
      <c r="AH19" s="172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4"/>
      <c r="BM19" s="119"/>
      <c r="BN19" s="119"/>
      <c r="BO19" s="119"/>
      <c r="BP19" s="119"/>
      <c r="BQ19" s="119"/>
      <c r="BR19" s="119"/>
      <c r="BS19" s="119"/>
      <c r="BT19" s="119"/>
      <c r="CE19" s="69"/>
      <c r="CF19" s="70"/>
      <c r="CG19" s="70"/>
      <c r="CH19" s="70"/>
      <c r="CI19" s="70"/>
      <c r="CJ19" s="70"/>
      <c r="CK19" s="70"/>
      <c r="CL19" s="71"/>
    </row>
    <row r="20" spans="12:120" x14ac:dyDescent="0.4">
      <c r="L20" s="181"/>
      <c r="M20" s="182"/>
      <c r="N20" s="182"/>
      <c r="O20" s="182"/>
      <c r="P20" s="182"/>
      <c r="Q20" s="182"/>
      <c r="R20" s="182"/>
      <c r="S20" s="182"/>
      <c r="T20" s="183"/>
      <c r="U20" s="181"/>
      <c r="V20" s="182"/>
      <c r="W20" s="182"/>
      <c r="X20" s="186" t="s">
        <v>96</v>
      </c>
      <c r="Y20" s="187"/>
      <c r="Z20" s="186" t="s">
        <v>97</v>
      </c>
      <c r="AA20" s="187"/>
      <c r="AB20" s="187"/>
      <c r="AC20" s="187"/>
      <c r="AD20" s="187"/>
      <c r="AE20" s="188"/>
      <c r="AF20" s="37" t="s">
        <v>97</v>
      </c>
      <c r="AG20" s="39"/>
      <c r="AH20" s="189" t="s">
        <v>1</v>
      </c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89"/>
      <c r="AT20" s="189"/>
      <c r="AU20" s="189"/>
      <c r="AV20" s="189"/>
      <c r="AW20" s="189"/>
      <c r="AX20" s="189"/>
      <c r="AY20" s="189"/>
      <c r="AZ20" s="189"/>
      <c r="BA20" s="189"/>
      <c r="BB20" s="189"/>
      <c r="BC20" s="189"/>
      <c r="CE20" s="138" t="s">
        <v>268</v>
      </c>
      <c r="CF20" s="139"/>
      <c r="CG20" s="139"/>
      <c r="CH20" s="139"/>
      <c r="CI20" s="139"/>
      <c r="CJ20" s="139"/>
      <c r="CK20" s="139"/>
      <c r="CL20" s="140"/>
      <c r="CN20" s="51" t="str">
        <f>DEC2HEX(HEX2DEC(400)*511)</f>
        <v>7FC00</v>
      </c>
      <c r="CO20" s="51"/>
      <c r="CP20" s="51"/>
    </row>
    <row r="21" spans="12:120" x14ac:dyDescent="0.4">
      <c r="L21" s="175" t="s">
        <v>98</v>
      </c>
      <c r="M21" s="176"/>
      <c r="N21" s="176"/>
      <c r="O21" s="176"/>
      <c r="P21" s="176"/>
      <c r="Q21" s="176"/>
      <c r="R21" s="176"/>
      <c r="S21" s="176"/>
      <c r="T21" s="177"/>
      <c r="U21" s="196" t="s">
        <v>99</v>
      </c>
      <c r="V21" s="176"/>
      <c r="W21" s="176"/>
      <c r="X21" s="151" t="s">
        <v>100</v>
      </c>
      <c r="Y21" s="152"/>
      <c r="Z21" s="151" t="s">
        <v>101</v>
      </c>
      <c r="AA21" s="155"/>
      <c r="AB21" s="155"/>
      <c r="AC21" s="155"/>
      <c r="AD21" s="155"/>
      <c r="AE21" s="152"/>
      <c r="AF21" s="157" t="s">
        <v>76</v>
      </c>
      <c r="AG21" s="158"/>
      <c r="AH21" s="161" t="s">
        <v>102</v>
      </c>
      <c r="AI21" s="162"/>
      <c r="AJ21" s="162"/>
      <c r="AK21" s="162"/>
      <c r="AL21" s="162"/>
      <c r="AM21" s="162"/>
      <c r="AN21" s="162"/>
      <c r="AO21" s="162"/>
      <c r="AP21" s="162"/>
      <c r="AQ21" s="162"/>
      <c r="AR21" s="162"/>
      <c r="AS21" s="162"/>
      <c r="AT21" s="162"/>
      <c r="AU21" s="162"/>
      <c r="AV21" s="162"/>
      <c r="AW21" s="162"/>
      <c r="AX21" s="162"/>
      <c r="AY21" s="162"/>
      <c r="AZ21" s="162"/>
      <c r="BA21" s="162"/>
      <c r="BB21" s="162"/>
      <c r="BC21" s="163"/>
      <c r="CE21" s="141"/>
      <c r="CF21" s="132"/>
      <c r="CG21" s="132"/>
      <c r="CH21" s="132"/>
      <c r="CI21" s="132"/>
      <c r="CJ21" s="132"/>
      <c r="CK21" s="132"/>
      <c r="CL21" s="142"/>
    </row>
    <row r="22" spans="12:120" x14ac:dyDescent="0.4">
      <c r="L22" s="181"/>
      <c r="M22" s="182"/>
      <c r="N22" s="182"/>
      <c r="O22" s="182"/>
      <c r="P22" s="182"/>
      <c r="Q22" s="182"/>
      <c r="R22" s="182"/>
      <c r="S22" s="182"/>
      <c r="T22" s="183"/>
      <c r="U22" s="181"/>
      <c r="V22" s="182"/>
      <c r="W22" s="182"/>
      <c r="X22" s="186" t="s">
        <v>103</v>
      </c>
      <c r="Y22" s="188"/>
      <c r="Z22" s="186" t="s">
        <v>97</v>
      </c>
      <c r="AA22" s="187"/>
      <c r="AB22" s="187"/>
      <c r="AC22" s="187"/>
      <c r="AD22" s="187"/>
      <c r="AE22" s="188"/>
      <c r="AF22" s="37" t="s">
        <v>97</v>
      </c>
      <c r="AG22" s="39"/>
      <c r="AH22" s="189" t="s">
        <v>1</v>
      </c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  <c r="AX22" s="189"/>
      <c r="AY22" s="189"/>
      <c r="AZ22" s="189"/>
      <c r="BA22" s="189"/>
      <c r="BB22" s="189"/>
      <c r="BC22" s="189"/>
      <c r="CE22" s="143"/>
      <c r="CF22" s="144"/>
      <c r="CG22" s="144"/>
      <c r="CH22" s="144"/>
      <c r="CI22" s="144"/>
      <c r="CJ22" s="144"/>
      <c r="CK22" s="144"/>
      <c r="CL22" s="145"/>
    </row>
    <row r="23" spans="12:120" x14ac:dyDescent="0.4">
      <c r="L23" s="175" t="s">
        <v>104</v>
      </c>
      <c r="M23" s="176"/>
      <c r="N23" s="176"/>
      <c r="O23" s="176"/>
      <c r="P23" s="176"/>
      <c r="Q23" s="176"/>
      <c r="R23" s="176"/>
      <c r="S23" s="176"/>
      <c r="T23" s="177"/>
      <c r="U23" s="196" t="s">
        <v>146</v>
      </c>
      <c r="V23" s="176"/>
      <c r="W23" s="176"/>
      <c r="X23" s="151" t="s">
        <v>68</v>
      </c>
      <c r="Y23" s="152"/>
      <c r="Z23" s="151" t="s">
        <v>105</v>
      </c>
      <c r="AA23" s="155"/>
      <c r="AB23" s="155"/>
      <c r="AC23" s="155"/>
      <c r="AD23" s="155"/>
      <c r="AE23" s="152"/>
      <c r="AF23" s="157" t="s">
        <v>76</v>
      </c>
      <c r="AG23" s="158"/>
      <c r="AH23" s="161" t="s">
        <v>106</v>
      </c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  <c r="BC23" s="163"/>
    </row>
    <row r="24" spans="12:120" x14ac:dyDescent="0.4">
      <c r="L24" s="157" t="s">
        <v>107</v>
      </c>
      <c r="M24" s="197"/>
      <c r="N24" s="197"/>
      <c r="O24" s="197"/>
      <c r="P24" s="197"/>
      <c r="Q24" s="197"/>
      <c r="R24" s="197"/>
      <c r="S24" s="197"/>
      <c r="T24" s="158"/>
      <c r="U24" s="175" t="s">
        <v>108</v>
      </c>
      <c r="V24" s="176"/>
      <c r="W24" s="176"/>
      <c r="X24" s="184" t="s">
        <v>74</v>
      </c>
      <c r="Y24" s="184"/>
      <c r="Z24" s="184" t="s">
        <v>109</v>
      </c>
      <c r="AA24" s="184"/>
      <c r="AB24" s="184"/>
      <c r="AC24" s="184"/>
      <c r="AD24" s="184"/>
      <c r="AE24" s="184"/>
      <c r="AF24" s="49" t="s">
        <v>70</v>
      </c>
      <c r="AG24" s="49"/>
      <c r="AH24" s="185" t="s">
        <v>110</v>
      </c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5"/>
      <c r="BA24" s="185"/>
      <c r="BB24" s="185"/>
      <c r="BC24" s="185"/>
    </row>
    <row r="25" spans="12:120" x14ac:dyDescent="0.4">
      <c r="L25" s="159"/>
      <c r="M25" s="198"/>
      <c r="N25" s="198"/>
      <c r="O25" s="198"/>
      <c r="P25" s="198"/>
      <c r="Q25" s="198"/>
      <c r="R25" s="198"/>
      <c r="S25" s="198"/>
      <c r="T25" s="160"/>
      <c r="U25" s="178"/>
      <c r="V25" s="179"/>
      <c r="W25" s="179"/>
      <c r="X25" s="184"/>
      <c r="Y25" s="184"/>
      <c r="Z25" s="184"/>
      <c r="AA25" s="184"/>
      <c r="AB25" s="184"/>
      <c r="AC25" s="184"/>
      <c r="AD25" s="184"/>
      <c r="AE25" s="184"/>
      <c r="AF25" s="49"/>
      <c r="AG25" s="49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5"/>
      <c r="BA25" s="185"/>
      <c r="BB25" s="185"/>
      <c r="BC25" s="185"/>
      <c r="DJ25" s="51" t="s">
        <v>192</v>
      </c>
      <c r="DK25" s="51"/>
      <c r="DL25" s="51"/>
      <c r="DM25" s="51"/>
      <c r="DN25" s="51"/>
      <c r="DO25" s="51"/>
      <c r="DP25" s="51"/>
    </row>
    <row r="26" spans="12:120" x14ac:dyDescent="0.4">
      <c r="L26" s="159"/>
      <c r="M26" s="198"/>
      <c r="N26" s="198"/>
      <c r="O26" s="198"/>
      <c r="P26" s="198"/>
      <c r="Q26" s="198"/>
      <c r="R26" s="198"/>
      <c r="S26" s="198"/>
      <c r="T26" s="160"/>
      <c r="U26" s="178"/>
      <c r="V26" s="179"/>
      <c r="W26" s="179"/>
      <c r="X26" s="184" t="s">
        <v>78</v>
      </c>
      <c r="Y26" s="184"/>
      <c r="Z26" s="184" t="s">
        <v>111</v>
      </c>
      <c r="AA26" s="184"/>
      <c r="AB26" s="184"/>
      <c r="AC26" s="184"/>
      <c r="AD26" s="184"/>
      <c r="AE26" s="184"/>
      <c r="AF26" s="49" t="s">
        <v>112</v>
      </c>
      <c r="AG26" s="49"/>
      <c r="AH26" s="185" t="s">
        <v>113</v>
      </c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5"/>
      <c r="AT26" s="185"/>
      <c r="AU26" s="185"/>
      <c r="AV26" s="185"/>
      <c r="AW26" s="185"/>
      <c r="AX26" s="185"/>
      <c r="AY26" s="185"/>
      <c r="AZ26" s="185"/>
      <c r="BA26" s="185"/>
      <c r="BB26" s="185"/>
      <c r="BC26" s="185"/>
      <c r="BM26" s="50" t="s">
        <v>1</v>
      </c>
      <c r="BN26" s="50"/>
      <c r="BO26" s="50"/>
      <c r="BP26" s="50"/>
      <c r="BQ26" s="50"/>
      <c r="BR26" s="50"/>
      <c r="BS26" s="50" t="s">
        <v>1</v>
      </c>
      <c r="BT26" s="50"/>
      <c r="BU26" s="50"/>
      <c r="BV26" s="50"/>
      <c r="BW26" s="50"/>
      <c r="BX26" s="50"/>
      <c r="BY26" s="50" t="s">
        <v>1</v>
      </c>
      <c r="BZ26" s="50"/>
      <c r="CA26" s="50"/>
      <c r="CB26" s="50"/>
      <c r="CC26" s="50"/>
      <c r="CD26" s="50"/>
      <c r="CE26" s="50" t="s">
        <v>1</v>
      </c>
      <c r="CF26" s="50"/>
      <c r="CG26" s="50"/>
      <c r="CH26" s="50"/>
      <c r="CI26" s="50"/>
      <c r="CJ26" s="50"/>
      <c r="CK26" s="50" t="s">
        <v>1</v>
      </c>
      <c r="CL26" s="50"/>
      <c r="CM26" s="50"/>
      <c r="CN26" s="50"/>
      <c r="CO26" s="50"/>
      <c r="CP26" s="50"/>
      <c r="CQ26" s="50" t="s">
        <v>195</v>
      </c>
      <c r="CR26" s="50"/>
      <c r="CS26" s="50"/>
      <c r="CT26" s="50"/>
      <c r="CU26" s="50"/>
      <c r="CV26" s="50"/>
      <c r="CW26" s="105" t="s">
        <v>196</v>
      </c>
      <c r="CX26" s="105"/>
      <c r="CY26" s="105"/>
      <c r="CZ26" s="105"/>
      <c r="DA26" s="105"/>
      <c r="DB26" s="105"/>
      <c r="DC26" s="49" t="s">
        <v>197</v>
      </c>
      <c r="DD26" s="49"/>
      <c r="DE26" s="49"/>
      <c r="DF26" s="49"/>
      <c r="DG26" s="49"/>
      <c r="DH26" s="49"/>
      <c r="DI26" s="13"/>
      <c r="DJ26" s="51">
        <v>0</v>
      </c>
      <c r="DK26" s="51"/>
      <c r="DL26" s="51"/>
    </row>
    <row r="27" spans="12:120" x14ac:dyDescent="0.4">
      <c r="L27" s="159"/>
      <c r="M27" s="198"/>
      <c r="N27" s="198"/>
      <c r="O27" s="198"/>
      <c r="P27" s="198"/>
      <c r="Q27" s="198"/>
      <c r="R27" s="198"/>
      <c r="S27" s="198"/>
      <c r="T27" s="160"/>
      <c r="U27" s="178"/>
      <c r="V27" s="179"/>
      <c r="W27" s="179"/>
      <c r="X27" s="184"/>
      <c r="Y27" s="184"/>
      <c r="Z27" s="184"/>
      <c r="AA27" s="184"/>
      <c r="AB27" s="184"/>
      <c r="AC27" s="184"/>
      <c r="AD27" s="184"/>
      <c r="AE27" s="184"/>
      <c r="AF27" s="49"/>
      <c r="AG27" s="49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5"/>
      <c r="AT27" s="185"/>
      <c r="AU27" s="185"/>
      <c r="AV27" s="185"/>
      <c r="AW27" s="185"/>
      <c r="AX27" s="185"/>
      <c r="AY27" s="185"/>
      <c r="AZ27" s="185"/>
      <c r="BA27" s="185"/>
      <c r="BB27" s="185"/>
      <c r="BC27" s="185"/>
      <c r="BM27" s="50" t="s">
        <v>1</v>
      </c>
      <c r="BN27" s="50"/>
      <c r="BO27" s="50"/>
      <c r="BP27" s="50"/>
      <c r="BQ27" s="50"/>
      <c r="BR27" s="50"/>
      <c r="BS27" s="50" t="s">
        <v>1</v>
      </c>
      <c r="BT27" s="50"/>
      <c r="BU27" s="50"/>
      <c r="BV27" s="50"/>
      <c r="BW27" s="50"/>
      <c r="BX27" s="50"/>
      <c r="BY27" s="50" t="s">
        <v>1</v>
      </c>
      <c r="BZ27" s="50"/>
      <c r="CA27" s="50"/>
      <c r="CB27" s="50"/>
      <c r="CC27" s="50"/>
      <c r="CD27" s="50"/>
      <c r="CE27" s="50" t="s">
        <v>1</v>
      </c>
      <c r="CF27" s="50"/>
      <c r="CG27" s="50"/>
      <c r="CH27" s="50"/>
      <c r="CI27" s="50"/>
      <c r="CJ27" s="50"/>
      <c r="CK27" s="50" t="s">
        <v>1</v>
      </c>
      <c r="CL27" s="50"/>
      <c r="CM27" s="50"/>
      <c r="CN27" s="50"/>
      <c r="CO27" s="50"/>
      <c r="CP27" s="50"/>
      <c r="CQ27" s="50" t="s">
        <v>1</v>
      </c>
      <c r="CR27" s="50"/>
      <c r="CS27" s="50"/>
      <c r="CT27" s="50"/>
      <c r="CU27" s="50"/>
      <c r="CV27" s="50"/>
      <c r="CW27" s="50" t="s">
        <v>1</v>
      </c>
      <c r="CX27" s="50"/>
      <c r="CY27" s="50"/>
      <c r="CZ27" s="50"/>
      <c r="DA27" s="50"/>
      <c r="DB27" s="50"/>
      <c r="DC27" s="50" t="s">
        <v>1</v>
      </c>
      <c r="DD27" s="50"/>
      <c r="DE27" s="50"/>
      <c r="DF27" s="50"/>
      <c r="DG27" s="50"/>
      <c r="DH27" s="50"/>
      <c r="DI27" s="21"/>
      <c r="DJ27" s="51">
        <v>20</v>
      </c>
      <c r="DK27" s="51"/>
      <c r="DL27" s="51"/>
    </row>
    <row r="28" spans="12:120" x14ac:dyDescent="0.4">
      <c r="L28" s="159"/>
      <c r="M28" s="198"/>
      <c r="N28" s="198"/>
      <c r="O28" s="198"/>
      <c r="P28" s="198"/>
      <c r="Q28" s="198"/>
      <c r="R28" s="198"/>
      <c r="S28" s="198"/>
      <c r="T28" s="160"/>
      <c r="U28" s="178"/>
      <c r="V28" s="179"/>
      <c r="W28" s="179"/>
      <c r="X28" s="184" t="s">
        <v>81</v>
      </c>
      <c r="Y28" s="184"/>
      <c r="Z28" s="184" t="s">
        <v>114</v>
      </c>
      <c r="AA28" s="184"/>
      <c r="AB28" s="184"/>
      <c r="AC28" s="184"/>
      <c r="AD28" s="184"/>
      <c r="AE28" s="184"/>
      <c r="AF28" s="49" t="s">
        <v>70</v>
      </c>
      <c r="AG28" s="49"/>
      <c r="AH28" s="185" t="s">
        <v>115</v>
      </c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5"/>
      <c r="BA28" s="185"/>
      <c r="BB28" s="185"/>
      <c r="BC28" s="185"/>
      <c r="BM28" s="45" t="s">
        <v>198</v>
      </c>
      <c r="BN28" s="45"/>
      <c r="BO28" s="45"/>
      <c r="BP28" s="45"/>
      <c r="BQ28" s="45"/>
      <c r="BR28" s="45"/>
      <c r="BS28" s="45" t="s">
        <v>199</v>
      </c>
      <c r="BT28" s="45"/>
      <c r="BU28" s="45"/>
      <c r="BV28" s="45"/>
      <c r="BW28" s="45"/>
      <c r="BX28" s="45"/>
      <c r="BY28" s="50" t="s">
        <v>200</v>
      </c>
      <c r="BZ28" s="50"/>
      <c r="CA28" s="50"/>
      <c r="CB28" s="50"/>
      <c r="CC28" s="50"/>
      <c r="CD28" s="50"/>
      <c r="CE28" s="49" t="s">
        <v>201</v>
      </c>
      <c r="CF28" s="49"/>
      <c r="CG28" s="49"/>
      <c r="CH28" s="49"/>
      <c r="CI28" s="49"/>
      <c r="CJ28" s="49"/>
      <c r="CK28" s="45" t="s">
        <v>202</v>
      </c>
      <c r="CL28" s="45"/>
      <c r="CM28" s="45"/>
      <c r="CN28" s="45"/>
      <c r="CO28" s="45"/>
      <c r="CP28" s="45"/>
      <c r="CQ28" s="45" t="s">
        <v>203</v>
      </c>
      <c r="CR28" s="45"/>
      <c r="CS28" s="45"/>
      <c r="CT28" s="45"/>
      <c r="CU28" s="45"/>
      <c r="CV28" s="45"/>
      <c r="CW28" s="50" t="s">
        <v>204</v>
      </c>
      <c r="CX28" s="50"/>
      <c r="CY28" s="50"/>
      <c r="CZ28" s="50"/>
      <c r="DA28" s="50"/>
      <c r="DB28" s="50"/>
      <c r="DC28" s="49" t="s">
        <v>205</v>
      </c>
      <c r="DD28" s="49"/>
      <c r="DE28" s="49"/>
      <c r="DF28" s="49"/>
      <c r="DG28" s="49"/>
      <c r="DH28" s="49"/>
      <c r="DI28" s="13"/>
      <c r="DJ28" s="51">
        <v>40</v>
      </c>
      <c r="DK28" s="51"/>
      <c r="DL28" s="51"/>
    </row>
    <row r="29" spans="12:120" x14ac:dyDescent="0.4">
      <c r="L29" s="159"/>
      <c r="M29" s="198"/>
      <c r="N29" s="198"/>
      <c r="O29" s="198"/>
      <c r="P29" s="198"/>
      <c r="Q29" s="198"/>
      <c r="R29" s="198"/>
      <c r="S29" s="198"/>
      <c r="T29" s="160"/>
      <c r="U29" s="178"/>
      <c r="V29" s="179"/>
      <c r="W29" s="179"/>
      <c r="X29" s="184"/>
      <c r="Y29" s="184"/>
      <c r="Z29" s="184"/>
      <c r="AA29" s="184"/>
      <c r="AB29" s="184"/>
      <c r="AC29" s="184"/>
      <c r="AD29" s="184"/>
      <c r="AE29" s="184"/>
      <c r="AF29" s="49"/>
      <c r="AG29" s="49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5"/>
      <c r="AT29" s="185"/>
      <c r="AU29" s="185"/>
      <c r="AV29" s="185"/>
      <c r="AW29" s="185"/>
      <c r="AX29" s="185"/>
      <c r="AY29" s="185"/>
      <c r="AZ29" s="185"/>
      <c r="BA29" s="185"/>
      <c r="BB29" s="185"/>
      <c r="BC29" s="185"/>
      <c r="BM29" s="45" t="s">
        <v>206</v>
      </c>
      <c r="BN29" s="45"/>
      <c r="BO29" s="45"/>
      <c r="BP29" s="45"/>
      <c r="BQ29" s="45"/>
      <c r="BR29" s="45"/>
      <c r="BS29" s="45" t="s">
        <v>207</v>
      </c>
      <c r="BT29" s="45"/>
      <c r="BU29" s="45"/>
      <c r="BV29" s="45"/>
      <c r="BW29" s="45"/>
      <c r="BX29" s="45"/>
      <c r="BY29" s="50" t="s">
        <v>208</v>
      </c>
      <c r="BZ29" s="50"/>
      <c r="CA29" s="50"/>
      <c r="CB29" s="50"/>
      <c r="CC29" s="50"/>
      <c r="CD29" s="50"/>
      <c r="CE29" s="49" t="s">
        <v>209</v>
      </c>
      <c r="CF29" s="49"/>
      <c r="CG29" s="49"/>
      <c r="CH29" s="49"/>
      <c r="CI29" s="49"/>
      <c r="CJ29" s="49"/>
      <c r="CK29" s="45" t="s">
        <v>210</v>
      </c>
      <c r="CL29" s="45"/>
      <c r="CM29" s="45"/>
      <c r="CN29" s="45"/>
      <c r="CO29" s="45"/>
      <c r="CP29" s="45"/>
      <c r="CQ29" s="45" t="s">
        <v>211</v>
      </c>
      <c r="CR29" s="45"/>
      <c r="CS29" s="45"/>
      <c r="CT29" s="45"/>
      <c r="CU29" s="45"/>
      <c r="CV29" s="45"/>
      <c r="CW29" s="50" t="s">
        <v>212</v>
      </c>
      <c r="CX29" s="50"/>
      <c r="CY29" s="50"/>
      <c r="CZ29" s="50"/>
      <c r="DA29" s="50"/>
      <c r="DB29" s="50"/>
      <c r="DC29" s="49" t="s">
        <v>213</v>
      </c>
      <c r="DD29" s="49"/>
      <c r="DE29" s="49"/>
      <c r="DF29" s="49"/>
      <c r="DG29" s="49"/>
      <c r="DH29" s="49"/>
      <c r="DI29" s="13"/>
      <c r="DJ29" s="51">
        <v>60</v>
      </c>
      <c r="DK29" s="51"/>
      <c r="DL29" s="51"/>
    </row>
    <row r="30" spans="12:120" x14ac:dyDescent="0.4">
      <c r="L30" s="159"/>
      <c r="M30" s="198"/>
      <c r="N30" s="198"/>
      <c r="O30" s="198"/>
      <c r="P30" s="198"/>
      <c r="Q30" s="198"/>
      <c r="R30" s="198"/>
      <c r="S30" s="198"/>
      <c r="T30" s="160"/>
      <c r="U30" s="178"/>
      <c r="V30" s="179"/>
      <c r="W30" s="179"/>
      <c r="X30" s="184"/>
      <c r="Y30" s="184"/>
      <c r="Z30" s="184"/>
      <c r="AA30" s="184"/>
      <c r="AB30" s="184"/>
      <c r="AC30" s="184"/>
      <c r="AD30" s="184"/>
      <c r="AE30" s="184"/>
      <c r="AF30" s="49"/>
      <c r="AG30" s="49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5"/>
      <c r="AV30" s="185"/>
      <c r="AW30" s="185"/>
      <c r="AX30" s="185"/>
      <c r="AY30" s="185"/>
      <c r="AZ30" s="185"/>
      <c r="BA30" s="185"/>
      <c r="BB30" s="185"/>
      <c r="BC30" s="185"/>
      <c r="BM30" s="45" t="s">
        <v>214</v>
      </c>
      <c r="BN30" s="45"/>
      <c r="BO30" s="45"/>
      <c r="BP30" s="45"/>
      <c r="BQ30" s="45"/>
      <c r="BR30" s="45"/>
      <c r="BS30" s="45" t="s">
        <v>215</v>
      </c>
      <c r="BT30" s="45"/>
      <c r="BU30" s="45"/>
      <c r="BV30" s="45"/>
      <c r="BW30" s="45"/>
      <c r="BX30" s="45"/>
      <c r="BY30" s="50" t="s">
        <v>216</v>
      </c>
      <c r="BZ30" s="50"/>
      <c r="CA30" s="50"/>
      <c r="CB30" s="50"/>
      <c r="CC30" s="50"/>
      <c r="CD30" s="50"/>
      <c r="CE30" s="49" t="s">
        <v>217</v>
      </c>
      <c r="CF30" s="49"/>
      <c r="CG30" s="49"/>
      <c r="CH30" s="49"/>
      <c r="CI30" s="49"/>
      <c r="CJ30" s="49"/>
      <c r="CK30" s="45" t="s">
        <v>218</v>
      </c>
      <c r="CL30" s="45"/>
      <c r="CM30" s="45"/>
      <c r="CN30" s="45"/>
      <c r="CO30" s="45"/>
      <c r="CP30" s="45"/>
      <c r="CQ30" s="45" t="s">
        <v>219</v>
      </c>
      <c r="CR30" s="45"/>
      <c r="CS30" s="45"/>
      <c r="CT30" s="45"/>
      <c r="CU30" s="45"/>
      <c r="CV30" s="45"/>
      <c r="CW30" s="50" t="s">
        <v>220</v>
      </c>
      <c r="CX30" s="50"/>
      <c r="CY30" s="50"/>
      <c r="CZ30" s="50"/>
      <c r="DA30" s="50"/>
      <c r="DB30" s="50"/>
      <c r="DC30" s="49" t="s">
        <v>221</v>
      </c>
      <c r="DD30" s="49"/>
      <c r="DE30" s="49"/>
      <c r="DF30" s="49"/>
      <c r="DG30" s="49"/>
      <c r="DH30" s="49"/>
      <c r="DI30" s="13"/>
      <c r="DJ30" s="51">
        <v>80</v>
      </c>
      <c r="DK30" s="51"/>
      <c r="DL30" s="51"/>
    </row>
    <row r="31" spans="12:120" x14ac:dyDescent="0.4">
      <c r="L31" s="159"/>
      <c r="M31" s="198"/>
      <c r="N31" s="198"/>
      <c r="O31" s="198"/>
      <c r="P31" s="198"/>
      <c r="Q31" s="198"/>
      <c r="R31" s="198"/>
      <c r="S31" s="198"/>
      <c r="T31" s="160"/>
      <c r="U31" s="178"/>
      <c r="V31" s="179"/>
      <c r="W31" s="179"/>
      <c r="X31" s="184" t="s">
        <v>84</v>
      </c>
      <c r="Y31" s="184"/>
      <c r="Z31" s="184" t="s">
        <v>116</v>
      </c>
      <c r="AA31" s="184"/>
      <c r="AB31" s="184"/>
      <c r="AC31" s="184"/>
      <c r="AD31" s="184"/>
      <c r="AE31" s="184"/>
      <c r="AF31" s="157" t="s">
        <v>117</v>
      </c>
      <c r="AG31" s="158"/>
      <c r="AH31" s="185" t="s">
        <v>118</v>
      </c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5"/>
      <c r="AV31" s="185"/>
      <c r="AW31" s="185"/>
      <c r="AX31" s="185"/>
      <c r="AY31" s="185"/>
      <c r="AZ31" s="185"/>
      <c r="BA31" s="185"/>
      <c r="BB31" s="185"/>
      <c r="BC31" s="185"/>
      <c r="BM31" s="45" t="s">
        <v>222</v>
      </c>
      <c r="BN31" s="45"/>
      <c r="BO31" s="45"/>
      <c r="BP31" s="45"/>
      <c r="BQ31" s="45"/>
      <c r="BR31" s="45"/>
      <c r="BS31" s="45" t="s">
        <v>223</v>
      </c>
      <c r="BT31" s="45"/>
      <c r="BU31" s="45"/>
      <c r="BV31" s="45"/>
      <c r="BW31" s="45"/>
      <c r="BX31" s="45"/>
      <c r="BY31" s="50" t="s">
        <v>224</v>
      </c>
      <c r="BZ31" s="50"/>
      <c r="CA31" s="50"/>
      <c r="CB31" s="50"/>
      <c r="CC31" s="50"/>
      <c r="CD31" s="50"/>
      <c r="CE31" s="49" t="s">
        <v>225</v>
      </c>
      <c r="CF31" s="49"/>
      <c r="CG31" s="49"/>
      <c r="CH31" s="49"/>
      <c r="CI31" s="49"/>
      <c r="CJ31" s="49"/>
      <c r="CK31" s="45" t="s">
        <v>226</v>
      </c>
      <c r="CL31" s="45"/>
      <c r="CM31" s="45"/>
      <c r="CN31" s="45"/>
      <c r="CO31" s="45"/>
      <c r="CP31" s="45"/>
      <c r="CQ31" s="45" t="s">
        <v>227</v>
      </c>
      <c r="CR31" s="45"/>
      <c r="CS31" s="45"/>
      <c r="CT31" s="45"/>
      <c r="CU31" s="45"/>
      <c r="CV31" s="45"/>
      <c r="CW31" s="50" t="s">
        <v>228</v>
      </c>
      <c r="CX31" s="50"/>
      <c r="CY31" s="50"/>
      <c r="CZ31" s="50"/>
      <c r="DA31" s="50"/>
      <c r="DB31" s="50"/>
      <c r="DC31" s="49" t="s">
        <v>229</v>
      </c>
      <c r="DD31" s="49"/>
      <c r="DE31" s="49"/>
      <c r="DF31" s="49"/>
      <c r="DG31" s="49"/>
      <c r="DH31" s="49"/>
      <c r="DI31" s="13"/>
      <c r="DJ31" s="51" t="s">
        <v>230</v>
      </c>
      <c r="DK31" s="51"/>
      <c r="DL31" s="51"/>
    </row>
    <row r="32" spans="12:120" x14ac:dyDescent="0.4">
      <c r="L32" s="159"/>
      <c r="M32" s="198"/>
      <c r="N32" s="198"/>
      <c r="O32" s="198"/>
      <c r="P32" s="198"/>
      <c r="Q32" s="198"/>
      <c r="R32" s="198"/>
      <c r="S32" s="198"/>
      <c r="T32" s="160"/>
      <c r="U32" s="178"/>
      <c r="V32" s="179"/>
      <c r="W32" s="179"/>
      <c r="X32" s="184"/>
      <c r="Y32" s="184"/>
      <c r="Z32" s="184"/>
      <c r="AA32" s="184"/>
      <c r="AB32" s="184"/>
      <c r="AC32" s="184"/>
      <c r="AD32" s="184"/>
      <c r="AE32" s="184"/>
      <c r="AF32" s="170"/>
      <c r="AG32" s="171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5"/>
      <c r="AV32" s="185"/>
      <c r="AW32" s="185"/>
      <c r="AX32" s="185"/>
      <c r="AY32" s="185"/>
      <c r="AZ32" s="185"/>
      <c r="BA32" s="185"/>
      <c r="BB32" s="185"/>
      <c r="BC32" s="185"/>
      <c r="BM32" s="45" t="s">
        <v>231</v>
      </c>
      <c r="BN32" s="45"/>
      <c r="BO32" s="45"/>
      <c r="BP32" s="45"/>
      <c r="BQ32" s="45"/>
      <c r="BR32" s="45"/>
      <c r="BS32" s="45" t="s">
        <v>232</v>
      </c>
      <c r="BT32" s="45"/>
      <c r="BU32" s="45"/>
      <c r="BV32" s="45"/>
      <c r="BW32" s="45"/>
      <c r="BX32" s="45"/>
      <c r="BY32" s="50" t="s">
        <v>233</v>
      </c>
      <c r="BZ32" s="50"/>
      <c r="CA32" s="50"/>
      <c r="CB32" s="50"/>
      <c r="CC32" s="50"/>
      <c r="CD32" s="50"/>
      <c r="CE32" s="49" t="s">
        <v>234</v>
      </c>
      <c r="CF32" s="49"/>
      <c r="CG32" s="49"/>
      <c r="CH32" s="49"/>
      <c r="CI32" s="49"/>
      <c r="CJ32" s="49"/>
      <c r="CK32" s="45" t="s">
        <v>235</v>
      </c>
      <c r="CL32" s="45"/>
      <c r="CM32" s="45"/>
      <c r="CN32" s="45"/>
      <c r="CO32" s="45"/>
      <c r="CP32" s="45"/>
      <c r="CQ32" s="45" t="s">
        <v>236</v>
      </c>
      <c r="CR32" s="45"/>
      <c r="CS32" s="45"/>
      <c r="CT32" s="45"/>
      <c r="CU32" s="45"/>
      <c r="CV32" s="45"/>
      <c r="CW32" s="50" t="s">
        <v>237</v>
      </c>
      <c r="CX32" s="50"/>
      <c r="CY32" s="50"/>
      <c r="CZ32" s="50"/>
      <c r="DA32" s="50"/>
      <c r="DB32" s="50"/>
      <c r="DC32" s="49" t="s">
        <v>238</v>
      </c>
      <c r="DD32" s="49"/>
      <c r="DE32" s="49"/>
      <c r="DF32" s="49"/>
      <c r="DG32" s="49"/>
      <c r="DH32" s="49"/>
      <c r="DI32" s="13"/>
      <c r="DJ32" s="51" t="s">
        <v>239</v>
      </c>
      <c r="DK32" s="51"/>
      <c r="DL32" s="51"/>
    </row>
    <row r="33" spans="12:116" x14ac:dyDescent="0.4">
      <c r="L33" s="159"/>
      <c r="M33" s="198"/>
      <c r="N33" s="198"/>
      <c r="O33" s="198"/>
      <c r="P33" s="198"/>
      <c r="Q33" s="198"/>
      <c r="R33" s="198"/>
      <c r="S33" s="198"/>
      <c r="T33" s="160"/>
      <c r="U33" s="178"/>
      <c r="V33" s="179"/>
      <c r="W33" s="179"/>
      <c r="X33" s="186" t="s">
        <v>119</v>
      </c>
      <c r="Y33" s="187"/>
      <c r="Z33" s="186" t="s">
        <v>97</v>
      </c>
      <c r="AA33" s="187"/>
      <c r="AB33" s="187"/>
      <c r="AC33" s="187"/>
      <c r="AD33" s="187"/>
      <c r="AE33" s="188"/>
      <c r="AF33" s="37" t="s">
        <v>97</v>
      </c>
      <c r="AG33" s="39"/>
      <c r="AH33" s="189" t="s">
        <v>1</v>
      </c>
      <c r="AI33" s="189"/>
      <c r="AJ33" s="189"/>
      <c r="AK33" s="189"/>
      <c r="AL33" s="189"/>
      <c r="AM33" s="189"/>
      <c r="AN33" s="189"/>
      <c r="AO33" s="189"/>
      <c r="AP33" s="189"/>
      <c r="AQ33" s="189"/>
      <c r="AR33" s="189"/>
      <c r="AS33" s="189"/>
      <c r="AT33" s="189"/>
      <c r="AU33" s="189"/>
      <c r="AV33" s="189"/>
      <c r="AW33" s="189"/>
      <c r="AX33" s="189"/>
      <c r="AY33" s="189"/>
      <c r="AZ33" s="189"/>
      <c r="BA33" s="189"/>
      <c r="BB33" s="189"/>
      <c r="BC33" s="189"/>
      <c r="BM33" s="45" t="s">
        <v>240</v>
      </c>
      <c r="BN33" s="45"/>
      <c r="BO33" s="45"/>
      <c r="BP33" s="45"/>
      <c r="BQ33" s="45"/>
      <c r="BR33" s="45"/>
      <c r="BS33" s="45" t="s">
        <v>241</v>
      </c>
      <c r="BT33" s="45"/>
      <c r="BU33" s="45"/>
      <c r="BV33" s="45"/>
      <c r="BW33" s="45"/>
      <c r="BX33" s="45"/>
      <c r="BY33" s="50" t="s">
        <v>242</v>
      </c>
      <c r="BZ33" s="50"/>
      <c r="CA33" s="50"/>
      <c r="CB33" s="50"/>
      <c r="CC33" s="50"/>
      <c r="CD33" s="50"/>
      <c r="CE33" s="49" t="s">
        <v>243</v>
      </c>
      <c r="CF33" s="49"/>
      <c r="CG33" s="49"/>
      <c r="CH33" s="49"/>
      <c r="CI33" s="49"/>
      <c r="CJ33" s="49"/>
      <c r="CK33" s="45" t="s">
        <v>244</v>
      </c>
      <c r="CL33" s="45"/>
      <c r="CM33" s="45"/>
      <c r="CN33" s="45"/>
      <c r="CO33" s="45"/>
      <c r="CP33" s="45"/>
      <c r="CQ33" s="45" t="s">
        <v>245</v>
      </c>
      <c r="CR33" s="45"/>
      <c r="CS33" s="45"/>
      <c r="CT33" s="45"/>
      <c r="CU33" s="45"/>
      <c r="CV33" s="45"/>
      <c r="CW33" s="50" t="s">
        <v>246</v>
      </c>
      <c r="CX33" s="50"/>
      <c r="CY33" s="50"/>
      <c r="CZ33" s="50"/>
      <c r="DA33" s="50"/>
      <c r="DB33" s="50"/>
      <c r="DC33" s="49" t="s">
        <v>247</v>
      </c>
      <c r="DD33" s="49"/>
      <c r="DE33" s="49"/>
      <c r="DF33" s="49"/>
      <c r="DG33" s="49"/>
      <c r="DH33" s="49"/>
      <c r="DI33" s="13"/>
      <c r="DJ33" s="51" t="s">
        <v>248</v>
      </c>
      <c r="DK33" s="51"/>
      <c r="DL33" s="51"/>
    </row>
    <row r="34" spans="12:116" x14ac:dyDescent="0.4">
      <c r="L34" s="157" t="s">
        <v>120</v>
      </c>
      <c r="M34" s="197"/>
      <c r="N34" s="197"/>
      <c r="O34" s="197"/>
      <c r="P34" s="197"/>
      <c r="Q34" s="197"/>
      <c r="R34" s="197"/>
      <c r="S34" s="197"/>
      <c r="T34" s="158"/>
      <c r="U34" s="175" t="s">
        <v>121</v>
      </c>
      <c r="V34" s="176"/>
      <c r="W34" s="176"/>
      <c r="X34" s="151" t="s">
        <v>74</v>
      </c>
      <c r="Y34" s="152"/>
      <c r="Z34" s="151" t="s">
        <v>122</v>
      </c>
      <c r="AA34" s="155"/>
      <c r="AB34" s="155"/>
      <c r="AC34" s="155"/>
      <c r="AD34" s="155"/>
      <c r="AE34" s="152"/>
      <c r="AF34" s="157" t="s">
        <v>70</v>
      </c>
      <c r="AG34" s="158"/>
      <c r="AH34" s="185" t="s">
        <v>123</v>
      </c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5"/>
      <c r="AT34" s="185"/>
      <c r="AU34" s="185"/>
      <c r="AV34" s="185"/>
      <c r="AW34" s="185"/>
      <c r="AX34" s="185"/>
      <c r="AY34" s="185"/>
      <c r="AZ34" s="185"/>
      <c r="BA34" s="185"/>
      <c r="BB34" s="185"/>
      <c r="BC34" s="185"/>
      <c r="BM34" s="45" t="s">
        <v>249</v>
      </c>
      <c r="BN34" s="45"/>
      <c r="BO34" s="45"/>
      <c r="BP34" s="45"/>
      <c r="BQ34" s="45"/>
      <c r="BR34" s="45"/>
      <c r="BS34" s="45" t="s">
        <v>250</v>
      </c>
      <c r="BT34" s="45"/>
      <c r="BU34" s="45"/>
      <c r="BV34" s="45"/>
      <c r="BW34" s="45"/>
      <c r="BX34" s="45"/>
      <c r="BY34" s="50" t="s">
        <v>251</v>
      </c>
      <c r="BZ34" s="50"/>
      <c r="CA34" s="50"/>
      <c r="CB34" s="50"/>
      <c r="CC34" s="50"/>
      <c r="CD34" s="50"/>
      <c r="CE34" s="49" t="s">
        <v>252</v>
      </c>
      <c r="CF34" s="49"/>
      <c r="CG34" s="49"/>
      <c r="CH34" s="49"/>
      <c r="CI34" s="49"/>
      <c r="CJ34" s="49"/>
      <c r="CK34" s="45" t="s">
        <v>253</v>
      </c>
      <c r="CL34" s="45"/>
      <c r="CM34" s="45"/>
      <c r="CN34" s="45"/>
      <c r="CO34" s="45"/>
      <c r="CP34" s="45"/>
      <c r="CQ34" s="45" t="s">
        <v>254</v>
      </c>
      <c r="CR34" s="45"/>
      <c r="CS34" s="45"/>
      <c r="CT34" s="45"/>
      <c r="CU34" s="45"/>
      <c r="CV34" s="45"/>
      <c r="CW34" s="50" t="s">
        <v>255</v>
      </c>
      <c r="CX34" s="50"/>
      <c r="CY34" s="50"/>
      <c r="CZ34" s="50"/>
      <c r="DA34" s="50"/>
      <c r="DB34" s="50"/>
      <c r="DC34" s="49" t="s">
        <v>256</v>
      </c>
      <c r="DD34" s="49"/>
      <c r="DE34" s="49"/>
      <c r="DF34" s="49"/>
      <c r="DG34" s="49"/>
      <c r="DH34" s="49"/>
      <c r="DI34" s="13"/>
      <c r="DJ34" s="51">
        <v>100</v>
      </c>
      <c r="DK34" s="51"/>
      <c r="DL34" s="51"/>
    </row>
    <row r="35" spans="12:116" x14ac:dyDescent="0.4">
      <c r="L35" s="159"/>
      <c r="M35" s="198"/>
      <c r="N35" s="198"/>
      <c r="O35" s="198"/>
      <c r="P35" s="198"/>
      <c r="Q35" s="198"/>
      <c r="R35" s="198"/>
      <c r="S35" s="198"/>
      <c r="T35" s="160"/>
      <c r="U35" s="178"/>
      <c r="V35" s="179"/>
      <c r="W35" s="179"/>
      <c r="X35" s="153"/>
      <c r="Y35" s="154"/>
      <c r="Z35" s="153"/>
      <c r="AA35" s="156"/>
      <c r="AB35" s="156"/>
      <c r="AC35" s="156"/>
      <c r="AD35" s="156"/>
      <c r="AE35" s="154"/>
      <c r="AF35" s="159"/>
      <c r="AG35" s="160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5"/>
      <c r="AT35" s="185"/>
      <c r="AU35" s="185"/>
      <c r="AV35" s="185"/>
      <c r="AW35" s="185"/>
      <c r="AX35" s="185"/>
      <c r="AY35" s="185"/>
      <c r="AZ35" s="185"/>
      <c r="BA35" s="185"/>
      <c r="BB35" s="185"/>
      <c r="BC35" s="185"/>
      <c r="BM35" s="45" t="s">
        <v>257</v>
      </c>
      <c r="BN35" s="45"/>
      <c r="BO35" s="45"/>
      <c r="BP35" s="45"/>
      <c r="BQ35" s="45"/>
      <c r="BR35" s="45"/>
      <c r="BS35" s="45" t="s">
        <v>258</v>
      </c>
      <c r="BT35" s="45"/>
      <c r="BU35" s="45"/>
      <c r="BV35" s="45"/>
      <c r="BW35" s="45"/>
      <c r="BX35" s="45"/>
      <c r="BY35" s="50" t="s">
        <v>259</v>
      </c>
      <c r="BZ35" s="50"/>
      <c r="CA35" s="50"/>
      <c r="CB35" s="50"/>
      <c r="CC35" s="50"/>
      <c r="CD35" s="50"/>
      <c r="CE35" s="49" t="s">
        <v>260</v>
      </c>
      <c r="CF35" s="49"/>
      <c r="CG35" s="49"/>
      <c r="CH35" s="49"/>
      <c r="CI35" s="49"/>
      <c r="CJ35" s="49"/>
      <c r="CK35" s="45" t="s">
        <v>261</v>
      </c>
      <c r="CL35" s="45"/>
      <c r="CM35" s="45"/>
      <c r="CN35" s="45"/>
      <c r="CO35" s="45"/>
      <c r="CP35" s="45"/>
      <c r="CQ35" s="45" t="s">
        <v>262</v>
      </c>
      <c r="CR35" s="45"/>
      <c r="CS35" s="45"/>
      <c r="CT35" s="45"/>
      <c r="CU35" s="45"/>
      <c r="CV35" s="45"/>
      <c r="CW35" s="50" t="s">
        <v>263</v>
      </c>
      <c r="CX35" s="50"/>
      <c r="CY35" s="50"/>
      <c r="CZ35" s="50"/>
      <c r="DA35" s="50"/>
      <c r="DB35" s="50"/>
      <c r="DC35" s="49" t="s">
        <v>264</v>
      </c>
      <c r="DD35" s="49"/>
      <c r="DE35" s="49"/>
      <c r="DF35" s="49"/>
      <c r="DG35" s="49"/>
      <c r="DH35" s="49"/>
      <c r="DI35" s="13"/>
      <c r="DJ35" s="51">
        <v>120</v>
      </c>
      <c r="DK35" s="51"/>
      <c r="DL35" s="51"/>
    </row>
    <row r="36" spans="12:116" x14ac:dyDescent="0.4">
      <c r="L36" s="159"/>
      <c r="M36" s="198"/>
      <c r="N36" s="198"/>
      <c r="O36" s="198"/>
      <c r="P36" s="198"/>
      <c r="Q36" s="198"/>
      <c r="R36" s="198"/>
      <c r="S36" s="198"/>
      <c r="T36" s="160"/>
      <c r="U36" s="178"/>
      <c r="V36" s="179"/>
      <c r="W36" s="179"/>
      <c r="X36" s="167"/>
      <c r="Y36" s="168"/>
      <c r="Z36" s="167"/>
      <c r="AA36" s="169"/>
      <c r="AB36" s="169"/>
      <c r="AC36" s="169"/>
      <c r="AD36" s="169"/>
      <c r="AE36" s="168"/>
      <c r="AF36" s="170"/>
      <c r="AG36" s="171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5"/>
      <c r="AT36" s="185"/>
      <c r="AU36" s="185"/>
      <c r="AV36" s="185"/>
      <c r="AW36" s="185"/>
      <c r="AX36" s="185"/>
      <c r="AY36" s="185"/>
      <c r="AZ36" s="185"/>
      <c r="BA36" s="185"/>
      <c r="BB36" s="185"/>
      <c r="BC36" s="185"/>
      <c r="BM36" s="49" t="s">
        <v>265</v>
      </c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49"/>
      <c r="DD36" s="49"/>
      <c r="DE36" s="49"/>
      <c r="DF36" s="49"/>
      <c r="DG36" s="49"/>
      <c r="DH36" s="49"/>
      <c r="DI36" s="13"/>
    </row>
    <row r="37" spans="12:116" x14ac:dyDescent="0.4">
      <c r="L37" s="159"/>
      <c r="M37" s="198"/>
      <c r="N37" s="198"/>
      <c r="O37" s="198"/>
      <c r="P37" s="198"/>
      <c r="Q37" s="198"/>
      <c r="R37" s="198"/>
      <c r="S37" s="198"/>
      <c r="T37" s="160"/>
      <c r="U37" s="178"/>
      <c r="V37" s="179"/>
      <c r="W37" s="179"/>
      <c r="X37" s="151" t="s">
        <v>78</v>
      </c>
      <c r="Y37" s="152"/>
      <c r="Z37" s="151" t="s">
        <v>124</v>
      </c>
      <c r="AA37" s="155"/>
      <c r="AB37" s="155"/>
      <c r="AC37" s="155"/>
      <c r="AD37" s="155"/>
      <c r="AE37" s="152"/>
      <c r="AF37" s="157" t="s">
        <v>112</v>
      </c>
      <c r="AG37" s="158"/>
      <c r="AH37" s="185" t="s">
        <v>125</v>
      </c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5"/>
      <c r="AT37" s="185"/>
      <c r="AU37" s="185"/>
      <c r="AV37" s="185"/>
      <c r="AW37" s="185"/>
      <c r="AX37" s="185"/>
      <c r="AY37" s="185"/>
      <c r="AZ37" s="185"/>
      <c r="BA37" s="185"/>
      <c r="BB37" s="185"/>
      <c r="BC37" s="185"/>
    </row>
    <row r="38" spans="12:116" x14ac:dyDescent="0.4">
      <c r="L38" s="159"/>
      <c r="M38" s="198"/>
      <c r="N38" s="198"/>
      <c r="O38" s="198"/>
      <c r="P38" s="198"/>
      <c r="Q38" s="198"/>
      <c r="R38" s="198"/>
      <c r="S38" s="198"/>
      <c r="T38" s="160"/>
      <c r="U38" s="178"/>
      <c r="V38" s="179"/>
      <c r="W38" s="179"/>
      <c r="X38" s="153"/>
      <c r="Y38" s="154"/>
      <c r="Z38" s="153"/>
      <c r="AA38" s="156"/>
      <c r="AB38" s="156"/>
      <c r="AC38" s="156"/>
      <c r="AD38" s="156"/>
      <c r="AE38" s="154"/>
      <c r="AF38" s="159"/>
      <c r="AG38" s="160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5"/>
      <c r="AT38" s="185"/>
      <c r="AU38" s="185"/>
      <c r="AV38" s="185"/>
      <c r="AW38" s="185"/>
      <c r="AX38" s="185"/>
      <c r="AY38" s="185"/>
      <c r="AZ38" s="185"/>
      <c r="BA38" s="185"/>
      <c r="BB38" s="185"/>
      <c r="BC38" s="185"/>
    </row>
    <row r="39" spans="12:116" x14ac:dyDescent="0.4">
      <c r="L39" s="159"/>
      <c r="M39" s="198"/>
      <c r="N39" s="198"/>
      <c r="O39" s="198"/>
      <c r="P39" s="198"/>
      <c r="Q39" s="198"/>
      <c r="R39" s="198"/>
      <c r="S39" s="198"/>
      <c r="T39" s="160"/>
      <c r="U39" s="178"/>
      <c r="V39" s="179"/>
      <c r="W39" s="179"/>
      <c r="X39" s="167"/>
      <c r="Y39" s="168"/>
      <c r="Z39" s="167"/>
      <c r="AA39" s="169"/>
      <c r="AB39" s="169"/>
      <c r="AC39" s="169"/>
      <c r="AD39" s="169"/>
      <c r="AE39" s="168"/>
      <c r="AF39" s="170"/>
      <c r="AG39" s="171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185"/>
      <c r="AW39" s="185"/>
      <c r="AX39" s="185"/>
      <c r="AY39" s="185"/>
      <c r="AZ39" s="185"/>
      <c r="BA39" s="185"/>
      <c r="BB39" s="185"/>
      <c r="BC39" s="185"/>
    </row>
    <row r="40" spans="12:116" x14ac:dyDescent="0.4">
      <c r="L40" s="170"/>
      <c r="M40" s="199"/>
      <c r="N40" s="199"/>
      <c r="O40" s="199"/>
      <c r="P40" s="199"/>
      <c r="Q40" s="199"/>
      <c r="R40" s="199"/>
      <c r="S40" s="199"/>
      <c r="T40" s="171"/>
      <c r="U40" s="181"/>
      <c r="V40" s="182"/>
      <c r="W40" s="182"/>
      <c r="X40" s="186" t="s">
        <v>142</v>
      </c>
      <c r="Y40" s="187"/>
      <c r="Z40" s="186" t="s">
        <v>97</v>
      </c>
      <c r="AA40" s="187"/>
      <c r="AB40" s="187"/>
      <c r="AC40" s="187"/>
      <c r="AD40" s="187"/>
      <c r="AE40" s="188"/>
      <c r="AF40" s="37" t="s">
        <v>97</v>
      </c>
      <c r="AG40" s="39"/>
      <c r="AH40" s="189" t="s">
        <v>1</v>
      </c>
      <c r="AI40" s="189"/>
      <c r="AJ40" s="189"/>
      <c r="AK40" s="189"/>
      <c r="AL40" s="189"/>
      <c r="AM40" s="189"/>
      <c r="AN40" s="189"/>
      <c r="AO40" s="189"/>
      <c r="AP40" s="189"/>
      <c r="AQ40" s="189"/>
      <c r="AR40" s="189"/>
      <c r="AS40" s="189"/>
      <c r="AT40" s="189"/>
      <c r="AU40" s="189"/>
      <c r="AV40" s="189"/>
      <c r="AW40" s="189"/>
      <c r="AX40" s="189"/>
      <c r="AY40" s="189"/>
      <c r="AZ40" s="189"/>
      <c r="BA40" s="189"/>
      <c r="BB40" s="189"/>
      <c r="BC40" s="189"/>
    </row>
    <row r="41" spans="12:116" x14ac:dyDescent="0.4">
      <c r="L41" s="157" t="s">
        <v>126</v>
      </c>
      <c r="M41" s="197"/>
      <c r="N41" s="197"/>
      <c r="O41" s="197"/>
      <c r="P41" s="197"/>
      <c r="Q41" s="197"/>
      <c r="R41" s="197"/>
      <c r="S41" s="197"/>
      <c r="T41" s="158"/>
      <c r="U41" s="157" t="s">
        <v>127</v>
      </c>
      <c r="V41" s="197"/>
      <c r="W41" s="197"/>
      <c r="X41" s="157" t="s">
        <v>68</v>
      </c>
      <c r="Y41" s="158"/>
      <c r="Z41" s="200" t="s">
        <v>128</v>
      </c>
      <c r="AA41" s="201"/>
      <c r="AB41" s="201"/>
      <c r="AC41" s="201"/>
      <c r="AD41" s="201"/>
      <c r="AE41" s="202"/>
      <c r="AF41" s="157" t="s">
        <v>70</v>
      </c>
      <c r="AG41" s="158"/>
      <c r="AH41" s="161" t="s">
        <v>126</v>
      </c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162"/>
      <c r="AY41" s="162"/>
      <c r="AZ41" s="162"/>
      <c r="BA41" s="162"/>
      <c r="BB41" s="162"/>
      <c r="BC41" s="163"/>
      <c r="BV41" s="1" t="s">
        <v>62</v>
      </c>
      <c r="BW41" s="1"/>
      <c r="BX41" s="1"/>
      <c r="BY41" s="1"/>
      <c r="BZ41" s="1"/>
    </row>
    <row r="42" spans="12:116" x14ac:dyDescent="0.4">
      <c r="L42" s="157" t="s">
        <v>129</v>
      </c>
      <c r="M42" s="197"/>
      <c r="N42" s="197"/>
      <c r="O42" s="197"/>
      <c r="P42" s="197"/>
      <c r="Q42" s="197"/>
      <c r="R42" s="197"/>
      <c r="S42" s="197"/>
      <c r="T42" s="158"/>
      <c r="U42" s="157" t="s">
        <v>130</v>
      </c>
      <c r="V42" s="197"/>
      <c r="W42" s="197"/>
      <c r="X42" s="157" t="s">
        <v>68</v>
      </c>
      <c r="Y42" s="158"/>
      <c r="Z42" s="200" t="s">
        <v>131</v>
      </c>
      <c r="AA42" s="201"/>
      <c r="AB42" s="201"/>
      <c r="AC42" s="201"/>
      <c r="AD42" s="201"/>
      <c r="AE42" s="202"/>
      <c r="AF42" s="157" t="s">
        <v>70</v>
      </c>
      <c r="AG42" s="158"/>
      <c r="AH42" s="161" t="s">
        <v>145</v>
      </c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162"/>
      <c r="AY42" s="162"/>
      <c r="AZ42" s="162"/>
      <c r="BA42" s="162"/>
      <c r="BB42" s="162"/>
      <c r="BC42" s="163"/>
      <c r="BM42" s="81" t="s">
        <v>191</v>
      </c>
      <c r="BN42" s="82"/>
      <c r="BO42" s="82"/>
      <c r="BP42" s="82"/>
      <c r="BQ42" s="82"/>
      <c r="BR42" s="82"/>
      <c r="BS42" s="82"/>
      <c r="BT42" s="83"/>
      <c r="BU42" s="18"/>
      <c r="BV42" s="51" t="s">
        <v>283</v>
      </c>
      <c r="BW42" s="51"/>
      <c r="BX42" s="51"/>
      <c r="BY42" s="51"/>
    </row>
    <row r="43" spans="12:116" x14ac:dyDescent="0.4">
      <c r="L43" s="170"/>
      <c r="M43" s="199"/>
      <c r="N43" s="199"/>
      <c r="O43" s="199"/>
      <c r="P43" s="199"/>
      <c r="Q43" s="199"/>
      <c r="R43" s="199"/>
      <c r="S43" s="199"/>
      <c r="T43" s="171"/>
      <c r="U43" s="170"/>
      <c r="V43" s="199"/>
      <c r="W43" s="199"/>
      <c r="X43" s="170"/>
      <c r="Y43" s="171"/>
      <c r="Z43" s="203"/>
      <c r="AA43" s="204"/>
      <c r="AB43" s="204"/>
      <c r="AC43" s="204"/>
      <c r="AD43" s="204"/>
      <c r="AE43" s="205"/>
      <c r="AF43" s="170"/>
      <c r="AG43" s="171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4"/>
      <c r="BM43" s="84"/>
      <c r="BN43" s="85"/>
      <c r="BO43" s="85"/>
      <c r="BP43" s="85"/>
      <c r="BQ43" s="85"/>
      <c r="BR43" s="85"/>
      <c r="BS43" s="85"/>
      <c r="BT43" s="86"/>
    </row>
    <row r="44" spans="12:116" x14ac:dyDescent="0.4">
      <c r="L44" s="157" t="s">
        <v>132</v>
      </c>
      <c r="M44" s="197"/>
      <c r="N44" s="197"/>
      <c r="O44" s="197"/>
      <c r="P44" s="197"/>
      <c r="Q44" s="197"/>
      <c r="R44" s="197"/>
      <c r="S44" s="197"/>
      <c r="T44" s="158"/>
      <c r="U44" s="157" t="s">
        <v>133</v>
      </c>
      <c r="V44" s="197"/>
      <c r="W44" s="197"/>
      <c r="X44" s="157" t="s">
        <v>68</v>
      </c>
      <c r="Y44" s="158"/>
      <c r="Z44" s="200" t="s">
        <v>134</v>
      </c>
      <c r="AA44" s="201"/>
      <c r="AB44" s="201"/>
      <c r="AC44" s="201"/>
      <c r="AD44" s="201"/>
      <c r="AE44" s="202"/>
      <c r="AF44" s="157" t="s">
        <v>70</v>
      </c>
      <c r="AG44" s="158"/>
      <c r="AH44" s="161" t="s">
        <v>144</v>
      </c>
      <c r="AI44" s="162"/>
      <c r="AJ44" s="162"/>
      <c r="AK44" s="162"/>
      <c r="AL44" s="162"/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2"/>
      <c r="AY44" s="162"/>
      <c r="AZ44" s="162"/>
      <c r="BA44" s="162"/>
      <c r="BB44" s="162"/>
      <c r="BC44" s="163"/>
      <c r="BM44" s="87"/>
      <c r="BN44" s="88"/>
      <c r="BO44" s="88"/>
      <c r="BP44" s="88"/>
      <c r="BQ44" s="88"/>
      <c r="BR44" s="88"/>
      <c r="BS44" s="88"/>
      <c r="BT44" s="89"/>
      <c r="CL44" s="51" t="s">
        <v>40</v>
      </c>
      <c r="CM44" s="51"/>
      <c r="CN44" s="51"/>
      <c r="CO44" s="51"/>
      <c r="CP44" s="51"/>
      <c r="CQ44" s="51"/>
      <c r="CR44" s="51"/>
    </row>
    <row r="45" spans="12:116" ht="18.75" customHeight="1" x14ac:dyDescent="0.4">
      <c r="L45" s="170"/>
      <c r="M45" s="199"/>
      <c r="N45" s="199"/>
      <c r="O45" s="199"/>
      <c r="P45" s="199"/>
      <c r="Q45" s="199"/>
      <c r="R45" s="199"/>
      <c r="S45" s="199"/>
      <c r="T45" s="171"/>
      <c r="U45" s="170"/>
      <c r="V45" s="199"/>
      <c r="W45" s="199"/>
      <c r="X45" s="170"/>
      <c r="Y45" s="171"/>
      <c r="Z45" s="203"/>
      <c r="AA45" s="204"/>
      <c r="AB45" s="204"/>
      <c r="AC45" s="204"/>
      <c r="AD45" s="204"/>
      <c r="AE45" s="205"/>
      <c r="AF45" s="170"/>
      <c r="AG45" s="171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4"/>
      <c r="BM45" s="90" t="s">
        <v>193</v>
      </c>
      <c r="BN45" s="91"/>
      <c r="BO45" s="91"/>
      <c r="BP45" s="91"/>
      <c r="BQ45" s="91"/>
      <c r="BR45" s="91"/>
      <c r="BS45" s="91"/>
      <c r="BT45" s="92"/>
      <c r="BV45" t="s">
        <v>284</v>
      </c>
      <c r="CC45" s="93" t="s">
        <v>277</v>
      </c>
      <c r="CD45" s="85"/>
      <c r="CE45" s="85"/>
      <c r="CF45" s="85"/>
      <c r="CG45" s="85"/>
      <c r="CH45" s="85"/>
      <c r="CI45" s="85"/>
      <c r="CJ45" s="85"/>
      <c r="CL45" s="51" t="str">
        <f>"0x"&amp;0</f>
        <v>0x0</v>
      </c>
      <c r="CM45" s="51"/>
      <c r="CN45" s="51"/>
    </row>
    <row r="46" spans="12:116" ht="18.75" customHeight="1" x14ac:dyDescent="0.4">
      <c r="L46" s="157" t="s">
        <v>135</v>
      </c>
      <c r="M46" s="197"/>
      <c r="N46" s="197"/>
      <c r="O46" s="197"/>
      <c r="P46" s="197"/>
      <c r="Q46" s="197"/>
      <c r="R46" s="197"/>
      <c r="S46" s="197"/>
      <c r="T46" s="158"/>
      <c r="U46" s="157" t="s">
        <v>136</v>
      </c>
      <c r="V46" s="197"/>
      <c r="W46" s="197"/>
      <c r="X46" s="157" t="s">
        <v>68</v>
      </c>
      <c r="Y46" s="158"/>
      <c r="Z46" s="157" t="s">
        <v>137</v>
      </c>
      <c r="AA46" s="197"/>
      <c r="AB46" s="197"/>
      <c r="AC46" s="197"/>
      <c r="AD46" s="197"/>
      <c r="AE46" s="158"/>
      <c r="AF46" s="157" t="s">
        <v>70</v>
      </c>
      <c r="AG46" s="158"/>
      <c r="AH46" s="161" t="s">
        <v>138</v>
      </c>
      <c r="AI46" s="162"/>
      <c r="AJ46" s="162"/>
      <c r="AK46" s="162"/>
      <c r="AL46" s="162"/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2"/>
      <c r="AY46" s="162"/>
      <c r="AZ46" s="162"/>
      <c r="BA46" s="162"/>
      <c r="BB46" s="162"/>
      <c r="BC46" s="163"/>
      <c r="BM46" s="60"/>
      <c r="BN46" s="61"/>
      <c r="BO46" s="61"/>
      <c r="BP46" s="61"/>
      <c r="BQ46" s="61"/>
      <c r="BR46" s="61"/>
      <c r="BS46" s="61"/>
      <c r="BT46" s="62"/>
      <c r="CC46" s="85"/>
      <c r="CD46" s="85"/>
      <c r="CE46" s="85"/>
      <c r="CF46" s="85"/>
      <c r="CG46" s="85"/>
      <c r="CH46" s="85"/>
      <c r="CI46" s="85"/>
      <c r="CJ46" s="85"/>
    </row>
    <row r="47" spans="12:116" ht="18.75" customHeight="1" x14ac:dyDescent="0.4">
      <c r="L47" s="146" t="s">
        <v>139</v>
      </c>
      <c r="M47" s="147"/>
      <c r="N47" s="147"/>
      <c r="O47" s="147"/>
      <c r="P47" s="147"/>
      <c r="Q47" s="147"/>
      <c r="R47" s="147"/>
      <c r="S47" s="147"/>
      <c r="T47" s="109"/>
      <c r="U47" s="146" t="s">
        <v>140</v>
      </c>
      <c r="V47" s="147"/>
      <c r="W47" s="147"/>
      <c r="X47" s="146" t="s">
        <v>68</v>
      </c>
      <c r="Y47" s="109"/>
      <c r="Z47" s="146" t="s">
        <v>141</v>
      </c>
      <c r="AA47" s="147"/>
      <c r="AB47" s="147"/>
      <c r="AC47" s="147"/>
      <c r="AD47" s="147"/>
      <c r="AE47" s="109"/>
      <c r="AF47" s="146" t="s">
        <v>70</v>
      </c>
      <c r="AG47" s="109"/>
      <c r="AH47" s="193" t="s">
        <v>143</v>
      </c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5"/>
      <c r="BM47" s="63"/>
      <c r="BN47" s="64"/>
      <c r="BO47" s="64"/>
      <c r="BP47" s="64"/>
      <c r="BQ47" s="64"/>
      <c r="BR47" s="64"/>
      <c r="BS47" s="64"/>
      <c r="BT47" s="65"/>
      <c r="CC47" s="85"/>
      <c r="CD47" s="85"/>
      <c r="CE47" s="85"/>
      <c r="CF47" s="85"/>
      <c r="CG47" s="85"/>
      <c r="CH47" s="85"/>
      <c r="CI47" s="85"/>
      <c r="CJ47" s="85"/>
      <c r="CU47" s="29"/>
      <c r="CV47" s="29"/>
      <c r="CW47" s="29"/>
      <c r="CX47" s="29"/>
      <c r="CY47" s="29"/>
      <c r="CZ47" s="29"/>
      <c r="DA47" s="29"/>
      <c r="DB47" s="29"/>
      <c r="DC47" s="29"/>
      <c r="DD47" s="29"/>
    </row>
    <row r="48" spans="12:116" ht="18.75" customHeight="1" x14ac:dyDescent="0.4">
      <c r="BM48" s="66" t="s">
        <v>14</v>
      </c>
      <c r="BN48" s="67"/>
      <c r="BO48" s="67"/>
      <c r="BP48" s="67"/>
      <c r="BQ48" s="67"/>
      <c r="BR48" s="67"/>
      <c r="BS48" s="67"/>
      <c r="BT48" s="68"/>
      <c r="BV48" s="51"/>
      <c r="BW48" s="51"/>
      <c r="BX48" s="51"/>
      <c r="CC48" s="57" t="s">
        <v>278</v>
      </c>
      <c r="CD48" s="98"/>
      <c r="CE48" s="98"/>
      <c r="CF48" s="98"/>
      <c r="CG48" s="98"/>
      <c r="CH48" s="98"/>
      <c r="CI48" s="98"/>
      <c r="CJ48" s="99"/>
      <c r="CL48" s="51" t="str">
        <f>"0x"&amp;DEC2HEX(HEX2DEC(400)*1)</f>
        <v>0x400</v>
      </c>
      <c r="CM48" s="51"/>
      <c r="CN48" s="51"/>
      <c r="CU48" s="29"/>
      <c r="CV48" s="29"/>
      <c r="CW48" s="29"/>
      <c r="CX48" s="29"/>
      <c r="CY48" s="29"/>
      <c r="CZ48" s="29"/>
      <c r="DA48" s="29"/>
      <c r="DB48" s="29"/>
      <c r="DC48" s="29"/>
      <c r="DD48" s="29"/>
    </row>
    <row r="49" spans="65:120" ht="18.75" customHeight="1" x14ac:dyDescent="0.4">
      <c r="BM49" s="69"/>
      <c r="BN49" s="94"/>
      <c r="BO49" s="94"/>
      <c r="BP49" s="94"/>
      <c r="BQ49" s="94"/>
      <c r="BR49" s="94"/>
      <c r="BS49" s="94"/>
      <c r="BT49" s="71"/>
      <c r="CC49" s="100"/>
      <c r="CD49" s="76"/>
      <c r="CE49" s="76"/>
      <c r="CF49" s="76"/>
      <c r="CG49" s="76"/>
      <c r="CH49" s="76"/>
      <c r="CI49" s="76"/>
      <c r="CJ49" s="101"/>
      <c r="CT49" s="12"/>
      <c r="CU49" s="29"/>
      <c r="CV49" s="29"/>
      <c r="CW49" s="29"/>
      <c r="CX49" s="29"/>
      <c r="CY49" s="29"/>
      <c r="CZ49" s="29"/>
      <c r="DA49" s="29"/>
      <c r="DB49" s="29"/>
      <c r="DC49" s="29"/>
      <c r="DD49" s="29"/>
    </row>
    <row r="50" spans="65:120" ht="18.75" customHeight="1" x14ac:dyDescent="0.4">
      <c r="BM50" s="95"/>
      <c r="BN50" s="96"/>
      <c r="BO50" s="96"/>
      <c r="BP50" s="96"/>
      <c r="BQ50" s="96"/>
      <c r="BR50" s="96"/>
      <c r="BS50" s="96"/>
      <c r="BT50" s="97"/>
      <c r="CC50" s="102"/>
      <c r="CD50" s="103"/>
      <c r="CE50" s="103"/>
      <c r="CF50" s="103"/>
      <c r="CG50" s="103"/>
      <c r="CH50" s="103"/>
      <c r="CI50" s="103"/>
      <c r="CJ50" s="104"/>
      <c r="CT50" s="12"/>
      <c r="CU50" s="29"/>
      <c r="CV50" s="29"/>
      <c r="CW50" s="29"/>
      <c r="CX50" s="29"/>
      <c r="CY50" s="29"/>
      <c r="CZ50" s="29"/>
      <c r="DA50" s="29"/>
      <c r="DB50" s="29"/>
      <c r="DC50" s="29"/>
      <c r="DD50" s="29"/>
    </row>
    <row r="51" spans="65:120" ht="18.75" customHeight="1" x14ac:dyDescent="0.4">
      <c r="BM51" s="57" t="s">
        <v>194</v>
      </c>
      <c r="BN51" s="58"/>
      <c r="BO51" s="58"/>
      <c r="BP51" s="58"/>
      <c r="BQ51" s="58"/>
      <c r="BR51" s="58"/>
      <c r="BS51" s="58"/>
      <c r="BT51" s="59"/>
      <c r="BV51" t="s">
        <v>285</v>
      </c>
      <c r="CC51" s="66" t="s">
        <v>14</v>
      </c>
      <c r="CD51" s="67"/>
      <c r="CE51" s="67"/>
      <c r="CF51" s="67"/>
      <c r="CG51" s="67"/>
      <c r="CH51" s="67"/>
      <c r="CI51" s="67"/>
      <c r="CJ51" s="68"/>
      <c r="CL51" s="51"/>
      <c r="CM51" s="51"/>
      <c r="CN51" s="51"/>
      <c r="CT51" s="12"/>
      <c r="CU51" s="12"/>
      <c r="CV51" s="11"/>
      <c r="CW51" s="11"/>
      <c r="CX51" s="11"/>
      <c r="CY51" s="11"/>
      <c r="CZ51" s="11"/>
      <c r="DA51" s="11"/>
      <c r="DB51" s="11"/>
      <c r="DC51" s="11"/>
      <c r="DD51" s="11"/>
    </row>
    <row r="52" spans="65:120" ht="18.75" customHeight="1" x14ac:dyDescent="0.4">
      <c r="BM52" s="60"/>
      <c r="BN52" s="61"/>
      <c r="BO52" s="61"/>
      <c r="BP52" s="61"/>
      <c r="BQ52" s="61"/>
      <c r="BR52" s="61"/>
      <c r="BS52" s="61"/>
      <c r="BT52" s="62"/>
      <c r="CC52" s="69"/>
      <c r="CD52" s="70"/>
      <c r="CE52" s="70"/>
      <c r="CF52" s="70"/>
      <c r="CG52" s="70"/>
      <c r="CH52" s="70"/>
      <c r="CI52" s="70"/>
      <c r="CJ52" s="71"/>
      <c r="CS52" s="110" t="s">
        <v>432</v>
      </c>
      <c r="CT52" s="110"/>
      <c r="CU52" s="110"/>
      <c r="CV52" s="110"/>
      <c r="CW52" s="110"/>
      <c r="CX52" s="110"/>
      <c r="CY52" s="110"/>
      <c r="CZ52" s="110"/>
      <c r="DA52" s="110"/>
      <c r="DB52" s="110"/>
      <c r="DC52" s="110"/>
      <c r="DD52" s="110"/>
      <c r="DE52" s="110"/>
      <c r="DF52" s="110"/>
    </row>
    <row r="53" spans="65:120" ht="19.5" x14ac:dyDescent="0.4">
      <c r="BM53" s="63"/>
      <c r="BN53" s="64"/>
      <c r="BO53" s="64"/>
      <c r="BP53" s="64"/>
      <c r="BQ53" s="64"/>
      <c r="BR53" s="64"/>
      <c r="BS53" s="64"/>
      <c r="BT53" s="65"/>
      <c r="CC53" s="69"/>
      <c r="CD53" s="70"/>
      <c r="CE53" s="70"/>
      <c r="CF53" s="70"/>
      <c r="CG53" s="70"/>
      <c r="CH53" s="70"/>
      <c r="CI53" s="70"/>
      <c r="CJ53" s="71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</row>
    <row r="54" spans="65:120" ht="18.75" customHeight="1" x14ac:dyDescent="0.4">
      <c r="CC54" s="72" t="s">
        <v>279</v>
      </c>
      <c r="CD54" s="73"/>
      <c r="CE54" s="73"/>
      <c r="CF54" s="73"/>
      <c r="CG54" s="73"/>
      <c r="CH54" s="73"/>
      <c r="CI54" s="73"/>
      <c r="CJ54" s="74"/>
      <c r="CL54" s="51" t="str">
        <f>"0x"&amp;DEC2HEX(HEX2DEC(400)*511)</f>
        <v>0x7FC00</v>
      </c>
      <c r="CM54" s="51"/>
      <c r="CN54" s="51"/>
      <c r="CU54" s="12"/>
      <c r="CV54" s="30">
        <v>31</v>
      </c>
      <c r="CW54" s="29"/>
      <c r="CX54" s="26"/>
      <c r="CY54" s="26"/>
      <c r="CZ54" s="26"/>
      <c r="DA54" s="26"/>
      <c r="DB54" s="29"/>
      <c r="DC54" s="31">
        <v>0</v>
      </c>
      <c r="DD54" s="12"/>
    </row>
    <row r="55" spans="65:120" ht="18.75" customHeight="1" x14ac:dyDescent="0.4">
      <c r="CC55" s="75"/>
      <c r="CD55" s="76"/>
      <c r="CE55" s="76"/>
      <c r="CF55" s="76"/>
      <c r="CG55" s="76"/>
      <c r="CH55" s="76"/>
      <c r="CI55" s="76"/>
      <c r="CJ55" s="77"/>
      <c r="CV55" s="112" t="s">
        <v>433</v>
      </c>
      <c r="CW55" s="113"/>
      <c r="CX55" s="113"/>
      <c r="CY55" s="113"/>
      <c r="CZ55" s="113"/>
      <c r="DA55" s="113"/>
      <c r="DB55" s="113"/>
      <c r="DC55" s="114"/>
    </row>
    <row r="56" spans="65:120" ht="19.5" x14ac:dyDescent="0.4">
      <c r="CC56" s="78"/>
      <c r="CD56" s="79"/>
      <c r="CE56" s="79"/>
      <c r="CF56" s="79"/>
      <c r="CG56" s="79"/>
      <c r="CH56" s="79"/>
      <c r="CI56" s="79"/>
      <c r="CJ56" s="80"/>
      <c r="CV56" s="110"/>
      <c r="CW56" s="111"/>
      <c r="CX56" s="111"/>
      <c r="CY56" s="111"/>
      <c r="CZ56" s="111"/>
      <c r="DA56" s="111"/>
      <c r="DB56" s="111"/>
      <c r="DC56" s="111"/>
    </row>
    <row r="62" spans="65:120" x14ac:dyDescent="0.4">
      <c r="BM62" s="41">
        <v>255</v>
      </c>
      <c r="BN62" s="42"/>
      <c r="BO62" s="17"/>
      <c r="BP62" s="17"/>
      <c r="BQ62" s="43">
        <v>224</v>
      </c>
      <c r="BR62" s="44"/>
      <c r="BS62" s="41">
        <v>223</v>
      </c>
      <c r="BT62" s="42"/>
      <c r="BU62" s="17"/>
      <c r="BV62" s="17"/>
      <c r="BW62" s="43">
        <v>192</v>
      </c>
      <c r="BX62" s="44"/>
      <c r="BY62" s="41">
        <v>191</v>
      </c>
      <c r="BZ62" s="42"/>
      <c r="CA62" s="17"/>
      <c r="CB62" s="17"/>
      <c r="CC62" s="43">
        <v>160</v>
      </c>
      <c r="CD62" s="44"/>
      <c r="CE62" s="41">
        <v>159</v>
      </c>
      <c r="CF62" s="42"/>
      <c r="CG62" s="17"/>
      <c r="CH62" s="17"/>
      <c r="CI62" s="43">
        <v>128</v>
      </c>
      <c r="CJ62" s="44"/>
      <c r="CK62" s="41">
        <v>127</v>
      </c>
      <c r="CL62" s="42"/>
      <c r="CM62" s="17"/>
      <c r="CN62" s="17"/>
      <c r="CO62" s="17"/>
      <c r="CP62" s="23">
        <v>96</v>
      </c>
      <c r="CQ62" s="22">
        <v>95</v>
      </c>
      <c r="CR62" s="17"/>
      <c r="CS62" s="17"/>
      <c r="CT62" s="17"/>
      <c r="CU62" s="17"/>
      <c r="CV62" s="23">
        <v>64</v>
      </c>
      <c r="CW62" s="27">
        <v>63</v>
      </c>
      <c r="CX62" s="3"/>
      <c r="CY62" s="3"/>
      <c r="CZ62" s="3"/>
      <c r="DA62" s="3"/>
      <c r="DB62" s="28">
        <v>32</v>
      </c>
      <c r="DC62" s="22">
        <v>31</v>
      </c>
      <c r="DD62" s="17"/>
      <c r="DE62" s="17"/>
      <c r="DF62" s="17"/>
      <c r="DG62" s="17"/>
      <c r="DH62" s="23">
        <v>0</v>
      </c>
      <c r="DJ62" s="40" t="s">
        <v>40</v>
      </c>
      <c r="DK62" s="40"/>
      <c r="DL62" s="40"/>
      <c r="DM62" s="40"/>
      <c r="DN62" s="40"/>
      <c r="DO62" s="1"/>
      <c r="DP62" s="1"/>
    </row>
    <row r="63" spans="65:120" x14ac:dyDescent="0.4">
      <c r="BM63" s="52" t="s">
        <v>1</v>
      </c>
      <c r="BN63" s="52"/>
      <c r="BO63" s="52"/>
      <c r="BP63" s="52"/>
      <c r="BQ63" s="52"/>
      <c r="BR63" s="52"/>
      <c r="BS63" s="52" t="s">
        <v>1</v>
      </c>
      <c r="BT63" s="52"/>
      <c r="BU63" s="52"/>
      <c r="BV63" s="52"/>
      <c r="BW63" s="52"/>
      <c r="BX63" s="52"/>
      <c r="BY63" s="53" t="s">
        <v>1</v>
      </c>
      <c r="BZ63" s="54"/>
      <c r="CA63" s="54"/>
      <c r="CB63" s="54"/>
      <c r="CC63" s="54"/>
      <c r="CD63" s="55"/>
      <c r="CE63" s="52" t="s">
        <v>1</v>
      </c>
      <c r="CF63" s="52"/>
      <c r="CG63" s="52"/>
      <c r="CH63" s="52"/>
      <c r="CI63" s="52"/>
      <c r="CJ63" s="52"/>
      <c r="CK63" s="52" t="s">
        <v>1</v>
      </c>
      <c r="CL63" s="52"/>
      <c r="CM63" s="52"/>
      <c r="CN63" s="52"/>
      <c r="CO63" s="52"/>
      <c r="CP63" s="52"/>
      <c r="CQ63" s="50" t="s">
        <v>195</v>
      </c>
      <c r="CR63" s="50"/>
      <c r="CS63" s="50"/>
      <c r="CT63" s="50"/>
      <c r="CU63" s="50"/>
      <c r="CV63" s="46"/>
      <c r="CW63" s="106" t="s">
        <v>196</v>
      </c>
      <c r="CX63" s="107"/>
      <c r="CY63" s="107"/>
      <c r="CZ63" s="107"/>
      <c r="DA63" s="107"/>
      <c r="DB63" s="108"/>
      <c r="DC63" s="109" t="s">
        <v>197</v>
      </c>
      <c r="DD63" s="49"/>
      <c r="DE63" s="49"/>
      <c r="DF63" s="49"/>
      <c r="DG63" s="49"/>
      <c r="DH63" s="49"/>
      <c r="DI63" s="13"/>
      <c r="DJ63" s="51" t="s">
        <v>67</v>
      </c>
      <c r="DK63" s="51"/>
      <c r="DL63" s="51"/>
    </row>
    <row r="64" spans="65:120" x14ac:dyDescent="0.4">
      <c r="BM64" s="52" t="s">
        <v>1</v>
      </c>
      <c r="BN64" s="52"/>
      <c r="BO64" s="52"/>
      <c r="BP64" s="52"/>
      <c r="BQ64" s="52"/>
      <c r="BR64" s="52"/>
      <c r="BS64" s="52" t="s">
        <v>1</v>
      </c>
      <c r="BT64" s="52"/>
      <c r="BU64" s="52"/>
      <c r="BV64" s="52"/>
      <c r="BW64" s="52"/>
      <c r="BX64" s="52"/>
      <c r="BY64" s="53" t="s">
        <v>1</v>
      </c>
      <c r="BZ64" s="54"/>
      <c r="CA64" s="54"/>
      <c r="CB64" s="54"/>
      <c r="CC64" s="54"/>
      <c r="CD64" s="55"/>
      <c r="CE64" s="52" t="s">
        <v>1</v>
      </c>
      <c r="CF64" s="52"/>
      <c r="CG64" s="52"/>
      <c r="CH64" s="52"/>
      <c r="CI64" s="52"/>
      <c r="CJ64" s="52"/>
      <c r="CK64" s="52" t="s">
        <v>1</v>
      </c>
      <c r="CL64" s="52"/>
      <c r="CM64" s="52"/>
      <c r="CN64" s="52"/>
      <c r="CO64" s="52"/>
      <c r="CP64" s="52"/>
      <c r="CQ64" s="52" t="s">
        <v>1</v>
      </c>
      <c r="CR64" s="52"/>
      <c r="CS64" s="52"/>
      <c r="CT64" s="52"/>
      <c r="CU64" s="52"/>
      <c r="CV64" s="52"/>
      <c r="CW64" s="56" t="s">
        <v>1</v>
      </c>
      <c r="CX64" s="56"/>
      <c r="CY64" s="56"/>
      <c r="CZ64" s="56"/>
      <c r="DA64" s="56"/>
      <c r="DB64" s="56"/>
      <c r="DC64" s="52" t="s">
        <v>1</v>
      </c>
      <c r="DD64" s="52"/>
      <c r="DE64" s="52"/>
      <c r="DF64" s="52"/>
      <c r="DG64" s="52"/>
      <c r="DH64" s="52"/>
      <c r="DI64" s="21"/>
      <c r="DJ64" s="51" t="s">
        <v>133</v>
      </c>
      <c r="DK64" s="51"/>
      <c r="DL64" s="51"/>
    </row>
    <row r="65" spans="65:116" x14ac:dyDescent="0.4">
      <c r="BM65" s="45" t="s">
        <v>198</v>
      </c>
      <c r="BN65" s="45"/>
      <c r="BO65" s="45"/>
      <c r="BP65" s="45"/>
      <c r="BQ65" s="45"/>
      <c r="BR65" s="45"/>
      <c r="BS65" s="45" t="s">
        <v>199</v>
      </c>
      <c r="BT65" s="45"/>
      <c r="BU65" s="45"/>
      <c r="BV65" s="45"/>
      <c r="BW65" s="45"/>
      <c r="BX65" s="45"/>
      <c r="BY65" s="46" t="s">
        <v>200</v>
      </c>
      <c r="BZ65" s="47"/>
      <c r="CA65" s="47"/>
      <c r="CB65" s="47"/>
      <c r="CC65" s="47"/>
      <c r="CD65" s="48"/>
      <c r="CE65" s="49" t="s">
        <v>201</v>
      </c>
      <c r="CF65" s="49"/>
      <c r="CG65" s="49"/>
      <c r="CH65" s="49"/>
      <c r="CI65" s="49"/>
      <c r="CJ65" s="49"/>
      <c r="CK65" s="45" t="s">
        <v>202</v>
      </c>
      <c r="CL65" s="45"/>
      <c r="CM65" s="45"/>
      <c r="CN65" s="45"/>
      <c r="CO65" s="45"/>
      <c r="CP65" s="45"/>
      <c r="CQ65" s="45" t="s">
        <v>203</v>
      </c>
      <c r="CR65" s="45"/>
      <c r="CS65" s="45"/>
      <c r="CT65" s="45"/>
      <c r="CU65" s="45"/>
      <c r="CV65" s="45"/>
      <c r="CW65" s="50" t="s">
        <v>204</v>
      </c>
      <c r="CX65" s="50"/>
      <c r="CY65" s="50"/>
      <c r="CZ65" s="50"/>
      <c r="DA65" s="50"/>
      <c r="DB65" s="50"/>
      <c r="DC65" s="49" t="s">
        <v>205</v>
      </c>
      <c r="DD65" s="49"/>
      <c r="DE65" s="49"/>
      <c r="DF65" s="49"/>
      <c r="DG65" s="49"/>
      <c r="DH65" s="49"/>
      <c r="DI65" s="13"/>
      <c r="DJ65" s="51" t="s">
        <v>269</v>
      </c>
      <c r="DK65" s="51"/>
      <c r="DL65" s="51"/>
    </row>
    <row r="66" spans="65:116" x14ac:dyDescent="0.4">
      <c r="BM66" s="45" t="s">
        <v>206</v>
      </c>
      <c r="BN66" s="45"/>
      <c r="BO66" s="45"/>
      <c r="BP66" s="45"/>
      <c r="BQ66" s="45"/>
      <c r="BR66" s="45"/>
      <c r="BS66" s="45" t="s">
        <v>207</v>
      </c>
      <c r="BT66" s="45"/>
      <c r="BU66" s="45"/>
      <c r="BV66" s="45"/>
      <c r="BW66" s="45"/>
      <c r="BX66" s="45"/>
      <c r="BY66" s="46" t="s">
        <v>208</v>
      </c>
      <c r="BZ66" s="47"/>
      <c r="CA66" s="47"/>
      <c r="CB66" s="47"/>
      <c r="CC66" s="47"/>
      <c r="CD66" s="48"/>
      <c r="CE66" s="49" t="s">
        <v>209</v>
      </c>
      <c r="CF66" s="49"/>
      <c r="CG66" s="49"/>
      <c r="CH66" s="49"/>
      <c r="CI66" s="49"/>
      <c r="CJ66" s="49"/>
      <c r="CK66" s="45" t="s">
        <v>210</v>
      </c>
      <c r="CL66" s="45"/>
      <c r="CM66" s="45"/>
      <c r="CN66" s="45"/>
      <c r="CO66" s="45"/>
      <c r="CP66" s="45"/>
      <c r="CQ66" s="45" t="s">
        <v>211</v>
      </c>
      <c r="CR66" s="45"/>
      <c r="CS66" s="45"/>
      <c r="CT66" s="45"/>
      <c r="CU66" s="45"/>
      <c r="CV66" s="45"/>
      <c r="CW66" s="50" t="s">
        <v>212</v>
      </c>
      <c r="CX66" s="50"/>
      <c r="CY66" s="50"/>
      <c r="CZ66" s="50"/>
      <c r="DA66" s="50"/>
      <c r="DB66" s="50"/>
      <c r="DC66" s="49" t="s">
        <v>213</v>
      </c>
      <c r="DD66" s="49"/>
      <c r="DE66" s="49"/>
      <c r="DF66" s="49"/>
      <c r="DG66" s="49"/>
      <c r="DH66" s="49"/>
      <c r="DI66" s="13"/>
      <c r="DJ66" s="51" t="s">
        <v>270</v>
      </c>
      <c r="DK66" s="51"/>
      <c r="DL66" s="51"/>
    </row>
    <row r="67" spans="65:116" x14ac:dyDescent="0.4">
      <c r="BM67" s="45" t="s">
        <v>214</v>
      </c>
      <c r="BN67" s="45"/>
      <c r="BO67" s="45"/>
      <c r="BP67" s="45"/>
      <c r="BQ67" s="45"/>
      <c r="BR67" s="45"/>
      <c r="BS67" s="45" t="s">
        <v>215</v>
      </c>
      <c r="BT67" s="45"/>
      <c r="BU67" s="45"/>
      <c r="BV67" s="45"/>
      <c r="BW67" s="45"/>
      <c r="BX67" s="45"/>
      <c r="BY67" s="46" t="s">
        <v>216</v>
      </c>
      <c r="BZ67" s="47"/>
      <c r="CA67" s="47"/>
      <c r="CB67" s="47"/>
      <c r="CC67" s="47"/>
      <c r="CD67" s="48"/>
      <c r="CE67" s="49" t="s">
        <v>217</v>
      </c>
      <c r="CF67" s="49"/>
      <c r="CG67" s="49"/>
      <c r="CH67" s="49"/>
      <c r="CI67" s="49"/>
      <c r="CJ67" s="49"/>
      <c r="CK67" s="45" t="s">
        <v>218</v>
      </c>
      <c r="CL67" s="45"/>
      <c r="CM67" s="45"/>
      <c r="CN67" s="45"/>
      <c r="CO67" s="45"/>
      <c r="CP67" s="45"/>
      <c r="CQ67" s="45" t="s">
        <v>219</v>
      </c>
      <c r="CR67" s="45"/>
      <c r="CS67" s="45"/>
      <c r="CT67" s="45"/>
      <c r="CU67" s="45"/>
      <c r="CV67" s="45"/>
      <c r="CW67" s="50" t="s">
        <v>220</v>
      </c>
      <c r="CX67" s="50"/>
      <c r="CY67" s="50"/>
      <c r="CZ67" s="50"/>
      <c r="DA67" s="50"/>
      <c r="DB67" s="50"/>
      <c r="DC67" s="49" t="s">
        <v>221</v>
      </c>
      <c r="DD67" s="49"/>
      <c r="DE67" s="49"/>
      <c r="DF67" s="49"/>
      <c r="DG67" s="49"/>
      <c r="DH67" s="49"/>
      <c r="DI67" s="13"/>
      <c r="DJ67" s="51" t="s">
        <v>271</v>
      </c>
      <c r="DK67" s="51"/>
      <c r="DL67" s="51"/>
    </row>
    <row r="68" spans="65:116" x14ac:dyDescent="0.4">
      <c r="BM68" s="45" t="s">
        <v>222</v>
      </c>
      <c r="BN68" s="45"/>
      <c r="BO68" s="45"/>
      <c r="BP68" s="45"/>
      <c r="BQ68" s="45"/>
      <c r="BR68" s="45"/>
      <c r="BS68" s="45" t="s">
        <v>223</v>
      </c>
      <c r="BT68" s="45"/>
      <c r="BU68" s="45"/>
      <c r="BV68" s="45"/>
      <c r="BW68" s="45"/>
      <c r="BX68" s="45"/>
      <c r="BY68" s="46" t="s">
        <v>224</v>
      </c>
      <c r="BZ68" s="47"/>
      <c r="CA68" s="47"/>
      <c r="CB68" s="47"/>
      <c r="CC68" s="47"/>
      <c r="CD68" s="48"/>
      <c r="CE68" s="49" t="s">
        <v>225</v>
      </c>
      <c r="CF68" s="49"/>
      <c r="CG68" s="49"/>
      <c r="CH68" s="49"/>
      <c r="CI68" s="49"/>
      <c r="CJ68" s="49"/>
      <c r="CK68" s="45" t="s">
        <v>226</v>
      </c>
      <c r="CL68" s="45"/>
      <c r="CM68" s="45"/>
      <c r="CN68" s="45"/>
      <c r="CO68" s="45"/>
      <c r="CP68" s="45"/>
      <c r="CQ68" s="45" t="s">
        <v>227</v>
      </c>
      <c r="CR68" s="45"/>
      <c r="CS68" s="45"/>
      <c r="CT68" s="45"/>
      <c r="CU68" s="45"/>
      <c r="CV68" s="45"/>
      <c r="CW68" s="50" t="s">
        <v>228</v>
      </c>
      <c r="CX68" s="50"/>
      <c r="CY68" s="50"/>
      <c r="CZ68" s="50"/>
      <c r="DA68" s="50"/>
      <c r="DB68" s="50"/>
      <c r="DC68" s="49" t="s">
        <v>229</v>
      </c>
      <c r="DD68" s="49"/>
      <c r="DE68" s="49"/>
      <c r="DF68" s="49"/>
      <c r="DG68" s="49"/>
      <c r="DH68" s="49"/>
      <c r="DI68" s="13"/>
      <c r="DJ68" s="51" t="s">
        <v>272</v>
      </c>
      <c r="DK68" s="51"/>
      <c r="DL68" s="51"/>
    </row>
    <row r="69" spans="65:116" x14ac:dyDescent="0.4">
      <c r="BM69" s="45" t="s">
        <v>231</v>
      </c>
      <c r="BN69" s="45"/>
      <c r="BO69" s="45"/>
      <c r="BP69" s="45"/>
      <c r="BQ69" s="45"/>
      <c r="BR69" s="45"/>
      <c r="BS69" s="45" t="s">
        <v>232</v>
      </c>
      <c r="BT69" s="45"/>
      <c r="BU69" s="45"/>
      <c r="BV69" s="45"/>
      <c r="BW69" s="45"/>
      <c r="BX69" s="45"/>
      <c r="BY69" s="46" t="s">
        <v>233</v>
      </c>
      <c r="BZ69" s="47"/>
      <c r="CA69" s="47"/>
      <c r="CB69" s="47"/>
      <c r="CC69" s="47"/>
      <c r="CD69" s="48"/>
      <c r="CE69" s="49" t="s">
        <v>234</v>
      </c>
      <c r="CF69" s="49"/>
      <c r="CG69" s="49"/>
      <c r="CH69" s="49"/>
      <c r="CI69" s="49"/>
      <c r="CJ69" s="49"/>
      <c r="CK69" s="45" t="s">
        <v>235</v>
      </c>
      <c r="CL69" s="45"/>
      <c r="CM69" s="45"/>
      <c r="CN69" s="45"/>
      <c r="CO69" s="45"/>
      <c r="CP69" s="45"/>
      <c r="CQ69" s="45" t="s">
        <v>236</v>
      </c>
      <c r="CR69" s="45"/>
      <c r="CS69" s="45"/>
      <c r="CT69" s="45"/>
      <c r="CU69" s="45"/>
      <c r="CV69" s="45"/>
      <c r="CW69" s="50" t="s">
        <v>237</v>
      </c>
      <c r="CX69" s="50"/>
      <c r="CY69" s="50"/>
      <c r="CZ69" s="50"/>
      <c r="DA69" s="50"/>
      <c r="DB69" s="50"/>
      <c r="DC69" s="49" t="s">
        <v>238</v>
      </c>
      <c r="DD69" s="49"/>
      <c r="DE69" s="49"/>
      <c r="DF69" s="49"/>
      <c r="DG69" s="49"/>
      <c r="DH69" s="49"/>
      <c r="DI69" s="13"/>
      <c r="DJ69" s="51" t="s">
        <v>273</v>
      </c>
      <c r="DK69" s="51"/>
      <c r="DL69" s="51"/>
    </row>
    <row r="70" spans="65:116" x14ac:dyDescent="0.4">
      <c r="BM70" s="45" t="s">
        <v>240</v>
      </c>
      <c r="BN70" s="45"/>
      <c r="BO70" s="45"/>
      <c r="BP70" s="45"/>
      <c r="BQ70" s="45"/>
      <c r="BR70" s="45"/>
      <c r="BS70" s="45" t="s">
        <v>241</v>
      </c>
      <c r="BT70" s="45"/>
      <c r="BU70" s="45"/>
      <c r="BV70" s="45"/>
      <c r="BW70" s="45"/>
      <c r="BX70" s="45"/>
      <c r="BY70" s="46" t="s">
        <v>242</v>
      </c>
      <c r="BZ70" s="47"/>
      <c r="CA70" s="47"/>
      <c r="CB70" s="47"/>
      <c r="CC70" s="47"/>
      <c r="CD70" s="48"/>
      <c r="CE70" s="49" t="s">
        <v>243</v>
      </c>
      <c r="CF70" s="49"/>
      <c r="CG70" s="49"/>
      <c r="CH70" s="49"/>
      <c r="CI70" s="49"/>
      <c r="CJ70" s="49"/>
      <c r="CK70" s="45" t="s">
        <v>244</v>
      </c>
      <c r="CL70" s="45"/>
      <c r="CM70" s="45"/>
      <c r="CN70" s="45"/>
      <c r="CO70" s="45"/>
      <c r="CP70" s="45"/>
      <c r="CQ70" s="45" t="s">
        <v>245</v>
      </c>
      <c r="CR70" s="45"/>
      <c r="CS70" s="45"/>
      <c r="CT70" s="45"/>
      <c r="CU70" s="45"/>
      <c r="CV70" s="45"/>
      <c r="CW70" s="50" t="s">
        <v>246</v>
      </c>
      <c r="CX70" s="50"/>
      <c r="CY70" s="50"/>
      <c r="CZ70" s="50"/>
      <c r="DA70" s="50"/>
      <c r="DB70" s="50"/>
      <c r="DC70" s="49" t="s">
        <v>247</v>
      </c>
      <c r="DD70" s="49"/>
      <c r="DE70" s="49"/>
      <c r="DF70" s="49"/>
      <c r="DG70" s="49"/>
      <c r="DH70" s="49"/>
      <c r="DI70" s="13"/>
      <c r="DJ70" s="51" t="s">
        <v>274</v>
      </c>
      <c r="DK70" s="51"/>
      <c r="DL70" s="51"/>
    </row>
    <row r="71" spans="65:116" x14ac:dyDescent="0.4">
      <c r="BM71" s="45" t="s">
        <v>249</v>
      </c>
      <c r="BN71" s="45"/>
      <c r="BO71" s="45"/>
      <c r="BP71" s="45"/>
      <c r="BQ71" s="45"/>
      <c r="BR71" s="45"/>
      <c r="BS71" s="45" t="s">
        <v>250</v>
      </c>
      <c r="BT71" s="45"/>
      <c r="BU71" s="45"/>
      <c r="BV71" s="45"/>
      <c r="BW71" s="45"/>
      <c r="BX71" s="45"/>
      <c r="BY71" s="46" t="s">
        <v>251</v>
      </c>
      <c r="BZ71" s="47"/>
      <c r="CA71" s="47"/>
      <c r="CB71" s="47"/>
      <c r="CC71" s="47"/>
      <c r="CD71" s="48"/>
      <c r="CE71" s="49" t="s">
        <v>252</v>
      </c>
      <c r="CF71" s="49"/>
      <c r="CG71" s="49"/>
      <c r="CH71" s="49"/>
      <c r="CI71" s="49"/>
      <c r="CJ71" s="49"/>
      <c r="CK71" s="45" t="s">
        <v>253</v>
      </c>
      <c r="CL71" s="45"/>
      <c r="CM71" s="45"/>
      <c r="CN71" s="45"/>
      <c r="CO71" s="45"/>
      <c r="CP71" s="45"/>
      <c r="CQ71" s="45" t="s">
        <v>254</v>
      </c>
      <c r="CR71" s="45"/>
      <c r="CS71" s="45"/>
      <c r="CT71" s="45"/>
      <c r="CU71" s="45"/>
      <c r="CV71" s="45"/>
      <c r="CW71" s="50" t="s">
        <v>255</v>
      </c>
      <c r="CX71" s="50"/>
      <c r="CY71" s="50"/>
      <c r="CZ71" s="50"/>
      <c r="DA71" s="50"/>
      <c r="DB71" s="50"/>
      <c r="DC71" s="49" t="s">
        <v>256</v>
      </c>
      <c r="DD71" s="49"/>
      <c r="DE71" s="49"/>
      <c r="DF71" s="49"/>
      <c r="DG71" s="49"/>
      <c r="DH71" s="49"/>
      <c r="DI71" s="13"/>
      <c r="DJ71" s="51" t="s">
        <v>275</v>
      </c>
      <c r="DK71" s="51"/>
      <c r="DL71" s="51"/>
    </row>
    <row r="72" spans="65:116" x14ac:dyDescent="0.4">
      <c r="BM72" s="45" t="s">
        <v>257</v>
      </c>
      <c r="BN72" s="45"/>
      <c r="BO72" s="45"/>
      <c r="BP72" s="45"/>
      <c r="BQ72" s="45"/>
      <c r="BR72" s="45"/>
      <c r="BS72" s="45" t="s">
        <v>258</v>
      </c>
      <c r="BT72" s="45"/>
      <c r="BU72" s="45"/>
      <c r="BV72" s="45"/>
      <c r="BW72" s="45"/>
      <c r="BX72" s="45"/>
      <c r="BY72" s="46" t="s">
        <v>259</v>
      </c>
      <c r="BZ72" s="47"/>
      <c r="CA72" s="47"/>
      <c r="CB72" s="47"/>
      <c r="CC72" s="47"/>
      <c r="CD72" s="48"/>
      <c r="CE72" s="49" t="s">
        <v>260</v>
      </c>
      <c r="CF72" s="49"/>
      <c r="CG72" s="49"/>
      <c r="CH72" s="49"/>
      <c r="CI72" s="49"/>
      <c r="CJ72" s="49"/>
      <c r="CK72" s="45" t="s">
        <v>261</v>
      </c>
      <c r="CL72" s="45"/>
      <c r="CM72" s="45"/>
      <c r="CN72" s="45"/>
      <c r="CO72" s="45"/>
      <c r="CP72" s="45"/>
      <c r="CQ72" s="45" t="s">
        <v>262</v>
      </c>
      <c r="CR72" s="45"/>
      <c r="CS72" s="45"/>
      <c r="CT72" s="45"/>
      <c r="CU72" s="45"/>
      <c r="CV72" s="45"/>
      <c r="CW72" s="50" t="s">
        <v>263</v>
      </c>
      <c r="CX72" s="50"/>
      <c r="CY72" s="50"/>
      <c r="CZ72" s="50"/>
      <c r="DA72" s="50"/>
      <c r="DB72" s="50"/>
      <c r="DC72" s="49" t="s">
        <v>264</v>
      </c>
      <c r="DD72" s="49"/>
      <c r="DE72" s="49"/>
      <c r="DF72" s="49"/>
      <c r="DG72" s="49"/>
      <c r="DH72" s="49"/>
      <c r="DI72" s="13"/>
      <c r="DJ72" s="51" t="s">
        <v>276</v>
      </c>
      <c r="DK72" s="51"/>
      <c r="DL72" s="51"/>
    </row>
    <row r="73" spans="65:116" x14ac:dyDescent="0.4">
      <c r="BM73" s="37" t="s">
        <v>265</v>
      </c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9"/>
      <c r="DI73" s="13"/>
    </row>
  </sheetData>
  <mergeCells count="356">
    <mergeCell ref="L47:T47"/>
    <mergeCell ref="U47:W47"/>
    <mergeCell ref="X47:Y47"/>
    <mergeCell ref="Z47:AE47"/>
    <mergeCell ref="AF47:AG47"/>
    <mergeCell ref="AH47:BC47"/>
    <mergeCell ref="L46:T46"/>
    <mergeCell ref="U46:W46"/>
    <mergeCell ref="X46:Y46"/>
    <mergeCell ref="Z46:AE46"/>
    <mergeCell ref="AF46:AG46"/>
    <mergeCell ref="AH46:BC46"/>
    <mergeCell ref="L44:T45"/>
    <mergeCell ref="U44:W45"/>
    <mergeCell ref="X44:Y45"/>
    <mergeCell ref="Z44:AE45"/>
    <mergeCell ref="AF44:AG45"/>
    <mergeCell ref="AH44:BC45"/>
    <mergeCell ref="L42:T43"/>
    <mergeCell ref="U42:W43"/>
    <mergeCell ref="X42:Y43"/>
    <mergeCell ref="Z42:AE43"/>
    <mergeCell ref="AF42:AG43"/>
    <mergeCell ref="AH42:BC43"/>
    <mergeCell ref="L34:T40"/>
    <mergeCell ref="U34:W40"/>
    <mergeCell ref="X34:Y36"/>
    <mergeCell ref="Z34:AE36"/>
    <mergeCell ref="AF34:AG36"/>
    <mergeCell ref="AH34:BC36"/>
    <mergeCell ref="L41:T41"/>
    <mergeCell ref="U41:W41"/>
    <mergeCell ref="X41:Y41"/>
    <mergeCell ref="Z41:AE41"/>
    <mergeCell ref="AF41:AG41"/>
    <mergeCell ref="AH41:BC41"/>
    <mergeCell ref="X37:Y39"/>
    <mergeCell ref="Z37:AE39"/>
    <mergeCell ref="AF37:AG39"/>
    <mergeCell ref="AH37:BC39"/>
    <mergeCell ref="X40:Y40"/>
    <mergeCell ref="Z40:AE40"/>
    <mergeCell ref="AF40:AG40"/>
    <mergeCell ref="AH40:BC40"/>
    <mergeCell ref="X28:Y30"/>
    <mergeCell ref="Z28:AE30"/>
    <mergeCell ref="AF28:AG30"/>
    <mergeCell ref="AH28:BC30"/>
    <mergeCell ref="X31:Y32"/>
    <mergeCell ref="Z31:AE32"/>
    <mergeCell ref="AF31:AG32"/>
    <mergeCell ref="AH31:BC32"/>
    <mergeCell ref="L24:T33"/>
    <mergeCell ref="U24:W33"/>
    <mergeCell ref="X24:Y25"/>
    <mergeCell ref="Z24:AE25"/>
    <mergeCell ref="AF24:AG25"/>
    <mergeCell ref="AH24:BC25"/>
    <mergeCell ref="X26:Y27"/>
    <mergeCell ref="Z26:AE27"/>
    <mergeCell ref="AF26:AG27"/>
    <mergeCell ref="AH26:BC27"/>
    <mergeCell ref="X33:Y33"/>
    <mergeCell ref="Z33:AE33"/>
    <mergeCell ref="AF33:AG33"/>
    <mergeCell ref="AH33:BC33"/>
    <mergeCell ref="L23:T23"/>
    <mergeCell ref="U23:W23"/>
    <mergeCell ref="X23:Y23"/>
    <mergeCell ref="Z23:AE23"/>
    <mergeCell ref="AF23:AG23"/>
    <mergeCell ref="AH23:BC23"/>
    <mergeCell ref="L21:T22"/>
    <mergeCell ref="U21:W22"/>
    <mergeCell ref="X21:Y21"/>
    <mergeCell ref="Z21:AE21"/>
    <mergeCell ref="AF21:AG21"/>
    <mergeCell ref="AH21:BC21"/>
    <mergeCell ref="X22:Y22"/>
    <mergeCell ref="Z22:AE22"/>
    <mergeCell ref="AF22:AG22"/>
    <mergeCell ref="AH22:BC22"/>
    <mergeCell ref="AF20:AG20"/>
    <mergeCell ref="AH20:BC20"/>
    <mergeCell ref="X14:Y15"/>
    <mergeCell ref="Z14:AE15"/>
    <mergeCell ref="AF14:AG15"/>
    <mergeCell ref="AH14:BC15"/>
    <mergeCell ref="X16:Y16"/>
    <mergeCell ref="Z16:AE16"/>
    <mergeCell ref="AF16:AG16"/>
    <mergeCell ref="AH16:BC16"/>
    <mergeCell ref="X9:Y11"/>
    <mergeCell ref="Z9:AE11"/>
    <mergeCell ref="AF9:AG11"/>
    <mergeCell ref="AH9:BC11"/>
    <mergeCell ref="X12:Y13"/>
    <mergeCell ref="Z12:AE13"/>
    <mergeCell ref="AF12:AG13"/>
    <mergeCell ref="AH12:BC13"/>
    <mergeCell ref="L6:T20"/>
    <mergeCell ref="U6:W20"/>
    <mergeCell ref="X6:Y7"/>
    <mergeCell ref="Z6:AE7"/>
    <mergeCell ref="AF6:AG7"/>
    <mergeCell ref="AH6:BC7"/>
    <mergeCell ref="X8:Y8"/>
    <mergeCell ref="Z8:AE8"/>
    <mergeCell ref="AF8:AG8"/>
    <mergeCell ref="AH8:BC8"/>
    <mergeCell ref="X17:Y19"/>
    <mergeCell ref="Z17:AE19"/>
    <mergeCell ref="AF17:AG19"/>
    <mergeCell ref="AH17:BC19"/>
    <mergeCell ref="X20:Y20"/>
    <mergeCell ref="Z20:AE20"/>
    <mergeCell ref="L5:T5"/>
    <mergeCell ref="U5:W5"/>
    <mergeCell ref="X5:Y5"/>
    <mergeCell ref="Z5:AE5"/>
    <mergeCell ref="AF5:AG5"/>
    <mergeCell ref="AH5:BC5"/>
    <mergeCell ref="L3:BC3"/>
    <mergeCell ref="L4:T4"/>
    <mergeCell ref="U4:W4"/>
    <mergeCell ref="X4:Y4"/>
    <mergeCell ref="Z4:AE4"/>
    <mergeCell ref="AF4:AG4"/>
    <mergeCell ref="AH4:BC4"/>
    <mergeCell ref="CQ28:CV28"/>
    <mergeCell ref="CW28:DB28"/>
    <mergeCell ref="DC28:DH28"/>
    <mergeCell ref="DJ28:DL28"/>
    <mergeCell ref="BM8:BT10"/>
    <mergeCell ref="BV8:BX8"/>
    <mergeCell ref="CN10:CT10"/>
    <mergeCell ref="BM11:BT13"/>
    <mergeCell ref="CE11:CL13"/>
    <mergeCell ref="CN11:CP11"/>
    <mergeCell ref="BM14:BT16"/>
    <mergeCell ref="BV14:BX14"/>
    <mergeCell ref="CE14:CL16"/>
    <mergeCell ref="CN14:CP14"/>
    <mergeCell ref="BM17:BT19"/>
    <mergeCell ref="CE17:CL19"/>
    <mergeCell ref="CN17:CP17"/>
    <mergeCell ref="CE20:CL22"/>
    <mergeCell ref="CN20:CP20"/>
    <mergeCell ref="CQ27:CV27"/>
    <mergeCell ref="CW27:DB27"/>
    <mergeCell ref="DC27:DH27"/>
    <mergeCell ref="DJ27:DL27"/>
    <mergeCell ref="DJ25:DP25"/>
    <mergeCell ref="BV7:CB7"/>
    <mergeCell ref="BM28:BR28"/>
    <mergeCell ref="BS28:BX28"/>
    <mergeCell ref="BY28:CD28"/>
    <mergeCell ref="CE28:CJ28"/>
    <mergeCell ref="CK28:CP28"/>
    <mergeCell ref="BM29:BR29"/>
    <mergeCell ref="BS29:BX29"/>
    <mergeCell ref="BY29:CD29"/>
    <mergeCell ref="CE29:CJ29"/>
    <mergeCell ref="CK29:CP29"/>
    <mergeCell ref="BM27:BR27"/>
    <mergeCell ref="BS27:BX27"/>
    <mergeCell ref="BY27:CD27"/>
    <mergeCell ref="CE27:CJ27"/>
    <mergeCell ref="CK27:CP27"/>
    <mergeCell ref="BM26:BR26"/>
    <mergeCell ref="BS26:BX26"/>
    <mergeCell ref="BY26:CD26"/>
    <mergeCell ref="CE26:CJ26"/>
    <mergeCell ref="CK26:CP26"/>
    <mergeCell ref="CQ29:CV29"/>
    <mergeCell ref="CW29:DB29"/>
    <mergeCell ref="DC29:DH29"/>
    <mergeCell ref="DJ29:DL29"/>
    <mergeCell ref="BM30:BR30"/>
    <mergeCell ref="BS30:BX30"/>
    <mergeCell ref="BY30:CD30"/>
    <mergeCell ref="CE30:CJ30"/>
    <mergeCell ref="CK30:CP30"/>
    <mergeCell ref="CQ30:CV30"/>
    <mergeCell ref="CW30:DB30"/>
    <mergeCell ref="DC30:DH30"/>
    <mergeCell ref="DJ30:DL30"/>
    <mergeCell ref="BM31:BR31"/>
    <mergeCell ref="BS31:BX31"/>
    <mergeCell ref="BY31:CD31"/>
    <mergeCell ref="CE31:CJ31"/>
    <mergeCell ref="CK31:CP31"/>
    <mergeCell ref="CQ31:CV31"/>
    <mergeCell ref="CW31:DB31"/>
    <mergeCell ref="DC31:DH31"/>
    <mergeCell ref="DJ31:DL31"/>
    <mergeCell ref="BM32:BR32"/>
    <mergeCell ref="BS32:BX32"/>
    <mergeCell ref="BY32:CD32"/>
    <mergeCell ref="CE32:CJ32"/>
    <mergeCell ref="CK32:CP32"/>
    <mergeCell ref="CQ32:CV32"/>
    <mergeCell ref="CW32:DB32"/>
    <mergeCell ref="DC32:DH32"/>
    <mergeCell ref="DJ32:DL32"/>
    <mergeCell ref="CE34:CJ34"/>
    <mergeCell ref="CK34:CP34"/>
    <mergeCell ref="CQ34:CV34"/>
    <mergeCell ref="CW34:DB34"/>
    <mergeCell ref="DC34:DH34"/>
    <mergeCell ref="DJ34:DL34"/>
    <mergeCell ref="BM33:BR33"/>
    <mergeCell ref="BS33:BX33"/>
    <mergeCell ref="BY33:CD33"/>
    <mergeCell ref="CE33:CJ33"/>
    <mergeCell ref="CK33:CP33"/>
    <mergeCell ref="CQ33:CV33"/>
    <mergeCell ref="CW33:DB33"/>
    <mergeCell ref="DC33:DH33"/>
    <mergeCell ref="DJ33:DL33"/>
    <mergeCell ref="CQ26:CV26"/>
    <mergeCell ref="CW26:DB26"/>
    <mergeCell ref="DC26:DH26"/>
    <mergeCell ref="DJ26:DL26"/>
    <mergeCell ref="CQ63:CV63"/>
    <mergeCell ref="CW63:DB63"/>
    <mergeCell ref="DC63:DH63"/>
    <mergeCell ref="DJ63:DL63"/>
    <mergeCell ref="CV56:DC56"/>
    <mergeCell ref="CV55:DC55"/>
    <mergeCell ref="CS52:DF52"/>
    <mergeCell ref="BM36:DH36"/>
    <mergeCell ref="BM35:BR35"/>
    <mergeCell ref="BS35:BX35"/>
    <mergeCell ref="BY35:CD35"/>
    <mergeCell ref="CE35:CJ35"/>
    <mergeCell ref="CK35:CP35"/>
    <mergeCell ref="CQ35:CV35"/>
    <mergeCell ref="CW35:DB35"/>
    <mergeCell ref="DC35:DH35"/>
    <mergeCell ref="DJ35:DL35"/>
    <mergeCell ref="BM34:BR34"/>
    <mergeCell ref="BS34:BX34"/>
    <mergeCell ref="BY34:CD34"/>
    <mergeCell ref="BM42:BT44"/>
    <mergeCell ref="CL44:CR44"/>
    <mergeCell ref="BM45:BT47"/>
    <mergeCell ref="CC45:CJ47"/>
    <mergeCell ref="CL45:CN45"/>
    <mergeCell ref="BM48:BT50"/>
    <mergeCell ref="BV48:BX48"/>
    <mergeCell ref="CC48:CJ50"/>
    <mergeCell ref="CL48:CN48"/>
    <mergeCell ref="BV42:BY42"/>
    <mergeCell ref="BM51:BT53"/>
    <mergeCell ref="CC51:CJ53"/>
    <mergeCell ref="CL51:CN51"/>
    <mergeCell ref="CC54:CJ56"/>
    <mergeCell ref="CL54:CN54"/>
    <mergeCell ref="BM63:BR63"/>
    <mergeCell ref="BS63:BX63"/>
    <mergeCell ref="BY63:CD63"/>
    <mergeCell ref="CE63:CJ63"/>
    <mergeCell ref="CK63:CP63"/>
    <mergeCell ref="BM64:BR64"/>
    <mergeCell ref="BS64:BX64"/>
    <mergeCell ref="BY64:CD64"/>
    <mergeCell ref="CE64:CJ64"/>
    <mergeCell ref="CK64:CP64"/>
    <mergeCell ref="CQ64:CV64"/>
    <mergeCell ref="CW64:DB64"/>
    <mergeCell ref="DC64:DH64"/>
    <mergeCell ref="DJ64:DL64"/>
    <mergeCell ref="BM65:BR65"/>
    <mergeCell ref="BS65:BX65"/>
    <mergeCell ref="BY65:CD65"/>
    <mergeCell ref="CE65:CJ65"/>
    <mergeCell ref="CK65:CP65"/>
    <mergeCell ref="CQ65:CV65"/>
    <mergeCell ref="CW65:DB65"/>
    <mergeCell ref="DC65:DH65"/>
    <mergeCell ref="DJ65:DL65"/>
    <mergeCell ref="BM66:BR66"/>
    <mergeCell ref="BS66:BX66"/>
    <mergeCell ref="BY66:CD66"/>
    <mergeCell ref="CE66:CJ66"/>
    <mergeCell ref="CK66:CP66"/>
    <mergeCell ref="CQ66:CV66"/>
    <mergeCell ref="CW66:DB66"/>
    <mergeCell ref="DC66:DH66"/>
    <mergeCell ref="DJ66:DL66"/>
    <mergeCell ref="BM67:BR67"/>
    <mergeCell ref="BS67:BX67"/>
    <mergeCell ref="BY67:CD67"/>
    <mergeCell ref="CE67:CJ67"/>
    <mergeCell ref="CK67:CP67"/>
    <mergeCell ref="CQ67:CV67"/>
    <mergeCell ref="CW67:DB67"/>
    <mergeCell ref="DC67:DH67"/>
    <mergeCell ref="DJ67:DL67"/>
    <mergeCell ref="BM68:BR68"/>
    <mergeCell ref="BS68:BX68"/>
    <mergeCell ref="BY68:CD68"/>
    <mergeCell ref="CE68:CJ68"/>
    <mergeCell ref="CK68:CP68"/>
    <mergeCell ref="CQ68:CV68"/>
    <mergeCell ref="CW68:DB68"/>
    <mergeCell ref="DC68:DH68"/>
    <mergeCell ref="DJ68:DL68"/>
    <mergeCell ref="BM69:BR69"/>
    <mergeCell ref="BS69:BX69"/>
    <mergeCell ref="BY69:CD69"/>
    <mergeCell ref="CE69:CJ69"/>
    <mergeCell ref="CK69:CP69"/>
    <mergeCell ref="CQ69:CV69"/>
    <mergeCell ref="CW69:DB69"/>
    <mergeCell ref="DC69:DH69"/>
    <mergeCell ref="DJ69:DL69"/>
    <mergeCell ref="CK71:CP71"/>
    <mergeCell ref="CQ71:CV71"/>
    <mergeCell ref="CW71:DB71"/>
    <mergeCell ref="DC71:DH71"/>
    <mergeCell ref="DJ71:DL71"/>
    <mergeCell ref="BM70:BR70"/>
    <mergeCell ref="BS70:BX70"/>
    <mergeCell ref="BY70:CD70"/>
    <mergeCell ref="CE70:CJ70"/>
    <mergeCell ref="CK70:CP70"/>
    <mergeCell ref="CQ70:CV70"/>
    <mergeCell ref="CW70:DB70"/>
    <mergeCell ref="DC70:DH70"/>
    <mergeCell ref="DJ70:DL70"/>
    <mergeCell ref="BM73:DH73"/>
    <mergeCell ref="DJ62:DN62"/>
    <mergeCell ref="CK62:CL62"/>
    <mergeCell ref="CE62:CF62"/>
    <mergeCell ref="CI62:CJ62"/>
    <mergeCell ref="BY62:BZ62"/>
    <mergeCell ref="CC62:CD62"/>
    <mergeCell ref="BS62:BT62"/>
    <mergeCell ref="BW62:BX62"/>
    <mergeCell ref="BM62:BN62"/>
    <mergeCell ref="BQ62:BR62"/>
    <mergeCell ref="BM72:BR72"/>
    <mergeCell ref="BS72:BX72"/>
    <mergeCell ref="BY72:CD72"/>
    <mergeCell ref="CE72:CJ72"/>
    <mergeCell ref="CK72:CP72"/>
    <mergeCell ref="CQ72:CV72"/>
    <mergeCell ref="CW72:DB72"/>
    <mergeCell ref="DC72:DH72"/>
    <mergeCell ref="DJ72:DL72"/>
    <mergeCell ref="BM71:BR71"/>
    <mergeCell ref="BS71:BX71"/>
    <mergeCell ref="BY71:CD71"/>
    <mergeCell ref="CE71:CJ7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9DB2-A74E-4250-8AB5-20B22FF46263}">
  <dimension ref="C2:BB43"/>
  <sheetViews>
    <sheetView showGridLines="0" zoomScale="70" zoomScaleNormal="70" workbookViewId="0">
      <selection activeCell="AY89" sqref="AY89"/>
    </sheetView>
  </sheetViews>
  <sheetFormatPr defaultRowHeight="18.75" x14ac:dyDescent="0.4"/>
  <cols>
    <col min="1" max="362" width="3.625" customWidth="1"/>
  </cols>
  <sheetData>
    <row r="2" spans="8:49" x14ac:dyDescent="0.4">
      <c r="Q2" s="51" t="s">
        <v>40</v>
      </c>
      <c r="R2" s="51"/>
      <c r="S2" s="51"/>
      <c r="T2" s="51"/>
      <c r="U2" s="51"/>
      <c r="V2" s="51"/>
      <c r="W2" s="51"/>
    </row>
    <row r="3" spans="8:49" x14ac:dyDescent="0.4">
      <c r="H3" s="126" t="s">
        <v>280</v>
      </c>
      <c r="I3" s="127"/>
      <c r="J3" s="127"/>
      <c r="K3" s="127"/>
      <c r="L3" s="127"/>
      <c r="M3" s="127"/>
      <c r="N3" s="127"/>
      <c r="O3" s="127"/>
      <c r="Q3" s="51" t="s">
        <v>288</v>
      </c>
      <c r="R3" s="51"/>
      <c r="S3" s="51"/>
      <c r="T3" s="51"/>
    </row>
    <row r="4" spans="8:49" x14ac:dyDescent="0.4">
      <c r="H4" s="127"/>
      <c r="I4" s="127"/>
      <c r="J4" s="127"/>
      <c r="K4" s="127"/>
      <c r="L4" s="127"/>
      <c r="M4" s="127"/>
      <c r="N4" s="127"/>
      <c r="O4" s="127"/>
    </row>
    <row r="5" spans="8:49" x14ac:dyDescent="0.4">
      <c r="H5" s="127"/>
      <c r="I5" s="127"/>
      <c r="J5" s="127"/>
      <c r="K5" s="127"/>
      <c r="L5" s="127"/>
      <c r="M5" s="127"/>
      <c r="N5" s="127"/>
      <c r="O5" s="127"/>
    </row>
    <row r="6" spans="8:49" x14ac:dyDescent="0.4">
      <c r="H6" s="126" t="s">
        <v>281</v>
      </c>
      <c r="I6" s="127"/>
      <c r="J6" s="127"/>
      <c r="K6" s="127"/>
      <c r="L6" s="127"/>
      <c r="M6" s="127"/>
      <c r="N6" s="127"/>
      <c r="O6" s="127"/>
      <c r="Q6" s="40" t="s">
        <v>287</v>
      </c>
      <c r="R6" s="40"/>
      <c r="S6" s="40"/>
      <c r="T6" s="40"/>
    </row>
    <row r="7" spans="8:49" x14ac:dyDescent="0.4">
      <c r="H7" s="127"/>
      <c r="I7" s="127"/>
      <c r="J7" s="127"/>
      <c r="K7" s="127"/>
      <c r="L7" s="127"/>
      <c r="M7" s="127"/>
      <c r="N7" s="127"/>
      <c r="O7" s="127"/>
    </row>
    <row r="8" spans="8:49" x14ac:dyDescent="0.4">
      <c r="H8" s="127"/>
      <c r="I8" s="127"/>
      <c r="J8" s="127"/>
      <c r="K8" s="127"/>
      <c r="L8" s="127"/>
      <c r="M8" s="127"/>
      <c r="N8" s="127"/>
      <c r="O8" s="127"/>
    </row>
    <row r="9" spans="8:49" ht="19.5" x14ac:dyDescent="0.4">
      <c r="H9" s="127" t="s">
        <v>14</v>
      </c>
      <c r="I9" s="127"/>
      <c r="J9" s="127"/>
      <c r="K9" s="127"/>
      <c r="L9" s="127"/>
      <c r="M9" s="127"/>
      <c r="N9" s="127"/>
      <c r="O9" s="127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</row>
    <row r="10" spans="8:49" ht="19.5" x14ac:dyDescent="0.4">
      <c r="H10" s="127"/>
      <c r="I10" s="127"/>
      <c r="J10" s="127"/>
      <c r="K10" s="127"/>
      <c r="L10" s="127"/>
      <c r="M10" s="127"/>
      <c r="N10" s="127"/>
      <c r="O10" s="127"/>
      <c r="AH10" s="110" t="s">
        <v>435</v>
      </c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</row>
    <row r="11" spans="8:49" ht="19.5" x14ac:dyDescent="0.4">
      <c r="H11" s="206"/>
      <c r="I11" s="206"/>
      <c r="J11" s="206"/>
      <c r="K11" s="206"/>
      <c r="L11" s="206"/>
      <c r="M11" s="206"/>
      <c r="N11" s="206"/>
      <c r="O11" s="206"/>
      <c r="AL11" s="33"/>
      <c r="AM11" s="34"/>
      <c r="AN11" s="34"/>
      <c r="AO11" s="34"/>
      <c r="AP11" s="34"/>
      <c r="AQ11" s="34"/>
      <c r="AR11" s="34"/>
      <c r="AS11" s="34"/>
    </row>
    <row r="12" spans="8:49" ht="24" x14ac:dyDescent="0.4">
      <c r="H12" s="207" t="s">
        <v>282</v>
      </c>
      <c r="I12" s="208"/>
      <c r="J12" s="208"/>
      <c r="K12" s="208"/>
      <c r="L12" s="208"/>
      <c r="M12" s="208"/>
      <c r="N12" s="208"/>
      <c r="O12" s="209"/>
      <c r="Q12" s="51" t="s">
        <v>286</v>
      </c>
      <c r="R12" s="51"/>
      <c r="S12" s="51"/>
      <c r="T12" s="51"/>
      <c r="AL12" s="30">
        <v>31</v>
      </c>
      <c r="AM12" s="29"/>
      <c r="AN12" s="26"/>
      <c r="AO12" s="26"/>
      <c r="AP12" s="26"/>
      <c r="AQ12" s="26"/>
      <c r="AR12" s="29"/>
      <c r="AS12" s="31">
        <v>0</v>
      </c>
    </row>
    <row r="13" spans="8:49" ht="24" customHeight="1" x14ac:dyDescent="0.4">
      <c r="H13" s="210"/>
      <c r="I13" s="127"/>
      <c r="J13" s="127"/>
      <c r="K13" s="127"/>
      <c r="L13" s="127"/>
      <c r="M13" s="127"/>
      <c r="N13" s="127"/>
      <c r="O13" s="211"/>
      <c r="AL13" s="224" t="s">
        <v>434</v>
      </c>
      <c r="AM13" s="225"/>
      <c r="AN13" s="225"/>
      <c r="AO13" s="225"/>
      <c r="AP13" s="225"/>
      <c r="AQ13" s="225"/>
      <c r="AR13" s="225"/>
      <c r="AS13" s="226"/>
    </row>
    <row r="14" spans="8:49" x14ac:dyDescent="0.4">
      <c r="H14" s="212"/>
      <c r="I14" s="213"/>
      <c r="J14" s="213"/>
      <c r="K14" s="213"/>
      <c r="L14" s="213"/>
      <c r="M14" s="213"/>
      <c r="N14" s="213"/>
      <c r="O14" s="214"/>
    </row>
    <row r="19" spans="3:54" x14ac:dyDescent="0.4">
      <c r="C19" s="41">
        <v>255</v>
      </c>
      <c r="D19" s="42"/>
      <c r="E19" s="17"/>
      <c r="F19" s="17"/>
      <c r="G19" s="43">
        <v>224</v>
      </c>
      <c r="H19" s="44"/>
      <c r="I19" s="41">
        <v>223</v>
      </c>
      <c r="J19" s="42"/>
      <c r="K19" s="17"/>
      <c r="L19" s="17"/>
      <c r="M19" s="43">
        <v>192</v>
      </c>
      <c r="N19" s="44"/>
      <c r="O19" s="41">
        <v>191</v>
      </c>
      <c r="P19" s="42"/>
      <c r="Q19" s="17"/>
      <c r="R19" s="17"/>
      <c r="S19" s="43">
        <v>160</v>
      </c>
      <c r="T19" s="44"/>
      <c r="U19" s="41">
        <v>159</v>
      </c>
      <c r="V19" s="42"/>
      <c r="W19" s="17"/>
      <c r="X19" s="17"/>
      <c r="Y19" s="43">
        <v>128</v>
      </c>
      <c r="Z19" s="44"/>
      <c r="AA19" s="41">
        <v>127</v>
      </c>
      <c r="AB19" s="42"/>
      <c r="AC19" s="17"/>
      <c r="AD19" s="17"/>
      <c r="AE19" s="17"/>
      <c r="AF19" s="25">
        <v>96</v>
      </c>
      <c r="AG19" s="24">
        <v>95</v>
      </c>
      <c r="AH19" s="17"/>
      <c r="AI19" s="17"/>
      <c r="AJ19" s="17"/>
      <c r="AK19" s="17"/>
      <c r="AL19" s="25">
        <v>64</v>
      </c>
      <c r="AM19" s="27">
        <v>63</v>
      </c>
      <c r="AN19" s="3"/>
      <c r="AO19" s="3"/>
      <c r="AP19" s="3"/>
      <c r="AQ19" s="3"/>
      <c r="AR19" s="28">
        <v>32</v>
      </c>
      <c r="AS19" s="24">
        <v>31</v>
      </c>
      <c r="AT19" s="17"/>
      <c r="AU19" s="17"/>
      <c r="AV19" s="17"/>
      <c r="AW19" s="17"/>
      <c r="AX19" s="25">
        <v>0</v>
      </c>
      <c r="AZ19" t="s">
        <v>40</v>
      </c>
    </row>
    <row r="20" spans="3:54" x14ac:dyDescent="0.4">
      <c r="C20" s="45" t="s">
        <v>289</v>
      </c>
      <c r="D20" s="45"/>
      <c r="E20" s="45"/>
      <c r="F20" s="45"/>
      <c r="G20" s="45"/>
      <c r="H20" s="45"/>
      <c r="I20" s="45" t="s">
        <v>290</v>
      </c>
      <c r="J20" s="45"/>
      <c r="K20" s="45"/>
      <c r="L20" s="45"/>
      <c r="M20" s="45"/>
      <c r="N20" s="45"/>
      <c r="O20" s="45" t="s">
        <v>291</v>
      </c>
      <c r="P20" s="45"/>
      <c r="Q20" s="45"/>
      <c r="R20" s="45"/>
      <c r="S20" s="45"/>
      <c r="T20" s="45"/>
      <c r="U20" s="45" t="s">
        <v>292</v>
      </c>
      <c r="V20" s="45"/>
      <c r="W20" s="45"/>
      <c r="X20" s="45"/>
      <c r="Y20" s="45"/>
      <c r="Z20" s="45"/>
      <c r="AA20" s="45" t="s">
        <v>1</v>
      </c>
      <c r="AB20" s="45"/>
      <c r="AC20" s="45"/>
      <c r="AD20" s="45"/>
      <c r="AE20" s="45"/>
      <c r="AF20" s="45"/>
      <c r="AG20" s="45" t="s">
        <v>1</v>
      </c>
      <c r="AH20" s="45"/>
      <c r="AI20" s="45"/>
      <c r="AJ20" s="45"/>
      <c r="AK20" s="45"/>
      <c r="AL20" s="215"/>
      <c r="AM20" s="216" t="s">
        <v>293</v>
      </c>
      <c r="AN20" s="217"/>
      <c r="AO20" s="217"/>
      <c r="AP20" s="217"/>
      <c r="AQ20" s="217"/>
      <c r="AR20" s="218"/>
      <c r="AS20" s="219" t="s">
        <v>294</v>
      </c>
      <c r="AT20" s="220"/>
      <c r="AU20" s="220"/>
      <c r="AV20" s="220"/>
      <c r="AW20" s="220"/>
      <c r="AX20" s="220"/>
      <c r="AY20" s="32"/>
      <c r="AZ20" s="51" t="s">
        <v>67</v>
      </c>
      <c r="BA20" s="51"/>
      <c r="BB20" s="51"/>
    </row>
    <row r="21" spans="3:54" x14ac:dyDescent="0.4">
      <c r="C21" s="221" t="s">
        <v>295</v>
      </c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1"/>
      <c r="AA21" s="221"/>
      <c r="AB21" s="221"/>
      <c r="AC21" s="221"/>
      <c r="AD21" s="221"/>
      <c r="AE21" s="221"/>
      <c r="AF21" s="221"/>
      <c r="AG21" s="221"/>
      <c r="AH21" s="221"/>
      <c r="AI21" s="221"/>
      <c r="AJ21" s="221"/>
      <c r="AK21" s="221"/>
      <c r="AL21" s="221"/>
      <c r="AM21" s="222"/>
      <c r="AN21" s="222"/>
      <c r="AO21" s="222"/>
      <c r="AP21" s="222"/>
      <c r="AQ21" s="222"/>
      <c r="AR21" s="222"/>
      <c r="AS21" s="221"/>
      <c r="AT21" s="221"/>
      <c r="AU21" s="221"/>
      <c r="AV21" s="221"/>
      <c r="AW21" s="221"/>
      <c r="AX21" s="221"/>
      <c r="AY21" s="19"/>
      <c r="AZ21" s="51" t="s">
        <v>14</v>
      </c>
      <c r="BA21" s="51"/>
      <c r="BB21" s="51"/>
    </row>
    <row r="22" spans="3:54" x14ac:dyDescent="0.4">
      <c r="C22" s="49" t="s">
        <v>296</v>
      </c>
      <c r="D22" s="49"/>
      <c r="E22" s="49"/>
      <c r="F22" s="49"/>
      <c r="G22" s="49"/>
      <c r="H22" s="49"/>
      <c r="I22" s="49" t="s">
        <v>297</v>
      </c>
      <c r="J22" s="49"/>
      <c r="K22" s="49"/>
      <c r="L22" s="49"/>
      <c r="M22" s="49"/>
      <c r="N22" s="49"/>
      <c r="O22" s="49" t="s">
        <v>298</v>
      </c>
      <c r="P22" s="49"/>
      <c r="Q22" s="49"/>
      <c r="R22" s="49"/>
      <c r="S22" s="49"/>
      <c r="T22" s="49"/>
      <c r="U22" s="49" t="s">
        <v>299</v>
      </c>
      <c r="V22" s="49"/>
      <c r="W22" s="49"/>
      <c r="X22" s="49"/>
      <c r="Y22" s="49"/>
      <c r="Z22" s="49"/>
      <c r="AA22" s="49" t="s">
        <v>300</v>
      </c>
      <c r="AB22" s="49"/>
      <c r="AC22" s="49"/>
      <c r="AD22" s="49"/>
      <c r="AE22" s="49"/>
      <c r="AF22" s="49"/>
      <c r="AG22" s="49" t="s">
        <v>301</v>
      </c>
      <c r="AH22" s="49"/>
      <c r="AI22" s="49"/>
      <c r="AJ22" s="49"/>
      <c r="AK22" s="49"/>
      <c r="AL22" s="49"/>
      <c r="AM22" s="49" t="s">
        <v>302</v>
      </c>
      <c r="AN22" s="49"/>
      <c r="AO22" s="49"/>
      <c r="AP22" s="49"/>
      <c r="AQ22" s="49"/>
      <c r="AR22" s="49"/>
      <c r="AS22" s="49" t="s">
        <v>303</v>
      </c>
      <c r="AT22" s="49"/>
      <c r="AU22" s="49"/>
      <c r="AV22" s="49"/>
      <c r="AW22" s="49"/>
      <c r="AX22" s="49"/>
      <c r="AY22" s="19"/>
      <c r="AZ22" s="51" t="s">
        <v>417</v>
      </c>
      <c r="BA22" s="51"/>
      <c r="BB22" s="51"/>
    </row>
    <row r="23" spans="3:54" x14ac:dyDescent="0.4">
      <c r="C23" s="49" t="s">
        <v>14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19"/>
      <c r="AZ23" s="51" t="s">
        <v>14</v>
      </c>
      <c r="BA23" s="51"/>
      <c r="BB23" s="51"/>
    </row>
    <row r="24" spans="3:54" x14ac:dyDescent="0.4">
      <c r="C24" s="49" t="s">
        <v>304</v>
      </c>
      <c r="D24" s="49"/>
      <c r="E24" s="49"/>
      <c r="F24" s="49"/>
      <c r="G24" s="49"/>
      <c r="H24" s="49"/>
      <c r="I24" s="49" t="s">
        <v>305</v>
      </c>
      <c r="J24" s="49"/>
      <c r="K24" s="49"/>
      <c r="L24" s="49"/>
      <c r="M24" s="49"/>
      <c r="N24" s="49"/>
      <c r="O24" s="49" t="s">
        <v>306</v>
      </c>
      <c r="P24" s="49"/>
      <c r="Q24" s="49"/>
      <c r="R24" s="49"/>
      <c r="S24" s="49"/>
      <c r="T24" s="49"/>
      <c r="U24" s="49" t="s">
        <v>307</v>
      </c>
      <c r="V24" s="49"/>
      <c r="W24" s="49"/>
      <c r="X24" s="49"/>
      <c r="Y24" s="49"/>
      <c r="Z24" s="49"/>
      <c r="AA24" s="49" t="s">
        <v>308</v>
      </c>
      <c r="AB24" s="49"/>
      <c r="AC24" s="49"/>
      <c r="AD24" s="49"/>
      <c r="AE24" s="49"/>
      <c r="AF24" s="49"/>
      <c r="AG24" s="49" t="s">
        <v>309</v>
      </c>
      <c r="AH24" s="49"/>
      <c r="AI24" s="49"/>
      <c r="AJ24" s="49"/>
      <c r="AK24" s="49"/>
      <c r="AL24" s="49"/>
      <c r="AM24" s="49" t="s">
        <v>310</v>
      </c>
      <c r="AN24" s="49"/>
      <c r="AO24" s="49"/>
      <c r="AP24" s="49"/>
      <c r="AQ24" s="49"/>
      <c r="AR24" s="49"/>
      <c r="AS24" s="49" t="s">
        <v>311</v>
      </c>
      <c r="AT24" s="49"/>
      <c r="AU24" s="49"/>
      <c r="AV24" s="49"/>
      <c r="AW24" s="49"/>
      <c r="AX24" s="49"/>
      <c r="AY24" s="19"/>
      <c r="AZ24" s="223" t="s">
        <v>418</v>
      </c>
      <c r="BA24" s="223"/>
      <c r="BB24" s="223"/>
    </row>
    <row r="25" spans="3:54" x14ac:dyDescent="0.4">
      <c r="C25" s="49" t="s">
        <v>312</v>
      </c>
      <c r="D25" s="49"/>
      <c r="E25" s="49"/>
      <c r="F25" s="49"/>
      <c r="G25" s="49"/>
      <c r="H25" s="49"/>
      <c r="I25" s="49" t="s">
        <v>313</v>
      </c>
      <c r="J25" s="49"/>
      <c r="K25" s="49"/>
      <c r="L25" s="49"/>
      <c r="M25" s="49"/>
      <c r="N25" s="49"/>
      <c r="O25" s="49" t="s">
        <v>314</v>
      </c>
      <c r="P25" s="49"/>
      <c r="Q25" s="49"/>
      <c r="R25" s="49"/>
      <c r="S25" s="49"/>
      <c r="T25" s="49"/>
      <c r="U25" s="49" t="s">
        <v>315</v>
      </c>
      <c r="V25" s="49"/>
      <c r="W25" s="49"/>
      <c r="X25" s="49"/>
      <c r="Y25" s="49"/>
      <c r="Z25" s="49"/>
      <c r="AA25" s="49" t="s">
        <v>316</v>
      </c>
      <c r="AB25" s="49"/>
      <c r="AC25" s="49"/>
      <c r="AD25" s="49"/>
      <c r="AE25" s="49"/>
      <c r="AF25" s="49"/>
      <c r="AG25" s="49" t="s">
        <v>317</v>
      </c>
      <c r="AH25" s="49"/>
      <c r="AI25" s="49"/>
      <c r="AJ25" s="49"/>
      <c r="AK25" s="49"/>
      <c r="AL25" s="49"/>
      <c r="AM25" s="49" t="s">
        <v>318</v>
      </c>
      <c r="AN25" s="49"/>
      <c r="AO25" s="49"/>
      <c r="AP25" s="49"/>
      <c r="AQ25" s="49"/>
      <c r="AR25" s="49"/>
      <c r="AS25" s="49" t="s">
        <v>319</v>
      </c>
      <c r="AT25" s="49"/>
      <c r="AU25" s="49"/>
      <c r="AV25" s="49"/>
      <c r="AW25" s="49"/>
      <c r="AX25" s="49"/>
      <c r="AY25" s="19"/>
      <c r="AZ25" s="223" t="s">
        <v>419</v>
      </c>
      <c r="BA25" s="223"/>
      <c r="BB25" s="223"/>
    </row>
    <row r="26" spans="3:54" x14ac:dyDescent="0.4">
      <c r="C26" s="49" t="s">
        <v>14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19"/>
      <c r="AZ26" s="51" t="s">
        <v>14</v>
      </c>
      <c r="BA26" s="51"/>
      <c r="BB26" s="51"/>
    </row>
    <row r="27" spans="3:54" x14ac:dyDescent="0.4">
      <c r="C27" s="49" t="s">
        <v>320</v>
      </c>
      <c r="D27" s="49"/>
      <c r="E27" s="49"/>
      <c r="F27" s="49"/>
      <c r="G27" s="49"/>
      <c r="H27" s="49"/>
      <c r="I27" s="49" t="s">
        <v>321</v>
      </c>
      <c r="J27" s="49"/>
      <c r="K27" s="49"/>
      <c r="L27" s="49"/>
      <c r="M27" s="49"/>
      <c r="N27" s="49"/>
      <c r="O27" s="49" t="s">
        <v>322</v>
      </c>
      <c r="P27" s="49"/>
      <c r="Q27" s="49"/>
      <c r="R27" s="49"/>
      <c r="S27" s="49"/>
      <c r="T27" s="49"/>
      <c r="U27" s="49" t="s">
        <v>323</v>
      </c>
      <c r="V27" s="49"/>
      <c r="W27" s="49"/>
      <c r="X27" s="49"/>
      <c r="Y27" s="49"/>
      <c r="Z27" s="49"/>
      <c r="AA27" s="49" t="s">
        <v>324</v>
      </c>
      <c r="AB27" s="49"/>
      <c r="AC27" s="49"/>
      <c r="AD27" s="49"/>
      <c r="AE27" s="49"/>
      <c r="AF27" s="49"/>
      <c r="AG27" s="49" t="s">
        <v>325</v>
      </c>
      <c r="AH27" s="49"/>
      <c r="AI27" s="49"/>
      <c r="AJ27" s="49"/>
      <c r="AK27" s="49"/>
      <c r="AL27" s="49"/>
      <c r="AM27" s="49" t="s">
        <v>326</v>
      </c>
      <c r="AN27" s="49"/>
      <c r="AO27" s="49"/>
      <c r="AP27" s="49"/>
      <c r="AQ27" s="49"/>
      <c r="AR27" s="49"/>
      <c r="AS27" s="49" t="s">
        <v>327</v>
      </c>
      <c r="AT27" s="49"/>
      <c r="AU27" s="49"/>
      <c r="AV27" s="49"/>
      <c r="AW27" s="49"/>
      <c r="AX27" s="49"/>
      <c r="AY27" s="19"/>
      <c r="AZ27" s="223" t="s">
        <v>420</v>
      </c>
      <c r="BA27" s="223"/>
      <c r="BB27" s="223"/>
    </row>
    <row r="28" spans="3:54" x14ac:dyDescent="0.4">
      <c r="C28" s="49" t="s">
        <v>328</v>
      </c>
      <c r="D28" s="49"/>
      <c r="E28" s="49"/>
      <c r="F28" s="49"/>
      <c r="G28" s="49"/>
      <c r="H28" s="49"/>
      <c r="I28" s="49" t="s">
        <v>329</v>
      </c>
      <c r="J28" s="49"/>
      <c r="K28" s="49"/>
      <c r="L28" s="49"/>
      <c r="M28" s="49"/>
      <c r="N28" s="49"/>
      <c r="O28" s="49" t="s">
        <v>330</v>
      </c>
      <c r="P28" s="49"/>
      <c r="Q28" s="49"/>
      <c r="R28" s="49"/>
      <c r="S28" s="49"/>
      <c r="T28" s="49"/>
      <c r="U28" s="49" t="s">
        <v>331</v>
      </c>
      <c r="V28" s="49"/>
      <c r="W28" s="49"/>
      <c r="X28" s="49"/>
      <c r="Y28" s="49"/>
      <c r="Z28" s="49"/>
      <c r="AA28" s="49" t="s">
        <v>332</v>
      </c>
      <c r="AB28" s="49"/>
      <c r="AC28" s="49"/>
      <c r="AD28" s="49"/>
      <c r="AE28" s="49"/>
      <c r="AF28" s="49"/>
      <c r="AG28" s="49" t="s">
        <v>333</v>
      </c>
      <c r="AH28" s="49"/>
      <c r="AI28" s="49"/>
      <c r="AJ28" s="49"/>
      <c r="AK28" s="49"/>
      <c r="AL28" s="49"/>
      <c r="AM28" s="49" t="s">
        <v>334</v>
      </c>
      <c r="AN28" s="49"/>
      <c r="AO28" s="49"/>
      <c r="AP28" s="49"/>
      <c r="AQ28" s="49"/>
      <c r="AR28" s="49"/>
      <c r="AS28" s="49" t="s">
        <v>335</v>
      </c>
      <c r="AT28" s="49"/>
      <c r="AU28" s="49"/>
      <c r="AV28" s="49"/>
      <c r="AW28" s="49"/>
      <c r="AX28" s="49"/>
      <c r="AY28" s="19"/>
      <c r="AZ28" s="223" t="s">
        <v>421</v>
      </c>
      <c r="BA28" s="223"/>
      <c r="BB28" s="223"/>
    </row>
    <row r="29" spans="3:54" x14ac:dyDescent="0.4">
      <c r="C29" s="49" t="s">
        <v>336</v>
      </c>
      <c r="D29" s="49"/>
      <c r="E29" s="49"/>
      <c r="F29" s="49"/>
      <c r="G29" s="49"/>
      <c r="H29" s="49"/>
      <c r="I29" s="49" t="s">
        <v>337</v>
      </c>
      <c r="J29" s="49"/>
      <c r="K29" s="49"/>
      <c r="L29" s="49"/>
      <c r="M29" s="49"/>
      <c r="N29" s="49"/>
      <c r="O29" s="49" t="s">
        <v>338</v>
      </c>
      <c r="P29" s="49"/>
      <c r="Q29" s="49"/>
      <c r="R29" s="49"/>
      <c r="S29" s="49"/>
      <c r="T29" s="49"/>
      <c r="U29" s="49" t="s">
        <v>339</v>
      </c>
      <c r="V29" s="49"/>
      <c r="W29" s="49"/>
      <c r="X29" s="49"/>
      <c r="Y29" s="49"/>
      <c r="Z29" s="49"/>
      <c r="AA29" s="49" t="s">
        <v>340</v>
      </c>
      <c r="AB29" s="49"/>
      <c r="AC29" s="49"/>
      <c r="AD29" s="49"/>
      <c r="AE29" s="49"/>
      <c r="AF29" s="49"/>
      <c r="AG29" s="49" t="s">
        <v>341</v>
      </c>
      <c r="AH29" s="49"/>
      <c r="AI29" s="49"/>
      <c r="AJ29" s="49"/>
      <c r="AK29" s="49"/>
      <c r="AL29" s="49"/>
      <c r="AM29" s="49" t="s">
        <v>342</v>
      </c>
      <c r="AN29" s="49"/>
      <c r="AO29" s="49"/>
      <c r="AP29" s="49"/>
      <c r="AQ29" s="49"/>
      <c r="AR29" s="49"/>
      <c r="AS29" s="49" t="s">
        <v>343</v>
      </c>
      <c r="AT29" s="49"/>
      <c r="AU29" s="49"/>
      <c r="AV29" s="49"/>
      <c r="AW29" s="49"/>
      <c r="AX29" s="49"/>
      <c r="AY29" s="19"/>
      <c r="AZ29" s="223" t="s">
        <v>422</v>
      </c>
      <c r="BA29" s="223"/>
      <c r="BB29" s="223"/>
    </row>
    <row r="30" spans="3:54" x14ac:dyDescent="0.4">
      <c r="C30" s="49" t="s">
        <v>344</v>
      </c>
      <c r="D30" s="49"/>
      <c r="E30" s="49"/>
      <c r="F30" s="49"/>
      <c r="G30" s="49"/>
      <c r="H30" s="49"/>
      <c r="I30" s="49" t="s">
        <v>345</v>
      </c>
      <c r="J30" s="49"/>
      <c r="K30" s="49"/>
      <c r="L30" s="49"/>
      <c r="M30" s="49"/>
      <c r="N30" s="49"/>
      <c r="O30" s="49" t="s">
        <v>346</v>
      </c>
      <c r="P30" s="49"/>
      <c r="Q30" s="49"/>
      <c r="R30" s="49"/>
      <c r="S30" s="49"/>
      <c r="T30" s="49"/>
      <c r="U30" s="49" t="s">
        <v>347</v>
      </c>
      <c r="V30" s="49"/>
      <c r="W30" s="49"/>
      <c r="X30" s="49"/>
      <c r="Y30" s="49"/>
      <c r="Z30" s="49"/>
      <c r="AA30" s="49" t="s">
        <v>348</v>
      </c>
      <c r="AB30" s="49"/>
      <c r="AC30" s="49"/>
      <c r="AD30" s="49"/>
      <c r="AE30" s="49"/>
      <c r="AF30" s="49"/>
      <c r="AG30" s="49" t="s">
        <v>349</v>
      </c>
      <c r="AH30" s="49"/>
      <c r="AI30" s="49"/>
      <c r="AJ30" s="49"/>
      <c r="AK30" s="49"/>
      <c r="AL30" s="49"/>
      <c r="AM30" s="49" t="s">
        <v>350</v>
      </c>
      <c r="AN30" s="49"/>
      <c r="AO30" s="49"/>
      <c r="AP30" s="49"/>
      <c r="AQ30" s="49"/>
      <c r="AR30" s="49"/>
      <c r="AS30" s="49" t="s">
        <v>351</v>
      </c>
      <c r="AT30" s="49"/>
      <c r="AU30" s="49"/>
      <c r="AV30" s="49"/>
      <c r="AW30" s="49"/>
      <c r="AX30" s="49"/>
      <c r="AY30" s="19"/>
      <c r="AZ30" s="223" t="s">
        <v>423</v>
      </c>
      <c r="BA30" s="223"/>
      <c r="BB30" s="223"/>
    </row>
    <row r="31" spans="3:54" x14ac:dyDescent="0.4">
      <c r="C31" s="49" t="s">
        <v>352</v>
      </c>
      <c r="D31" s="49"/>
      <c r="E31" s="49"/>
      <c r="F31" s="49"/>
      <c r="G31" s="49"/>
      <c r="H31" s="49"/>
      <c r="I31" s="49" t="s">
        <v>353</v>
      </c>
      <c r="J31" s="49"/>
      <c r="K31" s="49"/>
      <c r="L31" s="49"/>
      <c r="M31" s="49"/>
      <c r="N31" s="49"/>
      <c r="O31" s="49" t="s">
        <v>354</v>
      </c>
      <c r="P31" s="49"/>
      <c r="Q31" s="49"/>
      <c r="R31" s="49"/>
      <c r="S31" s="49"/>
      <c r="T31" s="49"/>
      <c r="U31" s="49" t="s">
        <v>355</v>
      </c>
      <c r="V31" s="49"/>
      <c r="W31" s="49"/>
      <c r="X31" s="49"/>
      <c r="Y31" s="49"/>
      <c r="Z31" s="49"/>
      <c r="AA31" s="49" t="s">
        <v>356</v>
      </c>
      <c r="AB31" s="49"/>
      <c r="AC31" s="49"/>
      <c r="AD31" s="49"/>
      <c r="AE31" s="49"/>
      <c r="AF31" s="49"/>
      <c r="AG31" s="49" t="s">
        <v>357</v>
      </c>
      <c r="AH31" s="49"/>
      <c r="AI31" s="49"/>
      <c r="AJ31" s="49"/>
      <c r="AK31" s="49"/>
      <c r="AL31" s="49"/>
      <c r="AM31" s="49" t="s">
        <v>358</v>
      </c>
      <c r="AN31" s="49"/>
      <c r="AO31" s="49"/>
      <c r="AP31" s="49"/>
      <c r="AQ31" s="49"/>
      <c r="AR31" s="49"/>
      <c r="AS31" s="49" t="s">
        <v>359</v>
      </c>
      <c r="AT31" s="49"/>
      <c r="AU31" s="49"/>
      <c r="AV31" s="49"/>
      <c r="AW31" s="49"/>
      <c r="AX31" s="49"/>
      <c r="AY31" s="19"/>
      <c r="AZ31" s="223" t="s">
        <v>424</v>
      </c>
      <c r="BA31" s="223"/>
      <c r="BB31" s="223"/>
    </row>
    <row r="32" spans="3:54" x14ac:dyDescent="0.4">
      <c r="C32" s="221" t="s">
        <v>360</v>
      </c>
      <c r="D32" s="221"/>
      <c r="E32" s="221"/>
      <c r="F32" s="221"/>
      <c r="G32" s="221"/>
      <c r="H32" s="221"/>
      <c r="I32" s="221"/>
      <c r="J32" s="221"/>
      <c r="K32" s="221"/>
      <c r="L32" s="221"/>
      <c r="M32" s="221"/>
      <c r="N32" s="221"/>
      <c r="O32" s="221"/>
      <c r="P32" s="221"/>
      <c r="Q32" s="221"/>
      <c r="R32" s="221"/>
      <c r="S32" s="221"/>
      <c r="T32" s="221"/>
      <c r="U32" s="221"/>
      <c r="V32" s="221"/>
      <c r="W32" s="221"/>
      <c r="X32" s="221"/>
      <c r="Y32" s="221"/>
      <c r="Z32" s="221"/>
      <c r="AA32" s="221"/>
      <c r="AB32" s="221"/>
      <c r="AC32" s="221"/>
      <c r="AD32" s="221"/>
      <c r="AE32" s="221"/>
      <c r="AF32" s="221"/>
      <c r="AG32" s="221"/>
      <c r="AH32" s="221"/>
      <c r="AI32" s="221"/>
      <c r="AJ32" s="221"/>
      <c r="AK32" s="221"/>
      <c r="AL32" s="221"/>
      <c r="AM32" s="221"/>
      <c r="AN32" s="221"/>
      <c r="AO32" s="221"/>
      <c r="AP32" s="221"/>
      <c r="AQ32" s="221"/>
      <c r="AR32" s="221"/>
      <c r="AS32" s="221"/>
      <c r="AT32" s="221"/>
      <c r="AU32" s="221"/>
      <c r="AV32" s="221"/>
      <c r="AW32" s="221"/>
      <c r="AX32" s="221"/>
      <c r="AY32" s="19"/>
      <c r="AZ32" s="51" t="s">
        <v>14</v>
      </c>
      <c r="BA32" s="51"/>
      <c r="BB32" s="51"/>
    </row>
    <row r="33" spans="3:54" x14ac:dyDescent="0.4">
      <c r="C33" s="49" t="s">
        <v>361</v>
      </c>
      <c r="D33" s="49"/>
      <c r="E33" s="49"/>
      <c r="F33" s="49"/>
      <c r="G33" s="49"/>
      <c r="H33" s="49"/>
      <c r="I33" s="49" t="s">
        <v>362</v>
      </c>
      <c r="J33" s="49"/>
      <c r="K33" s="49"/>
      <c r="L33" s="49"/>
      <c r="M33" s="49"/>
      <c r="N33" s="49"/>
      <c r="O33" s="49" t="s">
        <v>363</v>
      </c>
      <c r="P33" s="49"/>
      <c r="Q33" s="49"/>
      <c r="R33" s="49"/>
      <c r="S33" s="49"/>
      <c r="T33" s="49"/>
      <c r="U33" s="49" t="s">
        <v>364</v>
      </c>
      <c r="V33" s="49"/>
      <c r="W33" s="49"/>
      <c r="X33" s="49"/>
      <c r="Y33" s="49"/>
      <c r="Z33" s="49"/>
      <c r="AA33" s="49" t="s">
        <v>365</v>
      </c>
      <c r="AB33" s="49"/>
      <c r="AC33" s="49"/>
      <c r="AD33" s="49"/>
      <c r="AE33" s="49"/>
      <c r="AF33" s="49"/>
      <c r="AG33" s="49" t="s">
        <v>366</v>
      </c>
      <c r="AH33" s="49"/>
      <c r="AI33" s="49"/>
      <c r="AJ33" s="49"/>
      <c r="AK33" s="49"/>
      <c r="AL33" s="49"/>
      <c r="AM33" s="49" t="s">
        <v>367</v>
      </c>
      <c r="AN33" s="49"/>
      <c r="AO33" s="49"/>
      <c r="AP33" s="49"/>
      <c r="AQ33" s="49"/>
      <c r="AR33" s="49"/>
      <c r="AS33" s="49" t="s">
        <v>368</v>
      </c>
      <c r="AT33" s="49"/>
      <c r="AU33" s="49"/>
      <c r="AV33" s="49"/>
      <c r="AW33" s="49"/>
      <c r="AX33" s="49"/>
      <c r="AY33" s="19"/>
      <c r="AZ33" s="223" t="s">
        <v>426</v>
      </c>
      <c r="BA33" s="223"/>
      <c r="BB33" s="223"/>
    </row>
    <row r="34" spans="3:54" x14ac:dyDescent="0.4">
      <c r="C34" s="49" t="s">
        <v>369</v>
      </c>
      <c r="D34" s="49"/>
      <c r="E34" s="49"/>
      <c r="F34" s="49"/>
      <c r="G34" s="49"/>
      <c r="H34" s="49"/>
      <c r="I34" s="49" t="s">
        <v>370</v>
      </c>
      <c r="J34" s="49"/>
      <c r="K34" s="49"/>
      <c r="L34" s="49"/>
      <c r="M34" s="49"/>
      <c r="N34" s="49"/>
      <c r="O34" s="49" t="s">
        <v>371</v>
      </c>
      <c r="P34" s="49"/>
      <c r="Q34" s="49"/>
      <c r="R34" s="49"/>
      <c r="S34" s="49"/>
      <c r="T34" s="49"/>
      <c r="U34" s="49" t="s">
        <v>372</v>
      </c>
      <c r="V34" s="49"/>
      <c r="W34" s="49"/>
      <c r="X34" s="49"/>
      <c r="Y34" s="49"/>
      <c r="Z34" s="49"/>
      <c r="AA34" s="49" t="s">
        <v>373</v>
      </c>
      <c r="AB34" s="49"/>
      <c r="AC34" s="49"/>
      <c r="AD34" s="49"/>
      <c r="AE34" s="49"/>
      <c r="AF34" s="49"/>
      <c r="AG34" s="49" t="s">
        <v>374</v>
      </c>
      <c r="AH34" s="49"/>
      <c r="AI34" s="49"/>
      <c r="AJ34" s="49"/>
      <c r="AK34" s="49"/>
      <c r="AL34" s="49"/>
      <c r="AM34" s="49" t="s">
        <v>375</v>
      </c>
      <c r="AN34" s="49"/>
      <c r="AO34" s="49"/>
      <c r="AP34" s="49"/>
      <c r="AQ34" s="49"/>
      <c r="AR34" s="49"/>
      <c r="AS34" s="49" t="s">
        <v>376</v>
      </c>
      <c r="AT34" s="49"/>
      <c r="AU34" s="49"/>
      <c r="AV34" s="49"/>
      <c r="AW34" s="49"/>
      <c r="AX34" s="49"/>
      <c r="AY34" s="19"/>
      <c r="AZ34" s="223" t="s">
        <v>425</v>
      </c>
      <c r="BA34" s="223"/>
      <c r="BB34" s="223"/>
    </row>
    <row r="35" spans="3:54" x14ac:dyDescent="0.4">
      <c r="C35" s="221" t="s">
        <v>377</v>
      </c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21"/>
      <c r="AB35" s="221"/>
      <c r="AC35" s="221"/>
      <c r="AD35" s="221"/>
      <c r="AE35" s="221"/>
      <c r="AF35" s="221"/>
      <c r="AG35" s="221"/>
      <c r="AH35" s="221"/>
      <c r="AI35" s="221"/>
      <c r="AJ35" s="221"/>
      <c r="AK35" s="221"/>
      <c r="AL35" s="221"/>
      <c r="AM35" s="221"/>
      <c r="AN35" s="221"/>
      <c r="AO35" s="221"/>
      <c r="AP35" s="221"/>
      <c r="AQ35" s="221"/>
      <c r="AR35" s="221"/>
      <c r="AS35" s="221"/>
      <c r="AT35" s="221"/>
      <c r="AU35" s="221"/>
      <c r="AV35" s="221"/>
      <c r="AW35" s="221"/>
      <c r="AX35" s="221"/>
      <c r="AY35" s="19"/>
    </row>
    <row r="36" spans="3:54" x14ac:dyDescent="0.4">
      <c r="C36" s="49" t="s">
        <v>378</v>
      </c>
      <c r="D36" s="49"/>
      <c r="E36" s="49"/>
      <c r="F36" s="49"/>
      <c r="G36" s="49"/>
      <c r="H36" s="49"/>
      <c r="I36" s="49" t="s">
        <v>379</v>
      </c>
      <c r="J36" s="49"/>
      <c r="K36" s="49"/>
      <c r="L36" s="49"/>
      <c r="M36" s="49"/>
      <c r="N36" s="49"/>
      <c r="O36" s="49" t="s">
        <v>380</v>
      </c>
      <c r="P36" s="49"/>
      <c r="Q36" s="49"/>
      <c r="R36" s="49"/>
      <c r="S36" s="49"/>
      <c r="T36" s="49"/>
      <c r="U36" s="49" t="s">
        <v>381</v>
      </c>
      <c r="V36" s="49"/>
      <c r="W36" s="49"/>
      <c r="X36" s="49"/>
      <c r="Y36" s="49"/>
      <c r="Z36" s="49"/>
      <c r="AA36" s="49" t="s">
        <v>382</v>
      </c>
      <c r="AB36" s="49"/>
      <c r="AC36" s="49"/>
      <c r="AD36" s="49"/>
      <c r="AE36" s="49"/>
      <c r="AF36" s="49"/>
      <c r="AG36" s="49" t="s">
        <v>383</v>
      </c>
      <c r="AH36" s="49"/>
      <c r="AI36" s="49"/>
      <c r="AJ36" s="49"/>
      <c r="AK36" s="49"/>
      <c r="AL36" s="49"/>
      <c r="AM36" s="49" t="s">
        <v>384</v>
      </c>
      <c r="AN36" s="49"/>
      <c r="AO36" s="49"/>
      <c r="AP36" s="49"/>
      <c r="AQ36" s="49"/>
      <c r="AR36" s="49"/>
      <c r="AS36" s="49" t="s">
        <v>385</v>
      </c>
      <c r="AT36" s="49"/>
      <c r="AU36" s="49"/>
      <c r="AV36" s="49"/>
      <c r="AW36" s="49"/>
      <c r="AX36" s="49"/>
      <c r="AY36" s="19"/>
      <c r="AZ36" s="223" t="s">
        <v>427</v>
      </c>
      <c r="BA36" s="223"/>
      <c r="BB36" s="223"/>
    </row>
    <row r="37" spans="3:54" x14ac:dyDescent="0.4">
      <c r="C37" s="49" t="s">
        <v>14</v>
      </c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19"/>
      <c r="AZ37" s="51" t="s">
        <v>14</v>
      </c>
      <c r="BA37" s="51"/>
      <c r="BB37" s="51"/>
    </row>
    <row r="38" spans="3:54" x14ac:dyDescent="0.4">
      <c r="C38" s="49" t="s">
        <v>386</v>
      </c>
      <c r="D38" s="49"/>
      <c r="E38" s="49"/>
      <c r="F38" s="49"/>
      <c r="G38" s="49"/>
      <c r="H38" s="49"/>
      <c r="I38" s="49" t="s">
        <v>387</v>
      </c>
      <c r="J38" s="49"/>
      <c r="K38" s="49"/>
      <c r="L38" s="49"/>
      <c r="M38" s="49"/>
      <c r="N38" s="49"/>
      <c r="O38" s="49" t="s">
        <v>388</v>
      </c>
      <c r="P38" s="49"/>
      <c r="Q38" s="49"/>
      <c r="R38" s="49"/>
      <c r="S38" s="49"/>
      <c r="T38" s="49"/>
      <c r="U38" s="49" t="s">
        <v>389</v>
      </c>
      <c r="V38" s="49"/>
      <c r="W38" s="49"/>
      <c r="X38" s="49"/>
      <c r="Y38" s="49"/>
      <c r="Z38" s="49"/>
      <c r="AA38" s="49" t="s">
        <v>390</v>
      </c>
      <c r="AB38" s="49"/>
      <c r="AC38" s="49"/>
      <c r="AD38" s="49"/>
      <c r="AE38" s="49"/>
      <c r="AF38" s="49"/>
      <c r="AG38" s="49" t="s">
        <v>391</v>
      </c>
      <c r="AH38" s="49"/>
      <c r="AI38" s="49"/>
      <c r="AJ38" s="49"/>
      <c r="AK38" s="49"/>
      <c r="AL38" s="49"/>
      <c r="AM38" s="49" t="s">
        <v>392</v>
      </c>
      <c r="AN38" s="49"/>
      <c r="AO38" s="49"/>
      <c r="AP38" s="49"/>
      <c r="AQ38" s="49"/>
      <c r="AR38" s="49"/>
      <c r="AS38" s="49" t="s">
        <v>393</v>
      </c>
      <c r="AT38" s="49"/>
      <c r="AU38" s="49"/>
      <c r="AV38" s="49"/>
      <c r="AW38" s="49"/>
      <c r="AX38" s="49"/>
      <c r="AY38" s="19"/>
      <c r="AZ38" s="223" t="s">
        <v>428</v>
      </c>
      <c r="BA38" s="223"/>
      <c r="BB38" s="223"/>
    </row>
    <row r="39" spans="3:54" x14ac:dyDescent="0.4">
      <c r="C39" s="49" t="s">
        <v>394</v>
      </c>
      <c r="D39" s="49"/>
      <c r="E39" s="49"/>
      <c r="F39" s="49"/>
      <c r="G39" s="49"/>
      <c r="H39" s="49"/>
      <c r="I39" s="49" t="s">
        <v>395</v>
      </c>
      <c r="J39" s="49"/>
      <c r="K39" s="49"/>
      <c r="L39" s="49"/>
      <c r="M39" s="49"/>
      <c r="N39" s="49"/>
      <c r="O39" s="49" t="s">
        <v>396</v>
      </c>
      <c r="P39" s="49"/>
      <c r="Q39" s="49"/>
      <c r="R39" s="49"/>
      <c r="S39" s="49"/>
      <c r="T39" s="49"/>
      <c r="U39" s="49" t="s">
        <v>397</v>
      </c>
      <c r="V39" s="49"/>
      <c r="W39" s="49"/>
      <c r="X39" s="49"/>
      <c r="Y39" s="49"/>
      <c r="Z39" s="49"/>
      <c r="AA39" s="49" t="s">
        <v>398</v>
      </c>
      <c r="AB39" s="49"/>
      <c r="AC39" s="49"/>
      <c r="AD39" s="49"/>
      <c r="AE39" s="49"/>
      <c r="AF39" s="49"/>
      <c r="AG39" s="49" t="s">
        <v>399</v>
      </c>
      <c r="AH39" s="49"/>
      <c r="AI39" s="49"/>
      <c r="AJ39" s="49"/>
      <c r="AK39" s="49"/>
      <c r="AL39" s="49"/>
      <c r="AM39" s="49" t="s">
        <v>400</v>
      </c>
      <c r="AN39" s="49"/>
      <c r="AO39" s="49"/>
      <c r="AP39" s="49"/>
      <c r="AQ39" s="49"/>
      <c r="AR39" s="49"/>
      <c r="AS39" s="49" t="s">
        <v>401</v>
      </c>
      <c r="AT39" s="49"/>
      <c r="AU39" s="49"/>
      <c r="AV39" s="49"/>
      <c r="AW39" s="49"/>
      <c r="AX39" s="49"/>
      <c r="AY39" s="19"/>
      <c r="AZ39" s="223" t="s">
        <v>429</v>
      </c>
      <c r="BA39" s="223"/>
      <c r="BB39" s="223"/>
    </row>
    <row r="40" spans="3:54" x14ac:dyDescent="0.4">
      <c r="C40" s="49" t="s">
        <v>14</v>
      </c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19"/>
      <c r="AZ40" s="51" t="s">
        <v>14</v>
      </c>
      <c r="BA40" s="51"/>
      <c r="BB40" s="51"/>
    </row>
    <row r="41" spans="3:54" x14ac:dyDescent="0.4">
      <c r="C41" s="49" t="s">
        <v>402</v>
      </c>
      <c r="D41" s="49"/>
      <c r="E41" s="49"/>
      <c r="F41" s="49"/>
      <c r="G41" s="49"/>
      <c r="H41" s="49"/>
      <c r="I41" s="49" t="s">
        <v>403</v>
      </c>
      <c r="J41" s="49"/>
      <c r="K41" s="49"/>
      <c r="L41" s="49"/>
      <c r="M41" s="49"/>
      <c r="N41" s="49"/>
      <c r="O41" s="49" t="s">
        <v>404</v>
      </c>
      <c r="P41" s="49"/>
      <c r="Q41" s="49"/>
      <c r="R41" s="49"/>
      <c r="S41" s="49"/>
      <c r="T41" s="49"/>
      <c r="U41" s="49" t="s">
        <v>405</v>
      </c>
      <c r="V41" s="49"/>
      <c r="W41" s="49"/>
      <c r="X41" s="49"/>
      <c r="Y41" s="49"/>
      <c r="Z41" s="49"/>
      <c r="AA41" s="49" t="s">
        <v>406</v>
      </c>
      <c r="AB41" s="49"/>
      <c r="AC41" s="49"/>
      <c r="AD41" s="49"/>
      <c r="AE41" s="49"/>
      <c r="AF41" s="49"/>
      <c r="AG41" s="49" t="s">
        <v>407</v>
      </c>
      <c r="AH41" s="49"/>
      <c r="AI41" s="49"/>
      <c r="AJ41" s="49"/>
      <c r="AK41" s="49"/>
      <c r="AL41" s="49"/>
      <c r="AM41" s="49" t="s">
        <v>408</v>
      </c>
      <c r="AN41" s="49"/>
      <c r="AO41" s="49"/>
      <c r="AP41" s="49"/>
      <c r="AQ41" s="49"/>
      <c r="AR41" s="49"/>
      <c r="AS41" s="49" t="s">
        <v>409</v>
      </c>
      <c r="AT41" s="49"/>
      <c r="AU41" s="49"/>
      <c r="AV41" s="49"/>
      <c r="AW41" s="49"/>
      <c r="AX41" s="49"/>
      <c r="AY41" s="19"/>
      <c r="AZ41" s="223" t="s">
        <v>430</v>
      </c>
      <c r="BA41" s="223"/>
      <c r="BB41" s="223"/>
    </row>
    <row r="42" spans="3:54" x14ac:dyDescent="0.4">
      <c r="C42" s="45" t="s">
        <v>1</v>
      </c>
      <c r="D42" s="45"/>
      <c r="E42" s="45"/>
      <c r="F42" s="45"/>
      <c r="G42" s="45"/>
      <c r="H42" s="45"/>
      <c r="I42" s="45" t="s">
        <v>1</v>
      </c>
      <c r="J42" s="45"/>
      <c r="K42" s="45"/>
      <c r="L42" s="45"/>
      <c r="M42" s="45"/>
      <c r="N42" s="45"/>
      <c r="O42" s="49" t="s">
        <v>410</v>
      </c>
      <c r="P42" s="49"/>
      <c r="Q42" s="49"/>
      <c r="R42" s="49"/>
      <c r="S42" s="49"/>
      <c r="T42" s="49"/>
      <c r="U42" s="49" t="s">
        <v>411</v>
      </c>
      <c r="V42" s="49"/>
      <c r="W42" s="49"/>
      <c r="X42" s="49"/>
      <c r="Y42" s="49"/>
      <c r="Z42" s="49"/>
      <c r="AA42" s="49" t="s">
        <v>412</v>
      </c>
      <c r="AB42" s="49"/>
      <c r="AC42" s="49"/>
      <c r="AD42" s="49"/>
      <c r="AE42" s="49"/>
      <c r="AF42" s="49"/>
      <c r="AG42" s="49" t="s">
        <v>413</v>
      </c>
      <c r="AH42" s="49"/>
      <c r="AI42" s="49"/>
      <c r="AJ42" s="49"/>
      <c r="AK42" s="49"/>
      <c r="AL42" s="49"/>
      <c r="AM42" s="49" t="s">
        <v>414</v>
      </c>
      <c r="AN42" s="49"/>
      <c r="AO42" s="49"/>
      <c r="AP42" s="49"/>
      <c r="AQ42" s="49"/>
      <c r="AR42" s="49"/>
      <c r="AS42" s="49" t="s">
        <v>415</v>
      </c>
      <c r="AT42" s="49"/>
      <c r="AU42" s="49"/>
      <c r="AV42" s="49"/>
      <c r="AW42" s="49"/>
      <c r="AX42" s="49"/>
      <c r="AY42" s="19"/>
      <c r="AZ42" s="223" t="s">
        <v>431</v>
      </c>
      <c r="BA42" s="223"/>
      <c r="BB42" s="223"/>
    </row>
    <row r="43" spans="3:54" x14ac:dyDescent="0.4">
      <c r="C43" s="221" t="s">
        <v>416</v>
      </c>
      <c r="D43" s="221"/>
      <c r="E43" s="221"/>
      <c r="F43" s="221"/>
      <c r="G43" s="221"/>
      <c r="H43" s="221"/>
      <c r="I43" s="221"/>
      <c r="J43" s="221"/>
      <c r="K43" s="221"/>
      <c r="L43" s="221"/>
      <c r="M43" s="221"/>
      <c r="N43" s="221"/>
      <c r="O43" s="221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21"/>
      <c r="AB43" s="221"/>
      <c r="AC43" s="221"/>
      <c r="AD43" s="221"/>
      <c r="AE43" s="221"/>
      <c r="AF43" s="221"/>
      <c r="AG43" s="221"/>
      <c r="AH43" s="221"/>
      <c r="AI43" s="221"/>
      <c r="AJ43" s="221"/>
      <c r="AK43" s="221"/>
      <c r="AL43" s="221"/>
      <c r="AM43" s="221"/>
      <c r="AN43" s="221"/>
      <c r="AO43" s="221"/>
      <c r="AP43" s="221"/>
      <c r="AQ43" s="221"/>
      <c r="AR43" s="221"/>
      <c r="AS43" s="221"/>
      <c r="AT43" s="221"/>
      <c r="AU43" s="221"/>
      <c r="AV43" s="221"/>
      <c r="AW43" s="221"/>
      <c r="AX43" s="221"/>
      <c r="AY43" s="19"/>
    </row>
  </sheetData>
  <mergeCells count="177">
    <mergeCell ref="AZ42:BB42"/>
    <mergeCell ref="C43:AX43"/>
    <mergeCell ref="C19:D19"/>
    <mergeCell ref="G19:H19"/>
    <mergeCell ref="I19:J19"/>
    <mergeCell ref="M19:N19"/>
    <mergeCell ref="O19:P19"/>
    <mergeCell ref="S19:T19"/>
    <mergeCell ref="U19:V19"/>
    <mergeCell ref="Y19:Z19"/>
    <mergeCell ref="AS41:AX41"/>
    <mergeCell ref="AZ41:BB41"/>
    <mergeCell ref="C42:H42"/>
    <mergeCell ref="I42:N42"/>
    <mergeCell ref="O42:T42"/>
    <mergeCell ref="U42:Z42"/>
    <mergeCell ref="AA42:AF42"/>
    <mergeCell ref="AG42:AL42"/>
    <mergeCell ref="AM42:AR42"/>
    <mergeCell ref="AS42:AX42"/>
    <mergeCell ref="AZ39:BB39"/>
    <mergeCell ref="C40:AX40"/>
    <mergeCell ref="AZ40:BB40"/>
    <mergeCell ref="C41:H41"/>
    <mergeCell ref="I41:N41"/>
    <mergeCell ref="O41:T41"/>
    <mergeCell ref="U41:Z41"/>
    <mergeCell ref="AA41:AF41"/>
    <mergeCell ref="AG41:AL41"/>
    <mergeCell ref="AM41:AR41"/>
    <mergeCell ref="AS38:AX38"/>
    <mergeCell ref="AZ38:BB38"/>
    <mergeCell ref="C39:H39"/>
    <mergeCell ref="I39:N39"/>
    <mergeCell ref="O39:T39"/>
    <mergeCell ref="U39:Z39"/>
    <mergeCell ref="AA39:AF39"/>
    <mergeCell ref="AG39:AL39"/>
    <mergeCell ref="AM39:AR39"/>
    <mergeCell ref="AS39:AX39"/>
    <mergeCell ref="AZ36:BB36"/>
    <mergeCell ref="C37:AX37"/>
    <mergeCell ref="AZ37:BB37"/>
    <mergeCell ref="C38:H38"/>
    <mergeCell ref="I38:N38"/>
    <mergeCell ref="O38:T38"/>
    <mergeCell ref="U38:Z38"/>
    <mergeCell ref="AA38:AF38"/>
    <mergeCell ref="AG38:AL38"/>
    <mergeCell ref="AM38:AR38"/>
    <mergeCell ref="C35:AX35"/>
    <mergeCell ref="C36:H36"/>
    <mergeCell ref="I36:N36"/>
    <mergeCell ref="O36:T36"/>
    <mergeCell ref="U36:Z36"/>
    <mergeCell ref="AA36:AF36"/>
    <mergeCell ref="AG36:AL36"/>
    <mergeCell ref="AM36:AR36"/>
    <mergeCell ref="AS36:AX36"/>
    <mergeCell ref="C34:H34"/>
    <mergeCell ref="I34:N34"/>
    <mergeCell ref="O34:T34"/>
    <mergeCell ref="U34:Z34"/>
    <mergeCell ref="AA34:AF34"/>
    <mergeCell ref="AG34:AL34"/>
    <mergeCell ref="AM34:AR34"/>
    <mergeCell ref="AS34:AX34"/>
    <mergeCell ref="AZ34:BB34"/>
    <mergeCell ref="C32:AX32"/>
    <mergeCell ref="AZ32:BB32"/>
    <mergeCell ref="C33:H33"/>
    <mergeCell ref="I33:N33"/>
    <mergeCell ref="O33:T33"/>
    <mergeCell ref="U33:Z33"/>
    <mergeCell ref="AA33:AF33"/>
    <mergeCell ref="AG33:AL33"/>
    <mergeCell ref="AM33:AR33"/>
    <mergeCell ref="AS33:AX33"/>
    <mergeCell ref="AZ33:BB33"/>
    <mergeCell ref="C31:H31"/>
    <mergeCell ref="I31:N31"/>
    <mergeCell ref="O31:T31"/>
    <mergeCell ref="U31:Z31"/>
    <mergeCell ref="AA31:AF31"/>
    <mergeCell ref="AG31:AL31"/>
    <mergeCell ref="AM31:AR31"/>
    <mergeCell ref="AS31:AX31"/>
    <mergeCell ref="AZ31:BB31"/>
    <mergeCell ref="C30:H30"/>
    <mergeCell ref="I30:N30"/>
    <mergeCell ref="O30:T30"/>
    <mergeCell ref="U30:Z30"/>
    <mergeCell ref="AA30:AF30"/>
    <mergeCell ref="AG30:AL30"/>
    <mergeCell ref="AM30:AR30"/>
    <mergeCell ref="AS30:AX30"/>
    <mergeCell ref="AZ30:BB30"/>
    <mergeCell ref="C29:H29"/>
    <mergeCell ref="I29:N29"/>
    <mergeCell ref="O29:T29"/>
    <mergeCell ref="U29:Z29"/>
    <mergeCell ref="AA29:AF29"/>
    <mergeCell ref="AG29:AL29"/>
    <mergeCell ref="AM29:AR29"/>
    <mergeCell ref="AS29:AX29"/>
    <mergeCell ref="AZ29:BB29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AZ28:BB28"/>
    <mergeCell ref="C26:AX26"/>
    <mergeCell ref="AZ26:BB26"/>
    <mergeCell ref="C27:H27"/>
    <mergeCell ref="I27:N27"/>
    <mergeCell ref="O27:T27"/>
    <mergeCell ref="U27:Z27"/>
    <mergeCell ref="AA27:AF27"/>
    <mergeCell ref="AG27:AL27"/>
    <mergeCell ref="AM27:AR27"/>
    <mergeCell ref="AS27:AX27"/>
    <mergeCell ref="AZ27:BB27"/>
    <mergeCell ref="C25:H25"/>
    <mergeCell ref="I25:N25"/>
    <mergeCell ref="O25:T25"/>
    <mergeCell ref="U25:Z25"/>
    <mergeCell ref="AA25:AF25"/>
    <mergeCell ref="AG25:AL25"/>
    <mergeCell ref="AM25:AR25"/>
    <mergeCell ref="AS25:AX25"/>
    <mergeCell ref="AZ25:BB25"/>
    <mergeCell ref="AM22:AR22"/>
    <mergeCell ref="AS22:AX22"/>
    <mergeCell ref="AZ22:BB22"/>
    <mergeCell ref="C23:AX23"/>
    <mergeCell ref="AZ23:BB23"/>
    <mergeCell ref="C24:H24"/>
    <mergeCell ref="I24:N24"/>
    <mergeCell ref="O24:T24"/>
    <mergeCell ref="U24:Z24"/>
    <mergeCell ref="AA24:AF24"/>
    <mergeCell ref="C22:H22"/>
    <mergeCell ref="I22:N22"/>
    <mergeCell ref="O22:T22"/>
    <mergeCell ref="U22:Z22"/>
    <mergeCell ref="AA22:AF22"/>
    <mergeCell ref="AG22:AL22"/>
    <mergeCell ref="AG24:AL24"/>
    <mergeCell ref="AM24:AR24"/>
    <mergeCell ref="AS24:AX24"/>
    <mergeCell ref="AZ24:BB24"/>
    <mergeCell ref="AS20:AX20"/>
    <mergeCell ref="AZ20:BB20"/>
    <mergeCell ref="C21:AX21"/>
    <mergeCell ref="AZ21:BB21"/>
    <mergeCell ref="Q12:T12"/>
    <mergeCell ref="C20:H20"/>
    <mergeCell ref="I20:N20"/>
    <mergeCell ref="O20:T20"/>
    <mergeCell ref="U20:Z20"/>
    <mergeCell ref="AA20:AF20"/>
    <mergeCell ref="AA19:AB19"/>
    <mergeCell ref="AL13:AS13"/>
    <mergeCell ref="H3:O5"/>
    <mergeCell ref="H6:O8"/>
    <mergeCell ref="H9:O11"/>
    <mergeCell ref="H12:O14"/>
    <mergeCell ref="Q2:W2"/>
    <mergeCell ref="Q3:T3"/>
    <mergeCell ref="Q6:T6"/>
    <mergeCell ref="AG20:AL20"/>
    <mergeCell ref="AM20:AR20"/>
    <mergeCell ref="AH10:AW10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1CAE-C273-4175-8812-B19C7AB731B2}">
  <dimension ref="B2:IT22"/>
  <sheetViews>
    <sheetView showGridLines="0" topLeftCell="P1" zoomScaleNormal="100" workbookViewId="0">
      <selection activeCell="AU38" sqref="AU38"/>
    </sheetView>
  </sheetViews>
  <sheetFormatPr defaultRowHeight="18.75" x14ac:dyDescent="0.4"/>
  <cols>
    <col min="1" max="433" width="3.625" customWidth="1"/>
  </cols>
  <sheetData>
    <row r="2" spans="2:254" x14ac:dyDescent="0.4">
      <c r="AL2" s="4"/>
      <c r="AM2" s="10">
        <v>15</v>
      </c>
      <c r="AN2" s="8">
        <v>14</v>
      </c>
      <c r="AO2" s="263" t="s">
        <v>14</v>
      </c>
      <c r="AP2" s="264"/>
      <c r="AQ2" s="264"/>
      <c r="AR2" s="264"/>
      <c r="AS2" s="264"/>
      <c r="AT2" s="264"/>
      <c r="AU2" s="264"/>
      <c r="AV2" s="264"/>
      <c r="AW2" s="264"/>
      <c r="AX2" s="264"/>
      <c r="AY2" s="265"/>
      <c r="AZ2" s="8">
        <v>1</v>
      </c>
      <c r="BA2" s="9">
        <v>0</v>
      </c>
      <c r="BB2" s="254" t="s">
        <v>12</v>
      </c>
      <c r="BC2" s="255"/>
    </row>
    <row r="3" spans="2:254" x14ac:dyDescent="0.4">
      <c r="C3" s="234" t="s">
        <v>0</v>
      </c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51"/>
      <c r="X3" s="238" t="s">
        <v>9</v>
      </c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L3" s="4"/>
      <c r="AM3" s="251" t="s">
        <v>437</v>
      </c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8"/>
      <c r="AY3" s="238"/>
      <c r="AZ3" s="238"/>
      <c r="BA3" s="238"/>
      <c r="BF3" s="238" t="s">
        <v>22</v>
      </c>
      <c r="BG3" s="238"/>
      <c r="BH3" s="238"/>
      <c r="BI3" s="238"/>
      <c r="BJ3" s="238"/>
      <c r="BK3" s="238"/>
      <c r="BL3" s="238"/>
      <c r="BM3" s="238"/>
      <c r="BN3" s="238"/>
      <c r="BO3" s="238"/>
      <c r="BP3" s="238"/>
      <c r="BQ3" s="238"/>
      <c r="BR3" s="238"/>
      <c r="BS3" s="238"/>
      <c r="BT3" s="238"/>
      <c r="BU3" s="238"/>
      <c r="BV3" s="238"/>
      <c r="BW3" s="238"/>
      <c r="BX3" s="238"/>
      <c r="BY3" s="238"/>
      <c r="BZ3" s="238"/>
      <c r="CA3" s="238"/>
      <c r="CB3" s="238"/>
      <c r="CC3" s="238"/>
      <c r="CD3" s="238"/>
      <c r="CE3" s="238"/>
      <c r="CF3" s="238"/>
      <c r="CG3" s="238"/>
      <c r="CH3" s="238"/>
      <c r="CI3" s="238"/>
      <c r="CJ3" s="238"/>
      <c r="CK3" s="238"/>
      <c r="CL3" s="238"/>
      <c r="CP3" s="238" t="s">
        <v>55</v>
      </c>
      <c r="CQ3" s="238"/>
      <c r="CR3" s="238"/>
      <c r="CS3" s="238"/>
      <c r="CT3" s="238"/>
      <c r="CU3" s="238"/>
      <c r="CV3" s="238"/>
      <c r="CW3" s="238"/>
      <c r="CX3" s="238"/>
      <c r="CY3" s="238"/>
      <c r="CZ3" s="238"/>
      <c r="DA3" s="238"/>
      <c r="DB3" s="238"/>
      <c r="DC3" s="238"/>
      <c r="DD3" s="238"/>
      <c r="DE3" s="238"/>
      <c r="DF3" s="238"/>
      <c r="DG3" s="238"/>
      <c r="DH3" s="238"/>
      <c r="DI3" s="238"/>
      <c r="DJ3" s="238"/>
      <c r="DK3" s="238"/>
      <c r="DL3" s="238"/>
      <c r="DM3" s="238"/>
      <c r="DN3" s="238"/>
      <c r="DO3" s="238"/>
      <c r="DP3" s="238"/>
      <c r="DQ3" s="238"/>
      <c r="DR3" s="238"/>
      <c r="DS3" s="238"/>
      <c r="DT3" s="238"/>
      <c r="DU3" s="238"/>
      <c r="DV3" s="238"/>
      <c r="DW3" s="238"/>
      <c r="DX3" s="238"/>
      <c r="DY3" s="238"/>
      <c r="DZ3" s="238"/>
      <c r="EA3" s="238"/>
      <c r="EB3" s="238"/>
      <c r="EC3" s="238"/>
      <c r="ED3" s="238"/>
      <c r="EE3" s="238"/>
      <c r="EF3" s="238"/>
      <c r="EG3" s="238"/>
      <c r="EH3" s="238"/>
      <c r="EI3" s="238"/>
      <c r="EJ3" s="238"/>
      <c r="EK3" s="238"/>
      <c r="EL3" s="238"/>
      <c r="EM3" s="238"/>
      <c r="EN3" s="238"/>
      <c r="ER3" s="238" t="s">
        <v>36</v>
      </c>
      <c r="ES3" s="238"/>
      <c r="ET3" s="238"/>
      <c r="EU3" s="238"/>
      <c r="EV3" s="238"/>
      <c r="EW3" s="238"/>
      <c r="EX3" s="238"/>
      <c r="EY3" s="238"/>
      <c r="EZ3" s="238"/>
      <c r="FA3" s="238"/>
      <c r="FB3" s="238"/>
      <c r="FC3" s="238"/>
      <c r="FD3" s="238"/>
      <c r="FE3" s="238"/>
      <c r="FF3" s="238"/>
      <c r="FG3" s="238"/>
      <c r="FH3" s="238"/>
      <c r="FI3" s="238"/>
      <c r="FJ3" s="238"/>
      <c r="FK3" s="238"/>
      <c r="FL3" s="238"/>
      <c r="FM3" s="238"/>
      <c r="FN3" s="238"/>
      <c r="FO3" s="238"/>
      <c r="FP3" s="238"/>
      <c r="FQ3" s="238"/>
      <c r="FR3" s="238"/>
      <c r="FS3" s="238"/>
      <c r="FT3" s="238"/>
      <c r="FU3" s="238"/>
      <c r="FV3" s="238"/>
      <c r="FW3" s="238"/>
      <c r="FX3" s="238"/>
      <c r="FY3" s="238"/>
      <c r="FZ3" s="238"/>
      <c r="GA3" s="238"/>
      <c r="GB3" s="238"/>
      <c r="GC3" s="238"/>
      <c r="GD3" s="238"/>
      <c r="GE3" s="238"/>
      <c r="GF3" s="238"/>
      <c r="GG3" s="238"/>
      <c r="GH3" s="238"/>
      <c r="GI3" s="238"/>
      <c r="GJ3" s="238"/>
      <c r="GK3" s="238"/>
      <c r="GL3" s="238"/>
      <c r="GM3" s="238"/>
      <c r="GN3" s="238"/>
      <c r="GO3" s="238"/>
      <c r="GS3" s="238" t="s">
        <v>42</v>
      </c>
      <c r="GT3" s="238"/>
      <c r="GU3" s="238"/>
      <c r="GV3" s="238"/>
      <c r="GW3" s="238"/>
      <c r="GX3" s="238"/>
      <c r="GY3" s="238"/>
      <c r="GZ3" s="238"/>
      <c r="HA3" s="238"/>
      <c r="HB3" s="238"/>
      <c r="HC3" s="238"/>
      <c r="HD3" s="238"/>
      <c r="HE3" s="238"/>
      <c r="HF3" s="238"/>
      <c r="HG3" s="238"/>
      <c r="HH3" s="238"/>
      <c r="HI3" s="238"/>
      <c r="HJ3" s="238"/>
      <c r="HK3" s="238"/>
      <c r="HL3" s="238"/>
      <c r="HM3" s="238"/>
      <c r="HN3" s="238"/>
      <c r="HO3" s="238"/>
      <c r="HP3" s="238"/>
      <c r="HS3" s="234" t="s">
        <v>43</v>
      </c>
      <c r="HT3" s="235"/>
      <c r="HU3" s="235"/>
      <c r="HV3" s="235"/>
      <c r="HW3" s="235"/>
      <c r="HX3" s="235"/>
      <c r="HY3" s="235"/>
      <c r="HZ3" s="235"/>
      <c r="IA3" s="235"/>
      <c r="IB3" s="235"/>
      <c r="IC3" s="235"/>
      <c r="ID3" s="235"/>
      <c r="IE3" s="235"/>
      <c r="IF3" s="235"/>
      <c r="IG3" s="235"/>
      <c r="IH3" s="235"/>
      <c r="II3" s="235"/>
      <c r="IJ3" s="235"/>
      <c r="IK3" s="235"/>
      <c r="IL3" s="235"/>
      <c r="IM3" s="235"/>
      <c r="IN3" s="235"/>
      <c r="IO3" s="235"/>
      <c r="IP3" s="235"/>
      <c r="IQ3" s="235"/>
      <c r="IR3" s="235"/>
      <c r="IS3" s="235"/>
      <c r="IT3" s="235"/>
    </row>
    <row r="4" spans="2:254" x14ac:dyDescent="0.4">
      <c r="C4" s="221" t="s">
        <v>1</v>
      </c>
      <c r="D4" s="221"/>
      <c r="E4" s="221"/>
      <c r="F4" s="248" t="s">
        <v>20</v>
      </c>
      <c r="G4" s="248"/>
      <c r="H4" s="248"/>
      <c r="I4" s="248"/>
      <c r="J4" s="248"/>
      <c r="K4" s="227" t="s">
        <v>2</v>
      </c>
      <c r="L4" s="227"/>
      <c r="M4" s="227"/>
      <c r="N4" s="227"/>
      <c r="O4" s="227"/>
      <c r="P4" s="228" t="s">
        <v>9</v>
      </c>
      <c r="Q4" s="229"/>
      <c r="R4" s="229"/>
      <c r="S4" s="229"/>
      <c r="T4" s="230"/>
      <c r="X4" s="227" t="s">
        <v>3</v>
      </c>
      <c r="Y4" s="227"/>
      <c r="Z4" s="227"/>
      <c r="AA4" s="227"/>
      <c r="AB4" s="227" t="s">
        <v>11</v>
      </c>
      <c r="AC4" s="227"/>
      <c r="AD4" s="227"/>
      <c r="AE4" s="227"/>
      <c r="AF4" s="227" t="s">
        <v>4</v>
      </c>
      <c r="AG4" s="227"/>
      <c r="AH4" s="227"/>
      <c r="AI4" s="227"/>
      <c r="AL4" s="4"/>
      <c r="AM4" s="252"/>
      <c r="AN4" s="253"/>
      <c r="AO4" s="227" t="s">
        <v>63</v>
      </c>
      <c r="AP4" s="227"/>
      <c r="AQ4" s="227"/>
      <c r="AR4" s="227"/>
      <c r="AS4" s="227"/>
      <c r="AT4" s="227"/>
      <c r="AU4" s="227"/>
      <c r="AV4" s="227"/>
      <c r="AW4" s="227"/>
      <c r="AX4" s="227"/>
      <c r="AY4" s="227"/>
      <c r="AZ4" s="261"/>
      <c r="BA4" s="253"/>
      <c r="BF4" s="221" t="s">
        <v>1</v>
      </c>
      <c r="BG4" s="221"/>
      <c r="BH4" s="221"/>
      <c r="BI4" s="248" t="s">
        <v>26</v>
      </c>
      <c r="BJ4" s="248"/>
      <c r="BK4" s="248"/>
      <c r="BL4" s="248"/>
      <c r="BM4" s="248"/>
      <c r="BN4" s="248" t="s">
        <v>25</v>
      </c>
      <c r="BO4" s="248"/>
      <c r="BP4" s="248"/>
      <c r="BQ4" s="248"/>
      <c r="BR4" s="248"/>
      <c r="BS4" s="248" t="s">
        <v>24</v>
      </c>
      <c r="BT4" s="248"/>
      <c r="BU4" s="248"/>
      <c r="BV4" s="248"/>
      <c r="BW4" s="221" t="s">
        <v>1</v>
      </c>
      <c r="BX4" s="221"/>
      <c r="BY4" s="221"/>
      <c r="BZ4" s="227" t="s">
        <v>21</v>
      </c>
      <c r="CA4" s="227"/>
      <c r="CB4" s="227"/>
      <c r="CC4" s="227"/>
      <c r="CD4" s="227"/>
      <c r="CE4" s="227"/>
      <c r="CF4" s="227"/>
      <c r="CG4" s="227"/>
      <c r="CH4" s="228" t="s">
        <v>9</v>
      </c>
      <c r="CI4" s="229"/>
      <c r="CJ4" s="229"/>
      <c r="CK4" s="229"/>
      <c r="CL4" s="230"/>
      <c r="CP4" s="221" t="s">
        <v>1</v>
      </c>
      <c r="CQ4" s="221"/>
      <c r="CR4" s="221"/>
      <c r="CS4" s="248" t="s">
        <v>187</v>
      </c>
      <c r="CT4" s="248"/>
      <c r="CU4" s="248"/>
      <c r="CV4" s="248"/>
      <c r="CW4" s="248"/>
      <c r="CX4" s="248" t="s">
        <v>188</v>
      </c>
      <c r="CY4" s="248"/>
      <c r="CZ4" s="248"/>
      <c r="DA4" s="248"/>
      <c r="DB4" s="248"/>
      <c r="DC4" s="248" t="s">
        <v>189</v>
      </c>
      <c r="DD4" s="248"/>
      <c r="DE4" s="248"/>
      <c r="DF4" s="248"/>
      <c r="DG4" s="248"/>
      <c r="DH4" s="248" t="s">
        <v>190</v>
      </c>
      <c r="DI4" s="248"/>
      <c r="DJ4" s="248"/>
      <c r="DK4" s="248"/>
      <c r="DL4" s="248"/>
      <c r="DM4" s="221" t="s">
        <v>1</v>
      </c>
      <c r="DN4" s="221"/>
      <c r="DO4" s="221"/>
      <c r="DP4" s="248" t="s">
        <v>31</v>
      </c>
      <c r="DQ4" s="248"/>
      <c r="DR4" s="248"/>
      <c r="DS4" s="248"/>
      <c r="DT4" s="248"/>
      <c r="DU4" s="221" t="s">
        <v>1</v>
      </c>
      <c r="DV4" s="221"/>
      <c r="DW4" s="221"/>
      <c r="DX4" s="227" t="s">
        <v>29</v>
      </c>
      <c r="DY4" s="227"/>
      <c r="DZ4" s="227"/>
      <c r="EA4" s="227"/>
      <c r="EB4" s="227"/>
      <c r="EC4" s="227"/>
      <c r="ED4" s="227"/>
      <c r="EE4" s="227" t="s">
        <v>2</v>
      </c>
      <c r="EF4" s="227"/>
      <c r="EG4" s="227"/>
      <c r="EH4" s="227"/>
      <c r="EI4" s="227"/>
      <c r="EJ4" s="228" t="s">
        <v>9</v>
      </c>
      <c r="EK4" s="229"/>
      <c r="EL4" s="229"/>
      <c r="EM4" s="229"/>
      <c r="EN4" s="230"/>
      <c r="ER4" s="221" t="s">
        <v>1</v>
      </c>
      <c r="ES4" s="221"/>
      <c r="ET4" s="221"/>
      <c r="EU4" s="237" t="s">
        <v>187</v>
      </c>
      <c r="EV4" s="237"/>
      <c r="EW4" s="237"/>
      <c r="EX4" s="237"/>
      <c r="EY4" s="237" t="s">
        <v>188</v>
      </c>
      <c r="EZ4" s="237"/>
      <c r="FA4" s="237"/>
      <c r="FB4" s="237"/>
      <c r="FC4" s="237" t="s">
        <v>189</v>
      </c>
      <c r="FD4" s="237"/>
      <c r="FE4" s="237"/>
      <c r="FF4" s="237"/>
      <c r="FG4" s="237" t="s">
        <v>190</v>
      </c>
      <c r="FH4" s="237"/>
      <c r="FI4" s="237"/>
      <c r="FJ4" s="237"/>
      <c r="FK4" s="221" t="s">
        <v>1</v>
      </c>
      <c r="FL4" s="221"/>
      <c r="FM4" s="221"/>
      <c r="FN4" s="248" t="s">
        <v>37</v>
      </c>
      <c r="FO4" s="248"/>
      <c r="FP4" s="248"/>
      <c r="FQ4" s="221" t="s">
        <v>1</v>
      </c>
      <c r="FR4" s="221"/>
      <c r="FS4" s="221"/>
      <c r="FT4" s="227" t="s">
        <v>29</v>
      </c>
      <c r="FU4" s="227"/>
      <c r="FV4" s="227"/>
      <c r="FW4" s="227"/>
      <c r="FX4" s="227"/>
      <c r="FY4" s="227"/>
      <c r="FZ4" s="227"/>
      <c r="GA4" s="221" t="s">
        <v>1</v>
      </c>
      <c r="GB4" s="221"/>
      <c r="GC4" s="221"/>
      <c r="GD4" s="236" t="s">
        <v>21</v>
      </c>
      <c r="GE4" s="237"/>
      <c r="GF4" s="237"/>
      <c r="GG4" s="237"/>
      <c r="GH4" s="237"/>
      <c r="GI4" s="237"/>
      <c r="GJ4" s="237"/>
      <c r="GK4" s="228" t="s">
        <v>9</v>
      </c>
      <c r="GL4" s="229"/>
      <c r="GM4" s="229"/>
      <c r="GN4" s="229"/>
      <c r="GO4" s="230"/>
      <c r="GS4" s="239" t="s">
        <v>1</v>
      </c>
      <c r="GT4" s="239"/>
      <c r="GU4" s="239"/>
      <c r="GV4" s="240" t="s">
        <v>40</v>
      </c>
      <c r="GW4" s="240"/>
      <c r="GX4" s="240"/>
      <c r="GY4" s="240"/>
      <c r="GZ4" s="240"/>
      <c r="HA4" s="239" t="s">
        <v>1</v>
      </c>
      <c r="HB4" s="239"/>
      <c r="HC4" s="239"/>
      <c r="HD4" s="241" t="s">
        <v>21</v>
      </c>
      <c r="HE4" s="242"/>
      <c r="HF4" s="242"/>
      <c r="HG4" s="242"/>
      <c r="HH4" s="242"/>
      <c r="HI4" s="242"/>
      <c r="HJ4" s="242"/>
      <c r="HK4" s="243"/>
      <c r="HL4" s="228" t="s">
        <v>9</v>
      </c>
      <c r="HM4" s="229"/>
      <c r="HN4" s="229"/>
      <c r="HO4" s="229"/>
      <c r="HP4" s="230"/>
      <c r="HS4" s="221" t="s">
        <v>1</v>
      </c>
      <c r="HT4" s="221"/>
      <c r="HU4" s="221"/>
      <c r="HV4" s="227" t="s">
        <v>45</v>
      </c>
      <c r="HW4" s="227"/>
      <c r="HX4" s="227"/>
      <c r="HY4" s="227"/>
      <c r="HZ4" s="227"/>
      <c r="IA4" s="227" t="s">
        <v>40</v>
      </c>
      <c r="IB4" s="227"/>
      <c r="IC4" s="227"/>
      <c r="ID4" s="227"/>
      <c r="IE4" s="227"/>
      <c r="IF4" s="221" t="s">
        <v>1</v>
      </c>
      <c r="IG4" s="221"/>
      <c r="IH4" s="221"/>
      <c r="II4" s="236" t="s">
        <v>21</v>
      </c>
      <c r="IJ4" s="237"/>
      <c r="IK4" s="237"/>
      <c r="IL4" s="237"/>
      <c r="IM4" s="237"/>
      <c r="IN4" s="237"/>
      <c r="IO4" s="237"/>
      <c r="IP4" s="228" t="s">
        <v>9</v>
      </c>
      <c r="IQ4" s="229"/>
      <c r="IR4" s="229"/>
      <c r="IS4" s="229"/>
      <c r="IT4" s="230"/>
    </row>
    <row r="5" spans="2:254" x14ac:dyDescent="0.4">
      <c r="C5" s="221" t="str">
        <f>128-1-7-16-8-8-64 &amp; "bits"</f>
        <v>24bits</v>
      </c>
      <c r="D5" s="221"/>
      <c r="E5" s="221"/>
      <c r="F5" s="250" t="s">
        <v>5</v>
      </c>
      <c r="G5" s="246"/>
      <c r="H5" s="246"/>
      <c r="I5" s="246"/>
      <c r="J5" s="247"/>
      <c r="K5" s="227" t="s">
        <v>6</v>
      </c>
      <c r="L5" s="227"/>
      <c r="M5" s="227"/>
      <c r="N5" s="227"/>
      <c r="O5" s="227"/>
      <c r="P5" s="231" t="s">
        <v>10</v>
      </c>
      <c r="Q5" s="232"/>
      <c r="R5" s="232"/>
      <c r="S5" s="232"/>
      <c r="T5" s="233"/>
      <c r="X5" s="227" t="s">
        <v>6</v>
      </c>
      <c r="Y5" s="227"/>
      <c r="Z5" s="227"/>
      <c r="AA5" s="227"/>
      <c r="AB5" s="227" t="s">
        <v>7</v>
      </c>
      <c r="AC5" s="227"/>
      <c r="AD5" s="227"/>
      <c r="AE5" s="227"/>
      <c r="AF5" s="227" t="s">
        <v>8</v>
      </c>
      <c r="AG5" s="227"/>
      <c r="AH5" s="227"/>
      <c r="AI5" s="227"/>
      <c r="AL5" s="4"/>
      <c r="AM5" s="252"/>
      <c r="AN5" s="253"/>
      <c r="AO5" s="261" t="s">
        <v>13</v>
      </c>
      <c r="AP5" s="252"/>
      <c r="AQ5" s="252"/>
      <c r="AR5" s="252"/>
      <c r="AS5" s="252"/>
      <c r="AT5" s="252"/>
      <c r="AU5" s="252"/>
      <c r="AV5" s="252"/>
      <c r="AW5" s="252"/>
      <c r="AX5" s="252"/>
      <c r="AY5" s="253"/>
      <c r="AZ5" s="261"/>
      <c r="BA5" s="253"/>
      <c r="BF5" s="221" t="s">
        <v>28</v>
      </c>
      <c r="BG5" s="221"/>
      <c r="BH5" s="221"/>
      <c r="BI5" s="246" t="s">
        <v>27</v>
      </c>
      <c r="BJ5" s="246"/>
      <c r="BK5" s="246"/>
      <c r="BL5" s="246"/>
      <c r="BM5" s="247"/>
      <c r="BN5" s="246" t="s">
        <v>27</v>
      </c>
      <c r="BO5" s="246"/>
      <c r="BP5" s="246"/>
      <c r="BQ5" s="246"/>
      <c r="BR5" s="247"/>
      <c r="BS5" s="246" t="s">
        <v>5</v>
      </c>
      <c r="BT5" s="246"/>
      <c r="BU5" s="246"/>
      <c r="BV5" s="247"/>
      <c r="BW5" s="221" t="s">
        <v>23</v>
      </c>
      <c r="BX5" s="221"/>
      <c r="BY5" s="221"/>
      <c r="BZ5" s="227" t="s">
        <v>23</v>
      </c>
      <c r="CA5" s="227"/>
      <c r="CB5" s="227"/>
      <c r="CC5" s="227"/>
      <c r="CD5" s="227"/>
      <c r="CE5" s="227"/>
      <c r="CF5" s="227"/>
      <c r="CG5" s="227"/>
      <c r="CH5" s="231" t="s">
        <v>10</v>
      </c>
      <c r="CI5" s="232"/>
      <c r="CJ5" s="232"/>
      <c r="CK5" s="232"/>
      <c r="CL5" s="233"/>
      <c r="CP5" s="221" t="s">
        <v>35</v>
      </c>
      <c r="CQ5" s="221"/>
      <c r="CR5" s="221"/>
      <c r="CS5" s="246" t="s">
        <v>34</v>
      </c>
      <c r="CT5" s="246"/>
      <c r="CU5" s="246"/>
      <c r="CV5" s="246"/>
      <c r="CW5" s="247"/>
      <c r="CX5" s="246" t="s">
        <v>34</v>
      </c>
      <c r="CY5" s="246"/>
      <c r="CZ5" s="246"/>
      <c r="DA5" s="246"/>
      <c r="DB5" s="247"/>
      <c r="DC5" s="246" t="s">
        <v>34</v>
      </c>
      <c r="DD5" s="246"/>
      <c r="DE5" s="246"/>
      <c r="DF5" s="246"/>
      <c r="DG5" s="247"/>
      <c r="DH5" s="246" t="s">
        <v>34</v>
      </c>
      <c r="DI5" s="246"/>
      <c r="DJ5" s="246"/>
      <c r="DK5" s="246"/>
      <c r="DL5" s="247"/>
      <c r="DM5" s="221" t="s">
        <v>33</v>
      </c>
      <c r="DN5" s="221"/>
      <c r="DO5" s="221"/>
      <c r="DP5" s="246" t="s">
        <v>32</v>
      </c>
      <c r="DQ5" s="246"/>
      <c r="DR5" s="246"/>
      <c r="DS5" s="246"/>
      <c r="DT5" s="247"/>
      <c r="DU5" s="221" t="s">
        <v>27</v>
      </c>
      <c r="DV5" s="221"/>
      <c r="DW5" s="221"/>
      <c r="DX5" s="227" t="s">
        <v>30</v>
      </c>
      <c r="DY5" s="227"/>
      <c r="DZ5" s="227"/>
      <c r="EA5" s="227"/>
      <c r="EB5" s="227"/>
      <c r="EC5" s="227"/>
      <c r="ED5" s="227"/>
      <c r="EE5" s="227" t="s">
        <v>6</v>
      </c>
      <c r="EF5" s="227"/>
      <c r="EG5" s="227"/>
      <c r="EH5" s="227"/>
      <c r="EI5" s="227"/>
      <c r="EJ5" s="231" t="s">
        <v>10</v>
      </c>
      <c r="EK5" s="232"/>
      <c r="EL5" s="232"/>
      <c r="EM5" s="232"/>
      <c r="EN5" s="233"/>
      <c r="ER5" s="221" t="s">
        <v>35</v>
      </c>
      <c r="ES5" s="221"/>
      <c r="ET5" s="221"/>
      <c r="EU5" s="246" t="s">
        <v>34</v>
      </c>
      <c r="EV5" s="246"/>
      <c r="EW5" s="246"/>
      <c r="EX5" s="247"/>
      <c r="EY5" s="246" t="s">
        <v>34</v>
      </c>
      <c r="EZ5" s="246"/>
      <c r="FA5" s="246"/>
      <c r="FB5" s="247"/>
      <c r="FC5" s="246" t="s">
        <v>34</v>
      </c>
      <c r="FD5" s="246"/>
      <c r="FE5" s="246"/>
      <c r="FF5" s="247"/>
      <c r="FG5" s="246" t="s">
        <v>34</v>
      </c>
      <c r="FH5" s="246"/>
      <c r="FI5" s="246"/>
      <c r="FJ5" s="247"/>
      <c r="FK5" s="221" t="s">
        <v>39</v>
      </c>
      <c r="FL5" s="221"/>
      <c r="FM5" s="221"/>
      <c r="FN5" s="246" t="s">
        <v>38</v>
      </c>
      <c r="FO5" s="246"/>
      <c r="FP5" s="247"/>
      <c r="FQ5" s="221" t="s">
        <v>27</v>
      </c>
      <c r="FR5" s="221"/>
      <c r="FS5" s="221"/>
      <c r="FT5" s="227" t="s">
        <v>30</v>
      </c>
      <c r="FU5" s="227"/>
      <c r="FV5" s="227"/>
      <c r="FW5" s="227"/>
      <c r="FX5" s="227"/>
      <c r="FY5" s="227"/>
      <c r="FZ5" s="227"/>
      <c r="GA5" s="221" t="s">
        <v>23</v>
      </c>
      <c r="GB5" s="221"/>
      <c r="GC5" s="221"/>
      <c r="GD5" s="227" t="s">
        <v>23</v>
      </c>
      <c r="GE5" s="227"/>
      <c r="GF5" s="227"/>
      <c r="GG5" s="227"/>
      <c r="GH5" s="227"/>
      <c r="GI5" s="227"/>
      <c r="GJ5" s="227"/>
      <c r="GK5" s="231" t="s">
        <v>10</v>
      </c>
      <c r="GL5" s="232"/>
      <c r="GM5" s="232"/>
      <c r="GN5" s="232"/>
      <c r="GO5" s="233"/>
      <c r="GS5" s="244" t="str">
        <f>128-1-7-16-8-8-36 &amp; " bits"</f>
        <v>52 bits</v>
      </c>
      <c r="GT5" s="244"/>
      <c r="GU5" s="244"/>
      <c r="GV5" s="245" t="s">
        <v>41</v>
      </c>
      <c r="GW5" s="245"/>
      <c r="GX5" s="245"/>
      <c r="GY5" s="245"/>
      <c r="GZ5" s="245"/>
      <c r="HA5" s="244" t="s">
        <v>23</v>
      </c>
      <c r="HB5" s="244"/>
      <c r="HC5" s="244"/>
      <c r="HD5" s="245" t="s">
        <v>23</v>
      </c>
      <c r="HE5" s="245"/>
      <c r="HF5" s="245"/>
      <c r="HG5" s="245"/>
      <c r="HH5" s="245"/>
      <c r="HI5" s="245"/>
      <c r="HJ5" s="245"/>
      <c r="HK5" s="245"/>
      <c r="HL5" s="231" t="s">
        <v>10</v>
      </c>
      <c r="HM5" s="232"/>
      <c r="HN5" s="232"/>
      <c r="HO5" s="232"/>
      <c r="HP5" s="233"/>
      <c r="HS5" s="221" t="str">
        <f>128-1-7-16-8-8-36-32 &amp; " bits"</f>
        <v>20 bits</v>
      </c>
      <c r="HT5" s="221"/>
      <c r="HU5" s="221"/>
      <c r="HV5" s="227" t="s">
        <v>44</v>
      </c>
      <c r="HW5" s="227"/>
      <c r="HX5" s="227"/>
      <c r="HY5" s="227"/>
      <c r="HZ5" s="227"/>
      <c r="IA5" s="227" t="s">
        <v>41</v>
      </c>
      <c r="IB5" s="227"/>
      <c r="IC5" s="227"/>
      <c r="ID5" s="227"/>
      <c r="IE5" s="227"/>
      <c r="IF5" s="221" t="s">
        <v>23</v>
      </c>
      <c r="IG5" s="221"/>
      <c r="IH5" s="221"/>
      <c r="II5" s="227" t="s">
        <v>23</v>
      </c>
      <c r="IJ5" s="227"/>
      <c r="IK5" s="227"/>
      <c r="IL5" s="227"/>
      <c r="IM5" s="227"/>
      <c r="IN5" s="227"/>
      <c r="IO5" s="227"/>
      <c r="IP5" s="231" t="s">
        <v>10</v>
      </c>
      <c r="IQ5" s="232"/>
      <c r="IR5" s="232"/>
      <c r="IS5" s="232"/>
      <c r="IT5" s="233"/>
    </row>
    <row r="6" spans="2:254" x14ac:dyDescent="0.4">
      <c r="B6" s="3"/>
      <c r="C6" s="249"/>
      <c r="D6" s="249"/>
      <c r="E6" s="1"/>
      <c r="T6" s="3"/>
      <c r="U6" s="3"/>
      <c r="W6" s="3"/>
      <c r="X6" s="249"/>
      <c r="Y6" s="249"/>
      <c r="AI6" s="2"/>
      <c r="AJ6" s="3"/>
      <c r="AM6" s="249"/>
      <c r="AN6" s="249"/>
      <c r="AO6" s="257" t="s">
        <v>15</v>
      </c>
      <c r="AP6" s="258"/>
      <c r="AQ6" s="259" t="s">
        <v>16</v>
      </c>
      <c r="AR6" s="258"/>
      <c r="AS6" s="266" t="s">
        <v>14</v>
      </c>
      <c r="AT6" s="259"/>
      <c r="AU6" s="258"/>
      <c r="AV6" s="259">
        <v>1</v>
      </c>
      <c r="AW6" s="258"/>
      <c r="AX6" s="259">
        <v>0</v>
      </c>
      <c r="AY6" s="260"/>
      <c r="AZ6" s="5" t="s">
        <v>17</v>
      </c>
      <c r="BA6" s="2"/>
      <c r="BB6" s="3"/>
    </row>
    <row r="7" spans="2:254" x14ac:dyDescent="0.4">
      <c r="AO7" s="254" t="s">
        <v>18</v>
      </c>
      <c r="AP7" s="262"/>
      <c r="AR7" s="7"/>
      <c r="AS7" s="267"/>
      <c r="AT7" s="255"/>
      <c r="AU7" s="262"/>
      <c r="AW7" s="7"/>
      <c r="AX7" s="255" t="s">
        <v>19</v>
      </c>
      <c r="AY7" s="256"/>
    </row>
    <row r="9" spans="2:254" x14ac:dyDescent="0.4"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pans="2:254" x14ac:dyDescent="0.4">
      <c r="AL10" s="6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pans="2:254" x14ac:dyDescent="0.4">
      <c r="AL11" s="6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2:254" x14ac:dyDescent="0.4">
      <c r="AL12" s="6"/>
      <c r="BD12" s="1"/>
      <c r="BE12" s="1"/>
    </row>
    <row r="13" spans="2:254" x14ac:dyDescent="0.4">
      <c r="AL13" s="6"/>
      <c r="BD13" s="1"/>
      <c r="BE13" s="1"/>
    </row>
    <row r="14" spans="2:254" x14ac:dyDescent="0.4">
      <c r="AL14" s="6"/>
      <c r="BD14" s="1"/>
      <c r="BE14" s="1"/>
    </row>
    <row r="15" spans="2:254" x14ac:dyDescent="0.4">
      <c r="BD15" s="1"/>
      <c r="BE15" s="1"/>
    </row>
    <row r="16" spans="2:254" x14ac:dyDescent="0.4">
      <c r="BD16" s="1"/>
      <c r="BE16" s="1"/>
    </row>
    <row r="17" spans="39:57" x14ac:dyDescent="0.4">
      <c r="BD17" s="1"/>
      <c r="BE17" s="1"/>
    </row>
    <row r="18" spans="39:57" x14ac:dyDescent="0.4"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39:57" x14ac:dyDescent="0.4"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39:57" x14ac:dyDescent="0.4"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39:57" x14ac:dyDescent="0.4"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39:57" x14ac:dyDescent="0.4"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</sheetData>
  <mergeCells count="122">
    <mergeCell ref="AO5:AY5"/>
    <mergeCell ref="AM5:AN5"/>
    <mergeCell ref="BB2:BC2"/>
    <mergeCell ref="AX7:AY7"/>
    <mergeCell ref="AO6:AP6"/>
    <mergeCell ref="AQ6:AR6"/>
    <mergeCell ref="AV6:AW6"/>
    <mergeCell ref="AX6:AY6"/>
    <mergeCell ref="AO4:AY4"/>
    <mergeCell ref="AZ4:BA4"/>
    <mergeCell ref="AZ5:BA5"/>
    <mergeCell ref="AO7:AP7"/>
    <mergeCell ref="AO2:AY2"/>
    <mergeCell ref="AS6:AU7"/>
    <mergeCell ref="C6:D6"/>
    <mergeCell ref="P4:T4"/>
    <mergeCell ref="P5:T5"/>
    <mergeCell ref="C5:E5"/>
    <mergeCell ref="F5:J5"/>
    <mergeCell ref="K5:O5"/>
    <mergeCell ref="X3:AI3"/>
    <mergeCell ref="X6:Y6"/>
    <mergeCell ref="AM3:BA3"/>
    <mergeCell ref="AM6:AN6"/>
    <mergeCell ref="X4:AA4"/>
    <mergeCell ref="AB4:AE4"/>
    <mergeCell ref="AF4:AI4"/>
    <mergeCell ref="X5:AA5"/>
    <mergeCell ref="AB5:AE5"/>
    <mergeCell ref="AF5:AI5"/>
    <mergeCell ref="AM4:AN4"/>
    <mergeCell ref="C3:T3"/>
    <mergeCell ref="C4:E4"/>
    <mergeCell ref="F4:J4"/>
    <mergeCell ref="K4:O4"/>
    <mergeCell ref="BF4:BH4"/>
    <mergeCell ref="BS4:BV4"/>
    <mergeCell ref="BZ4:CG4"/>
    <mergeCell ref="CH4:CL4"/>
    <mergeCell ref="BF3:CL3"/>
    <mergeCell ref="CP3:EN3"/>
    <mergeCell ref="BF5:BH5"/>
    <mergeCell ref="BS5:BV5"/>
    <mergeCell ref="BZ5:CG5"/>
    <mergeCell ref="CH5:CL5"/>
    <mergeCell ref="BW4:BY4"/>
    <mergeCell ref="BW5:BY5"/>
    <mergeCell ref="BN4:BR4"/>
    <mergeCell ref="BN5:BR5"/>
    <mergeCell ref="BI4:BM4"/>
    <mergeCell ref="BI5:BM5"/>
    <mergeCell ref="ER3:GO3"/>
    <mergeCell ref="GK4:GO4"/>
    <mergeCell ref="EE5:EI5"/>
    <mergeCell ref="EJ5:EN5"/>
    <mergeCell ref="DU4:DW4"/>
    <mergeCell ref="DU5:DW5"/>
    <mergeCell ref="DM4:DO4"/>
    <mergeCell ref="DM5:DO5"/>
    <mergeCell ref="CP5:CR5"/>
    <mergeCell ref="DC5:DG5"/>
    <mergeCell ref="DH5:DL5"/>
    <mergeCell ref="DP5:DT5"/>
    <mergeCell ref="DX5:ED5"/>
    <mergeCell ref="CS5:CW5"/>
    <mergeCell ref="CX5:DB5"/>
    <mergeCell ref="CP4:CR4"/>
    <mergeCell ref="DC4:DG4"/>
    <mergeCell ref="DH4:DL4"/>
    <mergeCell ref="DP4:DT4"/>
    <mergeCell ref="DX4:ED4"/>
    <mergeCell ref="EE4:EI4"/>
    <mergeCell ref="EJ4:EN4"/>
    <mergeCell ref="CS4:CW4"/>
    <mergeCell ref="CX4:DB4"/>
    <mergeCell ref="GK5:GO5"/>
    <mergeCell ref="GA4:GC4"/>
    <mergeCell ref="GA5:GC5"/>
    <mergeCell ref="FK5:FM5"/>
    <mergeCell ref="FN5:FP5"/>
    <mergeCell ref="FQ5:FS5"/>
    <mergeCell ref="FT5:FZ5"/>
    <mergeCell ref="GD5:GJ5"/>
    <mergeCell ref="ER5:ET5"/>
    <mergeCell ref="EU5:EX5"/>
    <mergeCell ref="EY5:FB5"/>
    <mergeCell ref="FC5:FF5"/>
    <mergeCell ref="FG5:FJ5"/>
    <mergeCell ref="ER4:ET4"/>
    <mergeCell ref="EY4:FB4"/>
    <mergeCell ref="FC4:FF4"/>
    <mergeCell ref="FG4:FJ4"/>
    <mergeCell ref="FK4:FM4"/>
    <mergeCell ref="FN4:FP4"/>
    <mergeCell ref="FQ4:FS4"/>
    <mergeCell ref="FT4:FZ4"/>
    <mergeCell ref="GD4:GJ4"/>
    <mergeCell ref="EU4:EX4"/>
    <mergeCell ref="II5:IO5"/>
    <mergeCell ref="IP4:IT4"/>
    <mergeCell ref="IP5:IT5"/>
    <mergeCell ref="HL4:HP4"/>
    <mergeCell ref="HL5:HP5"/>
    <mergeCell ref="HS3:IT3"/>
    <mergeCell ref="HS4:HU4"/>
    <mergeCell ref="HV4:HZ4"/>
    <mergeCell ref="IA4:IE4"/>
    <mergeCell ref="IF4:IH4"/>
    <mergeCell ref="II4:IO4"/>
    <mergeCell ref="HS5:HU5"/>
    <mergeCell ref="HV5:HZ5"/>
    <mergeCell ref="IA5:IE5"/>
    <mergeCell ref="IF5:IH5"/>
    <mergeCell ref="GS3:HP3"/>
    <mergeCell ref="GS4:GU4"/>
    <mergeCell ref="GV4:GZ4"/>
    <mergeCell ref="HA4:HC4"/>
    <mergeCell ref="HD4:HK4"/>
    <mergeCell ref="GS5:GU5"/>
    <mergeCell ref="GV5:GZ5"/>
    <mergeCell ref="HA5:HC5"/>
    <mergeCell ref="HD5:HK5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6584-A140-46FB-9B22-984E9B48BC21}">
  <dimension ref="C3:EE8"/>
  <sheetViews>
    <sheetView showGridLines="0" topLeftCell="CA1" zoomScale="145" zoomScaleNormal="145" workbookViewId="0">
      <selection activeCell="DR17" sqref="DR17"/>
    </sheetView>
  </sheetViews>
  <sheetFormatPr defaultRowHeight="18.75" x14ac:dyDescent="0.4"/>
  <cols>
    <col min="1" max="67" width="3.625" customWidth="1"/>
    <col min="68" max="81" width="3.625" style="12" customWidth="1"/>
    <col min="82" max="355" width="3.625" customWidth="1"/>
  </cols>
  <sheetData>
    <row r="3" spans="3:135" x14ac:dyDescent="0.4">
      <c r="C3" s="272" t="s">
        <v>9</v>
      </c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R3" s="272" t="s">
        <v>48</v>
      </c>
      <c r="S3" s="272"/>
      <c r="T3" s="272"/>
      <c r="U3" s="272"/>
      <c r="V3" s="272"/>
      <c r="W3" s="272"/>
      <c r="X3" s="272"/>
      <c r="Y3" s="272"/>
      <c r="Z3" s="272"/>
      <c r="AA3" s="272"/>
      <c r="AB3" s="272"/>
      <c r="AC3" s="272"/>
      <c r="AD3" s="272"/>
      <c r="AH3" s="272" t="s">
        <v>51</v>
      </c>
      <c r="AI3" s="272"/>
      <c r="AJ3" s="272"/>
      <c r="AK3" s="272"/>
      <c r="AL3" s="272"/>
      <c r="AM3" s="272"/>
      <c r="AN3" s="272"/>
      <c r="AO3" s="272"/>
      <c r="AP3" s="272"/>
      <c r="AQ3" s="272"/>
      <c r="AR3" s="272"/>
      <c r="AS3" s="272"/>
      <c r="AT3" s="272"/>
      <c r="AU3" s="272"/>
      <c r="AV3" s="272"/>
      <c r="AW3" s="272"/>
      <c r="AZ3" s="268" t="s">
        <v>56</v>
      </c>
      <c r="BA3" s="268"/>
      <c r="BB3" s="268"/>
      <c r="BC3" s="268"/>
      <c r="BD3" s="268"/>
      <c r="BE3" s="268"/>
      <c r="BF3" s="268"/>
      <c r="BG3" s="268"/>
      <c r="BH3" s="268"/>
      <c r="BI3" s="268"/>
      <c r="BJ3" s="268"/>
      <c r="BK3" s="268"/>
      <c r="BL3" s="268"/>
      <c r="BM3" s="268"/>
      <c r="BN3" s="268"/>
      <c r="BO3" s="268"/>
      <c r="BP3" s="11"/>
      <c r="BQ3" s="11"/>
      <c r="BR3" s="268" t="s">
        <v>57</v>
      </c>
      <c r="BS3" s="268"/>
      <c r="BT3" s="268"/>
      <c r="BU3" s="268"/>
      <c r="BV3" s="268"/>
      <c r="BW3" s="268"/>
      <c r="BX3" s="268"/>
      <c r="BY3" s="268"/>
      <c r="BZ3" s="268"/>
      <c r="CA3" s="268"/>
      <c r="CB3" s="268"/>
      <c r="CC3" s="268"/>
      <c r="CD3" s="268"/>
      <c r="CE3" s="268"/>
      <c r="CF3" s="268"/>
      <c r="CG3" s="268"/>
      <c r="CJ3" s="268" t="s">
        <v>58</v>
      </c>
      <c r="CK3" s="268"/>
      <c r="CL3" s="268"/>
      <c r="CM3" s="268"/>
      <c r="CN3" s="268"/>
      <c r="CO3" s="268"/>
      <c r="CP3" s="268"/>
      <c r="CQ3" s="268"/>
      <c r="CR3" s="268"/>
      <c r="CS3" s="268"/>
      <c r="CT3" s="268"/>
      <c r="CU3" s="268"/>
      <c r="CV3" s="268"/>
      <c r="CW3" s="268"/>
      <c r="CX3" s="268"/>
      <c r="DA3" s="268" t="s">
        <v>59</v>
      </c>
      <c r="DB3" s="268"/>
      <c r="DC3" s="268"/>
      <c r="DD3" s="268"/>
      <c r="DE3" s="268"/>
      <c r="DF3" s="268"/>
      <c r="DG3" s="268"/>
      <c r="DH3" s="268"/>
      <c r="DI3" s="268"/>
      <c r="DJ3" s="268"/>
      <c r="DK3" s="268"/>
      <c r="DL3" s="268"/>
      <c r="DO3" s="10">
        <v>15</v>
      </c>
      <c r="DP3" s="8">
        <v>14</v>
      </c>
      <c r="DQ3" s="263" t="s">
        <v>14</v>
      </c>
      <c r="DR3" s="264"/>
      <c r="DS3" s="264"/>
      <c r="DT3" s="264"/>
      <c r="DU3" s="264"/>
      <c r="DV3" s="264"/>
      <c r="DW3" s="264"/>
      <c r="DX3" s="264"/>
      <c r="DY3" s="264"/>
      <c r="DZ3" s="264"/>
      <c r="EA3" s="265"/>
      <c r="EB3" s="8">
        <v>1</v>
      </c>
      <c r="EC3" s="9">
        <v>0</v>
      </c>
      <c r="ED3" s="254" t="s">
        <v>12</v>
      </c>
      <c r="EE3" s="255"/>
    </row>
    <row r="4" spans="3:135" x14ac:dyDescent="0.4">
      <c r="C4" s="127" t="s">
        <v>49</v>
      </c>
      <c r="D4" s="127"/>
      <c r="E4" s="127"/>
      <c r="F4" s="127"/>
      <c r="G4" s="269" t="s">
        <v>50</v>
      </c>
      <c r="H4" s="270"/>
      <c r="I4" s="270"/>
      <c r="J4" s="271"/>
      <c r="K4" s="127" t="s">
        <v>47</v>
      </c>
      <c r="L4" s="127"/>
      <c r="M4" s="127"/>
      <c r="N4" s="127"/>
      <c r="R4" s="221" t="s">
        <v>1</v>
      </c>
      <c r="S4" s="221"/>
      <c r="T4" s="221"/>
      <c r="U4" s="127" t="s">
        <v>2</v>
      </c>
      <c r="V4" s="127"/>
      <c r="W4" s="127"/>
      <c r="X4" s="127"/>
      <c r="Y4" s="127"/>
      <c r="Z4" s="127" t="s">
        <v>9</v>
      </c>
      <c r="AA4" s="127"/>
      <c r="AB4" s="127"/>
      <c r="AC4" s="127"/>
      <c r="AD4" s="127"/>
      <c r="AH4" s="221" t="s">
        <v>1</v>
      </c>
      <c r="AI4" s="221"/>
      <c r="AJ4" s="221"/>
      <c r="AK4" s="127" t="s">
        <v>21</v>
      </c>
      <c r="AL4" s="127"/>
      <c r="AM4" s="127"/>
      <c r="AN4" s="127"/>
      <c r="AO4" s="127"/>
      <c r="AP4" s="127"/>
      <c r="AQ4" s="127"/>
      <c r="AR4" s="127"/>
      <c r="AS4" s="127" t="s">
        <v>9</v>
      </c>
      <c r="AT4" s="127"/>
      <c r="AU4" s="127"/>
      <c r="AV4" s="127"/>
      <c r="AW4" s="127"/>
      <c r="AZ4" s="221" t="s">
        <v>1</v>
      </c>
      <c r="BA4" s="221"/>
      <c r="BB4" s="221"/>
      <c r="BC4" s="127" t="s">
        <v>53</v>
      </c>
      <c r="BD4" s="127"/>
      <c r="BE4" s="127"/>
      <c r="BF4" s="127"/>
      <c r="BG4" s="127" t="s">
        <v>54</v>
      </c>
      <c r="BH4" s="127"/>
      <c r="BI4" s="127"/>
      <c r="BJ4" s="127"/>
      <c r="BK4" s="127" t="s">
        <v>9</v>
      </c>
      <c r="BL4" s="127"/>
      <c r="BM4" s="127"/>
      <c r="BN4" s="127"/>
      <c r="BO4" s="127"/>
      <c r="BP4" s="11"/>
      <c r="BQ4" s="11"/>
      <c r="BR4" s="221" t="s">
        <v>1</v>
      </c>
      <c r="BS4" s="221"/>
      <c r="BT4" s="221"/>
      <c r="BU4" s="127" t="s">
        <v>53</v>
      </c>
      <c r="BV4" s="127"/>
      <c r="BW4" s="127"/>
      <c r="BX4" s="127"/>
      <c r="BY4" s="127" t="s">
        <v>54</v>
      </c>
      <c r="BZ4" s="127"/>
      <c r="CA4" s="127"/>
      <c r="CB4" s="127"/>
      <c r="CC4" s="127" t="s">
        <v>9</v>
      </c>
      <c r="CD4" s="127"/>
      <c r="CE4" s="127"/>
      <c r="CF4" s="127"/>
      <c r="CG4" s="127"/>
      <c r="CJ4" s="221" t="s">
        <v>1</v>
      </c>
      <c r="CK4" s="221"/>
      <c r="CL4" s="221"/>
      <c r="CM4" s="127" t="s">
        <v>53</v>
      </c>
      <c r="CN4" s="127"/>
      <c r="CO4" s="127"/>
      <c r="CP4" s="127"/>
      <c r="CQ4" s="221" t="s">
        <v>1</v>
      </c>
      <c r="CR4" s="221"/>
      <c r="CS4" s="221"/>
      <c r="CT4" s="127" t="s">
        <v>9</v>
      </c>
      <c r="CU4" s="127"/>
      <c r="CV4" s="127"/>
      <c r="CW4" s="127"/>
      <c r="CX4" s="127"/>
      <c r="DA4" s="221" t="s">
        <v>1</v>
      </c>
      <c r="DB4" s="221"/>
      <c r="DC4" s="221"/>
      <c r="DD4" s="127" t="s">
        <v>54</v>
      </c>
      <c r="DE4" s="127"/>
      <c r="DF4" s="127"/>
      <c r="DG4" s="127"/>
      <c r="DH4" s="127" t="s">
        <v>9</v>
      </c>
      <c r="DI4" s="127"/>
      <c r="DJ4" s="127"/>
      <c r="DK4" s="127"/>
      <c r="DL4" s="127"/>
      <c r="DO4" s="268" t="s">
        <v>436</v>
      </c>
      <c r="DP4" s="268"/>
      <c r="DQ4" s="268"/>
      <c r="DR4" s="268"/>
      <c r="DS4" s="268"/>
      <c r="DT4" s="268"/>
      <c r="DU4" s="268"/>
      <c r="DV4" s="268"/>
      <c r="DW4" s="268"/>
      <c r="DX4" s="268"/>
      <c r="DY4" s="268"/>
      <c r="DZ4" s="268"/>
      <c r="EA4" s="268"/>
      <c r="EB4" s="268"/>
      <c r="EC4" s="268"/>
      <c r="ED4" s="35"/>
      <c r="EE4" s="35"/>
    </row>
    <row r="5" spans="3:135" x14ac:dyDescent="0.4">
      <c r="C5" s="127" t="s">
        <v>6</v>
      </c>
      <c r="D5" s="127"/>
      <c r="E5" s="127"/>
      <c r="F5" s="127"/>
      <c r="G5" s="269" t="s">
        <v>7</v>
      </c>
      <c r="H5" s="270"/>
      <c r="I5" s="270"/>
      <c r="J5" s="271"/>
      <c r="K5" s="127" t="s">
        <v>8</v>
      </c>
      <c r="L5" s="127"/>
      <c r="M5" s="127"/>
      <c r="N5" s="127"/>
      <c r="R5" s="221" t="str">
        <f>128-16-24 &amp; " bits"</f>
        <v>88 bits</v>
      </c>
      <c r="S5" s="221"/>
      <c r="T5" s="221"/>
      <c r="U5" s="127" t="s">
        <v>46</v>
      </c>
      <c r="V5" s="127"/>
      <c r="W5" s="127"/>
      <c r="X5" s="127"/>
      <c r="Y5" s="127"/>
      <c r="Z5" s="127" t="s">
        <v>10</v>
      </c>
      <c r="AA5" s="127"/>
      <c r="AB5" s="127"/>
      <c r="AC5" s="127"/>
      <c r="AD5" s="127"/>
      <c r="AH5" s="221" t="str">
        <f>128-8-24 &amp; " bits"</f>
        <v>96 bits</v>
      </c>
      <c r="AI5" s="221"/>
      <c r="AJ5" s="221"/>
      <c r="AK5" s="127" t="s">
        <v>52</v>
      </c>
      <c r="AL5" s="127"/>
      <c r="AM5" s="127"/>
      <c r="AN5" s="127"/>
      <c r="AO5" s="127"/>
      <c r="AP5" s="127"/>
      <c r="AQ5" s="127"/>
      <c r="AR5" s="127"/>
      <c r="AS5" s="127" t="s">
        <v>10</v>
      </c>
      <c r="AT5" s="127"/>
      <c r="AU5" s="127"/>
      <c r="AV5" s="127"/>
      <c r="AW5" s="127"/>
      <c r="AZ5" s="221" t="str">
        <f>128-24-1-1 &amp; " bits"</f>
        <v>102 bits</v>
      </c>
      <c r="BA5" s="221"/>
      <c r="BB5" s="221"/>
      <c r="BC5" s="127" t="s">
        <v>27</v>
      </c>
      <c r="BD5" s="127"/>
      <c r="BE5" s="127"/>
      <c r="BF5" s="127"/>
      <c r="BG5" s="127" t="s">
        <v>27</v>
      </c>
      <c r="BH5" s="127"/>
      <c r="BI5" s="127"/>
      <c r="BJ5" s="127"/>
      <c r="BK5" s="127" t="s">
        <v>10</v>
      </c>
      <c r="BL5" s="127"/>
      <c r="BM5" s="127"/>
      <c r="BN5" s="127"/>
      <c r="BO5" s="127"/>
      <c r="BP5" s="11"/>
      <c r="BQ5" s="11"/>
      <c r="BR5" s="221" t="str">
        <f>128-24-1-1 &amp; " bits"</f>
        <v>102 bits</v>
      </c>
      <c r="BS5" s="221"/>
      <c r="BT5" s="221"/>
      <c r="BU5" s="127" t="s">
        <v>27</v>
      </c>
      <c r="BV5" s="127"/>
      <c r="BW5" s="127"/>
      <c r="BX5" s="127"/>
      <c r="BY5" s="127" t="s">
        <v>27</v>
      </c>
      <c r="BZ5" s="127"/>
      <c r="CA5" s="127"/>
      <c r="CB5" s="127"/>
      <c r="CC5" s="127" t="s">
        <v>10</v>
      </c>
      <c r="CD5" s="127"/>
      <c r="CE5" s="127"/>
      <c r="CF5" s="127"/>
      <c r="CG5" s="127"/>
      <c r="CJ5" s="221" t="str">
        <f>128-24-1-1 &amp; " bits"</f>
        <v>102 bits</v>
      </c>
      <c r="CK5" s="221"/>
      <c r="CL5" s="221"/>
      <c r="CM5" s="127" t="s">
        <v>27</v>
      </c>
      <c r="CN5" s="127"/>
      <c r="CO5" s="127"/>
      <c r="CP5" s="127"/>
      <c r="CQ5" s="221" t="s">
        <v>27</v>
      </c>
      <c r="CR5" s="221"/>
      <c r="CS5" s="221"/>
      <c r="CT5" s="127" t="s">
        <v>10</v>
      </c>
      <c r="CU5" s="127"/>
      <c r="CV5" s="127"/>
      <c r="CW5" s="127"/>
      <c r="CX5" s="127"/>
      <c r="DA5" s="221" t="str">
        <f>128-24-1 &amp; " bits"</f>
        <v>103 bits</v>
      </c>
      <c r="DB5" s="221"/>
      <c r="DC5" s="221"/>
      <c r="DD5" s="127" t="s">
        <v>27</v>
      </c>
      <c r="DE5" s="127"/>
      <c r="DF5" s="127"/>
      <c r="DG5" s="127"/>
      <c r="DH5" s="127" t="s">
        <v>10</v>
      </c>
      <c r="DI5" s="127"/>
      <c r="DJ5" s="127"/>
      <c r="DK5" s="127"/>
      <c r="DL5" s="127"/>
      <c r="DO5" s="269"/>
      <c r="DP5" s="271"/>
      <c r="DQ5" s="127" t="s">
        <v>63</v>
      </c>
      <c r="DR5" s="127"/>
      <c r="DS5" s="127"/>
      <c r="DT5" s="127"/>
      <c r="DU5" s="127"/>
      <c r="DV5" s="127"/>
      <c r="DW5" s="127"/>
      <c r="DX5" s="127"/>
      <c r="DY5" s="127"/>
      <c r="DZ5" s="127"/>
      <c r="EA5" s="127"/>
      <c r="EB5" s="269"/>
      <c r="EC5" s="271"/>
      <c r="ED5" s="35"/>
      <c r="EE5" s="35"/>
    </row>
    <row r="6" spans="3:135" x14ac:dyDescent="0.4">
      <c r="DO6" s="269"/>
      <c r="DP6" s="271"/>
      <c r="DQ6" s="269" t="s">
        <v>13</v>
      </c>
      <c r="DR6" s="270"/>
      <c r="DS6" s="270"/>
      <c r="DT6" s="270"/>
      <c r="DU6" s="270"/>
      <c r="DV6" s="270"/>
      <c r="DW6" s="270"/>
      <c r="DX6" s="270"/>
      <c r="DY6" s="270"/>
      <c r="DZ6" s="270"/>
      <c r="EA6" s="271"/>
      <c r="EB6" s="269"/>
      <c r="EC6" s="271"/>
      <c r="ED6" s="35"/>
      <c r="EE6" s="35"/>
    </row>
    <row r="7" spans="3:135" x14ac:dyDescent="0.4">
      <c r="DO7" s="249"/>
      <c r="DP7" s="249"/>
      <c r="DQ7" s="257" t="s">
        <v>15</v>
      </c>
      <c r="DR7" s="258"/>
      <c r="DS7" s="259" t="s">
        <v>16</v>
      </c>
      <c r="DT7" s="258"/>
      <c r="DU7" s="266" t="s">
        <v>14</v>
      </c>
      <c r="DV7" s="259"/>
      <c r="DW7" s="258"/>
      <c r="DX7" s="259">
        <v>1</v>
      </c>
      <c r="DY7" s="258"/>
      <c r="DZ7" s="259">
        <v>0</v>
      </c>
      <c r="EA7" s="260"/>
      <c r="EB7" s="36" t="s">
        <v>17</v>
      </c>
      <c r="EC7" s="2"/>
      <c r="ED7" s="3"/>
      <c r="EE7" s="35"/>
    </row>
    <row r="8" spans="3:135" x14ac:dyDescent="0.4">
      <c r="DO8" s="35"/>
      <c r="DP8" s="35"/>
      <c r="DQ8" s="254" t="s">
        <v>18</v>
      </c>
      <c r="DR8" s="262"/>
      <c r="DS8" s="35"/>
      <c r="DT8" s="7"/>
      <c r="DU8" s="267"/>
      <c r="DV8" s="255"/>
      <c r="DW8" s="262"/>
      <c r="DX8" s="35"/>
      <c r="DY8" s="7"/>
      <c r="DZ8" s="255" t="s">
        <v>19</v>
      </c>
      <c r="EA8" s="256"/>
      <c r="EB8" s="35"/>
      <c r="EC8" s="35"/>
      <c r="ED8" s="35"/>
      <c r="EE8" s="35"/>
    </row>
  </sheetData>
  <mergeCells count="72">
    <mergeCell ref="EB6:EC6"/>
    <mergeCell ref="DO7:DP7"/>
    <mergeCell ref="DQ7:DR7"/>
    <mergeCell ref="DS7:DT7"/>
    <mergeCell ref="DU7:DW8"/>
    <mergeCell ref="DQ3:EA3"/>
    <mergeCell ref="ED3:EE3"/>
    <mergeCell ref="DO4:EC4"/>
    <mergeCell ref="DQ5:EA5"/>
    <mergeCell ref="EB5:EC5"/>
    <mergeCell ref="DX7:DY7"/>
    <mergeCell ref="DZ7:EA7"/>
    <mergeCell ref="DQ8:DR8"/>
    <mergeCell ref="DZ8:EA8"/>
    <mergeCell ref="DO5:DP5"/>
    <mergeCell ref="DO6:DP6"/>
    <mergeCell ref="DQ6:EA6"/>
    <mergeCell ref="DA4:DC4"/>
    <mergeCell ref="DD4:DG4"/>
    <mergeCell ref="DH4:DL4"/>
    <mergeCell ref="DA5:DC5"/>
    <mergeCell ref="DD5:DG5"/>
    <mergeCell ref="DH5:DL5"/>
    <mergeCell ref="CT4:CX4"/>
    <mergeCell ref="CJ5:CL5"/>
    <mergeCell ref="CM5:CP5"/>
    <mergeCell ref="CQ5:CS5"/>
    <mergeCell ref="CT5:CX5"/>
    <mergeCell ref="BY5:CB5"/>
    <mergeCell ref="CC5:CG5"/>
    <mergeCell ref="CJ4:CL4"/>
    <mergeCell ref="CM4:CP4"/>
    <mergeCell ref="CQ4:CS4"/>
    <mergeCell ref="AZ5:BB5"/>
    <mergeCell ref="BC5:BF5"/>
    <mergeCell ref="BG5:BJ5"/>
    <mergeCell ref="BK5:BO5"/>
    <mergeCell ref="BR3:CG3"/>
    <mergeCell ref="BR4:BT4"/>
    <mergeCell ref="AZ4:BB4"/>
    <mergeCell ref="BC4:BF4"/>
    <mergeCell ref="BG4:BJ4"/>
    <mergeCell ref="BK4:BO4"/>
    <mergeCell ref="AZ3:BO3"/>
    <mergeCell ref="BU4:BX4"/>
    <mergeCell ref="BY4:CB4"/>
    <mergeCell ref="CC4:CG4"/>
    <mergeCell ref="BR5:BT5"/>
    <mergeCell ref="BU5:BX5"/>
    <mergeCell ref="AH3:AW3"/>
    <mergeCell ref="AH4:AJ4"/>
    <mergeCell ref="AK4:AR4"/>
    <mergeCell ref="AS4:AW4"/>
    <mergeCell ref="AH5:AJ5"/>
    <mergeCell ref="AK5:AR5"/>
    <mergeCell ref="AS5:AW5"/>
    <mergeCell ref="CJ3:CX3"/>
    <mergeCell ref="DA3:DL3"/>
    <mergeCell ref="K4:N4"/>
    <mergeCell ref="C5:F5"/>
    <mergeCell ref="G5:J5"/>
    <mergeCell ref="K5:N5"/>
    <mergeCell ref="C3:N3"/>
    <mergeCell ref="C4:F4"/>
    <mergeCell ref="G4:J4"/>
    <mergeCell ref="R5:T5"/>
    <mergeCell ref="U5:Y5"/>
    <mergeCell ref="Z4:AD4"/>
    <mergeCell ref="Z5:AD5"/>
    <mergeCell ref="R3:AD3"/>
    <mergeCell ref="R4:T4"/>
    <mergeCell ref="U4:Y4"/>
  </mergeCells>
  <phoneticPr fontId="1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6BD7-D5DE-4DEB-9699-4B92272781E1}">
  <dimension ref="D4:ID27"/>
  <sheetViews>
    <sheetView showGridLines="0" zoomScale="25" zoomScaleNormal="25" workbookViewId="0">
      <selection activeCell="HF28" sqref="HF28"/>
    </sheetView>
  </sheetViews>
  <sheetFormatPr defaultRowHeight="18.75" x14ac:dyDescent="0.4"/>
  <cols>
    <col min="1" max="90" width="3.625" customWidth="1"/>
    <col min="91" max="91" width="4.25" customWidth="1"/>
    <col min="92" max="174" width="3.625" customWidth="1"/>
    <col min="175" max="238" width="2.625" customWidth="1"/>
  </cols>
  <sheetData>
    <row r="4" spans="4:238" ht="19.5" thickBot="1" x14ac:dyDescent="0.45">
      <c r="F4" s="4"/>
      <c r="G4" s="293" t="str">
        <f>"+0"</f>
        <v>+0</v>
      </c>
      <c r="H4" s="40"/>
      <c r="I4" s="40"/>
      <c r="J4" s="256"/>
      <c r="K4" s="293" t="str">
        <f>"+1"</f>
        <v>+1</v>
      </c>
      <c r="L4" s="40"/>
      <c r="M4" s="40"/>
      <c r="N4" s="256"/>
      <c r="O4" s="293" t="str">
        <f>"+2"</f>
        <v>+2</v>
      </c>
      <c r="P4" s="40"/>
      <c r="Q4" s="40"/>
      <c r="R4" s="256"/>
      <c r="S4" s="293" t="str">
        <f>"+3"</f>
        <v>+3</v>
      </c>
      <c r="T4" s="40"/>
      <c r="U4" s="40"/>
      <c r="V4" s="256"/>
      <c r="Z4" s="17"/>
      <c r="AA4" s="17"/>
      <c r="AB4" s="17"/>
      <c r="AC4" s="4"/>
      <c r="AD4" s="293" t="str">
        <f>"+0"</f>
        <v>+0</v>
      </c>
      <c r="AE4" s="40"/>
      <c r="AF4" s="40"/>
      <c r="AG4" s="256"/>
      <c r="AH4" s="293" t="str">
        <f>"+1"</f>
        <v>+1</v>
      </c>
      <c r="AI4" s="40"/>
      <c r="AJ4" s="40"/>
      <c r="AK4" s="256"/>
      <c r="AL4" s="293" t="str">
        <f>"+2"</f>
        <v>+2</v>
      </c>
      <c r="AM4" s="40"/>
      <c r="AN4" s="40"/>
      <c r="AO4" s="256"/>
      <c r="AP4" s="293" t="str">
        <f>"+3"</f>
        <v>+3</v>
      </c>
      <c r="AQ4" s="40"/>
      <c r="AR4" s="40"/>
      <c r="AS4" s="256"/>
      <c r="AV4" s="17"/>
      <c r="AW4" s="17"/>
      <c r="AX4" s="17"/>
      <c r="AY4" s="4"/>
      <c r="AZ4" s="293" t="str">
        <f>"+0"</f>
        <v>+0</v>
      </c>
      <c r="BA4" s="40"/>
      <c r="BB4" s="40"/>
      <c r="BC4" s="256"/>
      <c r="BD4" s="293" t="str">
        <f>"+1"</f>
        <v>+1</v>
      </c>
      <c r="BE4" s="40"/>
      <c r="BF4" s="40"/>
      <c r="BG4" s="256"/>
      <c r="BH4" s="293" t="str">
        <f>"+2"</f>
        <v>+2</v>
      </c>
      <c r="BI4" s="40"/>
      <c r="BJ4" s="40"/>
      <c r="BK4" s="256"/>
      <c r="BL4" s="293" t="str">
        <f>"+3"</f>
        <v>+3</v>
      </c>
      <c r="BM4" s="40"/>
      <c r="BN4" s="40"/>
      <c r="BO4" s="256"/>
      <c r="BT4" s="4"/>
      <c r="BU4" s="293" t="str">
        <f>"+0"</f>
        <v>+0</v>
      </c>
      <c r="BV4" s="40"/>
      <c r="BW4" s="40"/>
      <c r="BX4" s="256"/>
      <c r="BY4" s="293" t="str">
        <f>"+1"</f>
        <v>+1</v>
      </c>
      <c r="BZ4" s="40"/>
      <c r="CA4" s="40"/>
      <c r="CB4" s="256"/>
      <c r="CC4" s="293" t="str">
        <f>"+2"</f>
        <v>+2</v>
      </c>
      <c r="CD4" s="40"/>
      <c r="CE4" s="40"/>
      <c r="CF4" s="256"/>
      <c r="CG4" s="293" t="str">
        <f>"+3"</f>
        <v>+3</v>
      </c>
      <c r="CH4" s="40"/>
      <c r="CI4" s="40"/>
      <c r="CJ4" s="256"/>
      <c r="CM4" s="17"/>
      <c r="CN4" s="17"/>
      <c r="CO4" s="17"/>
      <c r="CP4" s="4"/>
      <c r="CQ4" s="293" t="str">
        <f>"+0"</f>
        <v>+0</v>
      </c>
      <c r="CR4" s="40"/>
      <c r="CS4" s="40"/>
      <c r="CT4" s="256"/>
      <c r="CU4" s="293" t="str">
        <f>"+1"</f>
        <v>+1</v>
      </c>
      <c r="CV4" s="40"/>
      <c r="CW4" s="40"/>
      <c r="CX4" s="256"/>
      <c r="CY4" s="293" t="str">
        <f>"+2"</f>
        <v>+2</v>
      </c>
      <c r="CZ4" s="40"/>
      <c r="DA4" s="40"/>
      <c r="DB4" s="256"/>
      <c r="DC4" s="293" t="str">
        <f>"+3"</f>
        <v>+3</v>
      </c>
      <c r="DD4" s="40"/>
      <c r="DE4" s="40"/>
      <c r="DF4" s="256"/>
      <c r="DG4" s="293" t="str">
        <f>"+4"</f>
        <v>+4</v>
      </c>
      <c r="DH4" s="40"/>
      <c r="DI4" s="40"/>
      <c r="DJ4" s="256"/>
      <c r="DK4" s="293" t="str">
        <f>"+5"</f>
        <v>+5</v>
      </c>
      <c r="DL4" s="40"/>
      <c r="DM4" s="40"/>
      <c r="DN4" s="256"/>
      <c r="DO4" s="293" t="str">
        <f>"+6"</f>
        <v>+6</v>
      </c>
      <c r="DP4" s="40"/>
      <c r="DQ4" s="40"/>
      <c r="DR4" s="256"/>
      <c r="DS4" s="293" t="str">
        <f>"+7"</f>
        <v>+7</v>
      </c>
      <c r="DT4" s="40"/>
      <c r="DU4" s="40"/>
      <c r="DV4" s="256"/>
      <c r="DZ4" s="17"/>
      <c r="EA4" s="17"/>
      <c r="EB4" s="17"/>
      <c r="EC4" s="4"/>
      <c r="ED4" s="293" t="str">
        <f>"+0"</f>
        <v>+0</v>
      </c>
      <c r="EE4" s="40"/>
      <c r="EF4" s="40"/>
      <c r="EG4" s="256"/>
      <c r="EH4" s="293" t="str">
        <f>"+1"</f>
        <v>+1</v>
      </c>
      <c r="EI4" s="40"/>
      <c r="EJ4" s="40"/>
      <c r="EK4" s="256"/>
      <c r="EL4" s="293" t="str">
        <f>"+2"</f>
        <v>+2</v>
      </c>
      <c r="EM4" s="40"/>
      <c r="EN4" s="40"/>
      <c r="EO4" s="256"/>
      <c r="EP4" s="293" t="str">
        <f>"+3"</f>
        <v>+3</v>
      </c>
      <c r="EQ4" s="40"/>
      <c r="ER4" s="40"/>
      <c r="ES4" s="256"/>
      <c r="ET4" s="293" t="str">
        <f>"+4"</f>
        <v>+4</v>
      </c>
      <c r="EU4" s="40"/>
      <c r="EV4" s="40"/>
      <c r="EW4" s="256"/>
      <c r="EX4" s="293" t="str">
        <f>"+5"</f>
        <v>+5</v>
      </c>
      <c r="EY4" s="40"/>
      <c r="EZ4" s="40"/>
      <c r="FA4" s="256"/>
      <c r="FB4" s="293" t="str">
        <f>"+6"</f>
        <v>+6</v>
      </c>
      <c r="FC4" s="40"/>
      <c r="FD4" s="40"/>
      <c r="FE4" s="256"/>
      <c r="FF4" s="293" t="str">
        <f>"+7"</f>
        <v>+7</v>
      </c>
      <c r="FG4" s="40"/>
      <c r="FH4" s="40"/>
      <c r="FI4" s="256"/>
      <c r="FO4" s="3"/>
      <c r="FP4" s="3"/>
      <c r="FQ4" s="3"/>
      <c r="FR4" s="4"/>
      <c r="FS4" s="293" t="str">
        <f>"+0"</f>
        <v>+0</v>
      </c>
      <c r="FT4" s="40"/>
      <c r="FU4" s="40"/>
      <c r="FV4" s="256"/>
      <c r="FW4" s="293" t="str">
        <f>"+1"</f>
        <v>+1</v>
      </c>
      <c r="FX4" s="40"/>
      <c r="FY4" s="40"/>
      <c r="FZ4" s="256"/>
      <c r="GA4" s="293" t="str">
        <f>"+2"</f>
        <v>+2</v>
      </c>
      <c r="GB4" s="40"/>
      <c r="GC4" s="40"/>
      <c r="GD4" s="256"/>
      <c r="GE4" s="293" t="str">
        <f>"+3"</f>
        <v>+3</v>
      </c>
      <c r="GF4" s="40"/>
      <c r="GG4" s="40"/>
      <c r="GH4" s="256"/>
      <c r="GI4" s="293" t="str">
        <f>"+4"</f>
        <v>+4</v>
      </c>
      <c r="GJ4" s="40"/>
      <c r="GK4" s="40"/>
      <c r="GL4" s="256"/>
      <c r="GM4" s="293" t="str">
        <f>"+5"</f>
        <v>+5</v>
      </c>
      <c r="GN4" s="40"/>
      <c r="GO4" s="40"/>
      <c r="GP4" s="256"/>
      <c r="GQ4" s="293" t="str">
        <f>"+6"</f>
        <v>+6</v>
      </c>
      <c r="GR4" s="40"/>
      <c r="GS4" s="40"/>
      <c r="GT4" s="256"/>
      <c r="GU4" s="293" t="str">
        <f>"+7"</f>
        <v>+7</v>
      </c>
      <c r="GV4" s="40"/>
      <c r="GW4" s="40"/>
      <c r="GX4" s="256"/>
      <c r="GY4" s="293" t="str">
        <f>"+8"</f>
        <v>+8</v>
      </c>
      <c r="GZ4" s="40"/>
      <c r="HA4" s="40"/>
      <c r="HB4" s="256"/>
      <c r="HC4" s="293" t="str">
        <f>"+9"</f>
        <v>+9</v>
      </c>
      <c r="HD4" s="40"/>
      <c r="HE4" s="40"/>
      <c r="HF4" s="256"/>
      <c r="HG4" s="293" t="str">
        <f>"+10"</f>
        <v>+10</v>
      </c>
      <c r="HH4" s="40"/>
      <c r="HI4" s="40"/>
      <c r="HJ4" s="256"/>
      <c r="HK4" s="293" t="str">
        <f>"+11"</f>
        <v>+11</v>
      </c>
      <c r="HL4" s="40"/>
      <c r="HM4" s="40"/>
      <c r="HN4" s="256"/>
      <c r="HO4" s="293" t="str">
        <f>"+12"</f>
        <v>+12</v>
      </c>
      <c r="HP4" s="40"/>
      <c r="HQ4" s="40"/>
      <c r="HR4" s="256"/>
      <c r="HS4" s="293" t="str">
        <f>"+13"</f>
        <v>+13</v>
      </c>
      <c r="HT4" s="40"/>
      <c r="HU4" s="40"/>
      <c r="HV4" s="256"/>
      <c r="HW4" s="293" t="str">
        <f>"+14"</f>
        <v>+14</v>
      </c>
      <c r="HX4" s="40"/>
      <c r="HY4" s="40"/>
      <c r="HZ4" s="256"/>
      <c r="IA4" s="293" t="str">
        <f>"+15"</f>
        <v>+15</v>
      </c>
      <c r="IB4" s="40"/>
      <c r="IC4" s="40"/>
      <c r="ID4" s="256"/>
    </row>
    <row r="5" spans="4:238" x14ac:dyDescent="0.4">
      <c r="D5" s="282" t="s">
        <v>147</v>
      </c>
      <c r="E5" s="282"/>
      <c r="F5" s="14"/>
      <c r="G5" s="302" t="s">
        <v>148</v>
      </c>
      <c r="H5" s="303"/>
      <c r="I5" s="303"/>
      <c r="J5" s="304"/>
      <c r="K5" s="296" t="s">
        <v>149</v>
      </c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307"/>
      <c r="Z5" s="300" t="s">
        <v>147</v>
      </c>
      <c r="AA5" s="300"/>
      <c r="AB5" s="300"/>
      <c r="AC5" s="14"/>
      <c r="AD5" s="302" t="s">
        <v>148</v>
      </c>
      <c r="AE5" s="303"/>
      <c r="AF5" s="303"/>
      <c r="AG5" s="304"/>
      <c r="AH5" s="296" t="s">
        <v>149</v>
      </c>
      <c r="AI5" s="296"/>
      <c r="AJ5" s="296"/>
      <c r="AK5" s="296"/>
      <c r="AL5" s="296"/>
      <c r="AM5" s="296"/>
      <c r="AN5" s="296"/>
      <c r="AO5" s="296"/>
      <c r="AP5" s="296"/>
      <c r="AQ5" s="296"/>
      <c r="AR5" s="296"/>
      <c r="AS5" s="307"/>
      <c r="AV5" s="300" t="s">
        <v>147</v>
      </c>
      <c r="AW5" s="300"/>
      <c r="AX5" s="300"/>
      <c r="AY5" s="14"/>
      <c r="AZ5" s="302" t="s">
        <v>148</v>
      </c>
      <c r="BA5" s="303"/>
      <c r="BB5" s="303"/>
      <c r="BC5" s="304"/>
      <c r="BD5" s="296" t="s">
        <v>149</v>
      </c>
      <c r="BE5" s="296"/>
      <c r="BF5" s="296"/>
      <c r="BG5" s="296"/>
      <c r="BH5" s="296"/>
      <c r="BI5" s="296"/>
      <c r="BJ5" s="296"/>
      <c r="BK5" s="296"/>
      <c r="BL5" s="296"/>
      <c r="BM5" s="296"/>
      <c r="BN5" s="296"/>
      <c r="BO5" s="307"/>
      <c r="BR5" s="282" t="s">
        <v>147</v>
      </c>
      <c r="BS5" s="282"/>
      <c r="BT5" s="14"/>
      <c r="BU5" s="302" t="s">
        <v>148</v>
      </c>
      <c r="BV5" s="303"/>
      <c r="BW5" s="303"/>
      <c r="BX5" s="304"/>
      <c r="BY5" s="296" t="s">
        <v>149</v>
      </c>
      <c r="BZ5" s="296"/>
      <c r="CA5" s="296"/>
      <c r="CB5" s="296"/>
      <c r="CC5" s="296"/>
      <c r="CD5" s="296"/>
      <c r="CE5" s="296"/>
      <c r="CF5" s="296"/>
      <c r="CG5" s="296"/>
      <c r="CH5" s="296"/>
      <c r="CI5" s="296"/>
      <c r="CJ5" s="307"/>
      <c r="CM5" s="300" t="s">
        <v>147</v>
      </c>
      <c r="CN5" s="300"/>
      <c r="CO5" s="300"/>
      <c r="CP5" s="14"/>
      <c r="CQ5" s="302" t="s">
        <v>148</v>
      </c>
      <c r="CR5" s="303"/>
      <c r="CS5" s="303"/>
      <c r="CT5" s="304"/>
      <c r="CU5" s="275" t="s">
        <v>1</v>
      </c>
      <c r="CV5" s="276"/>
      <c r="CW5" s="276"/>
      <c r="CX5" s="276"/>
      <c r="CY5" s="276"/>
      <c r="CZ5" s="276"/>
      <c r="DA5" s="276"/>
      <c r="DB5" s="276"/>
      <c r="DC5" s="276"/>
      <c r="DD5" s="276"/>
      <c r="DE5" s="276"/>
      <c r="DF5" s="276"/>
      <c r="DG5" s="276"/>
      <c r="DH5" s="276"/>
      <c r="DI5" s="276"/>
      <c r="DJ5" s="276"/>
      <c r="DK5" s="276"/>
      <c r="DL5" s="276"/>
      <c r="DM5" s="276"/>
      <c r="DN5" s="305"/>
      <c r="DO5" s="296" t="s">
        <v>156</v>
      </c>
      <c r="DP5" s="296"/>
      <c r="DQ5" s="296"/>
      <c r="DR5" s="296"/>
      <c r="DS5" s="296"/>
      <c r="DT5" s="296"/>
      <c r="DU5" s="296"/>
      <c r="DV5" s="307"/>
      <c r="DZ5" s="300" t="s">
        <v>147</v>
      </c>
      <c r="EA5" s="300"/>
      <c r="EB5" s="300"/>
      <c r="EC5" s="14"/>
      <c r="ED5" s="302" t="s">
        <v>148</v>
      </c>
      <c r="EE5" s="303"/>
      <c r="EF5" s="303"/>
      <c r="EG5" s="304"/>
      <c r="EH5" s="275" t="s">
        <v>1</v>
      </c>
      <c r="EI5" s="276"/>
      <c r="EJ5" s="276"/>
      <c r="EK5" s="276"/>
      <c r="EL5" s="276"/>
      <c r="EM5" s="276"/>
      <c r="EN5" s="276"/>
      <c r="EO5" s="276"/>
      <c r="EP5" s="276"/>
      <c r="EQ5" s="276"/>
      <c r="ER5" s="276"/>
      <c r="ES5" s="276"/>
      <c r="ET5" s="276"/>
      <c r="EU5" s="276"/>
      <c r="EV5" s="276"/>
      <c r="EW5" s="276"/>
      <c r="EX5" s="276"/>
      <c r="EY5" s="276"/>
      <c r="EZ5" s="276"/>
      <c r="FA5" s="305"/>
      <c r="FB5" s="296" t="s">
        <v>156</v>
      </c>
      <c r="FC5" s="296"/>
      <c r="FD5" s="296"/>
      <c r="FE5" s="296"/>
      <c r="FF5" s="296"/>
      <c r="FG5" s="296"/>
      <c r="FH5" s="296"/>
      <c r="FI5" s="307"/>
      <c r="FO5" s="282" t="s">
        <v>147</v>
      </c>
      <c r="FP5" s="282"/>
      <c r="FQ5" s="282"/>
      <c r="FR5" s="2"/>
      <c r="FS5" s="294" t="s">
        <v>148</v>
      </c>
      <c r="FT5" s="295"/>
      <c r="FU5" s="295"/>
      <c r="FV5" s="295"/>
      <c r="FW5" s="284" t="s">
        <v>1</v>
      </c>
      <c r="FX5" s="284"/>
      <c r="FY5" s="284"/>
      <c r="FZ5" s="284"/>
      <c r="GA5" s="284"/>
      <c r="GB5" s="284"/>
      <c r="GC5" s="284"/>
      <c r="GD5" s="284"/>
      <c r="GE5" s="284"/>
      <c r="GF5" s="284"/>
      <c r="GG5" s="284"/>
      <c r="GH5" s="284"/>
      <c r="GI5" s="284"/>
      <c r="GJ5" s="284"/>
      <c r="GK5" s="284"/>
      <c r="GL5" s="284"/>
      <c r="GM5" s="284"/>
      <c r="GN5" s="284"/>
      <c r="GO5" s="284"/>
      <c r="GP5" s="284"/>
      <c r="GQ5" s="296" t="s">
        <v>156</v>
      </c>
      <c r="GR5" s="296"/>
      <c r="GS5" s="296"/>
      <c r="GT5" s="296"/>
      <c r="GU5" s="296"/>
      <c r="GV5" s="296"/>
      <c r="GW5" s="296"/>
      <c r="GX5" s="296"/>
      <c r="GY5" s="284" t="s">
        <v>1</v>
      </c>
      <c r="GZ5" s="284"/>
      <c r="HA5" s="284"/>
      <c r="HB5" s="284"/>
      <c r="HC5" s="284"/>
      <c r="HD5" s="284"/>
      <c r="HE5" s="284"/>
      <c r="HF5" s="284"/>
      <c r="HG5" s="284"/>
      <c r="HH5" s="284"/>
      <c r="HI5" s="284"/>
      <c r="HJ5" s="284"/>
      <c r="HK5" s="284"/>
      <c r="HL5" s="284"/>
      <c r="HM5" s="284"/>
      <c r="HN5" s="284"/>
      <c r="HO5" s="284"/>
      <c r="HP5" s="284"/>
      <c r="HQ5" s="284"/>
      <c r="HR5" s="284"/>
      <c r="HS5" s="284"/>
      <c r="HT5" s="284"/>
      <c r="HU5" s="284"/>
      <c r="HV5" s="284"/>
      <c r="HW5" s="284"/>
      <c r="HX5" s="284"/>
      <c r="HY5" s="284"/>
      <c r="HZ5" s="284"/>
      <c r="IA5" s="284"/>
      <c r="IB5" s="284"/>
      <c r="IC5" s="284"/>
      <c r="ID5" s="285"/>
    </row>
    <row r="6" spans="4:238" ht="19.5" thickBot="1" x14ac:dyDescent="0.45">
      <c r="D6" s="43"/>
      <c r="E6" s="43"/>
      <c r="F6" s="15"/>
      <c r="G6" s="310" t="s">
        <v>133</v>
      </c>
      <c r="H6" s="311"/>
      <c r="I6" s="311"/>
      <c r="J6" s="311"/>
      <c r="K6" s="311" t="s">
        <v>150</v>
      </c>
      <c r="L6" s="311"/>
      <c r="M6" s="311"/>
      <c r="N6" s="311"/>
      <c r="O6" s="311" t="s">
        <v>151</v>
      </c>
      <c r="P6" s="311"/>
      <c r="Q6" s="311"/>
      <c r="R6" s="311"/>
      <c r="S6" s="311" t="s">
        <v>152</v>
      </c>
      <c r="T6" s="311"/>
      <c r="U6" s="311"/>
      <c r="V6" s="313"/>
      <c r="Z6" s="43"/>
      <c r="AA6" s="43"/>
      <c r="AB6" s="43"/>
      <c r="AC6" s="15"/>
      <c r="AD6" s="310" t="s">
        <v>160</v>
      </c>
      <c r="AE6" s="311"/>
      <c r="AF6" s="311"/>
      <c r="AG6" s="311"/>
      <c r="AH6" s="311" t="s">
        <v>150</v>
      </c>
      <c r="AI6" s="311"/>
      <c r="AJ6" s="311"/>
      <c r="AK6" s="311"/>
      <c r="AL6" s="311" t="s">
        <v>151</v>
      </c>
      <c r="AM6" s="311"/>
      <c r="AN6" s="311"/>
      <c r="AO6" s="311"/>
      <c r="AP6" s="311" t="s">
        <v>152</v>
      </c>
      <c r="AQ6" s="311"/>
      <c r="AR6" s="311"/>
      <c r="AS6" s="313"/>
      <c r="AV6" s="43"/>
      <c r="AW6" s="43"/>
      <c r="AX6" s="43"/>
      <c r="AY6" s="15"/>
      <c r="AZ6" s="310" t="s">
        <v>162</v>
      </c>
      <c r="BA6" s="311"/>
      <c r="BB6" s="311"/>
      <c r="BC6" s="311"/>
      <c r="BD6" s="311" t="s">
        <v>150</v>
      </c>
      <c r="BE6" s="311"/>
      <c r="BF6" s="311"/>
      <c r="BG6" s="311"/>
      <c r="BH6" s="311" t="s">
        <v>151</v>
      </c>
      <c r="BI6" s="311"/>
      <c r="BJ6" s="311"/>
      <c r="BK6" s="311"/>
      <c r="BL6" s="311" t="s">
        <v>152</v>
      </c>
      <c r="BM6" s="311"/>
      <c r="BN6" s="311"/>
      <c r="BO6" s="313"/>
      <c r="BR6" s="43"/>
      <c r="BS6" s="43"/>
      <c r="BT6" s="15"/>
      <c r="BU6" s="310" t="s">
        <v>163</v>
      </c>
      <c r="BV6" s="311"/>
      <c r="BW6" s="311"/>
      <c r="BX6" s="311"/>
      <c r="BY6" s="311" t="s">
        <v>150</v>
      </c>
      <c r="BZ6" s="311"/>
      <c r="CA6" s="311"/>
      <c r="CB6" s="311"/>
      <c r="CC6" s="311" t="s">
        <v>151</v>
      </c>
      <c r="CD6" s="311"/>
      <c r="CE6" s="311"/>
      <c r="CF6" s="311"/>
      <c r="CG6" s="311" t="s">
        <v>152</v>
      </c>
      <c r="CH6" s="311"/>
      <c r="CI6" s="311"/>
      <c r="CJ6" s="313"/>
      <c r="CM6" s="43"/>
      <c r="CN6" s="43"/>
      <c r="CO6" s="43"/>
      <c r="CP6" s="15"/>
      <c r="CQ6" s="310" t="s">
        <v>136</v>
      </c>
      <c r="CR6" s="311"/>
      <c r="CS6" s="311"/>
      <c r="CT6" s="311"/>
      <c r="CU6" s="278"/>
      <c r="CV6" s="279"/>
      <c r="CW6" s="279"/>
      <c r="CX6" s="279"/>
      <c r="CY6" s="279"/>
      <c r="CZ6" s="279"/>
      <c r="DA6" s="279"/>
      <c r="DB6" s="279"/>
      <c r="DC6" s="279"/>
      <c r="DD6" s="279"/>
      <c r="DE6" s="279"/>
      <c r="DF6" s="279"/>
      <c r="DG6" s="279"/>
      <c r="DH6" s="279"/>
      <c r="DI6" s="279"/>
      <c r="DJ6" s="279"/>
      <c r="DK6" s="279"/>
      <c r="DL6" s="279"/>
      <c r="DM6" s="279"/>
      <c r="DN6" s="306"/>
      <c r="DO6" s="274" t="s">
        <v>154</v>
      </c>
      <c r="DP6" s="274"/>
      <c r="DQ6" s="274"/>
      <c r="DR6" s="274"/>
      <c r="DS6" s="274" t="s">
        <v>155</v>
      </c>
      <c r="DT6" s="274"/>
      <c r="DU6" s="274"/>
      <c r="DV6" s="281"/>
      <c r="DZ6" s="43"/>
      <c r="EA6" s="43"/>
      <c r="EB6" s="301"/>
      <c r="EC6" s="15"/>
      <c r="ED6" s="292" t="s">
        <v>180</v>
      </c>
      <c r="EE6" s="274"/>
      <c r="EF6" s="274"/>
      <c r="EG6" s="274"/>
      <c r="EH6" s="278"/>
      <c r="EI6" s="279"/>
      <c r="EJ6" s="279"/>
      <c r="EK6" s="279"/>
      <c r="EL6" s="279"/>
      <c r="EM6" s="279"/>
      <c r="EN6" s="279"/>
      <c r="EO6" s="279"/>
      <c r="EP6" s="279"/>
      <c r="EQ6" s="279"/>
      <c r="ER6" s="279"/>
      <c r="ES6" s="279"/>
      <c r="ET6" s="279"/>
      <c r="EU6" s="279"/>
      <c r="EV6" s="279"/>
      <c r="EW6" s="279"/>
      <c r="EX6" s="279"/>
      <c r="EY6" s="279"/>
      <c r="EZ6" s="279"/>
      <c r="FA6" s="306"/>
      <c r="FB6" s="274" t="s">
        <v>154</v>
      </c>
      <c r="FC6" s="274"/>
      <c r="FD6" s="274"/>
      <c r="FE6" s="274"/>
      <c r="FF6" s="274" t="s">
        <v>155</v>
      </c>
      <c r="FG6" s="274"/>
      <c r="FH6" s="274"/>
      <c r="FI6" s="281"/>
      <c r="FO6" s="43"/>
      <c r="FP6" s="43"/>
      <c r="FQ6" s="43"/>
      <c r="FR6" s="17"/>
      <c r="FS6" s="292" t="s">
        <v>181</v>
      </c>
      <c r="FT6" s="274"/>
      <c r="FU6" s="274"/>
      <c r="FV6" s="274"/>
      <c r="FW6" s="287"/>
      <c r="FX6" s="287"/>
      <c r="FY6" s="287"/>
      <c r="FZ6" s="287"/>
      <c r="GA6" s="287"/>
      <c r="GB6" s="287"/>
      <c r="GC6" s="287"/>
      <c r="GD6" s="287"/>
      <c r="GE6" s="287"/>
      <c r="GF6" s="287"/>
      <c r="GG6" s="287"/>
      <c r="GH6" s="287"/>
      <c r="GI6" s="287"/>
      <c r="GJ6" s="287"/>
      <c r="GK6" s="287"/>
      <c r="GL6" s="287"/>
      <c r="GM6" s="287"/>
      <c r="GN6" s="287"/>
      <c r="GO6" s="287"/>
      <c r="GP6" s="287"/>
      <c r="GQ6" s="274" t="s">
        <v>154</v>
      </c>
      <c r="GR6" s="274"/>
      <c r="GS6" s="274"/>
      <c r="GT6" s="274"/>
      <c r="GU6" s="274" t="s">
        <v>155</v>
      </c>
      <c r="GV6" s="274"/>
      <c r="GW6" s="274"/>
      <c r="GX6" s="274"/>
      <c r="GY6" s="287"/>
      <c r="GZ6" s="287"/>
      <c r="HA6" s="287"/>
      <c r="HB6" s="287"/>
      <c r="HC6" s="287"/>
      <c r="HD6" s="287"/>
      <c r="HE6" s="287"/>
      <c r="HF6" s="287"/>
      <c r="HG6" s="287"/>
      <c r="HH6" s="287"/>
      <c r="HI6" s="287"/>
      <c r="HJ6" s="287"/>
      <c r="HK6" s="287"/>
      <c r="HL6" s="287"/>
      <c r="HM6" s="287"/>
      <c r="HN6" s="287"/>
      <c r="HO6" s="287"/>
      <c r="HP6" s="287"/>
      <c r="HQ6" s="287"/>
      <c r="HR6" s="287"/>
      <c r="HS6" s="287"/>
      <c r="HT6" s="287"/>
      <c r="HU6" s="287"/>
      <c r="HV6" s="287"/>
      <c r="HW6" s="287"/>
      <c r="HX6" s="287"/>
      <c r="HY6" s="287"/>
      <c r="HZ6" s="287"/>
      <c r="IA6" s="287"/>
      <c r="IB6" s="287"/>
      <c r="IC6" s="287"/>
      <c r="ID6" s="288"/>
    </row>
    <row r="7" spans="4:238" x14ac:dyDescent="0.4">
      <c r="D7" s="282" t="s">
        <v>153</v>
      </c>
      <c r="E7" s="282"/>
      <c r="F7" s="14"/>
      <c r="G7" s="312" t="s">
        <v>149</v>
      </c>
      <c r="H7" s="296"/>
      <c r="I7" s="296"/>
      <c r="J7" s="296"/>
      <c r="K7" s="296"/>
      <c r="L7" s="296"/>
      <c r="M7" s="296"/>
      <c r="N7" s="296"/>
      <c r="O7" s="296" t="s">
        <v>156</v>
      </c>
      <c r="P7" s="296"/>
      <c r="Q7" s="296"/>
      <c r="R7" s="296"/>
      <c r="S7" s="296"/>
      <c r="T7" s="296"/>
      <c r="U7" s="296"/>
      <c r="V7" s="307"/>
      <c r="Z7" s="300" t="s">
        <v>153</v>
      </c>
      <c r="AA7" s="300"/>
      <c r="AB7" s="300"/>
      <c r="AC7" s="14"/>
      <c r="AD7" s="312" t="s">
        <v>149</v>
      </c>
      <c r="AE7" s="296"/>
      <c r="AF7" s="296"/>
      <c r="AG7" s="296"/>
      <c r="AH7" s="296"/>
      <c r="AI7" s="296"/>
      <c r="AJ7" s="296"/>
      <c r="AK7" s="296"/>
      <c r="AL7" s="296" t="s">
        <v>156</v>
      </c>
      <c r="AM7" s="296"/>
      <c r="AN7" s="296"/>
      <c r="AO7" s="296"/>
      <c r="AP7" s="296"/>
      <c r="AQ7" s="296"/>
      <c r="AR7" s="296"/>
      <c r="AS7" s="307"/>
      <c r="AV7" s="300" t="s">
        <v>153</v>
      </c>
      <c r="AW7" s="300"/>
      <c r="AX7" s="300"/>
      <c r="AY7" s="14"/>
      <c r="AZ7" s="312" t="s">
        <v>149</v>
      </c>
      <c r="BA7" s="296"/>
      <c r="BB7" s="296"/>
      <c r="BC7" s="296"/>
      <c r="BD7" s="296"/>
      <c r="BE7" s="296"/>
      <c r="BF7" s="296"/>
      <c r="BG7" s="296"/>
      <c r="BH7" s="296" t="s">
        <v>156</v>
      </c>
      <c r="BI7" s="296"/>
      <c r="BJ7" s="296"/>
      <c r="BK7" s="296"/>
      <c r="BL7" s="296"/>
      <c r="BM7" s="296"/>
      <c r="BN7" s="296"/>
      <c r="BO7" s="307"/>
      <c r="BR7" s="282" t="s">
        <v>153</v>
      </c>
      <c r="BS7" s="282"/>
      <c r="BT7" s="14"/>
      <c r="BU7" s="312" t="s">
        <v>149</v>
      </c>
      <c r="BV7" s="296"/>
      <c r="BW7" s="296"/>
      <c r="BX7" s="296"/>
      <c r="BY7" s="296"/>
      <c r="BZ7" s="296"/>
      <c r="CA7" s="296"/>
      <c r="CB7" s="296"/>
      <c r="CC7" s="296" t="s">
        <v>156</v>
      </c>
      <c r="CD7" s="296"/>
      <c r="CE7" s="296"/>
      <c r="CF7" s="296"/>
      <c r="CG7" s="296"/>
      <c r="CH7" s="296"/>
      <c r="CI7" s="296"/>
      <c r="CJ7" s="307"/>
      <c r="CM7" s="300" t="s">
        <v>159</v>
      </c>
      <c r="CN7" s="300"/>
      <c r="CO7" s="300"/>
      <c r="CP7" s="14"/>
      <c r="CQ7" s="289" t="s">
        <v>164</v>
      </c>
      <c r="CR7" s="290"/>
      <c r="CS7" s="290"/>
      <c r="CT7" s="290"/>
      <c r="CU7" s="290"/>
      <c r="CV7" s="290"/>
      <c r="CW7" s="290"/>
      <c r="CX7" s="290"/>
      <c r="CY7" s="275" t="s">
        <v>1</v>
      </c>
      <c r="CZ7" s="276"/>
      <c r="DA7" s="276"/>
      <c r="DB7" s="276"/>
      <c r="DC7" s="276"/>
      <c r="DD7" s="276"/>
      <c r="DE7" s="276"/>
      <c r="DF7" s="276"/>
      <c r="DG7" s="276"/>
      <c r="DH7" s="276"/>
      <c r="DI7" s="276"/>
      <c r="DJ7" s="276"/>
      <c r="DK7" s="276"/>
      <c r="DL7" s="276"/>
      <c r="DM7" s="276"/>
      <c r="DN7" s="276"/>
      <c r="DO7" s="276"/>
      <c r="DP7" s="276"/>
      <c r="DQ7" s="276"/>
      <c r="DR7" s="276"/>
      <c r="DS7" s="276"/>
      <c r="DT7" s="276"/>
      <c r="DU7" s="276"/>
      <c r="DV7" s="277"/>
      <c r="EB7" s="2"/>
      <c r="EC7" s="2"/>
      <c r="FO7" s="282" t="s">
        <v>176</v>
      </c>
      <c r="FP7" s="282"/>
      <c r="FQ7" s="282"/>
      <c r="FR7" s="2"/>
      <c r="FS7" s="289" t="s">
        <v>182</v>
      </c>
      <c r="FT7" s="290"/>
      <c r="FU7" s="290"/>
      <c r="FV7" s="290"/>
      <c r="FW7" s="290"/>
      <c r="FX7" s="290"/>
      <c r="FY7" s="290"/>
      <c r="FZ7" s="290"/>
      <c r="GA7" s="290"/>
      <c r="GB7" s="290"/>
      <c r="GC7" s="290"/>
      <c r="GD7" s="290"/>
      <c r="GE7" s="290"/>
      <c r="GF7" s="290"/>
      <c r="GG7" s="290"/>
      <c r="GH7" s="290"/>
      <c r="GI7" s="290"/>
      <c r="GJ7" s="290"/>
      <c r="GK7" s="290"/>
      <c r="GL7" s="290"/>
      <c r="GM7" s="290"/>
      <c r="GN7" s="290"/>
      <c r="GO7" s="290"/>
      <c r="GP7" s="290"/>
      <c r="GQ7" s="290"/>
      <c r="GR7" s="290"/>
      <c r="GS7" s="290"/>
      <c r="GT7" s="290"/>
      <c r="GU7" s="290"/>
      <c r="GV7" s="290"/>
      <c r="GW7" s="290"/>
      <c r="GX7" s="290"/>
      <c r="GY7" s="290"/>
      <c r="GZ7" s="290"/>
      <c r="HA7" s="290"/>
      <c r="HB7" s="290"/>
      <c r="HC7" s="290"/>
      <c r="HD7" s="290"/>
      <c r="HE7" s="290"/>
      <c r="HF7" s="290"/>
      <c r="HG7" s="290"/>
      <c r="HH7" s="290"/>
      <c r="HI7" s="290"/>
      <c r="HJ7" s="290"/>
      <c r="HK7" s="290"/>
      <c r="HL7" s="290"/>
      <c r="HM7" s="290"/>
      <c r="HN7" s="290"/>
      <c r="HO7" s="290"/>
      <c r="HP7" s="290"/>
      <c r="HQ7" s="290"/>
      <c r="HR7" s="290"/>
      <c r="HS7" s="290"/>
      <c r="HT7" s="290"/>
      <c r="HU7" s="290"/>
      <c r="HV7" s="290"/>
      <c r="HW7" s="290"/>
      <c r="HX7" s="290"/>
      <c r="HY7" s="290"/>
      <c r="HZ7" s="290"/>
      <c r="IA7" s="290"/>
      <c r="IB7" s="290"/>
      <c r="IC7" s="290"/>
      <c r="ID7" s="291"/>
    </row>
    <row r="8" spans="4:238" ht="19.5" thickBot="1" x14ac:dyDescent="0.45">
      <c r="D8" s="43"/>
      <c r="E8" s="43"/>
      <c r="F8" s="16"/>
      <c r="G8" s="292" t="s">
        <v>154</v>
      </c>
      <c r="H8" s="274"/>
      <c r="I8" s="274"/>
      <c r="J8" s="274"/>
      <c r="K8" s="274" t="s">
        <v>155</v>
      </c>
      <c r="L8" s="274"/>
      <c r="M8" s="274"/>
      <c r="N8" s="274"/>
      <c r="O8" s="274" t="s">
        <v>158</v>
      </c>
      <c r="P8" s="274"/>
      <c r="Q8" s="274"/>
      <c r="R8" s="274"/>
      <c r="S8" s="274" t="s">
        <v>157</v>
      </c>
      <c r="T8" s="274"/>
      <c r="U8" s="274"/>
      <c r="V8" s="281"/>
      <c r="Z8" s="43"/>
      <c r="AA8" s="43"/>
      <c r="AB8" s="43"/>
      <c r="AC8" s="16"/>
      <c r="AD8" s="292" t="s">
        <v>154</v>
      </c>
      <c r="AE8" s="274"/>
      <c r="AF8" s="274"/>
      <c r="AG8" s="274"/>
      <c r="AH8" s="274" t="s">
        <v>155</v>
      </c>
      <c r="AI8" s="274"/>
      <c r="AJ8" s="274"/>
      <c r="AK8" s="317"/>
      <c r="AL8" s="274" t="s">
        <v>154</v>
      </c>
      <c r="AM8" s="274"/>
      <c r="AN8" s="274"/>
      <c r="AO8" s="274"/>
      <c r="AP8" s="274" t="s">
        <v>155</v>
      </c>
      <c r="AQ8" s="274"/>
      <c r="AR8" s="274"/>
      <c r="AS8" s="281"/>
      <c r="AV8" s="43"/>
      <c r="AW8" s="43"/>
      <c r="AX8" s="43"/>
      <c r="AY8" s="16"/>
      <c r="AZ8" s="292" t="s">
        <v>154</v>
      </c>
      <c r="BA8" s="274"/>
      <c r="BB8" s="274"/>
      <c r="BC8" s="274"/>
      <c r="BD8" s="274" t="s">
        <v>155</v>
      </c>
      <c r="BE8" s="274"/>
      <c r="BF8" s="274"/>
      <c r="BG8" s="274"/>
      <c r="BH8" s="274" t="s">
        <v>158</v>
      </c>
      <c r="BI8" s="274"/>
      <c r="BJ8" s="274"/>
      <c r="BK8" s="274"/>
      <c r="BL8" s="274" t="s">
        <v>157</v>
      </c>
      <c r="BM8" s="274"/>
      <c r="BN8" s="274"/>
      <c r="BO8" s="281"/>
      <c r="BR8" s="43"/>
      <c r="BS8" s="43"/>
      <c r="BT8" s="16"/>
      <c r="BU8" s="292" t="s">
        <v>154</v>
      </c>
      <c r="BV8" s="274"/>
      <c r="BW8" s="274"/>
      <c r="BX8" s="274"/>
      <c r="BY8" s="274" t="s">
        <v>155</v>
      </c>
      <c r="BZ8" s="274"/>
      <c r="CA8" s="274"/>
      <c r="CB8" s="274"/>
      <c r="CC8" s="274" t="s">
        <v>154</v>
      </c>
      <c r="CD8" s="274"/>
      <c r="CE8" s="274"/>
      <c r="CF8" s="274"/>
      <c r="CG8" s="274" t="s">
        <v>155</v>
      </c>
      <c r="CH8" s="274"/>
      <c r="CI8" s="274"/>
      <c r="CJ8" s="281"/>
      <c r="CM8" s="43"/>
      <c r="CN8" s="43"/>
      <c r="CO8" s="43"/>
      <c r="CP8" s="16"/>
      <c r="CQ8" s="292" t="s">
        <v>155</v>
      </c>
      <c r="CR8" s="274"/>
      <c r="CS8" s="274"/>
      <c r="CT8" s="274"/>
      <c r="CU8" s="274" t="s">
        <v>154</v>
      </c>
      <c r="CV8" s="274"/>
      <c r="CW8" s="274"/>
      <c r="CX8" s="274"/>
      <c r="CY8" s="278"/>
      <c r="CZ8" s="279"/>
      <c r="DA8" s="279"/>
      <c r="DB8" s="279"/>
      <c r="DC8" s="279"/>
      <c r="DD8" s="279"/>
      <c r="DE8" s="279"/>
      <c r="DF8" s="279"/>
      <c r="DG8" s="279"/>
      <c r="DH8" s="279"/>
      <c r="DI8" s="279"/>
      <c r="DJ8" s="279"/>
      <c r="DK8" s="279"/>
      <c r="DL8" s="279"/>
      <c r="DM8" s="279"/>
      <c r="DN8" s="279"/>
      <c r="DO8" s="279"/>
      <c r="DP8" s="279"/>
      <c r="DQ8" s="279"/>
      <c r="DR8" s="279"/>
      <c r="DS8" s="279"/>
      <c r="DT8" s="279"/>
      <c r="DU8" s="279"/>
      <c r="DV8" s="280"/>
      <c r="FO8" s="43"/>
      <c r="FP8" s="43"/>
      <c r="FQ8" s="43"/>
      <c r="FR8" s="17"/>
      <c r="FS8" s="292" t="s">
        <v>155</v>
      </c>
      <c r="FT8" s="274"/>
      <c r="FU8" s="274"/>
      <c r="FV8" s="274"/>
      <c r="FW8" s="274" t="s">
        <v>154</v>
      </c>
      <c r="FX8" s="274"/>
      <c r="FY8" s="274"/>
      <c r="FZ8" s="274"/>
      <c r="GA8" s="274" t="s">
        <v>152</v>
      </c>
      <c r="GB8" s="274"/>
      <c r="GC8" s="274"/>
      <c r="GD8" s="274"/>
      <c r="GE8" s="274" t="s">
        <v>151</v>
      </c>
      <c r="GF8" s="274"/>
      <c r="GG8" s="274"/>
      <c r="GH8" s="274"/>
      <c r="GI8" s="274" t="s">
        <v>150</v>
      </c>
      <c r="GJ8" s="274"/>
      <c r="GK8" s="274"/>
      <c r="GL8" s="274"/>
      <c r="GM8" s="274" t="s">
        <v>165</v>
      </c>
      <c r="GN8" s="274"/>
      <c r="GO8" s="274"/>
      <c r="GP8" s="274"/>
      <c r="GQ8" s="274" t="s">
        <v>166</v>
      </c>
      <c r="GR8" s="274"/>
      <c r="GS8" s="274"/>
      <c r="GT8" s="274"/>
      <c r="GU8" s="274" t="s">
        <v>167</v>
      </c>
      <c r="GV8" s="274"/>
      <c r="GW8" s="274"/>
      <c r="GX8" s="274"/>
      <c r="GY8" s="274" t="s">
        <v>168</v>
      </c>
      <c r="GZ8" s="274"/>
      <c r="HA8" s="274"/>
      <c r="HB8" s="274"/>
      <c r="HC8" s="274" t="s">
        <v>169</v>
      </c>
      <c r="HD8" s="274"/>
      <c r="HE8" s="274"/>
      <c r="HF8" s="274"/>
      <c r="HG8" s="274" t="s">
        <v>170</v>
      </c>
      <c r="HH8" s="274"/>
      <c r="HI8" s="274"/>
      <c r="HJ8" s="274"/>
      <c r="HK8" s="274" t="s">
        <v>171</v>
      </c>
      <c r="HL8" s="274"/>
      <c r="HM8" s="274"/>
      <c r="HN8" s="274"/>
      <c r="HO8" s="274" t="s">
        <v>172</v>
      </c>
      <c r="HP8" s="274"/>
      <c r="HQ8" s="274"/>
      <c r="HR8" s="274"/>
      <c r="HS8" s="274" t="s">
        <v>173</v>
      </c>
      <c r="HT8" s="274"/>
      <c r="HU8" s="274"/>
      <c r="HV8" s="274"/>
      <c r="HW8" s="274" t="s">
        <v>174</v>
      </c>
      <c r="HX8" s="274"/>
      <c r="HY8" s="274"/>
      <c r="HZ8" s="274"/>
      <c r="IA8" s="274" t="s">
        <v>175</v>
      </c>
      <c r="IB8" s="274"/>
      <c r="IC8" s="274"/>
      <c r="ID8" s="281"/>
    </row>
    <row r="9" spans="4:238" x14ac:dyDescent="0.4">
      <c r="Z9" s="300" t="s">
        <v>159</v>
      </c>
      <c r="AA9" s="300"/>
      <c r="AB9" s="300"/>
      <c r="AC9" s="14"/>
      <c r="AD9" s="314" t="s">
        <v>161</v>
      </c>
      <c r="AE9" s="315"/>
      <c r="AF9" s="315"/>
      <c r="AG9" s="315"/>
      <c r="AH9" s="315"/>
      <c r="AI9" s="315"/>
      <c r="AJ9" s="315"/>
      <c r="AK9" s="315"/>
      <c r="AL9" s="315"/>
      <c r="AM9" s="315"/>
      <c r="AN9" s="315"/>
      <c r="AO9" s="315"/>
      <c r="AP9" s="315"/>
      <c r="AQ9" s="315"/>
      <c r="AR9" s="315"/>
      <c r="AS9" s="316"/>
      <c r="AV9" s="300" t="s">
        <v>159</v>
      </c>
      <c r="AW9" s="300"/>
      <c r="AX9" s="300"/>
      <c r="AY9" s="14"/>
      <c r="AZ9" s="314" t="s">
        <v>161</v>
      </c>
      <c r="BA9" s="315"/>
      <c r="BB9" s="315"/>
      <c r="BC9" s="315"/>
      <c r="BD9" s="315"/>
      <c r="BE9" s="315"/>
      <c r="BF9" s="315"/>
      <c r="BG9" s="315"/>
      <c r="BH9" s="315"/>
      <c r="BI9" s="315"/>
      <c r="BJ9" s="315"/>
      <c r="BK9" s="315"/>
      <c r="BL9" s="315"/>
      <c r="BM9" s="315"/>
      <c r="BN9" s="315"/>
      <c r="BO9" s="316"/>
      <c r="CM9" s="300" t="s">
        <v>176</v>
      </c>
      <c r="CN9" s="300"/>
      <c r="CO9" s="300"/>
      <c r="CP9" s="14"/>
      <c r="CQ9" s="289" t="s">
        <v>184</v>
      </c>
      <c r="CR9" s="290"/>
      <c r="CS9" s="290"/>
      <c r="CT9" s="290"/>
      <c r="CU9" s="290"/>
      <c r="CV9" s="290"/>
      <c r="CW9" s="290"/>
      <c r="CX9" s="290"/>
      <c r="CY9" s="290"/>
      <c r="CZ9" s="290"/>
      <c r="DA9" s="290"/>
      <c r="DB9" s="290"/>
      <c r="DC9" s="290"/>
      <c r="DD9" s="290"/>
      <c r="DE9" s="290"/>
      <c r="DF9" s="290"/>
      <c r="DG9" s="290"/>
      <c r="DH9" s="290"/>
      <c r="DI9" s="290"/>
      <c r="DJ9" s="290"/>
      <c r="DK9" s="290"/>
      <c r="DL9" s="290"/>
      <c r="DM9" s="290"/>
      <c r="DN9" s="290"/>
      <c r="DO9" s="290"/>
      <c r="DP9" s="290"/>
      <c r="DQ9" s="290"/>
      <c r="DR9" s="290"/>
      <c r="DS9" s="290"/>
      <c r="DT9" s="290"/>
      <c r="DU9" s="290"/>
      <c r="DV9" s="291"/>
      <c r="FO9" s="282" t="s">
        <v>14</v>
      </c>
      <c r="FP9" s="282"/>
      <c r="FQ9" s="282"/>
      <c r="FR9" s="2"/>
      <c r="FS9" s="283" t="s">
        <v>14</v>
      </c>
      <c r="FT9" s="284"/>
      <c r="FU9" s="284"/>
      <c r="FV9" s="284"/>
      <c r="FW9" s="284"/>
      <c r="FX9" s="284"/>
      <c r="FY9" s="284"/>
      <c r="FZ9" s="284"/>
      <c r="GA9" s="284"/>
      <c r="GB9" s="284"/>
      <c r="GC9" s="284"/>
      <c r="GD9" s="284"/>
      <c r="GE9" s="284"/>
      <c r="GF9" s="284"/>
      <c r="GG9" s="284"/>
      <c r="GH9" s="284"/>
      <c r="GI9" s="284"/>
      <c r="GJ9" s="284"/>
      <c r="GK9" s="284"/>
      <c r="GL9" s="284"/>
      <c r="GM9" s="284"/>
      <c r="GN9" s="284"/>
      <c r="GO9" s="284"/>
      <c r="GP9" s="284"/>
      <c r="GQ9" s="284"/>
      <c r="GR9" s="284"/>
      <c r="GS9" s="284"/>
      <c r="GT9" s="284"/>
      <c r="GU9" s="284"/>
      <c r="GV9" s="284"/>
      <c r="GW9" s="284"/>
      <c r="GX9" s="284"/>
      <c r="GY9" s="284"/>
      <c r="GZ9" s="284"/>
      <c r="HA9" s="284"/>
      <c r="HB9" s="284"/>
      <c r="HC9" s="284"/>
      <c r="HD9" s="284"/>
      <c r="HE9" s="284"/>
      <c r="HF9" s="284"/>
      <c r="HG9" s="284"/>
      <c r="HH9" s="284"/>
      <c r="HI9" s="284"/>
      <c r="HJ9" s="284"/>
      <c r="HK9" s="284"/>
      <c r="HL9" s="284"/>
      <c r="HM9" s="284"/>
      <c r="HN9" s="284"/>
      <c r="HO9" s="284"/>
      <c r="HP9" s="284"/>
      <c r="HQ9" s="284"/>
      <c r="HR9" s="284"/>
      <c r="HS9" s="284"/>
      <c r="HT9" s="284"/>
      <c r="HU9" s="284"/>
      <c r="HV9" s="284"/>
      <c r="HW9" s="284"/>
      <c r="HX9" s="284"/>
      <c r="HY9" s="284"/>
      <c r="HZ9" s="284"/>
      <c r="IA9" s="284"/>
      <c r="IB9" s="284"/>
      <c r="IC9" s="284"/>
      <c r="ID9" s="285"/>
    </row>
    <row r="10" spans="4:238" ht="19.5" thickBot="1" x14ac:dyDescent="0.45">
      <c r="Z10" s="43"/>
      <c r="AA10" s="43"/>
      <c r="AB10" s="43"/>
      <c r="AC10" s="16"/>
      <c r="AD10" s="292" t="s">
        <v>155</v>
      </c>
      <c r="AE10" s="274"/>
      <c r="AF10" s="274"/>
      <c r="AG10" s="274"/>
      <c r="AH10" s="273" t="s">
        <v>154</v>
      </c>
      <c r="AI10" s="274"/>
      <c r="AJ10" s="274"/>
      <c r="AK10" s="274"/>
      <c r="AL10" s="274" t="s">
        <v>152</v>
      </c>
      <c r="AM10" s="274"/>
      <c r="AN10" s="274"/>
      <c r="AO10" s="317"/>
      <c r="AP10" s="274" t="s">
        <v>151</v>
      </c>
      <c r="AQ10" s="274"/>
      <c r="AR10" s="274"/>
      <c r="AS10" s="281"/>
      <c r="AV10" s="43"/>
      <c r="AW10" s="43"/>
      <c r="AX10" s="43"/>
      <c r="AY10" s="16"/>
      <c r="AZ10" s="292" t="s">
        <v>155</v>
      </c>
      <c r="BA10" s="274"/>
      <c r="BB10" s="274"/>
      <c r="BC10" s="274"/>
      <c r="BD10" s="273" t="s">
        <v>154</v>
      </c>
      <c r="BE10" s="274"/>
      <c r="BF10" s="274"/>
      <c r="BG10" s="274"/>
      <c r="BH10" s="274" t="s">
        <v>152</v>
      </c>
      <c r="BI10" s="274"/>
      <c r="BJ10" s="274"/>
      <c r="BK10" s="317"/>
      <c r="BL10" s="274" t="s">
        <v>151</v>
      </c>
      <c r="BM10" s="274"/>
      <c r="BN10" s="274"/>
      <c r="BO10" s="281"/>
      <c r="CM10" s="43"/>
      <c r="CN10" s="43"/>
      <c r="CO10" s="43"/>
      <c r="CP10" s="16"/>
      <c r="CQ10" s="292" t="s">
        <v>155</v>
      </c>
      <c r="CR10" s="274"/>
      <c r="CS10" s="274"/>
      <c r="CT10" s="274"/>
      <c r="CU10" s="274" t="s">
        <v>154</v>
      </c>
      <c r="CV10" s="274"/>
      <c r="CW10" s="274"/>
      <c r="CX10" s="274"/>
      <c r="CY10" s="274" t="s">
        <v>152</v>
      </c>
      <c r="CZ10" s="274"/>
      <c r="DA10" s="274"/>
      <c r="DB10" s="274"/>
      <c r="DC10" s="274" t="s">
        <v>151</v>
      </c>
      <c r="DD10" s="274"/>
      <c r="DE10" s="274"/>
      <c r="DF10" s="274"/>
      <c r="DG10" s="274" t="s">
        <v>150</v>
      </c>
      <c r="DH10" s="274"/>
      <c r="DI10" s="274"/>
      <c r="DJ10" s="274"/>
      <c r="DK10" s="274" t="s">
        <v>165</v>
      </c>
      <c r="DL10" s="274"/>
      <c r="DM10" s="274"/>
      <c r="DN10" s="274"/>
      <c r="DO10" s="274" t="s">
        <v>166</v>
      </c>
      <c r="DP10" s="274"/>
      <c r="DQ10" s="274"/>
      <c r="DR10" s="274"/>
      <c r="DS10" s="274" t="s">
        <v>167</v>
      </c>
      <c r="DT10" s="274"/>
      <c r="DU10" s="274"/>
      <c r="DV10" s="281"/>
      <c r="FO10" s="43"/>
      <c r="FP10" s="43"/>
      <c r="FQ10" s="43"/>
      <c r="FR10" s="17"/>
      <c r="FS10" s="286"/>
      <c r="FT10" s="287"/>
      <c r="FU10" s="287"/>
      <c r="FV10" s="287"/>
      <c r="FW10" s="287"/>
      <c r="FX10" s="287"/>
      <c r="FY10" s="287"/>
      <c r="FZ10" s="287"/>
      <c r="GA10" s="287"/>
      <c r="GB10" s="287"/>
      <c r="GC10" s="287"/>
      <c r="GD10" s="287"/>
      <c r="GE10" s="287"/>
      <c r="GF10" s="287"/>
      <c r="GG10" s="287"/>
      <c r="GH10" s="287"/>
      <c r="GI10" s="287"/>
      <c r="GJ10" s="287"/>
      <c r="GK10" s="287"/>
      <c r="GL10" s="287"/>
      <c r="GM10" s="287"/>
      <c r="GN10" s="287"/>
      <c r="GO10" s="287"/>
      <c r="GP10" s="287"/>
      <c r="GQ10" s="287"/>
      <c r="GR10" s="287"/>
      <c r="GS10" s="287"/>
      <c r="GT10" s="287"/>
      <c r="GU10" s="287"/>
      <c r="GV10" s="287"/>
      <c r="GW10" s="287"/>
      <c r="GX10" s="287"/>
      <c r="GY10" s="287"/>
      <c r="GZ10" s="287"/>
      <c r="HA10" s="287"/>
      <c r="HB10" s="287"/>
      <c r="HC10" s="287"/>
      <c r="HD10" s="287"/>
      <c r="HE10" s="287"/>
      <c r="HF10" s="287"/>
      <c r="HG10" s="287"/>
      <c r="HH10" s="287"/>
      <c r="HI10" s="287"/>
      <c r="HJ10" s="287"/>
      <c r="HK10" s="287"/>
      <c r="HL10" s="287"/>
      <c r="HM10" s="287"/>
      <c r="HN10" s="287"/>
      <c r="HO10" s="287"/>
      <c r="HP10" s="287"/>
      <c r="HQ10" s="287"/>
      <c r="HR10" s="287"/>
      <c r="HS10" s="287"/>
      <c r="HT10" s="287"/>
      <c r="HU10" s="287"/>
      <c r="HV10" s="287"/>
      <c r="HW10" s="287"/>
      <c r="HX10" s="287"/>
      <c r="HY10" s="287"/>
      <c r="HZ10" s="287"/>
      <c r="IA10" s="287"/>
      <c r="IB10" s="287"/>
      <c r="IC10" s="287"/>
      <c r="ID10" s="288"/>
    </row>
    <row r="11" spans="4:238" x14ac:dyDescent="0.4">
      <c r="CM11" s="300" t="s">
        <v>177</v>
      </c>
      <c r="CN11" s="300"/>
      <c r="CO11" s="300"/>
      <c r="CP11" s="14"/>
      <c r="CQ11" s="289" t="s">
        <v>186</v>
      </c>
      <c r="CR11" s="290"/>
      <c r="CS11" s="290"/>
      <c r="CT11" s="290"/>
      <c r="CU11" s="290"/>
      <c r="CV11" s="290"/>
      <c r="CW11" s="290"/>
      <c r="CX11" s="290"/>
      <c r="CY11" s="290"/>
      <c r="CZ11" s="290"/>
      <c r="DA11" s="290"/>
      <c r="DB11" s="290"/>
      <c r="DC11" s="290"/>
      <c r="DD11" s="290"/>
      <c r="DE11" s="290"/>
      <c r="DF11" s="290"/>
      <c r="DG11" s="290"/>
      <c r="DH11" s="290"/>
      <c r="DI11" s="290"/>
      <c r="DJ11" s="290"/>
      <c r="DK11" s="290"/>
      <c r="DL11" s="290"/>
      <c r="DM11" s="290"/>
      <c r="DN11" s="290"/>
      <c r="DO11" s="290"/>
      <c r="DP11" s="290"/>
      <c r="DQ11" s="290"/>
      <c r="DR11" s="290"/>
      <c r="DS11" s="290"/>
      <c r="DT11" s="290"/>
      <c r="DU11" s="290"/>
      <c r="DV11" s="291"/>
      <c r="FO11" s="282" t="s">
        <v>178</v>
      </c>
      <c r="FP11" s="282"/>
      <c r="FQ11" s="282"/>
      <c r="FR11" s="2"/>
      <c r="FS11" s="289" t="s">
        <v>183</v>
      </c>
      <c r="FT11" s="290"/>
      <c r="FU11" s="290"/>
      <c r="FV11" s="290"/>
      <c r="FW11" s="290"/>
      <c r="FX11" s="290"/>
      <c r="FY11" s="290"/>
      <c r="FZ11" s="290"/>
      <c r="GA11" s="290"/>
      <c r="GB11" s="290"/>
      <c r="GC11" s="290"/>
      <c r="GD11" s="290"/>
      <c r="GE11" s="290"/>
      <c r="GF11" s="290"/>
      <c r="GG11" s="290"/>
      <c r="GH11" s="290"/>
      <c r="GI11" s="290"/>
      <c r="GJ11" s="290"/>
      <c r="GK11" s="290"/>
      <c r="GL11" s="290"/>
      <c r="GM11" s="290"/>
      <c r="GN11" s="290"/>
      <c r="GO11" s="290"/>
      <c r="GP11" s="290"/>
      <c r="GQ11" s="290"/>
      <c r="GR11" s="290"/>
      <c r="GS11" s="290"/>
      <c r="GT11" s="290"/>
      <c r="GU11" s="290"/>
      <c r="GV11" s="290"/>
      <c r="GW11" s="290"/>
      <c r="GX11" s="290"/>
      <c r="GY11" s="290"/>
      <c r="GZ11" s="290"/>
      <c r="HA11" s="290"/>
      <c r="HB11" s="290"/>
      <c r="HC11" s="290"/>
      <c r="HD11" s="290"/>
      <c r="HE11" s="290"/>
      <c r="HF11" s="290"/>
      <c r="HG11" s="290"/>
      <c r="HH11" s="290"/>
      <c r="HI11" s="290"/>
      <c r="HJ11" s="290"/>
      <c r="HK11" s="290"/>
      <c r="HL11" s="290"/>
      <c r="HM11" s="290"/>
      <c r="HN11" s="290"/>
      <c r="HO11" s="290"/>
      <c r="HP11" s="290"/>
      <c r="HQ11" s="290"/>
      <c r="HR11" s="290"/>
      <c r="HS11" s="290"/>
      <c r="HT11" s="290"/>
      <c r="HU11" s="290"/>
      <c r="HV11" s="290"/>
      <c r="HW11" s="290"/>
      <c r="HX11" s="290"/>
      <c r="HY11" s="290"/>
      <c r="HZ11" s="290"/>
      <c r="IA11" s="290"/>
      <c r="IB11" s="290"/>
      <c r="IC11" s="290"/>
      <c r="ID11" s="291"/>
    </row>
    <row r="12" spans="4:238" ht="19.5" thickBot="1" x14ac:dyDescent="0.45">
      <c r="CM12" s="43"/>
      <c r="CN12" s="43"/>
      <c r="CO12" s="43"/>
      <c r="CP12" s="16"/>
      <c r="CQ12" s="292" t="s">
        <v>168</v>
      </c>
      <c r="CR12" s="274"/>
      <c r="CS12" s="274"/>
      <c r="CT12" s="274"/>
      <c r="CU12" s="274" t="s">
        <v>169</v>
      </c>
      <c r="CV12" s="274"/>
      <c r="CW12" s="274"/>
      <c r="CX12" s="274"/>
      <c r="CY12" s="274" t="s">
        <v>170</v>
      </c>
      <c r="CZ12" s="274"/>
      <c r="DA12" s="274"/>
      <c r="DB12" s="274"/>
      <c r="DC12" s="274" t="s">
        <v>171</v>
      </c>
      <c r="DD12" s="274"/>
      <c r="DE12" s="274"/>
      <c r="DF12" s="274"/>
      <c r="DG12" s="274" t="s">
        <v>172</v>
      </c>
      <c r="DH12" s="274"/>
      <c r="DI12" s="274"/>
      <c r="DJ12" s="274"/>
      <c r="DK12" s="274" t="s">
        <v>173</v>
      </c>
      <c r="DL12" s="274"/>
      <c r="DM12" s="274"/>
      <c r="DN12" s="274"/>
      <c r="DO12" s="274" t="s">
        <v>174</v>
      </c>
      <c r="DP12" s="274"/>
      <c r="DQ12" s="274"/>
      <c r="DR12" s="274"/>
      <c r="DS12" s="274" t="s">
        <v>175</v>
      </c>
      <c r="DT12" s="274"/>
      <c r="DU12" s="274"/>
      <c r="DV12" s="281"/>
      <c r="FO12" s="43"/>
      <c r="FP12" s="43"/>
      <c r="FQ12" s="43"/>
      <c r="FR12" s="17"/>
      <c r="FS12" s="292" t="s">
        <v>155</v>
      </c>
      <c r="FT12" s="274"/>
      <c r="FU12" s="274"/>
      <c r="FV12" s="274"/>
      <c r="FW12" s="274" t="s">
        <v>154</v>
      </c>
      <c r="FX12" s="274"/>
      <c r="FY12" s="274"/>
      <c r="FZ12" s="274"/>
      <c r="GA12" s="274" t="s">
        <v>152</v>
      </c>
      <c r="GB12" s="274"/>
      <c r="GC12" s="274"/>
      <c r="GD12" s="274"/>
      <c r="GE12" s="274" t="s">
        <v>151</v>
      </c>
      <c r="GF12" s="274"/>
      <c r="GG12" s="274"/>
      <c r="GH12" s="274"/>
      <c r="GI12" s="274" t="s">
        <v>150</v>
      </c>
      <c r="GJ12" s="274"/>
      <c r="GK12" s="274"/>
      <c r="GL12" s="274"/>
      <c r="GM12" s="274" t="s">
        <v>165</v>
      </c>
      <c r="GN12" s="274"/>
      <c r="GO12" s="274"/>
      <c r="GP12" s="274"/>
      <c r="GQ12" s="274" t="s">
        <v>166</v>
      </c>
      <c r="GR12" s="274"/>
      <c r="GS12" s="274"/>
      <c r="GT12" s="274"/>
      <c r="GU12" s="274" t="s">
        <v>167</v>
      </c>
      <c r="GV12" s="274"/>
      <c r="GW12" s="274"/>
      <c r="GX12" s="274"/>
      <c r="GY12" s="274" t="s">
        <v>168</v>
      </c>
      <c r="GZ12" s="274"/>
      <c r="HA12" s="274"/>
      <c r="HB12" s="274"/>
      <c r="HC12" s="274" t="s">
        <v>169</v>
      </c>
      <c r="HD12" s="274"/>
      <c r="HE12" s="274"/>
      <c r="HF12" s="274"/>
      <c r="HG12" s="274" t="s">
        <v>170</v>
      </c>
      <c r="HH12" s="274"/>
      <c r="HI12" s="274"/>
      <c r="HJ12" s="274"/>
      <c r="HK12" s="274" t="s">
        <v>171</v>
      </c>
      <c r="HL12" s="274"/>
      <c r="HM12" s="274"/>
      <c r="HN12" s="274"/>
      <c r="HO12" s="274" t="s">
        <v>172</v>
      </c>
      <c r="HP12" s="274"/>
      <c r="HQ12" s="274"/>
      <c r="HR12" s="274"/>
      <c r="HS12" s="274" t="s">
        <v>173</v>
      </c>
      <c r="HT12" s="274"/>
      <c r="HU12" s="274"/>
      <c r="HV12" s="274"/>
      <c r="HW12" s="274" t="s">
        <v>174</v>
      </c>
      <c r="HX12" s="274"/>
      <c r="HY12" s="274"/>
      <c r="HZ12" s="274"/>
      <c r="IA12" s="274" t="s">
        <v>175</v>
      </c>
      <c r="IB12" s="274"/>
      <c r="IC12" s="274"/>
      <c r="ID12" s="281"/>
    </row>
    <row r="13" spans="4:238" x14ac:dyDescent="0.4">
      <c r="CM13" s="300" t="s">
        <v>14</v>
      </c>
      <c r="CN13" s="300"/>
      <c r="CO13" s="300"/>
      <c r="CP13" s="14"/>
      <c r="CQ13" s="308" t="s">
        <v>14</v>
      </c>
      <c r="CR13" s="276"/>
      <c r="CS13" s="276"/>
      <c r="CT13" s="276"/>
      <c r="CU13" s="276"/>
      <c r="CV13" s="276"/>
      <c r="CW13" s="276"/>
      <c r="CX13" s="276"/>
      <c r="CY13" s="276"/>
      <c r="CZ13" s="276"/>
      <c r="DA13" s="276"/>
      <c r="DB13" s="276"/>
      <c r="DC13" s="276"/>
      <c r="DD13" s="276"/>
      <c r="DE13" s="276"/>
      <c r="DF13" s="276"/>
      <c r="DG13" s="276"/>
      <c r="DH13" s="276"/>
      <c r="DI13" s="276"/>
      <c r="DJ13" s="276"/>
      <c r="DK13" s="276"/>
      <c r="DL13" s="276"/>
      <c r="DM13" s="276"/>
      <c r="DN13" s="276"/>
      <c r="DO13" s="276"/>
      <c r="DP13" s="276"/>
      <c r="DQ13" s="276"/>
      <c r="DR13" s="276"/>
      <c r="DS13" s="276"/>
      <c r="DT13" s="276"/>
      <c r="DU13" s="276"/>
      <c r="DV13" s="277"/>
    </row>
    <row r="14" spans="4:238" ht="19.5" thickBot="1" x14ac:dyDescent="0.45">
      <c r="CM14" s="43"/>
      <c r="CN14" s="43"/>
      <c r="CO14" s="43"/>
      <c r="CP14" s="16"/>
      <c r="CQ14" s="309"/>
      <c r="CR14" s="279"/>
      <c r="CS14" s="279"/>
      <c r="CT14" s="279"/>
      <c r="CU14" s="279"/>
      <c r="CV14" s="279"/>
      <c r="CW14" s="279"/>
      <c r="CX14" s="279"/>
      <c r="CY14" s="279"/>
      <c r="CZ14" s="279"/>
      <c r="DA14" s="279"/>
      <c r="DB14" s="279"/>
      <c r="DC14" s="279"/>
      <c r="DD14" s="279"/>
      <c r="DE14" s="279"/>
      <c r="DF14" s="279"/>
      <c r="DG14" s="279"/>
      <c r="DH14" s="279"/>
      <c r="DI14" s="279"/>
      <c r="DJ14" s="279"/>
      <c r="DK14" s="279"/>
      <c r="DL14" s="279"/>
      <c r="DM14" s="279"/>
      <c r="DN14" s="279"/>
      <c r="DO14" s="279"/>
      <c r="DP14" s="279"/>
      <c r="DQ14" s="279"/>
      <c r="DR14" s="279"/>
      <c r="DS14" s="279"/>
      <c r="DT14" s="279"/>
      <c r="DU14" s="279"/>
      <c r="DV14" s="280"/>
    </row>
    <row r="15" spans="4:238" x14ac:dyDescent="0.4">
      <c r="CM15" s="300" t="s">
        <v>178</v>
      </c>
      <c r="CN15" s="300"/>
      <c r="CO15" s="300"/>
      <c r="CP15" s="14"/>
      <c r="CQ15" s="289" t="s">
        <v>185</v>
      </c>
      <c r="CR15" s="290"/>
      <c r="CS15" s="290"/>
      <c r="CT15" s="290"/>
      <c r="CU15" s="290"/>
      <c r="CV15" s="290"/>
      <c r="CW15" s="290"/>
      <c r="CX15" s="290"/>
      <c r="CY15" s="290"/>
      <c r="CZ15" s="290"/>
      <c r="DA15" s="290"/>
      <c r="DB15" s="290"/>
      <c r="DC15" s="290"/>
      <c r="DD15" s="290"/>
      <c r="DE15" s="290"/>
      <c r="DF15" s="290"/>
      <c r="DG15" s="290"/>
      <c r="DH15" s="290"/>
      <c r="DI15" s="290"/>
      <c r="DJ15" s="290"/>
      <c r="DK15" s="290"/>
      <c r="DL15" s="290"/>
      <c r="DM15" s="290"/>
      <c r="DN15" s="290"/>
      <c r="DO15" s="290"/>
      <c r="DP15" s="290"/>
      <c r="DQ15" s="290"/>
      <c r="DR15" s="290"/>
      <c r="DS15" s="290"/>
      <c r="DT15" s="290"/>
      <c r="DU15" s="290"/>
      <c r="DV15" s="291"/>
    </row>
    <row r="16" spans="4:238" ht="19.5" thickBot="1" x14ac:dyDescent="0.45">
      <c r="CM16" s="43"/>
      <c r="CN16" s="43"/>
      <c r="CO16" s="43"/>
      <c r="CP16" s="16"/>
      <c r="CQ16" s="292" t="s">
        <v>155</v>
      </c>
      <c r="CR16" s="274"/>
      <c r="CS16" s="274"/>
      <c r="CT16" s="274"/>
      <c r="CU16" s="274" t="s">
        <v>154</v>
      </c>
      <c r="CV16" s="274"/>
      <c r="CW16" s="274"/>
      <c r="CX16" s="274"/>
      <c r="CY16" s="274" t="s">
        <v>152</v>
      </c>
      <c r="CZ16" s="274"/>
      <c r="DA16" s="274"/>
      <c r="DB16" s="274"/>
      <c r="DC16" s="274" t="s">
        <v>151</v>
      </c>
      <c r="DD16" s="274"/>
      <c r="DE16" s="274"/>
      <c r="DF16" s="274"/>
      <c r="DG16" s="274" t="s">
        <v>150</v>
      </c>
      <c r="DH16" s="274"/>
      <c r="DI16" s="274"/>
      <c r="DJ16" s="274"/>
      <c r="DK16" s="274" t="s">
        <v>165</v>
      </c>
      <c r="DL16" s="274"/>
      <c r="DM16" s="274"/>
      <c r="DN16" s="274"/>
      <c r="DO16" s="274" t="s">
        <v>166</v>
      </c>
      <c r="DP16" s="274"/>
      <c r="DQ16" s="274"/>
      <c r="DR16" s="274"/>
      <c r="DS16" s="274" t="s">
        <v>167</v>
      </c>
      <c r="DT16" s="274"/>
      <c r="DU16" s="274"/>
      <c r="DV16" s="281"/>
    </row>
    <row r="17" spans="91:238" x14ac:dyDescent="0.4">
      <c r="CM17" s="300" t="s">
        <v>179</v>
      </c>
      <c r="CN17" s="300"/>
      <c r="CO17" s="300"/>
      <c r="CP17" s="14"/>
      <c r="CQ17" s="289" t="s">
        <v>185</v>
      </c>
      <c r="CR17" s="290"/>
      <c r="CS17" s="290"/>
      <c r="CT17" s="290"/>
      <c r="CU17" s="290"/>
      <c r="CV17" s="290"/>
      <c r="CW17" s="290"/>
      <c r="CX17" s="290"/>
      <c r="CY17" s="290"/>
      <c r="CZ17" s="290"/>
      <c r="DA17" s="290"/>
      <c r="DB17" s="290"/>
      <c r="DC17" s="290"/>
      <c r="DD17" s="290"/>
      <c r="DE17" s="290"/>
      <c r="DF17" s="290"/>
      <c r="DG17" s="290"/>
      <c r="DH17" s="290"/>
      <c r="DI17" s="290"/>
      <c r="DJ17" s="290"/>
      <c r="DK17" s="290"/>
      <c r="DL17" s="290"/>
      <c r="DM17" s="290"/>
      <c r="DN17" s="290"/>
      <c r="DO17" s="290"/>
      <c r="DP17" s="290"/>
      <c r="DQ17" s="290"/>
      <c r="DR17" s="290"/>
      <c r="DS17" s="290"/>
      <c r="DT17" s="290"/>
      <c r="DU17" s="290"/>
      <c r="DV17" s="291"/>
    </row>
    <row r="18" spans="91:238" ht="19.5" thickBot="1" x14ac:dyDescent="0.45">
      <c r="CM18" s="43"/>
      <c r="CN18" s="43"/>
      <c r="CO18" s="43"/>
      <c r="CP18" s="16"/>
      <c r="CQ18" s="292" t="s">
        <v>168</v>
      </c>
      <c r="CR18" s="274"/>
      <c r="CS18" s="274"/>
      <c r="CT18" s="274"/>
      <c r="CU18" s="274" t="s">
        <v>169</v>
      </c>
      <c r="CV18" s="274"/>
      <c r="CW18" s="274"/>
      <c r="CX18" s="274"/>
      <c r="CY18" s="274" t="s">
        <v>170</v>
      </c>
      <c r="CZ18" s="274"/>
      <c r="DA18" s="274"/>
      <c r="DB18" s="274"/>
      <c r="DC18" s="274" t="s">
        <v>171</v>
      </c>
      <c r="DD18" s="274"/>
      <c r="DE18" s="274"/>
      <c r="DF18" s="274"/>
      <c r="DG18" s="274" t="s">
        <v>172</v>
      </c>
      <c r="DH18" s="274"/>
      <c r="DI18" s="274"/>
      <c r="DJ18" s="274"/>
      <c r="DK18" s="274" t="s">
        <v>173</v>
      </c>
      <c r="DL18" s="274"/>
      <c r="DM18" s="274"/>
      <c r="DN18" s="274"/>
      <c r="DO18" s="274" t="s">
        <v>174</v>
      </c>
      <c r="DP18" s="274"/>
      <c r="DQ18" s="274"/>
      <c r="DR18" s="274"/>
      <c r="DS18" s="274" t="s">
        <v>175</v>
      </c>
      <c r="DT18" s="274"/>
      <c r="DU18" s="274"/>
      <c r="DV18" s="281"/>
    </row>
    <row r="19" spans="91:238" ht="19.5" thickBot="1" x14ac:dyDescent="0.45">
      <c r="FO19" s="3"/>
      <c r="FP19" s="3"/>
      <c r="FQ19" s="3"/>
      <c r="FR19" s="4"/>
      <c r="FS19" s="293" t="str">
        <f>"+0"</f>
        <v>+0</v>
      </c>
      <c r="FT19" s="40"/>
      <c r="FU19" s="40"/>
      <c r="FV19" s="256"/>
      <c r="FW19" s="293" t="str">
        <f>"+1"</f>
        <v>+1</v>
      </c>
      <c r="FX19" s="40"/>
      <c r="FY19" s="40"/>
      <c r="FZ19" s="256"/>
      <c r="GA19" s="293" t="str">
        <f>"+2"</f>
        <v>+2</v>
      </c>
      <c r="GB19" s="40"/>
      <c r="GC19" s="40"/>
      <c r="GD19" s="256"/>
      <c r="GE19" s="293" t="str">
        <f>"+3"</f>
        <v>+3</v>
      </c>
      <c r="GF19" s="40"/>
      <c r="GG19" s="40"/>
      <c r="GH19" s="256"/>
      <c r="GI19" s="293" t="str">
        <f>"+4"</f>
        <v>+4</v>
      </c>
      <c r="GJ19" s="40"/>
      <c r="GK19" s="40"/>
      <c r="GL19" s="256"/>
      <c r="GM19" s="293" t="str">
        <f>"+5"</f>
        <v>+5</v>
      </c>
      <c r="GN19" s="40"/>
      <c r="GO19" s="40"/>
      <c r="GP19" s="256"/>
      <c r="GQ19" s="297" t="str">
        <f>"+6"</f>
        <v>+6</v>
      </c>
      <c r="GR19" s="255"/>
      <c r="GS19" s="255"/>
      <c r="GT19" s="256"/>
      <c r="GU19" s="298" t="str">
        <f>"+7"</f>
        <v>+7</v>
      </c>
      <c r="GV19" s="255"/>
      <c r="GW19" s="255"/>
      <c r="GX19" s="256"/>
      <c r="GY19" s="293" t="str">
        <f>"+8"</f>
        <v>+8</v>
      </c>
      <c r="GZ19" s="40"/>
      <c r="HA19" s="40"/>
      <c r="HB19" s="256"/>
      <c r="HC19" s="293" t="str">
        <f>"+9"</f>
        <v>+9</v>
      </c>
      <c r="HD19" s="40"/>
      <c r="HE19" s="40"/>
      <c r="HF19" s="256"/>
      <c r="HG19" s="293" t="str">
        <f>"+10"</f>
        <v>+10</v>
      </c>
      <c r="HH19" s="40"/>
      <c r="HI19" s="40"/>
      <c r="HJ19" s="256"/>
      <c r="HK19" s="293" t="str">
        <f>"+11"</f>
        <v>+11</v>
      </c>
      <c r="HL19" s="40"/>
      <c r="HM19" s="40"/>
      <c r="HN19" s="256"/>
      <c r="HO19" s="293" t="str">
        <f>"+12"</f>
        <v>+12</v>
      </c>
      <c r="HP19" s="40"/>
      <c r="HQ19" s="40"/>
      <c r="HR19" s="256"/>
      <c r="HS19" s="293" t="str">
        <f>"+13"</f>
        <v>+13</v>
      </c>
      <c r="HT19" s="40"/>
      <c r="HU19" s="40"/>
      <c r="HV19" s="256"/>
      <c r="HW19" s="293" t="str">
        <f>"+14"</f>
        <v>+14</v>
      </c>
      <c r="HX19" s="40"/>
      <c r="HY19" s="40"/>
      <c r="HZ19" s="256"/>
      <c r="IA19" s="293" t="str">
        <f>"+15"</f>
        <v>+15</v>
      </c>
      <c r="IB19" s="40"/>
      <c r="IC19" s="40"/>
      <c r="ID19" s="256"/>
    </row>
    <row r="20" spans="91:238" x14ac:dyDescent="0.4">
      <c r="FO20" s="282" t="s">
        <v>147</v>
      </c>
      <c r="FP20" s="282"/>
      <c r="FQ20" s="282"/>
      <c r="FR20" s="2"/>
      <c r="FS20" s="294" t="s">
        <v>148</v>
      </c>
      <c r="FT20" s="295"/>
      <c r="FU20" s="295"/>
      <c r="FV20" s="295"/>
      <c r="FW20" s="284" t="s">
        <v>1</v>
      </c>
      <c r="FX20" s="284"/>
      <c r="FY20" s="284"/>
      <c r="FZ20" s="284"/>
      <c r="GA20" s="284"/>
      <c r="GB20" s="284"/>
      <c r="GC20" s="284"/>
      <c r="GD20" s="284"/>
      <c r="GE20" s="284"/>
      <c r="GF20" s="284"/>
      <c r="GG20" s="284"/>
      <c r="GH20" s="284"/>
      <c r="GI20" s="284"/>
      <c r="GJ20" s="284"/>
      <c r="GK20" s="284"/>
      <c r="GL20" s="284"/>
      <c r="GM20" s="284"/>
      <c r="GN20" s="284"/>
      <c r="GO20" s="284"/>
      <c r="GP20" s="284"/>
      <c r="GQ20" s="296" t="s">
        <v>156</v>
      </c>
      <c r="GR20" s="296"/>
      <c r="GS20" s="296"/>
      <c r="GT20" s="296"/>
      <c r="GU20" s="296"/>
      <c r="GV20" s="296"/>
      <c r="GW20" s="296"/>
      <c r="GX20" s="296"/>
      <c r="GY20" s="299" t="s">
        <v>164</v>
      </c>
      <c r="GZ20" s="290"/>
      <c r="HA20" s="290"/>
      <c r="HB20" s="290"/>
      <c r="HC20" s="290"/>
      <c r="HD20" s="290"/>
      <c r="HE20" s="290"/>
      <c r="HF20" s="290"/>
      <c r="HG20" s="275" t="s">
        <v>1</v>
      </c>
      <c r="HH20" s="276"/>
      <c r="HI20" s="276"/>
      <c r="HJ20" s="276"/>
      <c r="HK20" s="276"/>
      <c r="HL20" s="276"/>
      <c r="HM20" s="276"/>
      <c r="HN20" s="276"/>
      <c r="HO20" s="276"/>
      <c r="HP20" s="276"/>
      <c r="HQ20" s="276"/>
      <c r="HR20" s="276"/>
      <c r="HS20" s="276"/>
      <c r="HT20" s="276"/>
      <c r="HU20" s="276"/>
      <c r="HV20" s="276"/>
      <c r="HW20" s="276"/>
      <c r="HX20" s="276"/>
      <c r="HY20" s="276"/>
      <c r="HZ20" s="276"/>
      <c r="IA20" s="276"/>
      <c r="IB20" s="276"/>
      <c r="IC20" s="276"/>
      <c r="ID20" s="277"/>
    </row>
    <row r="21" spans="91:238" ht="19.5" thickBot="1" x14ac:dyDescent="0.45">
      <c r="FO21" s="43"/>
      <c r="FP21" s="43"/>
      <c r="FQ21" s="43"/>
      <c r="FR21" s="17"/>
      <c r="FS21" s="292" t="s">
        <v>136</v>
      </c>
      <c r="FT21" s="274"/>
      <c r="FU21" s="274"/>
      <c r="FV21" s="274"/>
      <c r="FW21" s="287"/>
      <c r="FX21" s="287"/>
      <c r="FY21" s="287"/>
      <c r="FZ21" s="287"/>
      <c r="GA21" s="287"/>
      <c r="GB21" s="287"/>
      <c r="GC21" s="287"/>
      <c r="GD21" s="287"/>
      <c r="GE21" s="287"/>
      <c r="GF21" s="287"/>
      <c r="GG21" s="287"/>
      <c r="GH21" s="287"/>
      <c r="GI21" s="287"/>
      <c r="GJ21" s="287"/>
      <c r="GK21" s="287"/>
      <c r="GL21" s="287"/>
      <c r="GM21" s="287"/>
      <c r="GN21" s="287"/>
      <c r="GO21" s="287"/>
      <c r="GP21" s="287"/>
      <c r="GQ21" s="274" t="s">
        <v>154</v>
      </c>
      <c r="GR21" s="274"/>
      <c r="GS21" s="274"/>
      <c r="GT21" s="274"/>
      <c r="GU21" s="274" t="s">
        <v>155</v>
      </c>
      <c r="GV21" s="274"/>
      <c r="GW21" s="274"/>
      <c r="GX21" s="274"/>
      <c r="GY21" s="273" t="s">
        <v>155</v>
      </c>
      <c r="GZ21" s="274"/>
      <c r="HA21" s="274"/>
      <c r="HB21" s="274"/>
      <c r="HC21" s="274" t="s">
        <v>154</v>
      </c>
      <c r="HD21" s="274"/>
      <c r="HE21" s="274"/>
      <c r="HF21" s="274"/>
      <c r="HG21" s="278"/>
      <c r="HH21" s="279"/>
      <c r="HI21" s="279"/>
      <c r="HJ21" s="279"/>
      <c r="HK21" s="279"/>
      <c r="HL21" s="279"/>
      <c r="HM21" s="279"/>
      <c r="HN21" s="279"/>
      <c r="HO21" s="279"/>
      <c r="HP21" s="279"/>
      <c r="HQ21" s="279"/>
      <c r="HR21" s="279"/>
      <c r="HS21" s="279"/>
      <c r="HT21" s="279"/>
      <c r="HU21" s="279"/>
      <c r="HV21" s="279"/>
      <c r="HW21" s="279"/>
      <c r="HX21" s="279"/>
      <c r="HY21" s="279"/>
      <c r="HZ21" s="279"/>
      <c r="IA21" s="279"/>
      <c r="IB21" s="279"/>
      <c r="IC21" s="279"/>
      <c r="ID21" s="280"/>
    </row>
    <row r="22" spans="91:238" x14ac:dyDescent="0.4">
      <c r="FO22" s="282" t="s">
        <v>176</v>
      </c>
      <c r="FP22" s="282"/>
      <c r="FQ22" s="282"/>
      <c r="FR22" s="2"/>
      <c r="FS22" s="289" t="s">
        <v>184</v>
      </c>
      <c r="FT22" s="290"/>
      <c r="FU22" s="290"/>
      <c r="FV22" s="290"/>
      <c r="FW22" s="290"/>
      <c r="FX22" s="290"/>
      <c r="FY22" s="290"/>
      <c r="FZ22" s="290"/>
      <c r="GA22" s="290"/>
      <c r="GB22" s="290"/>
      <c r="GC22" s="290"/>
      <c r="GD22" s="290"/>
      <c r="GE22" s="290"/>
      <c r="GF22" s="290"/>
      <c r="GG22" s="290"/>
      <c r="GH22" s="290"/>
      <c r="GI22" s="290"/>
      <c r="GJ22" s="290"/>
      <c r="GK22" s="290"/>
      <c r="GL22" s="290"/>
      <c r="GM22" s="290"/>
      <c r="GN22" s="290"/>
      <c r="GO22" s="290"/>
      <c r="GP22" s="290"/>
      <c r="GQ22" s="290"/>
      <c r="GR22" s="290"/>
      <c r="GS22" s="290"/>
      <c r="GT22" s="290"/>
      <c r="GU22" s="290"/>
      <c r="GV22" s="290"/>
      <c r="GW22" s="290"/>
      <c r="GX22" s="290"/>
      <c r="GY22" s="290"/>
      <c r="GZ22" s="290"/>
      <c r="HA22" s="290"/>
      <c r="HB22" s="290"/>
      <c r="HC22" s="290"/>
      <c r="HD22" s="290"/>
      <c r="HE22" s="290"/>
      <c r="HF22" s="290"/>
      <c r="HG22" s="290"/>
      <c r="HH22" s="290"/>
      <c r="HI22" s="290"/>
      <c r="HJ22" s="290"/>
      <c r="HK22" s="290"/>
      <c r="HL22" s="290"/>
      <c r="HM22" s="290"/>
      <c r="HN22" s="290"/>
      <c r="HO22" s="290"/>
      <c r="HP22" s="290"/>
      <c r="HQ22" s="290"/>
      <c r="HR22" s="290"/>
      <c r="HS22" s="290"/>
      <c r="HT22" s="290"/>
      <c r="HU22" s="290"/>
      <c r="HV22" s="290"/>
      <c r="HW22" s="290"/>
      <c r="HX22" s="290"/>
      <c r="HY22" s="290"/>
      <c r="HZ22" s="290"/>
      <c r="IA22" s="290"/>
      <c r="IB22" s="290"/>
      <c r="IC22" s="290"/>
      <c r="ID22" s="291"/>
    </row>
    <row r="23" spans="91:238" ht="19.5" thickBot="1" x14ac:dyDescent="0.45">
      <c r="FL23" s="20"/>
      <c r="FM23" s="20"/>
      <c r="FN23" s="20"/>
      <c r="FO23" s="43"/>
      <c r="FP23" s="43"/>
      <c r="FQ23" s="43"/>
      <c r="FR23" s="17"/>
      <c r="FS23" s="292" t="s">
        <v>155</v>
      </c>
      <c r="FT23" s="274"/>
      <c r="FU23" s="274"/>
      <c r="FV23" s="274"/>
      <c r="FW23" s="274" t="s">
        <v>154</v>
      </c>
      <c r="FX23" s="274"/>
      <c r="FY23" s="274"/>
      <c r="FZ23" s="274"/>
      <c r="GA23" s="274" t="s">
        <v>152</v>
      </c>
      <c r="GB23" s="274"/>
      <c r="GC23" s="274"/>
      <c r="GD23" s="274"/>
      <c r="GE23" s="274" t="s">
        <v>151</v>
      </c>
      <c r="GF23" s="274"/>
      <c r="GG23" s="274"/>
      <c r="GH23" s="274"/>
      <c r="GI23" s="274" t="s">
        <v>150</v>
      </c>
      <c r="GJ23" s="274"/>
      <c r="GK23" s="274"/>
      <c r="GL23" s="274"/>
      <c r="GM23" s="274" t="s">
        <v>165</v>
      </c>
      <c r="GN23" s="274"/>
      <c r="GO23" s="274"/>
      <c r="GP23" s="274"/>
      <c r="GQ23" s="274" t="s">
        <v>166</v>
      </c>
      <c r="GR23" s="274"/>
      <c r="GS23" s="274"/>
      <c r="GT23" s="274"/>
      <c r="GU23" s="274" t="s">
        <v>167</v>
      </c>
      <c r="GV23" s="274"/>
      <c r="GW23" s="274"/>
      <c r="GX23" s="274"/>
      <c r="GY23" s="274" t="s">
        <v>168</v>
      </c>
      <c r="GZ23" s="274"/>
      <c r="HA23" s="274"/>
      <c r="HB23" s="274"/>
      <c r="HC23" s="274" t="s">
        <v>169</v>
      </c>
      <c r="HD23" s="274"/>
      <c r="HE23" s="274"/>
      <c r="HF23" s="274"/>
      <c r="HG23" s="274" t="s">
        <v>170</v>
      </c>
      <c r="HH23" s="274"/>
      <c r="HI23" s="274"/>
      <c r="HJ23" s="274"/>
      <c r="HK23" s="274" t="s">
        <v>171</v>
      </c>
      <c r="HL23" s="274"/>
      <c r="HM23" s="274"/>
      <c r="HN23" s="274"/>
      <c r="HO23" s="274" t="s">
        <v>172</v>
      </c>
      <c r="HP23" s="274"/>
      <c r="HQ23" s="274"/>
      <c r="HR23" s="274"/>
      <c r="HS23" s="274" t="s">
        <v>173</v>
      </c>
      <c r="HT23" s="274"/>
      <c r="HU23" s="274"/>
      <c r="HV23" s="274"/>
      <c r="HW23" s="274" t="s">
        <v>174</v>
      </c>
      <c r="HX23" s="274"/>
      <c r="HY23" s="274"/>
      <c r="HZ23" s="274"/>
      <c r="IA23" s="274" t="s">
        <v>175</v>
      </c>
      <c r="IB23" s="274"/>
      <c r="IC23" s="274"/>
      <c r="ID23" s="281"/>
    </row>
    <row r="24" spans="91:238" x14ac:dyDescent="0.4">
      <c r="FL24" s="20"/>
      <c r="FM24" s="20"/>
      <c r="FN24" s="20"/>
      <c r="FO24" s="282" t="s">
        <v>14</v>
      </c>
      <c r="FP24" s="282"/>
      <c r="FQ24" s="282"/>
      <c r="FR24" s="2"/>
      <c r="FS24" s="283" t="s">
        <v>14</v>
      </c>
      <c r="FT24" s="284"/>
      <c r="FU24" s="284"/>
      <c r="FV24" s="284"/>
      <c r="FW24" s="284"/>
      <c r="FX24" s="284"/>
      <c r="FY24" s="284"/>
      <c r="FZ24" s="284"/>
      <c r="GA24" s="284"/>
      <c r="GB24" s="284"/>
      <c r="GC24" s="284"/>
      <c r="GD24" s="284"/>
      <c r="GE24" s="284"/>
      <c r="GF24" s="284"/>
      <c r="GG24" s="284"/>
      <c r="GH24" s="284"/>
      <c r="GI24" s="284"/>
      <c r="GJ24" s="284"/>
      <c r="GK24" s="284"/>
      <c r="GL24" s="284"/>
      <c r="GM24" s="284"/>
      <c r="GN24" s="284"/>
      <c r="GO24" s="284"/>
      <c r="GP24" s="284"/>
      <c r="GQ24" s="284"/>
      <c r="GR24" s="284"/>
      <c r="GS24" s="284"/>
      <c r="GT24" s="284"/>
      <c r="GU24" s="284"/>
      <c r="GV24" s="284"/>
      <c r="GW24" s="284"/>
      <c r="GX24" s="284"/>
      <c r="GY24" s="284"/>
      <c r="GZ24" s="284"/>
      <c r="HA24" s="284"/>
      <c r="HB24" s="284"/>
      <c r="HC24" s="284"/>
      <c r="HD24" s="284"/>
      <c r="HE24" s="284"/>
      <c r="HF24" s="284"/>
      <c r="HG24" s="284"/>
      <c r="HH24" s="284"/>
      <c r="HI24" s="284"/>
      <c r="HJ24" s="284"/>
      <c r="HK24" s="284"/>
      <c r="HL24" s="284"/>
      <c r="HM24" s="284"/>
      <c r="HN24" s="284"/>
      <c r="HO24" s="284"/>
      <c r="HP24" s="284"/>
      <c r="HQ24" s="284"/>
      <c r="HR24" s="284"/>
      <c r="HS24" s="284"/>
      <c r="HT24" s="284"/>
      <c r="HU24" s="284"/>
      <c r="HV24" s="284"/>
      <c r="HW24" s="284"/>
      <c r="HX24" s="284"/>
      <c r="HY24" s="284"/>
      <c r="HZ24" s="284"/>
      <c r="IA24" s="284"/>
      <c r="IB24" s="284"/>
      <c r="IC24" s="284"/>
      <c r="ID24" s="285"/>
    </row>
    <row r="25" spans="91:238" ht="19.5" thickBot="1" x14ac:dyDescent="0.45">
      <c r="FL25" s="20"/>
      <c r="FM25" s="20"/>
      <c r="FN25" s="20"/>
      <c r="FO25" s="43"/>
      <c r="FP25" s="43"/>
      <c r="FQ25" s="43"/>
      <c r="FR25" s="17"/>
      <c r="FS25" s="286"/>
      <c r="FT25" s="287"/>
      <c r="FU25" s="287"/>
      <c r="FV25" s="287"/>
      <c r="FW25" s="287"/>
      <c r="FX25" s="287"/>
      <c r="FY25" s="287"/>
      <c r="FZ25" s="287"/>
      <c r="GA25" s="287"/>
      <c r="GB25" s="287"/>
      <c r="GC25" s="287"/>
      <c r="GD25" s="287"/>
      <c r="GE25" s="287"/>
      <c r="GF25" s="287"/>
      <c r="GG25" s="287"/>
      <c r="GH25" s="287"/>
      <c r="GI25" s="287"/>
      <c r="GJ25" s="287"/>
      <c r="GK25" s="287"/>
      <c r="GL25" s="287"/>
      <c r="GM25" s="287"/>
      <c r="GN25" s="287"/>
      <c r="GO25" s="287"/>
      <c r="GP25" s="287"/>
      <c r="GQ25" s="287"/>
      <c r="GR25" s="287"/>
      <c r="GS25" s="287"/>
      <c r="GT25" s="287"/>
      <c r="GU25" s="287"/>
      <c r="GV25" s="287"/>
      <c r="GW25" s="287"/>
      <c r="GX25" s="287"/>
      <c r="GY25" s="287"/>
      <c r="GZ25" s="287"/>
      <c r="HA25" s="287"/>
      <c r="HB25" s="287"/>
      <c r="HC25" s="287"/>
      <c r="HD25" s="287"/>
      <c r="HE25" s="287"/>
      <c r="HF25" s="287"/>
      <c r="HG25" s="287"/>
      <c r="HH25" s="287"/>
      <c r="HI25" s="287"/>
      <c r="HJ25" s="287"/>
      <c r="HK25" s="287"/>
      <c r="HL25" s="287"/>
      <c r="HM25" s="287"/>
      <c r="HN25" s="287"/>
      <c r="HO25" s="287"/>
      <c r="HP25" s="287"/>
      <c r="HQ25" s="287"/>
      <c r="HR25" s="287"/>
      <c r="HS25" s="287"/>
      <c r="HT25" s="287"/>
      <c r="HU25" s="287"/>
      <c r="HV25" s="287"/>
      <c r="HW25" s="287"/>
      <c r="HX25" s="287"/>
      <c r="HY25" s="287"/>
      <c r="HZ25" s="287"/>
      <c r="IA25" s="287"/>
      <c r="IB25" s="287"/>
      <c r="IC25" s="287"/>
      <c r="ID25" s="288"/>
    </row>
    <row r="26" spans="91:238" x14ac:dyDescent="0.4">
      <c r="FL26" s="20"/>
      <c r="FM26" s="20"/>
      <c r="FN26" s="20"/>
      <c r="FO26" s="282" t="s">
        <v>178</v>
      </c>
      <c r="FP26" s="282"/>
      <c r="FQ26" s="282"/>
      <c r="FR26" s="2"/>
      <c r="FS26" s="289" t="s">
        <v>185</v>
      </c>
      <c r="FT26" s="290"/>
      <c r="FU26" s="290"/>
      <c r="FV26" s="290"/>
      <c r="FW26" s="290"/>
      <c r="FX26" s="290"/>
      <c r="FY26" s="290"/>
      <c r="FZ26" s="290"/>
      <c r="GA26" s="290"/>
      <c r="GB26" s="290"/>
      <c r="GC26" s="290"/>
      <c r="GD26" s="290"/>
      <c r="GE26" s="290"/>
      <c r="GF26" s="290"/>
      <c r="GG26" s="290"/>
      <c r="GH26" s="290"/>
      <c r="GI26" s="290"/>
      <c r="GJ26" s="290"/>
      <c r="GK26" s="290"/>
      <c r="GL26" s="290"/>
      <c r="GM26" s="290"/>
      <c r="GN26" s="290"/>
      <c r="GO26" s="290"/>
      <c r="GP26" s="290"/>
      <c r="GQ26" s="290"/>
      <c r="GR26" s="290"/>
      <c r="GS26" s="290"/>
      <c r="GT26" s="290"/>
      <c r="GU26" s="290"/>
      <c r="GV26" s="290"/>
      <c r="GW26" s="290"/>
      <c r="GX26" s="290"/>
      <c r="GY26" s="290"/>
      <c r="GZ26" s="290"/>
      <c r="HA26" s="290"/>
      <c r="HB26" s="290"/>
      <c r="HC26" s="290"/>
      <c r="HD26" s="290"/>
      <c r="HE26" s="290"/>
      <c r="HF26" s="290"/>
      <c r="HG26" s="290"/>
      <c r="HH26" s="290"/>
      <c r="HI26" s="290"/>
      <c r="HJ26" s="290"/>
      <c r="HK26" s="290"/>
      <c r="HL26" s="290"/>
      <c r="HM26" s="290"/>
      <c r="HN26" s="290"/>
      <c r="HO26" s="290"/>
      <c r="HP26" s="290"/>
      <c r="HQ26" s="290"/>
      <c r="HR26" s="290"/>
      <c r="HS26" s="290"/>
      <c r="HT26" s="290"/>
      <c r="HU26" s="290"/>
      <c r="HV26" s="290"/>
      <c r="HW26" s="290"/>
      <c r="HX26" s="290"/>
      <c r="HY26" s="290"/>
      <c r="HZ26" s="290"/>
      <c r="IA26" s="290"/>
      <c r="IB26" s="290"/>
      <c r="IC26" s="290"/>
      <c r="ID26" s="291"/>
    </row>
    <row r="27" spans="91:238" ht="19.5" thickBot="1" x14ac:dyDescent="0.45">
      <c r="FL27" s="20"/>
      <c r="FM27" s="20"/>
      <c r="FN27" s="20"/>
      <c r="FO27" s="43"/>
      <c r="FP27" s="43"/>
      <c r="FQ27" s="43"/>
      <c r="FR27" s="17"/>
      <c r="FS27" s="292" t="s">
        <v>155</v>
      </c>
      <c r="FT27" s="274"/>
      <c r="FU27" s="274"/>
      <c r="FV27" s="274"/>
      <c r="FW27" s="274" t="s">
        <v>154</v>
      </c>
      <c r="FX27" s="274"/>
      <c r="FY27" s="274"/>
      <c r="FZ27" s="274"/>
      <c r="GA27" s="274" t="s">
        <v>152</v>
      </c>
      <c r="GB27" s="274"/>
      <c r="GC27" s="274"/>
      <c r="GD27" s="274"/>
      <c r="GE27" s="274" t="s">
        <v>151</v>
      </c>
      <c r="GF27" s="274"/>
      <c r="GG27" s="274"/>
      <c r="GH27" s="274"/>
      <c r="GI27" s="274" t="s">
        <v>150</v>
      </c>
      <c r="GJ27" s="274"/>
      <c r="GK27" s="274"/>
      <c r="GL27" s="274"/>
      <c r="GM27" s="274" t="s">
        <v>165</v>
      </c>
      <c r="GN27" s="274"/>
      <c r="GO27" s="274"/>
      <c r="GP27" s="274"/>
      <c r="GQ27" s="274" t="s">
        <v>166</v>
      </c>
      <c r="GR27" s="274"/>
      <c r="GS27" s="274"/>
      <c r="GT27" s="274"/>
      <c r="GU27" s="274" t="s">
        <v>167</v>
      </c>
      <c r="GV27" s="274"/>
      <c r="GW27" s="274"/>
      <c r="GX27" s="274"/>
      <c r="GY27" s="274" t="s">
        <v>168</v>
      </c>
      <c r="GZ27" s="274"/>
      <c r="HA27" s="274"/>
      <c r="HB27" s="274"/>
      <c r="HC27" s="274" t="s">
        <v>169</v>
      </c>
      <c r="HD27" s="274"/>
      <c r="HE27" s="274"/>
      <c r="HF27" s="274"/>
      <c r="HG27" s="274" t="s">
        <v>170</v>
      </c>
      <c r="HH27" s="274"/>
      <c r="HI27" s="274"/>
      <c r="HJ27" s="274"/>
      <c r="HK27" s="274" t="s">
        <v>171</v>
      </c>
      <c r="HL27" s="274"/>
      <c r="HM27" s="274"/>
      <c r="HN27" s="274"/>
      <c r="HO27" s="274" t="s">
        <v>172</v>
      </c>
      <c r="HP27" s="274"/>
      <c r="HQ27" s="274"/>
      <c r="HR27" s="274"/>
      <c r="HS27" s="274" t="s">
        <v>173</v>
      </c>
      <c r="HT27" s="274"/>
      <c r="HU27" s="274"/>
      <c r="HV27" s="274"/>
      <c r="HW27" s="274" t="s">
        <v>174</v>
      </c>
      <c r="HX27" s="274"/>
      <c r="HY27" s="274"/>
      <c r="HZ27" s="274"/>
      <c r="IA27" s="274" t="s">
        <v>175</v>
      </c>
      <c r="IB27" s="274"/>
      <c r="IC27" s="274"/>
      <c r="ID27" s="281"/>
    </row>
  </sheetData>
  <mergeCells count="288">
    <mergeCell ref="AL7:AS7"/>
    <mergeCell ref="AD8:AG8"/>
    <mergeCell ref="AH8:AK8"/>
    <mergeCell ref="AL8:AO8"/>
    <mergeCell ref="AP8:AS8"/>
    <mergeCell ref="Z9:AB10"/>
    <mergeCell ref="AD9:AS9"/>
    <mergeCell ref="AD10:AG10"/>
    <mergeCell ref="AH10:AK10"/>
    <mergeCell ref="AL10:AO10"/>
    <mergeCell ref="AP10:AS10"/>
    <mergeCell ref="AL4:AO4"/>
    <mergeCell ref="AP4:AS4"/>
    <mergeCell ref="Z5:AB6"/>
    <mergeCell ref="AD5:AG5"/>
    <mergeCell ref="AH5:AS5"/>
    <mergeCell ref="AD6:AG6"/>
    <mergeCell ref="AH6:AK6"/>
    <mergeCell ref="AL6:AO6"/>
    <mergeCell ref="AP6:AS6"/>
    <mergeCell ref="D7:E8"/>
    <mergeCell ref="G7:N7"/>
    <mergeCell ref="O7:V7"/>
    <mergeCell ref="G8:J8"/>
    <mergeCell ref="K8:N8"/>
    <mergeCell ref="O8:R8"/>
    <mergeCell ref="S8:V8"/>
    <mergeCell ref="AD4:AG4"/>
    <mergeCell ref="AH4:AK4"/>
    <mergeCell ref="Z7:AB8"/>
    <mergeCell ref="AD7:AK7"/>
    <mergeCell ref="G4:J4"/>
    <mergeCell ref="K4:N4"/>
    <mergeCell ref="O4:R4"/>
    <mergeCell ref="S4:V4"/>
    <mergeCell ref="D5:E6"/>
    <mergeCell ref="G5:J5"/>
    <mergeCell ref="K5:V5"/>
    <mergeCell ref="G6:J6"/>
    <mergeCell ref="K6:N6"/>
    <mergeCell ref="O6:R6"/>
    <mergeCell ref="S6:V6"/>
    <mergeCell ref="AZ4:BC4"/>
    <mergeCell ref="BD4:BG4"/>
    <mergeCell ref="BH4:BK4"/>
    <mergeCell ref="BL4:BO4"/>
    <mergeCell ref="AV5:AX6"/>
    <mergeCell ref="AZ5:BC5"/>
    <mergeCell ref="BD5:BO5"/>
    <mergeCell ref="AZ6:BC6"/>
    <mergeCell ref="BD6:BG6"/>
    <mergeCell ref="BH6:BK6"/>
    <mergeCell ref="BL6:BO6"/>
    <mergeCell ref="AV9:AX10"/>
    <mergeCell ref="AZ9:BO9"/>
    <mergeCell ref="AZ10:BC10"/>
    <mergeCell ref="BD10:BG10"/>
    <mergeCell ref="BH10:BK10"/>
    <mergeCell ref="BL10:BO10"/>
    <mergeCell ref="AV7:AX8"/>
    <mergeCell ref="AZ7:BG7"/>
    <mergeCell ref="BH7:BO7"/>
    <mergeCell ref="AZ8:BC8"/>
    <mergeCell ref="BD8:BG8"/>
    <mergeCell ref="BH8:BK8"/>
    <mergeCell ref="BL8:BO8"/>
    <mergeCell ref="BR7:BS8"/>
    <mergeCell ref="BU7:CB7"/>
    <mergeCell ref="CC7:CJ7"/>
    <mergeCell ref="BU8:BX8"/>
    <mergeCell ref="BY8:CB8"/>
    <mergeCell ref="CC8:CF8"/>
    <mergeCell ref="CG8:CJ8"/>
    <mergeCell ref="BU4:BX4"/>
    <mergeCell ref="BY4:CB4"/>
    <mergeCell ref="CC4:CF4"/>
    <mergeCell ref="CG4:CJ4"/>
    <mergeCell ref="BR5:BS6"/>
    <mergeCell ref="BU5:BX5"/>
    <mergeCell ref="BY5:CJ5"/>
    <mergeCell ref="BU6:BX6"/>
    <mergeCell ref="BY6:CB6"/>
    <mergeCell ref="CC6:CF6"/>
    <mergeCell ref="CG6:CJ6"/>
    <mergeCell ref="DO6:DR6"/>
    <mergeCell ref="DS6:DV6"/>
    <mergeCell ref="CU5:DN6"/>
    <mergeCell ref="DG4:DJ4"/>
    <mergeCell ref="DK4:DN4"/>
    <mergeCell ref="DO4:DR4"/>
    <mergeCell ref="DS4:DV4"/>
    <mergeCell ref="DO5:DV5"/>
    <mergeCell ref="CM7:CO8"/>
    <mergeCell ref="CQ7:CX7"/>
    <mergeCell ref="CQ8:CT8"/>
    <mergeCell ref="CU8:CX8"/>
    <mergeCell ref="CY7:DV8"/>
    <mergeCell ref="CQ4:CT4"/>
    <mergeCell ref="CU4:CX4"/>
    <mergeCell ref="CY4:DB4"/>
    <mergeCell ref="DC4:DF4"/>
    <mergeCell ref="CM5:CO6"/>
    <mergeCell ref="CQ5:CT5"/>
    <mergeCell ref="CQ6:CT6"/>
    <mergeCell ref="CQ10:CT10"/>
    <mergeCell ref="CU10:CX10"/>
    <mergeCell ref="CQ9:DV9"/>
    <mergeCell ref="CY10:DB10"/>
    <mergeCell ref="DC10:DF10"/>
    <mergeCell ref="DG10:DJ10"/>
    <mergeCell ref="DK10:DN10"/>
    <mergeCell ref="DO10:DR10"/>
    <mergeCell ref="DS10:DV10"/>
    <mergeCell ref="CQ11:DV11"/>
    <mergeCell ref="CQ12:CT12"/>
    <mergeCell ref="CU12:CX12"/>
    <mergeCell ref="CY12:DB12"/>
    <mergeCell ref="DC12:DF12"/>
    <mergeCell ref="DG12:DJ12"/>
    <mergeCell ref="DK12:DN12"/>
    <mergeCell ref="DO12:DR12"/>
    <mergeCell ref="DS12:DV12"/>
    <mergeCell ref="CM9:CO10"/>
    <mergeCell ref="CM11:CO12"/>
    <mergeCell ref="CM13:CO14"/>
    <mergeCell ref="CM15:CO16"/>
    <mergeCell ref="CM17:CO18"/>
    <mergeCell ref="CQ17:DV17"/>
    <mergeCell ref="CQ18:CT18"/>
    <mergeCell ref="CU18:CX18"/>
    <mergeCell ref="CY18:DB18"/>
    <mergeCell ref="DC18:DF18"/>
    <mergeCell ref="DG18:DJ18"/>
    <mergeCell ref="DK18:DN18"/>
    <mergeCell ref="DO18:DR18"/>
    <mergeCell ref="DS18:DV18"/>
    <mergeCell ref="CQ15:DV15"/>
    <mergeCell ref="CQ16:CT16"/>
    <mergeCell ref="CU16:CX16"/>
    <mergeCell ref="CY16:DB16"/>
    <mergeCell ref="DC16:DF16"/>
    <mergeCell ref="DG16:DJ16"/>
    <mergeCell ref="DK16:DN16"/>
    <mergeCell ref="DO16:DR16"/>
    <mergeCell ref="DS16:DV16"/>
    <mergeCell ref="CQ13:DV14"/>
    <mergeCell ref="DZ5:EB6"/>
    <mergeCell ref="ED5:EG5"/>
    <mergeCell ref="EH5:FA6"/>
    <mergeCell ref="FB5:FI5"/>
    <mergeCell ref="ED6:EG6"/>
    <mergeCell ref="FB6:FE6"/>
    <mergeCell ref="FF6:FI6"/>
    <mergeCell ref="ED4:EG4"/>
    <mergeCell ref="EH4:EK4"/>
    <mergeCell ref="EL4:EO4"/>
    <mergeCell ref="EP4:ES4"/>
    <mergeCell ref="ET4:EW4"/>
    <mergeCell ref="GY4:HB4"/>
    <mergeCell ref="HC4:HF4"/>
    <mergeCell ref="HG4:HJ4"/>
    <mergeCell ref="HK4:HN4"/>
    <mergeCell ref="HO4:HR4"/>
    <mergeCell ref="HS4:HV4"/>
    <mergeCell ref="HW4:HZ4"/>
    <mergeCell ref="EX4:FA4"/>
    <mergeCell ref="FB4:FE4"/>
    <mergeCell ref="FF4:FI4"/>
    <mergeCell ref="GU4:GX4"/>
    <mergeCell ref="FO5:FQ6"/>
    <mergeCell ref="FS5:FV5"/>
    <mergeCell ref="FW5:GP6"/>
    <mergeCell ref="GQ5:GX5"/>
    <mergeCell ref="FS4:FV4"/>
    <mergeCell ref="FW4:FZ4"/>
    <mergeCell ref="GA4:GD4"/>
    <mergeCell ref="GE4:GH4"/>
    <mergeCell ref="GI4:GL4"/>
    <mergeCell ref="IA4:ID4"/>
    <mergeCell ref="FS11:ID11"/>
    <mergeCell ref="HG8:HJ8"/>
    <mergeCell ref="HK8:HN8"/>
    <mergeCell ref="HO8:HR8"/>
    <mergeCell ref="HS8:HV8"/>
    <mergeCell ref="HW8:HZ8"/>
    <mergeCell ref="GM8:GP8"/>
    <mergeCell ref="GQ8:GT8"/>
    <mergeCell ref="GU8:GX8"/>
    <mergeCell ref="GY8:HB8"/>
    <mergeCell ref="HC8:HF8"/>
    <mergeCell ref="FS8:FV8"/>
    <mergeCell ref="FW8:FZ8"/>
    <mergeCell ref="GA8:GD8"/>
    <mergeCell ref="GE8:GH8"/>
    <mergeCell ref="GI8:GL8"/>
    <mergeCell ref="GY5:ID6"/>
    <mergeCell ref="FS6:FV6"/>
    <mergeCell ref="GQ6:GT6"/>
    <mergeCell ref="GU6:GX6"/>
    <mergeCell ref="FS7:ID7"/>
    <mergeCell ref="GM4:GP4"/>
    <mergeCell ref="GQ4:GT4"/>
    <mergeCell ref="IA12:ID12"/>
    <mergeCell ref="FS9:ID10"/>
    <mergeCell ref="FO7:FQ8"/>
    <mergeCell ref="FO11:FQ12"/>
    <mergeCell ref="FO9:FQ10"/>
    <mergeCell ref="HG12:HJ12"/>
    <mergeCell ref="HK12:HN12"/>
    <mergeCell ref="HO12:HR12"/>
    <mergeCell ref="HS12:HV12"/>
    <mergeCell ref="HW12:HZ12"/>
    <mergeCell ref="GM12:GP12"/>
    <mergeCell ref="GQ12:GT12"/>
    <mergeCell ref="GU12:GX12"/>
    <mergeCell ref="GY12:HB12"/>
    <mergeCell ref="HC12:HF12"/>
    <mergeCell ref="IA8:ID8"/>
    <mergeCell ref="FS12:FV12"/>
    <mergeCell ref="FW12:FZ12"/>
    <mergeCell ref="GA12:GD12"/>
    <mergeCell ref="GE12:GH12"/>
    <mergeCell ref="GI12:GL12"/>
    <mergeCell ref="IA19:ID19"/>
    <mergeCell ref="FO20:FQ21"/>
    <mergeCell ref="FS20:FV20"/>
    <mergeCell ref="FW20:GP21"/>
    <mergeCell ref="GQ20:GX20"/>
    <mergeCell ref="FS21:FV21"/>
    <mergeCell ref="GQ21:GT21"/>
    <mergeCell ref="GU21:GX21"/>
    <mergeCell ref="HG19:HJ19"/>
    <mergeCell ref="HK19:HN19"/>
    <mergeCell ref="HO19:HR19"/>
    <mergeCell ref="HS19:HV19"/>
    <mergeCell ref="HW19:HZ19"/>
    <mergeCell ref="GM19:GP19"/>
    <mergeCell ref="GQ19:GT19"/>
    <mergeCell ref="GU19:GX19"/>
    <mergeCell ref="GY19:HB19"/>
    <mergeCell ref="HC19:HF19"/>
    <mergeCell ref="FS19:FV19"/>
    <mergeCell ref="FW19:FZ19"/>
    <mergeCell ref="GA19:GD19"/>
    <mergeCell ref="GE19:GH19"/>
    <mergeCell ref="GI19:GL19"/>
    <mergeCell ref="GY20:HF20"/>
    <mergeCell ref="FO22:FQ23"/>
    <mergeCell ref="FS22:ID22"/>
    <mergeCell ref="FS23:FV23"/>
    <mergeCell ref="FW23:FZ23"/>
    <mergeCell ref="GA23:GD23"/>
    <mergeCell ref="GE23:GH23"/>
    <mergeCell ref="GI23:GL23"/>
    <mergeCell ref="GM23:GP23"/>
    <mergeCell ref="GQ23:GT23"/>
    <mergeCell ref="GU23:GX23"/>
    <mergeCell ref="GY23:HB23"/>
    <mergeCell ref="HC23:HF23"/>
    <mergeCell ref="HG23:HJ23"/>
    <mergeCell ref="HK23:HN23"/>
    <mergeCell ref="HO23:HR23"/>
    <mergeCell ref="HS23:HV23"/>
    <mergeCell ref="FO24:FQ25"/>
    <mergeCell ref="FS24:ID25"/>
    <mergeCell ref="FO26:FQ27"/>
    <mergeCell ref="FS26:ID26"/>
    <mergeCell ref="FS27:FV27"/>
    <mergeCell ref="FW27:FZ27"/>
    <mergeCell ref="GA27:GD27"/>
    <mergeCell ref="GE27:GH27"/>
    <mergeCell ref="GI27:GL27"/>
    <mergeCell ref="GM27:GP27"/>
    <mergeCell ref="GQ27:GT27"/>
    <mergeCell ref="GU27:GX27"/>
    <mergeCell ref="GY27:HB27"/>
    <mergeCell ref="HC27:HF27"/>
    <mergeCell ref="IA27:ID27"/>
    <mergeCell ref="GY21:HB21"/>
    <mergeCell ref="HC21:HF21"/>
    <mergeCell ref="HG20:ID21"/>
    <mergeCell ref="HG27:HJ27"/>
    <mergeCell ref="HK27:HN27"/>
    <mergeCell ref="HO27:HR27"/>
    <mergeCell ref="HS27:HV27"/>
    <mergeCell ref="HW27:HZ27"/>
    <mergeCell ref="HW23:HZ23"/>
    <mergeCell ref="IA23:ID2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波形パラメータ</vt:lpstr>
      <vt:lpstr>キャプチャパラメータ</vt:lpstr>
      <vt:lpstr>FB制御コマンド</vt:lpstr>
      <vt:lpstr>コマンドエラーレポート</vt:lpstr>
      <vt:lpstr>通信パケット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keisuke koike</cp:lastModifiedBy>
  <dcterms:created xsi:type="dcterms:W3CDTF">2022-08-16T06:43:04Z</dcterms:created>
  <dcterms:modified xsi:type="dcterms:W3CDTF">2022-08-24T06:58:46Z</dcterms:modified>
</cp:coreProperties>
</file>