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kadai\literacy\lec07\"/>
    </mc:Choice>
  </mc:AlternateContent>
  <bookViews>
    <workbookView xWindow="0" yWindow="0" windowWidth="28800" windowHeight="12450" activeTab="1"/>
  </bookViews>
  <sheets>
    <sheet name="Graph1" sheetId="2" r:id="rId1"/>
    <sheet name="t72" sheetId="1" r:id="rId2"/>
  </sheets>
  <calcPr calcId="152511"/>
</workbook>
</file>

<file path=xl/calcChain.xml><?xml version="1.0" encoding="utf-8"?>
<calcChain xmlns="http://schemas.openxmlformats.org/spreadsheetml/2006/main">
  <c r="P15" i="1" l="1"/>
  <c r="P14" i="1"/>
  <c r="E29" i="1" l="1"/>
  <c r="E30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H3" i="1"/>
  <c r="H2" i="1"/>
  <c r="H1" i="1"/>
  <c r="E2" i="1" l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2" i="1"/>
  <c r="O15" i="1"/>
  <c r="N15" i="1"/>
  <c r="O14" i="1"/>
  <c r="N14" i="1"/>
</calcChain>
</file>

<file path=xl/sharedStrings.xml><?xml version="1.0" encoding="utf-8"?>
<sst xmlns="http://schemas.openxmlformats.org/spreadsheetml/2006/main" count="39" uniqueCount="39">
  <si>
    <t>研究機関</t>
  </si>
  <si>
    <t>農林水産業</t>
  </si>
  <si>
    <t>鉱業</t>
  </si>
  <si>
    <t>建設業</t>
  </si>
  <si>
    <t>食品工業</t>
  </si>
  <si>
    <t>繊維工業</t>
  </si>
  <si>
    <t>パルプ・紙工業</t>
  </si>
  <si>
    <t>印刷業</t>
  </si>
  <si>
    <t>医薬品工業</t>
  </si>
  <si>
    <t>化学工業</t>
  </si>
  <si>
    <t>石油・石炭製品工業</t>
  </si>
  <si>
    <t>プラスチック製品工業</t>
  </si>
  <si>
    <t>ゴム製品工業</t>
  </si>
  <si>
    <t>窯業</t>
  </si>
  <si>
    <t>鉄鋼業</t>
  </si>
  <si>
    <t>非鉄金属工業</t>
  </si>
  <si>
    <t>金属製品工業</t>
  </si>
  <si>
    <t>機械工業</t>
  </si>
  <si>
    <t>電気機械器具工業</t>
  </si>
  <si>
    <t>電気部品・デバイス工業</t>
  </si>
  <si>
    <t>輸送用機械工業</t>
  </si>
  <si>
    <t>精密機械工業</t>
  </si>
  <si>
    <t>その他の工業</t>
  </si>
  <si>
    <t>電気・ガス・熱供給・水道業</t>
  </si>
  <si>
    <t>情報通信業</t>
  </si>
  <si>
    <t>運送業</t>
  </si>
  <si>
    <t>卸売業</t>
  </si>
  <si>
    <t>金融・保険業</t>
  </si>
  <si>
    <t>サービス業</t>
  </si>
  <si>
    <t>情報通信機械器具工業</t>
  </si>
  <si>
    <t>平均</t>
    <rPh sb="0" eb="2">
      <t>ヘイキン</t>
    </rPh>
    <phoneticPr fontId="18"/>
  </si>
  <si>
    <t>標準偏差</t>
    <rPh sb="0" eb="2">
      <t>ヒョウジュン</t>
    </rPh>
    <rPh sb="2" eb="4">
      <t>ヘンサ</t>
    </rPh>
    <phoneticPr fontId="18"/>
  </si>
  <si>
    <t>相関係数</t>
    <rPh sb="0" eb="2">
      <t>ソウカン</t>
    </rPh>
    <rPh sb="2" eb="4">
      <t>ケイスウ</t>
    </rPh>
    <phoneticPr fontId="18"/>
  </si>
  <si>
    <t>回帰線</t>
    <rPh sb="0" eb="3">
      <t>カイキセン</t>
    </rPh>
    <phoneticPr fontId="18"/>
  </si>
  <si>
    <t>研究者数（人）</t>
    <phoneticPr fontId="18"/>
  </si>
  <si>
    <t>研究費（億円）</t>
    <phoneticPr fontId="18"/>
  </si>
  <si>
    <t>研究機関毎の１人あたりの研究費(万円/人)</t>
    <rPh sb="0" eb="2">
      <t>ケンキュウ</t>
    </rPh>
    <rPh sb="2" eb="4">
      <t>キカン</t>
    </rPh>
    <rPh sb="4" eb="5">
      <t>マイ</t>
    </rPh>
    <rPh sb="6" eb="8">
      <t>ヒトリ</t>
    </rPh>
    <rPh sb="12" eb="15">
      <t>ケンキュウヒ</t>
    </rPh>
    <phoneticPr fontId="18"/>
  </si>
  <si>
    <t>回帰式の傾き</t>
    <rPh sb="0" eb="2">
      <t>カイキ</t>
    </rPh>
    <rPh sb="2" eb="3">
      <t>シキ</t>
    </rPh>
    <rPh sb="4" eb="5">
      <t>カタム</t>
    </rPh>
    <phoneticPr fontId="18"/>
  </si>
  <si>
    <t>回帰式の切片</t>
    <rPh sb="0" eb="2">
      <t>カイキ</t>
    </rPh>
    <rPh sb="2" eb="3">
      <t>シキ</t>
    </rPh>
    <rPh sb="4" eb="6">
      <t>セッペン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</si>
</sst>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0" xfId="0" applyAlignment="1">
      <alignment vertical="center" wrapText="1"/>
    </xf>
    <xf numFmtId="0" fontId="0" fillId="0" borderId="16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733695105188354E-2"/>
          <c:y val="0.11731985909913523"/>
          <c:w val="0.80584363838181616"/>
          <c:h val="0.6943874708031776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19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</c:dPt>
          <c:xVal>
            <c:numRef>
              <c:f>'t72'!$B$2:$B$30</c:f>
              <c:numCache>
                <c:formatCode>General</c:formatCode>
                <c:ptCount val="29"/>
                <c:pt idx="0">
                  <c:v>166</c:v>
                </c:pt>
                <c:pt idx="1">
                  <c:v>442</c:v>
                </c:pt>
                <c:pt idx="2">
                  <c:v>6089</c:v>
                </c:pt>
                <c:pt idx="3">
                  <c:v>11360</c:v>
                </c:pt>
                <c:pt idx="4">
                  <c:v>2547</c:v>
                </c:pt>
                <c:pt idx="5">
                  <c:v>2573</c:v>
                </c:pt>
                <c:pt idx="6">
                  <c:v>1421</c:v>
                </c:pt>
                <c:pt idx="7">
                  <c:v>21676</c:v>
                </c:pt>
                <c:pt idx="8">
                  <c:v>39642</c:v>
                </c:pt>
                <c:pt idx="9">
                  <c:v>1254</c:v>
                </c:pt>
                <c:pt idx="10">
                  <c:v>4785</c:v>
                </c:pt>
                <c:pt idx="11">
                  <c:v>5907</c:v>
                </c:pt>
                <c:pt idx="12">
                  <c:v>6287</c:v>
                </c:pt>
                <c:pt idx="13">
                  <c:v>4204</c:v>
                </c:pt>
                <c:pt idx="14">
                  <c:v>5838</c:v>
                </c:pt>
                <c:pt idx="15">
                  <c:v>5478</c:v>
                </c:pt>
                <c:pt idx="16">
                  <c:v>40792</c:v>
                </c:pt>
                <c:pt idx="17">
                  <c:v>40629</c:v>
                </c:pt>
                <c:pt idx="18">
                  <c:v>31688</c:v>
                </c:pt>
                <c:pt idx="19">
                  <c:v>45747</c:v>
                </c:pt>
                <c:pt idx="20">
                  <c:v>18455</c:v>
                </c:pt>
                <c:pt idx="21">
                  <c:v>6827</c:v>
                </c:pt>
                <c:pt idx="22">
                  <c:v>2138</c:v>
                </c:pt>
                <c:pt idx="23">
                  <c:v>20107</c:v>
                </c:pt>
                <c:pt idx="24">
                  <c:v>629</c:v>
                </c:pt>
                <c:pt idx="25">
                  <c:v>3287</c:v>
                </c:pt>
                <c:pt idx="26">
                  <c:v>164</c:v>
                </c:pt>
                <c:pt idx="27">
                  <c:v>14201</c:v>
                </c:pt>
                <c:pt idx="28">
                  <c:v>86862</c:v>
                </c:pt>
              </c:numCache>
            </c:numRef>
          </c:xVal>
          <c:yVal>
            <c:numRef>
              <c:f>'t72'!$C$2:$C$30</c:f>
              <c:numCache>
                <c:formatCode>General</c:formatCode>
                <c:ptCount val="29"/>
                <c:pt idx="0">
                  <c:v>40</c:v>
                </c:pt>
                <c:pt idx="1">
                  <c:v>164</c:v>
                </c:pt>
                <c:pt idx="2">
                  <c:v>1346</c:v>
                </c:pt>
                <c:pt idx="3">
                  <c:v>2503</c:v>
                </c:pt>
                <c:pt idx="4">
                  <c:v>512</c:v>
                </c:pt>
                <c:pt idx="5">
                  <c:v>536</c:v>
                </c:pt>
                <c:pt idx="6">
                  <c:v>358</c:v>
                </c:pt>
                <c:pt idx="7">
                  <c:v>9657</c:v>
                </c:pt>
                <c:pt idx="8">
                  <c:v>8686</c:v>
                </c:pt>
                <c:pt idx="9">
                  <c:v>395</c:v>
                </c:pt>
                <c:pt idx="10">
                  <c:v>1078</c:v>
                </c:pt>
                <c:pt idx="11">
                  <c:v>1570</c:v>
                </c:pt>
                <c:pt idx="12">
                  <c:v>1460</c:v>
                </c:pt>
                <c:pt idx="13">
                  <c:v>1297</c:v>
                </c:pt>
                <c:pt idx="14">
                  <c:v>1458</c:v>
                </c:pt>
                <c:pt idx="15">
                  <c:v>783</c:v>
                </c:pt>
                <c:pt idx="16">
                  <c:v>9392</c:v>
                </c:pt>
                <c:pt idx="17">
                  <c:v>9400</c:v>
                </c:pt>
                <c:pt idx="18">
                  <c:v>6360</c:v>
                </c:pt>
                <c:pt idx="19">
                  <c:v>17379</c:v>
                </c:pt>
                <c:pt idx="20">
                  <c:v>4529</c:v>
                </c:pt>
                <c:pt idx="21">
                  <c:v>1128</c:v>
                </c:pt>
                <c:pt idx="22">
                  <c:v>831</c:v>
                </c:pt>
                <c:pt idx="23">
                  <c:v>6656</c:v>
                </c:pt>
                <c:pt idx="24">
                  <c:v>276</c:v>
                </c:pt>
                <c:pt idx="25">
                  <c:v>489</c:v>
                </c:pt>
                <c:pt idx="26">
                  <c:v>34</c:v>
                </c:pt>
                <c:pt idx="27">
                  <c:v>5120</c:v>
                </c:pt>
                <c:pt idx="28">
                  <c:v>22331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't72'!$B$2:$B$30</c:f>
              <c:numCache>
                <c:formatCode>General</c:formatCode>
                <c:ptCount val="29"/>
                <c:pt idx="0">
                  <c:v>166</c:v>
                </c:pt>
                <c:pt idx="1">
                  <c:v>442</c:v>
                </c:pt>
                <c:pt idx="2">
                  <c:v>6089</c:v>
                </c:pt>
                <c:pt idx="3">
                  <c:v>11360</c:v>
                </c:pt>
                <c:pt idx="4">
                  <c:v>2547</c:v>
                </c:pt>
                <c:pt idx="5">
                  <c:v>2573</c:v>
                </c:pt>
                <c:pt idx="6">
                  <c:v>1421</c:v>
                </c:pt>
                <c:pt idx="7">
                  <c:v>21676</c:v>
                </c:pt>
                <c:pt idx="8">
                  <c:v>39642</c:v>
                </c:pt>
                <c:pt idx="9">
                  <c:v>1254</c:v>
                </c:pt>
                <c:pt idx="10">
                  <c:v>4785</c:v>
                </c:pt>
                <c:pt idx="11">
                  <c:v>5907</c:v>
                </c:pt>
                <c:pt idx="12">
                  <c:v>6287</c:v>
                </c:pt>
                <c:pt idx="13">
                  <c:v>4204</c:v>
                </c:pt>
                <c:pt idx="14">
                  <c:v>5838</c:v>
                </c:pt>
                <c:pt idx="15">
                  <c:v>5478</c:v>
                </c:pt>
                <c:pt idx="16">
                  <c:v>40792</c:v>
                </c:pt>
                <c:pt idx="17">
                  <c:v>40629</c:v>
                </c:pt>
                <c:pt idx="18">
                  <c:v>31688</c:v>
                </c:pt>
                <c:pt idx="19">
                  <c:v>45747</c:v>
                </c:pt>
                <c:pt idx="20">
                  <c:v>18455</c:v>
                </c:pt>
                <c:pt idx="21">
                  <c:v>6827</c:v>
                </c:pt>
                <c:pt idx="22">
                  <c:v>2138</c:v>
                </c:pt>
                <c:pt idx="23">
                  <c:v>20107</c:v>
                </c:pt>
                <c:pt idx="24">
                  <c:v>629</c:v>
                </c:pt>
                <c:pt idx="25">
                  <c:v>3287</c:v>
                </c:pt>
                <c:pt idx="26">
                  <c:v>164</c:v>
                </c:pt>
                <c:pt idx="27">
                  <c:v>14201</c:v>
                </c:pt>
                <c:pt idx="28">
                  <c:v>86862</c:v>
                </c:pt>
              </c:numCache>
            </c:numRef>
          </c:xVal>
          <c:yVal>
            <c:numRef>
              <c:f>'t72'!$E$2:$E$30</c:f>
              <c:numCache>
                <c:formatCode>General</c:formatCode>
                <c:ptCount val="29"/>
                <c:pt idx="0">
                  <c:v>77.640128175891249</c:v>
                </c:pt>
                <c:pt idx="1">
                  <c:v>151.1202701476962</c:v>
                </c:pt>
                <c:pt idx="2">
                  <c:v>1654.5346241867635</c:v>
                </c:pt>
                <c:pt idx="3">
                  <c:v>3057.845596409169</c:v>
                </c:pt>
                <c:pt idx="4">
                  <c:v>711.5394688819332</c:v>
                </c:pt>
                <c:pt idx="5">
                  <c:v>718.46151124159599</c:v>
                </c:pt>
                <c:pt idx="6">
                  <c:v>411.76178822884492</c:v>
                </c:pt>
                <c:pt idx="7">
                  <c:v>5804.2990188046033</c:v>
                </c:pt>
                <c:pt idx="8">
                  <c:v>10587.430289331587</c:v>
                </c:pt>
                <c:pt idx="9">
                  <c:v>367.30097768793394</c:v>
                </c:pt>
                <c:pt idx="10">
                  <c:v>1307.3675766098299</c:v>
                </c:pt>
                <c:pt idx="11">
                  <c:v>1606.080327669124</c:v>
                </c:pt>
                <c:pt idx="12">
                  <c:v>1707.24863907958</c:v>
                </c:pt>
                <c:pt idx="13">
                  <c:v>1152.6865531112114</c:v>
                </c:pt>
                <c:pt idx="14">
                  <c:v>1587.7102921761727</c:v>
                </c:pt>
                <c:pt idx="15">
                  <c:v>1491.866628734688</c:v>
                </c:pt>
                <c:pt idx="16">
                  <c:v>10893.597547547441</c:v>
                </c:pt>
                <c:pt idx="17">
                  <c:v>10850.201666600326</c:v>
                </c:pt>
                <c:pt idx="18">
                  <c:v>8469.8177920716735</c:v>
                </c:pt>
                <c:pt idx="19">
                  <c:v>12212.779081860099</c:v>
                </c:pt>
                <c:pt idx="20">
                  <c:v>4946.7644634017634</c:v>
                </c:pt>
                <c:pt idx="21">
                  <c:v>1851.0141342418071</c:v>
                </c:pt>
                <c:pt idx="22">
                  <c:v>602.65041791646865</c:v>
                </c:pt>
                <c:pt idx="23">
                  <c:v>5386.5803856387993</c:v>
                </c:pt>
                <c:pt idx="24">
                  <c:v>200.90572865757852</c:v>
                </c:pt>
                <c:pt idx="25">
                  <c:v>908.55144373387407</c:v>
                </c:pt>
                <c:pt idx="26">
                  <c:v>77.107663378994104</c:v>
                </c:pt>
                <c:pt idx="27">
                  <c:v>3814.2118404015523</c:v>
                </c:pt>
                <c:pt idx="28">
                  <c:v>23158.924144073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85683936"/>
        <c:axId val="-485696992"/>
      </c:scatterChart>
      <c:valAx>
        <c:axId val="-485683936"/>
        <c:scaling>
          <c:orientation val="minMax"/>
          <c:max val="9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研究者数（人）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485696992"/>
        <c:crosses val="autoZero"/>
        <c:crossBetween val="midCat"/>
      </c:valAx>
      <c:valAx>
        <c:axId val="-48569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研究費（億円）</a:t>
                </a:r>
              </a:p>
            </c:rich>
          </c:tx>
          <c:layout>
            <c:manualLayout>
              <c:xMode val="edge"/>
              <c:yMode val="edge"/>
              <c:x val="1.6369637587609516E-2"/>
              <c:y val="0.433200464847929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485683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showGridLines="0" tabSelected="1" workbookViewId="0">
      <selection activeCell="O22" sqref="O22"/>
    </sheetView>
  </sheetViews>
  <sheetFormatPr defaultRowHeight="13.5" x14ac:dyDescent="0.15"/>
  <cols>
    <col min="1" max="1" width="24.375" bestFit="1" customWidth="1"/>
    <col min="2" max="3" width="13.125" bestFit="1" customWidth="1"/>
    <col min="4" max="4" width="39" bestFit="1" customWidth="1"/>
    <col min="7" max="7" width="12.75" bestFit="1" customWidth="1"/>
    <col min="14" max="14" width="8.625" customWidth="1"/>
    <col min="15" max="15" width="7" customWidth="1"/>
    <col min="16" max="16" width="28.25" customWidth="1"/>
  </cols>
  <sheetData>
    <row r="1" spans="1:16" ht="14.25" thickTop="1" x14ac:dyDescent="0.15">
      <c r="A1" t="s">
        <v>0</v>
      </c>
      <c r="E1" t="s">
        <v>33</v>
      </c>
      <c r="G1" s="9" t="s">
        <v>32</v>
      </c>
      <c r="H1" s="3">
        <f>CORREL(C2:C30,B2:B30)</f>
        <v>0.96346008787443316</v>
      </c>
    </row>
    <row r="2" spans="1:16" x14ac:dyDescent="0.15">
      <c r="A2" t="s">
        <v>1</v>
      </c>
      <c r="B2">
        <v>166</v>
      </c>
      <c r="C2">
        <v>40</v>
      </c>
      <c r="D2">
        <f t="shared" ref="D2:D30" si="0">C2*10000/B2</f>
        <v>2409.6385542168673</v>
      </c>
      <c r="E2">
        <f t="shared" ref="E2:E30" si="1">$H$2*B2+$H$3</f>
        <v>77.640128175891249</v>
      </c>
      <c r="G2" s="10" t="s">
        <v>37</v>
      </c>
      <c r="H2" s="11">
        <f>SLOPE(C2:C30,B2:B30)</f>
        <v>0.26623239844856866</v>
      </c>
    </row>
    <row r="3" spans="1:16" x14ac:dyDescent="0.15">
      <c r="A3" t="s">
        <v>2</v>
      </c>
      <c r="B3">
        <v>442</v>
      </c>
      <c r="C3">
        <v>164</v>
      </c>
      <c r="D3">
        <f t="shared" si="0"/>
        <v>3710.4072398190046</v>
      </c>
      <c r="E3">
        <f t="shared" si="1"/>
        <v>151.1202701476962</v>
      </c>
      <c r="G3" s="7" t="s">
        <v>38</v>
      </c>
      <c r="H3" s="5">
        <f>INTERCEPT(C2:C30,B2:B30)</f>
        <v>33.445550033428844</v>
      </c>
    </row>
    <row r="4" spans="1:16" x14ac:dyDescent="0.15">
      <c r="A4" t="s">
        <v>3</v>
      </c>
      <c r="B4">
        <v>6089</v>
      </c>
      <c r="C4">
        <v>1346</v>
      </c>
      <c r="D4">
        <f t="shared" si="0"/>
        <v>2210.5436032189195</v>
      </c>
      <c r="E4">
        <f t="shared" si="1"/>
        <v>1654.5346241867635</v>
      </c>
    </row>
    <row r="5" spans="1:16" x14ac:dyDescent="0.15">
      <c r="A5" t="s">
        <v>4</v>
      </c>
      <c r="B5">
        <v>11360</v>
      </c>
      <c r="C5">
        <v>2503</v>
      </c>
      <c r="D5">
        <f t="shared" si="0"/>
        <v>2203.3450704225352</v>
      </c>
      <c r="E5">
        <f t="shared" si="1"/>
        <v>3057.845596409169</v>
      </c>
    </row>
    <row r="6" spans="1:16" x14ac:dyDescent="0.15">
      <c r="A6" t="s">
        <v>5</v>
      </c>
      <c r="B6">
        <v>2547</v>
      </c>
      <c r="C6">
        <v>512</v>
      </c>
      <c r="D6">
        <f t="shared" si="0"/>
        <v>2010.2080879466039</v>
      </c>
      <c r="E6">
        <f t="shared" si="1"/>
        <v>711.5394688819332</v>
      </c>
    </row>
    <row r="7" spans="1:16" x14ac:dyDescent="0.15">
      <c r="A7" t="s">
        <v>6</v>
      </c>
      <c r="B7">
        <v>2573</v>
      </c>
      <c r="C7">
        <v>536</v>
      </c>
      <c r="D7">
        <f t="shared" si="0"/>
        <v>2083.1713952584532</v>
      </c>
      <c r="E7">
        <f t="shared" si="1"/>
        <v>718.46151124159599</v>
      </c>
    </row>
    <row r="8" spans="1:16" x14ac:dyDescent="0.15">
      <c r="A8" t="s">
        <v>7</v>
      </c>
      <c r="B8">
        <v>1421</v>
      </c>
      <c r="C8">
        <v>358</v>
      </c>
      <c r="D8">
        <f t="shared" si="0"/>
        <v>2519.3525686136522</v>
      </c>
      <c r="E8">
        <f t="shared" si="1"/>
        <v>411.76178822884492</v>
      </c>
    </row>
    <row r="9" spans="1:16" x14ac:dyDescent="0.15">
      <c r="A9" t="s">
        <v>8</v>
      </c>
      <c r="B9">
        <v>21676</v>
      </c>
      <c r="C9">
        <v>9657</v>
      </c>
      <c r="D9">
        <f t="shared" si="0"/>
        <v>4455.1577781878577</v>
      </c>
      <c r="E9">
        <f t="shared" si="1"/>
        <v>5804.2990188046033</v>
      </c>
    </row>
    <row r="10" spans="1:16" x14ac:dyDescent="0.15">
      <c r="A10" t="s">
        <v>9</v>
      </c>
      <c r="B10">
        <v>39642</v>
      </c>
      <c r="C10">
        <v>8686</v>
      </c>
      <c r="D10">
        <f t="shared" si="0"/>
        <v>2191.1104384238938</v>
      </c>
      <c r="E10">
        <f t="shared" si="1"/>
        <v>10587.430289331587</v>
      </c>
    </row>
    <row r="11" spans="1:16" ht="14.25" thickBot="1" x14ac:dyDescent="0.2">
      <c r="A11" t="s">
        <v>10</v>
      </c>
      <c r="B11">
        <v>1254</v>
      </c>
      <c r="C11">
        <v>395</v>
      </c>
      <c r="D11">
        <f t="shared" si="0"/>
        <v>3149.9202551834132</v>
      </c>
      <c r="E11">
        <f t="shared" si="1"/>
        <v>367.30097768793394</v>
      </c>
    </row>
    <row r="12" spans="1:16" ht="14.25" thickTop="1" x14ac:dyDescent="0.15">
      <c r="A12" t="s">
        <v>11</v>
      </c>
      <c r="B12">
        <v>4785</v>
      </c>
      <c r="C12">
        <v>1078</v>
      </c>
      <c r="D12">
        <f t="shared" si="0"/>
        <v>2252.8735632183907</v>
      </c>
      <c r="E12">
        <f t="shared" si="1"/>
        <v>1307.3675766098299</v>
      </c>
      <c r="M12" s="12"/>
      <c r="N12" s="14" t="s">
        <v>34</v>
      </c>
      <c r="O12" s="14" t="s">
        <v>35</v>
      </c>
      <c r="P12" s="16" t="s">
        <v>36</v>
      </c>
    </row>
    <row r="13" spans="1:16" x14ac:dyDescent="0.15">
      <c r="A13" t="s">
        <v>12</v>
      </c>
      <c r="B13">
        <v>5907</v>
      </c>
      <c r="C13">
        <v>1570</v>
      </c>
      <c r="D13">
        <f t="shared" si="0"/>
        <v>2657.8635517183002</v>
      </c>
      <c r="E13">
        <f t="shared" si="1"/>
        <v>1606.080327669124</v>
      </c>
      <c r="M13" s="13"/>
      <c r="N13" s="15"/>
      <c r="O13" s="15"/>
      <c r="P13" s="17"/>
    </row>
    <row r="14" spans="1:16" x14ac:dyDescent="0.15">
      <c r="A14" t="s">
        <v>13</v>
      </c>
      <c r="B14">
        <v>6287</v>
      </c>
      <c r="C14">
        <v>1460</v>
      </c>
      <c r="D14">
        <f t="shared" si="0"/>
        <v>2322.2522665818356</v>
      </c>
      <c r="E14">
        <f t="shared" si="1"/>
        <v>1707.24863907958</v>
      </c>
      <c r="M14" s="6" t="s">
        <v>30</v>
      </c>
      <c r="N14" s="1">
        <f>AVERAGE(B2:B30)</f>
        <v>14868.793103448275</v>
      </c>
      <c r="O14" s="1">
        <f>AVERAGE(C2:C30)</f>
        <v>3992</v>
      </c>
      <c r="P14" s="4">
        <f>AVERAGE(D2:D30)</f>
        <v>2656.4920603816504</v>
      </c>
    </row>
    <row r="15" spans="1:16" x14ac:dyDescent="0.15">
      <c r="A15" t="s">
        <v>14</v>
      </c>
      <c r="B15">
        <v>4204</v>
      </c>
      <c r="C15">
        <v>1297</v>
      </c>
      <c r="D15">
        <f t="shared" si="0"/>
        <v>3085.1569933396763</v>
      </c>
      <c r="E15">
        <f t="shared" si="1"/>
        <v>1152.6865531112114</v>
      </c>
      <c r="M15" s="7" t="s">
        <v>31</v>
      </c>
      <c r="N15" s="2">
        <f>STDEV(B2:B30)</f>
        <v>19782.4735532298</v>
      </c>
      <c r="O15" s="2">
        <f>STDEV(C2:C30)</f>
        <v>5466.4800831979619</v>
      </c>
      <c r="P15" s="5">
        <f>STDEVP(D2:D30)</f>
        <v>800.82420906576453</v>
      </c>
    </row>
    <row r="16" spans="1:16" x14ac:dyDescent="0.15">
      <c r="A16" t="s">
        <v>15</v>
      </c>
      <c r="B16">
        <v>5838</v>
      </c>
      <c r="C16">
        <v>1458</v>
      </c>
      <c r="D16">
        <f t="shared" si="0"/>
        <v>2497.4306269270296</v>
      </c>
      <c r="E16">
        <f t="shared" si="1"/>
        <v>1587.7102921761727</v>
      </c>
    </row>
    <row r="17" spans="1:15" x14ac:dyDescent="0.15">
      <c r="A17" t="s">
        <v>16</v>
      </c>
      <c r="B17">
        <v>5478</v>
      </c>
      <c r="C17">
        <v>783</v>
      </c>
      <c r="D17">
        <f t="shared" si="0"/>
        <v>1429.3537787513692</v>
      </c>
      <c r="E17">
        <f t="shared" si="1"/>
        <v>1491.866628734688</v>
      </c>
    </row>
    <row r="18" spans="1:15" x14ac:dyDescent="0.15">
      <c r="A18" t="s">
        <v>17</v>
      </c>
      <c r="B18">
        <v>40792</v>
      </c>
      <c r="C18">
        <v>9392</v>
      </c>
      <c r="D18">
        <f t="shared" si="0"/>
        <v>2302.4122376936652</v>
      </c>
      <c r="E18">
        <f t="shared" si="1"/>
        <v>10893.597547547441</v>
      </c>
      <c r="O18" s="8"/>
    </row>
    <row r="19" spans="1:15" x14ac:dyDescent="0.15">
      <c r="A19" t="s">
        <v>18</v>
      </c>
      <c r="B19">
        <v>40629</v>
      </c>
      <c r="C19">
        <v>9400</v>
      </c>
      <c r="D19">
        <f t="shared" si="0"/>
        <v>2313.6183514238596</v>
      </c>
      <c r="E19">
        <f t="shared" si="1"/>
        <v>10850.201666600326</v>
      </c>
    </row>
    <row r="20" spans="1:15" x14ac:dyDescent="0.15">
      <c r="A20" t="s">
        <v>19</v>
      </c>
      <c r="B20">
        <v>31688</v>
      </c>
      <c r="C20">
        <v>6360</v>
      </c>
      <c r="D20">
        <f t="shared" si="0"/>
        <v>2007.0689219893966</v>
      </c>
      <c r="E20">
        <f t="shared" si="1"/>
        <v>8469.8177920716735</v>
      </c>
    </row>
    <row r="21" spans="1:15" x14ac:dyDescent="0.15">
      <c r="A21" t="s">
        <v>20</v>
      </c>
      <c r="B21">
        <v>45747</v>
      </c>
      <c r="C21">
        <v>17379</v>
      </c>
      <c r="D21">
        <f t="shared" si="0"/>
        <v>3798.9376352547706</v>
      </c>
      <c r="E21">
        <f t="shared" si="1"/>
        <v>12212.779081860099</v>
      </c>
    </row>
    <row r="22" spans="1:15" x14ac:dyDescent="0.15">
      <c r="A22" t="s">
        <v>21</v>
      </c>
      <c r="B22">
        <v>18455</v>
      </c>
      <c r="C22">
        <v>4529</v>
      </c>
      <c r="D22">
        <f t="shared" si="0"/>
        <v>2454.0774857762126</v>
      </c>
      <c r="E22">
        <f t="shared" si="1"/>
        <v>4946.7644634017634</v>
      </c>
    </row>
    <row r="23" spans="1:15" x14ac:dyDescent="0.15">
      <c r="A23" t="s">
        <v>22</v>
      </c>
      <c r="B23">
        <v>6827</v>
      </c>
      <c r="C23">
        <v>1128</v>
      </c>
      <c r="D23">
        <f t="shared" si="0"/>
        <v>1652.2630730921342</v>
      </c>
      <c r="E23">
        <f t="shared" si="1"/>
        <v>1851.0141342418071</v>
      </c>
    </row>
    <row r="24" spans="1:15" x14ac:dyDescent="0.15">
      <c r="A24" t="s">
        <v>23</v>
      </c>
      <c r="B24">
        <v>2138</v>
      </c>
      <c r="C24">
        <v>831</v>
      </c>
      <c r="D24">
        <f t="shared" si="0"/>
        <v>3886.8101028999063</v>
      </c>
      <c r="E24">
        <f t="shared" si="1"/>
        <v>602.65041791646865</v>
      </c>
    </row>
    <row r="25" spans="1:15" x14ac:dyDescent="0.15">
      <c r="A25" t="s">
        <v>24</v>
      </c>
      <c r="B25">
        <v>20107</v>
      </c>
      <c r="C25">
        <v>6656</v>
      </c>
      <c r="D25">
        <f t="shared" si="0"/>
        <v>3310.2899487740588</v>
      </c>
      <c r="E25">
        <f t="shared" si="1"/>
        <v>5386.5803856387993</v>
      </c>
    </row>
    <row r="26" spans="1:15" x14ac:dyDescent="0.15">
      <c r="A26" t="s">
        <v>25</v>
      </c>
      <c r="B26">
        <v>629</v>
      </c>
      <c r="C26">
        <v>276</v>
      </c>
      <c r="D26">
        <f t="shared" si="0"/>
        <v>4387.9173290937997</v>
      </c>
      <c r="E26">
        <f t="shared" si="1"/>
        <v>200.90572865757852</v>
      </c>
    </row>
    <row r="27" spans="1:15" x14ac:dyDescent="0.15">
      <c r="A27" t="s">
        <v>26</v>
      </c>
      <c r="B27">
        <v>3287</v>
      </c>
      <c r="C27">
        <v>489</v>
      </c>
      <c r="D27">
        <f t="shared" si="0"/>
        <v>1487.678734408275</v>
      </c>
      <c r="E27">
        <f t="shared" si="1"/>
        <v>908.55144373387407</v>
      </c>
    </row>
    <row r="28" spans="1:15" x14ac:dyDescent="0.15">
      <c r="A28" t="s">
        <v>27</v>
      </c>
      <c r="B28">
        <v>164</v>
      </c>
      <c r="C28">
        <v>34</v>
      </c>
      <c r="D28">
        <f t="shared" si="0"/>
        <v>2073.1707317073169</v>
      </c>
      <c r="E28">
        <f t="shared" si="1"/>
        <v>77.107663378994104</v>
      </c>
    </row>
    <row r="29" spans="1:15" x14ac:dyDescent="0.15">
      <c r="A29" t="s">
        <v>28</v>
      </c>
      <c r="B29">
        <v>14201</v>
      </c>
      <c r="C29">
        <v>5120</v>
      </c>
      <c r="D29">
        <f t="shared" si="0"/>
        <v>3605.3799028237449</v>
      </c>
      <c r="E29">
        <f t="shared" si="1"/>
        <v>3814.2118404015523</v>
      </c>
    </row>
    <row r="30" spans="1:15" x14ac:dyDescent="0.15">
      <c r="A30" t="s">
        <v>29</v>
      </c>
      <c r="B30">
        <v>86862</v>
      </c>
      <c r="C30">
        <v>22331</v>
      </c>
      <c r="D30">
        <f t="shared" si="0"/>
        <v>2570.8595243029172</v>
      </c>
      <c r="E30">
        <f t="shared" si="1"/>
        <v>23158.924144073</v>
      </c>
    </row>
  </sheetData>
  <mergeCells count="4">
    <mergeCell ref="M12:M13"/>
    <mergeCell ref="N12:N13"/>
    <mergeCell ref="O12:O13"/>
    <mergeCell ref="P12:P13"/>
  </mergeCells>
  <phoneticPr fontId="1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t72</vt:lpstr>
      <vt:lpstr>Graph1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前田　剛志</dc:creator>
  <cp:lastModifiedBy>Administrator</cp:lastModifiedBy>
  <dcterms:created xsi:type="dcterms:W3CDTF">2016-06-02T02:10:31Z</dcterms:created>
  <dcterms:modified xsi:type="dcterms:W3CDTF">2016-06-15T05:15:27Z</dcterms:modified>
</cp:coreProperties>
</file>