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9\"/>
    </mc:Choice>
  </mc:AlternateContent>
  <bookViews>
    <workbookView xWindow="0" yWindow="0" windowWidth="28800" windowHeight="12450"/>
  </bookViews>
  <sheets>
    <sheet name="Sheet1" sheetId="1" r:id="rId1"/>
    <sheet name="被験者A" sheetId="2" r:id="rId2"/>
    <sheet name="被験者B" sheetId="3" r:id="rId3"/>
    <sheet name="被験者C" sheetId="4" r:id="rId4"/>
    <sheet name="被験者D" sheetId="5" r:id="rId5"/>
    <sheet name="Graph2" sheetId="8" r:id="rId6"/>
    <sheet name="Graph1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D30" i="5" l="1"/>
  <c r="C9" i="2"/>
  <c r="D9" i="2"/>
  <c r="E26" i="5" l="1"/>
  <c r="D26" i="5"/>
  <c r="C26" i="5"/>
  <c r="E25" i="5"/>
  <c r="D25" i="5"/>
  <c r="C25" i="5"/>
  <c r="D24" i="5"/>
  <c r="C24" i="5"/>
  <c r="E24" i="5" s="1"/>
  <c r="D23" i="5"/>
  <c r="C23" i="5"/>
  <c r="E23" i="5" s="1"/>
  <c r="D22" i="5"/>
  <c r="C22" i="5"/>
  <c r="E22" i="5" s="1"/>
  <c r="D21" i="5"/>
  <c r="C21" i="5"/>
  <c r="E21" i="5" s="1"/>
  <c r="D20" i="5"/>
  <c r="C20" i="5"/>
  <c r="E20" i="5" s="1"/>
  <c r="D19" i="5"/>
  <c r="C19" i="5"/>
  <c r="E19" i="5" s="1"/>
  <c r="E18" i="5"/>
  <c r="D18" i="5"/>
  <c r="C18" i="5"/>
  <c r="D17" i="5"/>
  <c r="C17" i="5"/>
  <c r="E17" i="5" s="1"/>
  <c r="D16" i="5"/>
  <c r="C16" i="5"/>
  <c r="E16" i="5" s="1"/>
  <c r="D15" i="5"/>
  <c r="C15" i="5"/>
  <c r="E15" i="5" s="1"/>
  <c r="D14" i="5"/>
  <c r="C14" i="5"/>
  <c r="E14" i="5" s="1"/>
  <c r="E13" i="5"/>
  <c r="D13" i="5"/>
  <c r="C13" i="5"/>
  <c r="D12" i="5"/>
  <c r="C12" i="5"/>
  <c r="E12" i="5" s="1"/>
  <c r="D11" i="5"/>
  <c r="C11" i="5"/>
  <c r="E11" i="5" s="1"/>
  <c r="E10" i="5"/>
  <c r="D10" i="5"/>
  <c r="C10" i="5"/>
  <c r="D9" i="5"/>
  <c r="C9" i="5"/>
  <c r="E9" i="5" s="1"/>
  <c r="D8" i="5"/>
  <c r="C8" i="5"/>
  <c r="E8" i="5" s="1"/>
  <c r="D7" i="5"/>
  <c r="C7" i="5"/>
  <c r="E7" i="5" s="1"/>
  <c r="D6" i="5"/>
  <c r="C6" i="5"/>
  <c r="E6" i="5" s="1"/>
  <c r="E5" i="5"/>
  <c r="D5" i="5"/>
  <c r="C5" i="5"/>
  <c r="D4" i="5"/>
  <c r="C4" i="5"/>
  <c r="E4" i="5" s="1"/>
  <c r="D3" i="5"/>
  <c r="C3" i="5"/>
  <c r="E3" i="5" s="1"/>
  <c r="E2" i="5"/>
  <c r="D2" i="5"/>
  <c r="C2" i="5"/>
  <c r="E26" i="4"/>
  <c r="D26" i="4"/>
  <c r="C26" i="4"/>
  <c r="D25" i="4"/>
  <c r="C25" i="4"/>
  <c r="E25" i="4" s="1"/>
  <c r="D24" i="4"/>
  <c r="C24" i="4"/>
  <c r="E24" i="4" s="1"/>
  <c r="E23" i="4"/>
  <c r="D23" i="4"/>
  <c r="C23" i="4"/>
  <c r="D22" i="4"/>
  <c r="C22" i="4"/>
  <c r="E22" i="4" s="1"/>
  <c r="D21" i="4"/>
  <c r="C21" i="4"/>
  <c r="E21" i="4" s="1"/>
  <c r="D20" i="4"/>
  <c r="C20" i="4"/>
  <c r="E20" i="4" s="1"/>
  <c r="D19" i="4"/>
  <c r="C19" i="4"/>
  <c r="E19" i="4" s="1"/>
  <c r="E18" i="4"/>
  <c r="D18" i="4"/>
  <c r="C18" i="4"/>
  <c r="D17" i="4"/>
  <c r="C17" i="4"/>
  <c r="E17" i="4" s="1"/>
  <c r="D16" i="4"/>
  <c r="C16" i="4"/>
  <c r="E16" i="4" s="1"/>
  <c r="E15" i="4"/>
  <c r="D15" i="4"/>
  <c r="C15" i="4"/>
  <c r="D14" i="4"/>
  <c r="C14" i="4"/>
  <c r="E14" i="4" s="1"/>
  <c r="D13" i="4"/>
  <c r="C13" i="4"/>
  <c r="E13" i="4" s="1"/>
  <c r="D12" i="4"/>
  <c r="C12" i="4"/>
  <c r="E12" i="4" s="1"/>
  <c r="D11" i="4"/>
  <c r="C11" i="4"/>
  <c r="E11" i="4" s="1"/>
  <c r="E10" i="4"/>
  <c r="D10" i="4"/>
  <c r="C10" i="4"/>
  <c r="D9" i="4"/>
  <c r="C9" i="4"/>
  <c r="E9" i="4" s="1"/>
  <c r="D8" i="4"/>
  <c r="C8" i="4"/>
  <c r="E8" i="4" s="1"/>
  <c r="E7" i="4"/>
  <c r="D7" i="4"/>
  <c r="C7" i="4"/>
  <c r="D6" i="4"/>
  <c r="C6" i="4"/>
  <c r="E6" i="4" s="1"/>
  <c r="D5" i="4"/>
  <c r="C5" i="4"/>
  <c r="E5" i="4" s="1"/>
  <c r="D4" i="4"/>
  <c r="C4" i="4"/>
  <c r="E4" i="4" s="1"/>
  <c r="D3" i="4"/>
  <c r="C3" i="4"/>
  <c r="E3" i="4" s="1"/>
  <c r="E2" i="4"/>
  <c r="D2" i="4"/>
  <c r="C2" i="4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3" i="2"/>
  <c r="D4" i="2"/>
  <c r="D5" i="2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D30" i="2" s="1"/>
  <c r="C5" i="2"/>
  <c r="C3" i="2"/>
  <c r="C4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F30" i="2" l="1"/>
  <c r="G30" i="2" s="1"/>
  <c r="F5" i="2"/>
  <c r="G5" i="2" s="1"/>
  <c r="F13" i="2"/>
  <c r="G13" i="2" s="1"/>
  <c r="F17" i="2"/>
  <c r="G17" i="2" s="1"/>
  <c r="F21" i="2"/>
  <c r="G21" i="2" s="1"/>
  <c r="F6" i="2"/>
  <c r="G6" i="2" s="1"/>
  <c r="F10" i="2"/>
  <c r="G10" i="2" s="1"/>
  <c r="F14" i="2"/>
  <c r="G14" i="2" s="1"/>
  <c r="F22" i="2"/>
  <c r="G22" i="2" s="1"/>
  <c r="F26" i="2"/>
  <c r="G26" i="2" s="1"/>
  <c r="F3" i="2"/>
  <c r="G3" i="2" s="1"/>
  <c r="F11" i="2"/>
  <c r="G11" i="2" s="1"/>
  <c r="F15" i="2"/>
  <c r="G15" i="2" s="1"/>
  <c r="F19" i="2"/>
  <c r="G19" i="2" s="1"/>
  <c r="F2" i="2"/>
  <c r="G2" i="2" s="1"/>
  <c r="F4" i="2"/>
  <c r="G4" i="2" s="1"/>
  <c r="F8" i="2"/>
  <c r="G8" i="2" s="1"/>
  <c r="F16" i="2"/>
  <c r="G16" i="2" s="1"/>
  <c r="F20" i="2"/>
  <c r="G20" i="2" s="1"/>
  <c r="F24" i="2"/>
  <c r="G24" i="2" s="1"/>
  <c r="E30" i="2"/>
  <c r="F9" i="2" s="1"/>
  <c r="G9" i="2" s="1"/>
  <c r="C30" i="2"/>
  <c r="C30" i="5"/>
  <c r="E30" i="5"/>
  <c r="E30" i="4"/>
  <c r="C30" i="4"/>
  <c r="D30" i="4"/>
  <c r="C30" i="3"/>
  <c r="E30" i="3"/>
  <c r="D30" i="3"/>
  <c r="F12" i="2" l="1"/>
  <c r="G12" i="2" s="1"/>
  <c r="F23" i="2"/>
  <c r="G23" i="2" s="1"/>
  <c r="F7" i="2"/>
  <c r="G7" i="2" s="1"/>
  <c r="F18" i="2"/>
  <c r="G18" i="2" s="1"/>
  <c r="F25" i="2"/>
  <c r="G25" i="2" s="1"/>
  <c r="F24" i="5"/>
  <c r="G24" i="5" s="1"/>
  <c r="F20" i="5"/>
  <c r="G20" i="5" s="1"/>
  <c r="F16" i="5"/>
  <c r="G16" i="5" s="1"/>
  <c r="F12" i="5"/>
  <c r="G12" i="5" s="1"/>
  <c r="F8" i="5"/>
  <c r="G8" i="5" s="1"/>
  <c r="F4" i="5"/>
  <c r="G4" i="5" s="1"/>
  <c r="F30" i="5"/>
  <c r="G30" i="5" s="1"/>
  <c r="F23" i="5"/>
  <c r="G23" i="5" s="1"/>
  <c r="F19" i="5"/>
  <c r="G19" i="5" s="1"/>
  <c r="F15" i="5"/>
  <c r="G15" i="5" s="1"/>
  <c r="F11" i="5"/>
  <c r="G11" i="5" s="1"/>
  <c r="F7" i="5"/>
  <c r="G7" i="5" s="1"/>
  <c r="F3" i="5"/>
  <c r="G3" i="5" s="1"/>
  <c r="F25" i="5"/>
  <c r="G25" i="5" s="1"/>
  <c r="F21" i="5"/>
  <c r="G21" i="5" s="1"/>
  <c r="F17" i="5"/>
  <c r="G17" i="5" s="1"/>
  <c r="F13" i="5"/>
  <c r="G13" i="5" s="1"/>
  <c r="F9" i="5"/>
  <c r="G9" i="5" s="1"/>
  <c r="F26" i="5"/>
  <c r="G26" i="5" s="1"/>
  <c r="F22" i="5"/>
  <c r="G22" i="5" s="1"/>
  <c r="F18" i="5"/>
  <c r="G18" i="5" s="1"/>
  <c r="F14" i="5"/>
  <c r="G14" i="5" s="1"/>
  <c r="F10" i="5"/>
  <c r="G10" i="5" s="1"/>
  <c r="F6" i="5"/>
  <c r="G6" i="5" s="1"/>
  <c r="F2" i="5"/>
  <c r="G2" i="5" s="1"/>
  <c r="F5" i="5"/>
  <c r="G5" i="5" s="1"/>
  <c r="F24" i="4"/>
  <c r="G24" i="4" s="1"/>
  <c r="F20" i="4"/>
  <c r="G20" i="4" s="1"/>
  <c r="F16" i="4"/>
  <c r="G16" i="4" s="1"/>
  <c r="F12" i="4"/>
  <c r="G12" i="4" s="1"/>
  <c r="F8" i="4"/>
  <c r="G8" i="4" s="1"/>
  <c r="F4" i="4"/>
  <c r="G4" i="4" s="1"/>
  <c r="F30" i="4"/>
  <c r="G30" i="4" s="1"/>
  <c r="F23" i="4"/>
  <c r="G23" i="4" s="1"/>
  <c r="F19" i="4"/>
  <c r="G19" i="4" s="1"/>
  <c r="F15" i="4"/>
  <c r="G15" i="4" s="1"/>
  <c r="F11" i="4"/>
  <c r="G11" i="4" s="1"/>
  <c r="F7" i="4"/>
  <c r="G7" i="4" s="1"/>
  <c r="F3" i="4"/>
  <c r="G3" i="4" s="1"/>
  <c r="F25" i="4"/>
  <c r="G25" i="4" s="1"/>
  <c r="F13" i="4"/>
  <c r="G13" i="4" s="1"/>
  <c r="F9" i="4"/>
  <c r="G9" i="4" s="1"/>
  <c r="F5" i="4"/>
  <c r="G5" i="4" s="1"/>
  <c r="F26" i="4"/>
  <c r="G26" i="4" s="1"/>
  <c r="F22" i="4"/>
  <c r="G22" i="4" s="1"/>
  <c r="F18" i="4"/>
  <c r="G18" i="4" s="1"/>
  <c r="F14" i="4"/>
  <c r="G14" i="4" s="1"/>
  <c r="F10" i="4"/>
  <c r="G10" i="4" s="1"/>
  <c r="F6" i="4"/>
  <c r="G6" i="4" s="1"/>
  <c r="F2" i="4"/>
  <c r="G2" i="4" s="1"/>
  <c r="F21" i="4"/>
  <c r="G21" i="4" s="1"/>
  <c r="F17" i="4"/>
  <c r="G17" i="4" s="1"/>
  <c r="F30" i="3"/>
  <c r="G30" i="3" s="1"/>
  <c r="F23" i="3"/>
  <c r="G23" i="3" s="1"/>
  <c r="F19" i="3"/>
  <c r="G19" i="3" s="1"/>
  <c r="F15" i="3"/>
  <c r="G15" i="3" s="1"/>
  <c r="F11" i="3"/>
  <c r="G11" i="3" s="1"/>
  <c r="F7" i="3"/>
  <c r="G7" i="3" s="1"/>
  <c r="F3" i="3"/>
  <c r="G3" i="3" s="1"/>
  <c r="F9" i="3"/>
  <c r="G9" i="3" s="1"/>
  <c r="F26" i="3"/>
  <c r="G26" i="3" s="1"/>
  <c r="F22" i="3"/>
  <c r="G22" i="3" s="1"/>
  <c r="F18" i="3"/>
  <c r="G18" i="3" s="1"/>
  <c r="F14" i="3"/>
  <c r="G14" i="3" s="1"/>
  <c r="F10" i="3"/>
  <c r="G10" i="3" s="1"/>
  <c r="F6" i="3"/>
  <c r="G6" i="3" s="1"/>
  <c r="F2" i="3"/>
  <c r="G2" i="3" s="1"/>
  <c r="F5" i="3"/>
  <c r="G5" i="3" s="1"/>
  <c r="F24" i="3"/>
  <c r="G24" i="3" s="1"/>
  <c r="F8" i="3"/>
  <c r="G8" i="3" s="1"/>
  <c r="F25" i="3"/>
  <c r="G25" i="3" s="1"/>
  <c r="F21" i="3"/>
  <c r="G21" i="3" s="1"/>
  <c r="F17" i="3"/>
  <c r="G17" i="3" s="1"/>
  <c r="F13" i="3"/>
  <c r="G13" i="3" s="1"/>
  <c r="F20" i="3"/>
  <c r="G20" i="3" s="1"/>
  <c r="F16" i="3"/>
  <c r="G16" i="3" s="1"/>
  <c r="F12" i="3"/>
  <c r="G12" i="3" s="1"/>
  <c r="F4" i="3"/>
  <c r="G4" i="3" s="1"/>
</calcChain>
</file>

<file path=xl/sharedStrings.xml><?xml version="1.0" encoding="utf-8"?>
<sst xmlns="http://schemas.openxmlformats.org/spreadsheetml/2006/main" count="70" uniqueCount="23">
  <si>
    <t>試行回数</t>
    <rPh sb="0" eb="2">
      <t>シコウ</t>
    </rPh>
    <rPh sb="2" eb="4">
      <t>カイスウ</t>
    </rPh>
    <phoneticPr fontId="1"/>
  </si>
  <si>
    <t>被験者A</t>
    <rPh sb="0" eb="3">
      <t>ヒケンシャ</t>
    </rPh>
    <phoneticPr fontId="1"/>
  </si>
  <si>
    <t>被験者B</t>
    <rPh sb="0" eb="3">
      <t>ヒケンシャ</t>
    </rPh>
    <phoneticPr fontId="1"/>
  </si>
  <si>
    <t>被験者C</t>
    <rPh sb="0" eb="3">
      <t>ヒケンシャ</t>
    </rPh>
    <phoneticPr fontId="1"/>
  </si>
  <si>
    <t>被験者D</t>
    <rPh sb="0" eb="3">
      <t>ヒケンシャ</t>
    </rPh>
    <phoneticPr fontId="1"/>
  </si>
  <si>
    <t>測定時間pi[s]</t>
  </si>
  <si>
    <t>測定時間pi</t>
    <rPh sb="0" eb="2">
      <t>ソクテイ</t>
    </rPh>
    <rPh sb="2" eb="4">
      <t>ジカン</t>
    </rPh>
    <phoneticPr fontId="1"/>
  </si>
  <si>
    <t>平均作業時間ti[s]</t>
    <rPh sb="0" eb="2">
      <t>ヘイキン</t>
    </rPh>
    <rPh sb="2" eb="4">
      <t>サギョウ</t>
    </rPh>
    <rPh sb="4" eb="6">
      <t>ジカン</t>
    </rPh>
    <phoneticPr fontId="1"/>
  </si>
  <si>
    <t>xi(log e i)</t>
    <phoneticPr fontId="1"/>
  </si>
  <si>
    <t>yi(log e ti)</t>
  </si>
  <si>
    <t>yi(log e ti)</t>
    <phoneticPr fontId="1"/>
  </si>
  <si>
    <t>y^i</t>
    <phoneticPr fontId="1"/>
  </si>
  <si>
    <t>相関係数r</t>
    <rPh sb="0" eb="2">
      <t>ソウカン</t>
    </rPh>
    <rPh sb="2" eb="4">
      <t>ケイスウ</t>
    </rPh>
    <phoneticPr fontId="1"/>
  </si>
  <si>
    <t>回帰直線</t>
    <rPh sb="0" eb="2">
      <t>カイキ</t>
    </rPh>
    <rPh sb="2" eb="4">
      <t>チョクセン</t>
    </rPh>
    <phoneticPr fontId="1"/>
  </si>
  <si>
    <t>傾きa</t>
    <rPh sb="0" eb="1">
      <t>カタム</t>
    </rPh>
    <phoneticPr fontId="1"/>
  </si>
  <si>
    <t>切片b</t>
    <rPh sb="0" eb="2">
      <t>セッペン</t>
    </rPh>
    <phoneticPr fontId="1"/>
  </si>
  <si>
    <t>習熟係数α</t>
    <rPh sb="0" eb="2">
      <t>シュウジュク</t>
    </rPh>
    <rPh sb="2" eb="4">
      <t>ケイスウ</t>
    </rPh>
    <phoneticPr fontId="1"/>
  </si>
  <si>
    <t>習熟率β</t>
    <rPh sb="0" eb="2">
      <t>シュウジュク</t>
    </rPh>
    <rPh sb="2" eb="3">
      <t>リツ</t>
    </rPh>
    <phoneticPr fontId="1"/>
  </si>
  <si>
    <t>t^i</t>
    <phoneticPr fontId="1"/>
  </si>
  <si>
    <t>被験者A</t>
    <rPh sb="0" eb="3">
      <t>ヒケンシャ</t>
    </rPh>
    <phoneticPr fontId="1"/>
  </si>
  <si>
    <t>被験者B</t>
    <rPh sb="0" eb="3">
      <t>ヒケンシャ</t>
    </rPh>
    <phoneticPr fontId="1"/>
  </si>
  <si>
    <t>被験者C</t>
    <rPh sb="0" eb="3">
      <t>ヒケンシャ</t>
    </rPh>
    <phoneticPr fontId="1"/>
  </si>
  <si>
    <t>被験者D</t>
    <rPh sb="0" eb="3">
      <t>ヒケンシャ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</si>
</sst>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被験者A!$A$2:$A$26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被験者A!$E$2:$E$26</c:f>
              <c:numCache>
                <c:formatCode>General</c:formatCode>
                <c:ptCount val="25"/>
                <c:pt idx="0">
                  <c:v>4.2341065045972597</c:v>
                </c:pt>
                <c:pt idx="1">
                  <c:v>4.1271343850450917</c:v>
                </c:pt>
                <c:pt idx="2">
                  <c:v>4.0661736852554045</c:v>
                </c:pt>
                <c:pt idx="3">
                  <c:v>4.0474276424343492</c:v>
                </c:pt>
                <c:pt idx="4">
                  <c:v>4.0253516907351496</c:v>
                </c:pt>
                <c:pt idx="5">
                  <c:v>4.0073331852324712</c:v>
                </c:pt>
                <c:pt idx="6">
                  <c:v>3.9863350383926974</c:v>
                </c:pt>
                <c:pt idx="7">
                  <c:v>3.9415818076696905</c:v>
                </c:pt>
                <c:pt idx="8">
                  <c:v>3.9075686550787658</c:v>
                </c:pt>
                <c:pt idx="9">
                  <c:v>3.8856790300885442</c:v>
                </c:pt>
                <c:pt idx="10">
                  <c:v>3.8635964115226717</c:v>
                </c:pt>
                <c:pt idx="11">
                  <c:v>3.844814255734696</c:v>
                </c:pt>
                <c:pt idx="12">
                  <c:v>3.8303122406539125</c:v>
                </c:pt>
                <c:pt idx="13">
                  <c:v>3.8018892110176621</c:v>
                </c:pt>
                <c:pt idx="14">
                  <c:v>3.7947398448134138</c:v>
                </c:pt>
                <c:pt idx="15">
                  <c:v>3.784189633918261</c:v>
                </c:pt>
                <c:pt idx="16">
                  <c:v>3.7761358991111642</c:v>
                </c:pt>
                <c:pt idx="17">
                  <c:v>3.763780762287054</c:v>
                </c:pt>
                <c:pt idx="18">
                  <c:v>3.7538290749489724</c:v>
                </c:pt>
                <c:pt idx="19">
                  <c:v>3.7424202210419661</c:v>
                </c:pt>
                <c:pt idx="20">
                  <c:v>3.7342624599617538</c:v>
                </c:pt>
                <c:pt idx="21">
                  <c:v>3.726788118095834</c:v>
                </c:pt>
                <c:pt idx="22">
                  <c:v>3.7178048772569285</c:v>
                </c:pt>
                <c:pt idx="23">
                  <c:v>3.7105186292174173</c:v>
                </c:pt>
                <c:pt idx="24">
                  <c:v>3.7027823592829279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被験者A!$A$2:$A$26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被験者A!$F$2:$F$26</c:f>
              <c:numCache>
                <c:formatCode>General</c:formatCode>
                <c:ptCount val="25"/>
                <c:pt idx="0">
                  <c:v>4.2750497434839803</c:v>
                </c:pt>
                <c:pt idx="1">
                  <c:v>4.1543577587415541</c:v>
                </c:pt>
                <c:pt idx="2">
                  <c:v>4.0837574735296256</c:v>
                </c:pt>
                <c:pt idx="3">
                  <c:v>4.0336657739991288</c:v>
                </c:pt>
                <c:pt idx="4">
                  <c:v>3.9948116332828252</c:v>
                </c:pt>
                <c:pt idx="5">
                  <c:v>3.9630654887871999</c:v>
                </c:pt>
                <c:pt idx="6">
                  <c:v>3.9362245060644301</c:v>
                </c:pt>
                <c:pt idx="7">
                  <c:v>3.9129737892567031</c:v>
                </c:pt>
                <c:pt idx="8">
                  <c:v>3.8924652035752709</c:v>
                </c:pt>
                <c:pt idx="9">
                  <c:v>3.874119648540399</c:v>
                </c:pt>
                <c:pt idx="10">
                  <c:v>3.8575240753499425</c:v>
                </c:pt>
                <c:pt idx="11">
                  <c:v>3.8423735040447742</c:v>
                </c:pt>
                <c:pt idx="12">
                  <c:v>3.8284363294818293</c:v>
                </c:pt>
                <c:pt idx="13">
                  <c:v>3.8155325213220044</c:v>
                </c:pt>
                <c:pt idx="14">
                  <c:v>3.8035193633284701</c:v>
                </c:pt>
                <c:pt idx="15">
                  <c:v>3.7922818045142774</c:v>
                </c:pt>
                <c:pt idx="16">
                  <c:v>3.7817257406125622</c:v>
                </c:pt>
                <c:pt idx="17">
                  <c:v>3.7717732188328448</c:v>
                </c:pt>
                <c:pt idx="18">
                  <c:v>3.7623589408445164</c:v>
                </c:pt>
                <c:pt idx="19">
                  <c:v>3.7534276637979733</c:v>
                </c:pt>
                <c:pt idx="20">
                  <c:v>3.7449322361100754</c:v>
                </c:pt>
                <c:pt idx="21">
                  <c:v>3.7368320906075168</c:v>
                </c:pt>
                <c:pt idx="22">
                  <c:v>3.7290920729021297</c:v>
                </c:pt>
                <c:pt idx="23">
                  <c:v>3.721681519302348</c:v>
                </c:pt>
                <c:pt idx="24">
                  <c:v>3.7145735230816697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81136"/>
        <c:axId val="317688208"/>
      </c:scatterChart>
      <c:valAx>
        <c:axId val="3176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7688208"/>
        <c:crosses val="autoZero"/>
        <c:crossBetween val="midCat"/>
      </c:valAx>
      <c:valAx>
        <c:axId val="3176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768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86032"/>
        <c:axId val="317678416"/>
      </c:scatterChart>
      <c:valAx>
        <c:axId val="3176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7678416"/>
        <c:crosses val="autoZero"/>
        <c:crossBetween val="midCat"/>
      </c:valAx>
      <c:valAx>
        <c:axId val="317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76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663235278032341"/>
          <c:y val="0.94598460478885416"/>
          <c:w val="0.15218285087786085"/>
          <c:h val="3.5227517419469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L22" sqref="L22"/>
    </sheetView>
  </sheetViews>
  <sheetFormatPr defaultRowHeight="13.5" x14ac:dyDescent="0.15"/>
  <cols>
    <col min="1" max="1" width="13" bestFit="1" customWidth="1"/>
    <col min="15" max="15" width="8.25" bestFit="1" customWidth="1"/>
    <col min="16" max="18" width="8.375" bestFit="1" customWidth="1"/>
  </cols>
  <sheetData>
    <row r="1" spans="1:18" x14ac:dyDescent="0.15">
      <c r="A1" s="6" t="s">
        <v>0</v>
      </c>
      <c r="B1" s="6" t="s">
        <v>5</v>
      </c>
      <c r="C1" s="6"/>
      <c r="D1" s="6"/>
      <c r="E1" s="6"/>
      <c r="G1" s="6" t="s">
        <v>0</v>
      </c>
      <c r="H1" s="6" t="s">
        <v>9</v>
      </c>
      <c r="I1" s="6"/>
      <c r="J1" s="6"/>
      <c r="K1" s="6"/>
      <c r="N1" t="s">
        <v>0</v>
      </c>
      <c r="O1" s="6" t="s">
        <v>7</v>
      </c>
      <c r="P1" s="6"/>
      <c r="Q1" s="6"/>
      <c r="R1" s="6"/>
    </row>
    <row r="2" spans="1:18" x14ac:dyDescent="0.15">
      <c r="A2" s="6"/>
      <c r="B2" t="s">
        <v>1</v>
      </c>
      <c r="C2" t="s">
        <v>2</v>
      </c>
      <c r="D2" t="s">
        <v>3</v>
      </c>
      <c r="E2" t="s">
        <v>4</v>
      </c>
      <c r="G2" s="6"/>
      <c r="H2" s="4" t="s">
        <v>1</v>
      </c>
      <c r="I2" s="4" t="s">
        <v>2</v>
      </c>
      <c r="J2" s="4" t="s">
        <v>3</v>
      </c>
      <c r="K2" s="4" t="s">
        <v>4</v>
      </c>
      <c r="O2" s="2" t="s">
        <v>19</v>
      </c>
      <c r="P2" t="s">
        <v>20</v>
      </c>
      <c r="Q2" t="s">
        <v>21</v>
      </c>
      <c r="R2" t="s">
        <v>22</v>
      </c>
    </row>
    <row r="3" spans="1:18" x14ac:dyDescent="0.15">
      <c r="A3" s="3">
        <v>1</v>
      </c>
      <c r="B3" s="3">
        <v>69</v>
      </c>
      <c r="C3" s="3">
        <v>86</v>
      </c>
      <c r="D3" s="3">
        <v>47</v>
      </c>
      <c r="E3" s="3">
        <v>93</v>
      </c>
      <c r="G3" s="4">
        <v>1</v>
      </c>
      <c r="H3" s="4">
        <v>4.2341065045972597</v>
      </c>
      <c r="I3" s="4">
        <v>4.4543472962535073</v>
      </c>
      <c r="J3" s="4">
        <v>3.8501476017100584</v>
      </c>
      <c r="K3" s="4">
        <v>4.5325994931532563</v>
      </c>
      <c r="N3">
        <v>1</v>
      </c>
      <c r="O3" s="5">
        <v>69</v>
      </c>
      <c r="P3" s="5">
        <v>86</v>
      </c>
      <c r="Q3" s="5">
        <v>47</v>
      </c>
      <c r="R3" s="5">
        <v>93</v>
      </c>
    </row>
    <row r="4" spans="1:18" x14ac:dyDescent="0.15">
      <c r="A4" s="3">
        <v>2</v>
      </c>
      <c r="B4" s="3">
        <v>55</v>
      </c>
      <c r="C4" s="3">
        <v>82</v>
      </c>
      <c r="D4" s="3">
        <v>45</v>
      </c>
      <c r="E4" s="3">
        <v>70</v>
      </c>
      <c r="G4" s="4">
        <v>2</v>
      </c>
      <c r="H4" s="4">
        <v>4.1271343850450917</v>
      </c>
      <c r="I4" s="4">
        <v>4.4308167988433134</v>
      </c>
      <c r="J4" s="4">
        <v>3.8286413964890951</v>
      </c>
      <c r="K4" s="4">
        <v>4.4006030202468169</v>
      </c>
      <c r="N4">
        <v>2</v>
      </c>
      <c r="O4" s="5">
        <v>62</v>
      </c>
      <c r="P4" s="5">
        <v>84</v>
      </c>
      <c r="Q4" s="5">
        <v>46</v>
      </c>
      <c r="R4" s="5">
        <v>81.5</v>
      </c>
    </row>
    <row r="5" spans="1:18" x14ac:dyDescent="0.15">
      <c r="A5" s="3">
        <v>3</v>
      </c>
      <c r="B5" s="3">
        <v>51</v>
      </c>
      <c r="C5" s="3">
        <v>77</v>
      </c>
      <c r="D5" s="3">
        <v>42</v>
      </c>
      <c r="E5" s="3">
        <v>70</v>
      </c>
      <c r="G5" s="4">
        <v>3</v>
      </c>
      <c r="H5" s="4">
        <v>4.0661736852554045</v>
      </c>
      <c r="I5" s="4">
        <v>4.4026459218766174</v>
      </c>
      <c r="J5" s="4">
        <v>3.7992275112828016</v>
      </c>
      <c r="K5" s="4">
        <v>4.352426164897591</v>
      </c>
      <c r="N5">
        <v>3</v>
      </c>
      <c r="O5" s="5">
        <v>58.333333333333336</v>
      </c>
      <c r="P5" s="5">
        <v>81.666666666666671</v>
      </c>
      <c r="Q5" s="5">
        <v>44.666666666666664</v>
      </c>
      <c r="R5" s="5">
        <v>77.666666666666671</v>
      </c>
    </row>
    <row r="6" spans="1:18" x14ac:dyDescent="0.15">
      <c r="A6" s="3">
        <v>4</v>
      </c>
      <c r="B6" s="3">
        <v>54</v>
      </c>
      <c r="C6" s="3">
        <v>72</v>
      </c>
      <c r="D6" s="3">
        <v>40</v>
      </c>
      <c r="E6" s="3">
        <v>60</v>
      </c>
      <c r="G6" s="4">
        <v>4</v>
      </c>
      <c r="H6" s="4">
        <v>4.0474276424343492</v>
      </c>
      <c r="I6" s="4">
        <v>4.3726074127573904</v>
      </c>
      <c r="J6" s="4">
        <v>3.7727609380946383</v>
      </c>
      <c r="K6" s="4">
        <v>4.2938782478971769</v>
      </c>
      <c r="N6">
        <v>4</v>
      </c>
      <c r="O6" s="5">
        <v>57.25</v>
      </c>
      <c r="P6" s="5">
        <v>79.25</v>
      </c>
      <c r="Q6" s="5">
        <v>43.5</v>
      </c>
      <c r="R6" s="5">
        <v>73.25</v>
      </c>
    </row>
    <row r="7" spans="1:18" x14ac:dyDescent="0.15">
      <c r="A7" s="3">
        <v>5</v>
      </c>
      <c r="B7" s="3">
        <v>51</v>
      </c>
      <c r="C7" s="3">
        <v>73</v>
      </c>
      <c r="D7" s="3">
        <v>40</v>
      </c>
      <c r="E7" s="3">
        <v>61</v>
      </c>
      <c r="G7" s="4">
        <v>5</v>
      </c>
      <c r="H7" s="4">
        <v>4.0253516907351496</v>
      </c>
      <c r="I7" s="4">
        <v>4.3567088266895917</v>
      </c>
      <c r="J7" s="4">
        <v>3.7565381025877511</v>
      </c>
      <c r="K7" s="4">
        <v>4.2598590006996737</v>
      </c>
      <c r="N7">
        <v>5</v>
      </c>
      <c r="O7" s="5">
        <v>56</v>
      </c>
      <c r="P7" s="5">
        <v>78</v>
      </c>
      <c r="Q7" s="5">
        <v>42.8</v>
      </c>
      <c r="R7" s="5">
        <v>70.8</v>
      </c>
    </row>
    <row r="8" spans="1:18" x14ac:dyDescent="0.15">
      <c r="A8" s="3">
        <v>6</v>
      </c>
      <c r="B8" s="3">
        <v>50</v>
      </c>
      <c r="C8" s="3">
        <v>63</v>
      </c>
      <c r="D8" s="3">
        <v>38</v>
      </c>
      <c r="E8" s="3">
        <v>55</v>
      </c>
      <c r="G8" s="4">
        <v>6</v>
      </c>
      <c r="H8" s="4">
        <v>4.0073331852324712</v>
      </c>
      <c r="I8" s="4">
        <v>4.3241326562549789</v>
      </c>
      <c r="J8" s="4">
        <v>3.7376696182833684</v>
      </c>
      <c r="K8" s="4">
        <v>4.2219556868147468</v>
      </c>
      <c r="N8">
        <v>6</v>
      </c>
      <c r="O8" s="5">
        <v>55</v>
      </c>
      <c r="P8" s="5">
        <v>75.5</v>
      </c>
      <c r="Q8" s="5">
        <v>42</v>
      </c>
      <c r="R8" s="5">
        <v>68.166666666666671</v>
      </c>
    </row>
    <row r="9" spans="1:18" x14ac:dyDescent="0.15">
      <c r="A9" s="3">
        <v>7</v>
      </c>
      <c r="B9" s="3">
        <v>47</v>
      </c>
      <c r="C9" s="3">
        <v>61</v>
      </c>
      <c r="D9" s="3">
        <v>37</v>
      </c>
      <c r="E9" s="3">
        <v>49</v>
      </c>
      <c r="G9" s="4">
        <v>7</v>
      </c>
      <c r="H9" s="4">
        <v>3.9863350383926974</v>
      </c>
      <c r="I9" s="4">
        <v>4.296313116399852</v>
      </c>
      <c r="J9" s="4">
        <v>3.7205165390571189</v>
      </c>
      <c r="K9" s="4">
        <v>4.1809590350588719</v>
      </c>
      <c r="N9">
        <v>7</v>
      </c>
      <c r="O9" s="5">
        <v>53.857142857142854</v>
      </c>
      <c r="P9" s="5">
        <v>73.428571428571431</v>
      </c>
      <c r="Q9" s="5">
        <v>41.285714285714285</v>
      </c>
      <c r="R9" s="5">
        <v>65.428571428571431</v>
      </c>
    </row>
    <row r="10" spans="1:18" x14ac:dyDescent="0.15">
      <c r="A10" s="3">
        <v>8</v>
      </c>
      <c r="B10" s="3">
        <v>35</v>
      </c>
      <c r="C10" s="3">
        <v>57</v>
      </c>
      <c r="D10" s="3">
        <v>37</v>
      </c>
      <c r="E10" s="3">
        <v>56</v>
      </c>
      <c r="G10" s="4">
        <v>8</v>
      </c>
      <c r="H10" s="4">
        <v>3.9415818076696905</v>
      </c>
      <c r="I10" s="4">
        <v>4.2679476679761743</v>
      </c>
      <c r="J10" s="4">
        <v>3.7074558396868715</v>
      </c>
      <c r="K10" s="4">
        <v>4.1627817237753293</v>
      </c>
      <c r="N10">
        <v>8</v>
      </c>
      <c r="O10" s="5">
        <v>51.5</v>
      </c>
      <c r="P10" s="5">
        <v>71.375</v>
      </c>
      <c r="Q10" s="5">
        <v>40.75</v>
      </c>
      <c r="R10" s="5">
        <v>64.25</v>
      </c>
    </row>
    <row r="11" spans="1:18" x14ac:dyDescent="0.15">
      <c r="A11" s="3">
        <v>9</v>
      </c>
      <c r="B11" s="3">
        <v>36</v>
      </c>
      <c r="C11" s="3">
        <v>62</v>
      </c>
      <c r="D11" s="3">
        <v>39</v>
      </c>
      <c r="E11" s="3">
        <v>59</v>
      </c>
      <c r="G11" s="4">
        <v>9</v>
      </c>
      <c r="H11" s="4">
        <v>3.9075686550787658</v>
      </c>
      <c r="I11" s="4">
        <v>4.2532458448079566</v>
      </c>
      <c r="J11" s="4">
        <v>3.7026727762462723</v>
      </c>
      <c r="K11" s="4">
        <v>4.1536611393785199</v>
      </c>
      <c r="N11">
        <v>9</v>
      </c>
      <c r="O11" s="5">
        <v>49.777777777777779</v>
      </c>
      <c r="P11" s="5">
        <v>70.333333333333329</v>
      </c>
      <c r="Q11" s="5">
        <v>40.555555555555557</v>
      </c>
      <c r="R11" s="5">
        <v>63.666666666666664</v>
      </c>
    </row>
    <row r="12" spans="1:18" x14ac:dyDescent="0.15">
      <c r="A12" s="3">
        <v>10</v>
      </c>
      <c r="B12" s="3">
        <v>39</v>
      </c>
      <c r="C12" s="3">
        <v>68</v>
      </c>
      <c r="D12" s="3">
        <v>36</v>
      </c>
      <c r="E12" s="3">
        <v>53</v>
      </c>
      <c r="G12" s="4">
        <v>10</v>
      </c>
      <c r="H12" s="4">
        <v>3.8856790300885442</v>
      </c>
      <c r="I12" s="4">
        <v>4.2499227940405442</v>
      </c>
      <c r="J12" s="4">
        <v>3.6913763343125234</v>
      </c>
      <c r="K12" s="4">
        <v>4.1367652781060524</v>
      </c>
      <c r="N12">
        <v>10</v>
      </c>
      <c r="O12" s="5">
        <v>48.7</v>
      </c>
      <c r="P12" s="5">
        <v>70.099999999999994</v>
      </c>
      <c r="Q12" s="5">
        <v>40.1</v>
      </c>
      <c r="R12" s="5">
        <v>62.6</v>
      </c>
    </row>
    <row r="13" spans="1:18" x14ac:dyDescent="0.15">
      <c r="A13" s="3">
        <v>11</v>
      </c>
      <c r="B13" s="3">
        <v>37</v>
      </c>
      <c r="C13" s="3">
        <v>59</v>
      </c>
      <c r="D13" s="3">
        <v>35</v>
      </c>
      <c r="E13" s="3">
        <v>57</v>
      </c>
      <c r="G13" s="4">
        <v>11</v>
      </c>
      <c r="H13" s="4">
        <v>3.8635964115226717</v>
      </c>
      <c r="I13" s="4">
        <v>4.2354231604820063</v>
      </c>
      <c r="J13" s="4">
        <v>3.6797469705506636</v>
      </c>
      <c r="K13" s="4">
        <v>4.1285995867724194</v>
      </c>
      <c r="N13">
        <v>11</v>
      </c>
      <c r="O13" s="5">
        <v>47.636363636363633</v>
      </c>
      <c r="P13" s="5">
        <v>69.090909090909093</v>
      </c>
      <c r="Q13" s="5">
        <v>39.636363636363633</v>
      </c>
      <c r="R13" s="5">
        <v>62.090909090909093</v>
      </c>
    </row>
    <row r="14" spans="1:18" x14ac:dyDescent="0.15">
      <c r="A14" s="3">
        <v>12</v>
      </c>
      <c r="B14" s="3">
        <v>37</v>
      </c>
      <c r="C14" s="3">
        <v>58</v>
      </c>
      <c r="D14" s="3">
        <v>40</v>
      </c>
      <c r="E14" s="3">
        <v>51</v>
      </c>
      <c r="G14" s="4">
        <v>12</v>
      </c>
      <c r="H14" s="4">
        <v>3.844814255734696</v>
      </c>
      <c r="I14" s="4">
        <v>4.2219556868147468</v>
      </c>
      <c r="J14" s="4">
        <v>3.6805112044434196</v>
      </c>
      <c r="K14" s="4">
        <v>4.1136023788265152</v>
      </c>
      <c r="N14">
        <v>12</v>
      </c>
      <c r="O14" s="5">
        <v>46.75</v>
      </c>
      <c r="P14" s="5">
        <v>68.166666666666671</v>
      </c>
      <c r="Q14" s="5">
        <v>39.666666666666664</v>
      </c>
      <c r="R14" s="5">
        <v>61.166666666666664</v>
      </c>
    </row>
    <row r="15" spans="1:18" x14ac:dyDescent="0.15">
      <c r="A15" s="3">
        <v>13</v>
      </c>
      <c r="B15" s="3">
        <v>38</v>
      </c>
      <c r="C15" s="3">
        <v>57</v>
      </c>
      <c r="D15" s="3">
        <v>32</v>
      </c>
      <c r="E15" s="3">
        <v>52</v>
      </c>
      <c r="G15" s="4">
        <v>13</v>
      </c>
      <c r="H15" s="4">
        <v>3.8303122406539125</v>
      </c>
      <c r="I15" s="4">
        <v>4.2092745288960778</v>
      </c>
      <c r="J15" s="4">
        <v>3.6655320901169453</v>
      </c>
      <c r="K15" s="4">
        <v>4.1020074349676694</v>
      </c>
      <c r="N15">
        <v>13</v>
      </c>
      <c r="O15" s="5">
        <v>46.07692307692308</v>
      </c>
      <c r="P15" s="5">
        <v>67.307692307692307</v>
      </c>
      <c r="Q15" s="5">
        <v>39.07692307692308</v>
      </c>
      <c r="R15" s="5">
        <v>60.46153846153846</v>
      </c>
    </row>
    <row r="16" spans="1:18" x14ac:dyDescent="0.15">
      <c r="A16" s="3">
        <v>14</v>
      </c>
      <c r="B16" s="3">
        <v>28</v>
      </c>
      <c r="C16" s="3">
        <v>57</v>
      </c>
      <c r="D16" s="3">
        <v>34</v>
      </c>
      <c r="E16" s="3">
        <v>51</v>
      </c>
      <c r="G16" s="4">
        <v>14</v>
      </c>
      <c r="H16" s="4">
        <v>3.8018892110176621</v>
      </c>
      <c r="I16" s="4">
        <v>4.1982754850703321</v>
      </c>
      <c r="J16" s="4">
        <v>3.6562086718243876</v>
      </c>
      <c r="K16" s="4">
        <v>4.0907667408742165</v>
      </c>
      <c r="N16">
        <v>14</v>
      </c>
      <c r="O16" s="5">
        <v>44.785714285714285</v>
      </c>
      <c r="P16" s="5">
        <v>66.571428571428569</v>
      </c>
      <c r="Q16" s="5">
        <v>38.714285714285715</v>
      </c>
      <c r="R16" s="5">
        <v>59.785714285714285</v>
      </c>
    </row>
    <row r="17" spans="1:18" x14ac:dyDescent="0.15">
      <c r="A17" s="3">
        <v>15</v>
      </c>
      <c r="B17" s="3">
        <v>40</v>
      </c>
      <c r="C17" s="3">
        <v>56</v>
      </c>
      <c r="D17" s="3">
        <v>32</v>
      </c>
      <c r="E17" s="3">
        <v>40</v>
      </c>
      <c r="G17" s="4">
        <v>15</v>
      </c>
      <c r="H17" s="4">
        <v>3.7947398448134138</v>
      </c>
      <c r="I17" s="4">
        <v>4.1876324966456577</v>
      </c>
      <c r="J17" s="4">
        <v>3.6445791952173563</v>
      </c>
      <c r="K17" s="4">
        <v>4.0684567912699734</v>
      </c>
      <c r="N17">
        <v>15</v>
      </c>
      <c r="O17" s="5">
        <v>44.466666666666669</v>
      </c>
      <c r="P17" s="5">
        <v>65.86666666666666</v>
      </c>
      <c r="Q17" s="5">
        <v>38.266666666666666</v>
      </c>
      <c r="R17" s="5">
        <v>58.466666666666669</v>
      </c>
    </row>
    <row r="18" spans="1:18" x14ac:dyDescent="0.15">
      <c r="A18" s="3">
        <v>16</v>
      </c>
      <c r="B18" s="3">
        <v>37</v>
      </c>
      <c r="C18" s="3">
        <v>57</v>
      </c>
      <c r="D18" s="3">
        <v>31</v>
      </c>
      <c r="E18" s="3">
        <v>37</v>
      </c>
      <c r="G18" s="4">
        <v>16</v>
      </c>
      <c r="H18" s="4">
        <v>3.784189633918261</v>
      </c>
      <c r="I18" s="4">
        <v>4.1791834421591298</v>
      </c>
      <c r="J18" s="4">
        <v>3.6326397357910603</v>
      </c>
      <c r="K18" s="4">
        <v>4.0452418492143689</v>
      </c>
      <c r="N18">
        <v>16</v>
      </c>
      <c r="O18" s="5">
        <v>44</v>
      </c>
      <c r="P18" s="5">
        <v>65.3125</v>
      </c>
      <c r="Q18" s="5">
        <v>37.8125</v>
      </c>
      <c r="R18" s="5">
        <v>57.125</v>
      </c>
    </row>
    <row r="19" spans="1:18" x14ac:dyDescent="0.15">
      <c r="A19" s="3">
        <v>17</v>
      </c>
      <c r="B19" s="3">
        <v>38</v>
      </c>
      <c r="C19" s="3">
        <v>50</v>
      </c>
      <c r="D19" s="3">
        <v>32</v>
      </c>
      <c r="E19" s="3">
        <v>39</v>
      </c>
      <c r="G19" s="4">
        <v>17</v>
      </c>
      <c r="H19" s="4">
        <v>3.7761358991111642</v>
      </c>
      <c r="I19" s="4">
        <v>4.1652962981943853</v>
      </c>
      <c r="J19" s="4">
        <v>3.623556311515947</v>
      </c>
      <c r="K19" s="4">
        <v>4.0264015595979865</v>
      </c>
      <c r="N19">
        <v>17</v>
      </c>
      <c r="O19" s="5">
        <v>43.647058823529413</v>
      </c>
      <c r="P19" s="5">
        <v>64.411764705882348</v>
      </c>
      <c r="Q19" s="5">
        <v>37.470588235294116</v>
      </c>
      <c r="R19" s="5">
        <v>56.058823529411768</v>
      </c>
    </row>
    <row r="20" spans="1:18" x14ac:dyDescent="0.15">
      <c r="A20" s="3">
        <v>18</v>
      </c>
      <c r="B20" s="3">
        <v>34</v>
      </c>
      <c r="C20" s="3">
        <v>47</v>
      </c>
      <c r="D20" s="3">
        <v>30</v>
      </c>
      <c r="E20" s="3">
        <v>46</v>
      </c>
      <c r="G20" s="4">
        <v>18</v>
      </c>
      <c r="H20" s="4">
        <v>3.763780762287054</v>
      </c>
      <c r="I20" s="4">
        <v>4.1501646323197905</v>
      </c>
      <c r="J20" s="4">
        <v>3.6124182880194589</v>
      </c>
      <c r="K20" s="4">
        <v>4.0163830207523885</v>
      </c>
      <c r="N20">
        <v>18</v>
      </c>
      <c r="O20" s="5">
        <v>43.111111111111114</v>
      </c>
      <c r="P20" s="5">
        <v>63.444444444444443</v>
      </c>
      <c r="Q20" s="5">
        <v>37.055555555555557</v>
      </c>
      <c r="R20" s="5">
        <v>55.5</v>
      </c>
    </row>
    <row r="21" spans="1:18" x14ac:dyDescent="0.15">
      <c r="A21" s="3">
        <v>19</v>
      </c>
      <c r="B21" s="3">
        <v>35</v>
      </c>
      <c r="C21" s="3">
        <v>46</v>
      </c>
      <c r="D21" s="3">
        <v>36</v>
      </c>
      <c r="E21" s="3">
        <v>43</v>
      </c>
      <c r="G21" s="4">
        <v>19</v>
      </c>
      <c r="H21" s="4">
        <v>3.7538290749489724</v>
      </c>
      <c r="I21" s="4">
        <v>4.1355875207561494</v>
      </c>
      <c r="J21" s="4">
        <v>3.6109179126442243</v>
      </c>
      <c r="K21" s="4">
        <v>4.004458243146872</v>
      </c>
      <c r="N21">
        <v>19</v>
      </c>
      <c r="O21" s="5">
        <v>42.684210526315788</v>
      </c>
      <c r="P21" s="5">
        <v>62.526315789473685</v>
      </c>
      <c r="Q21" s="5">
        <v>37</v>
      </c>
      <c r="R21" s="5">
        <v>54.842105263157897</v>
      </c>
    </row>
    <row r="22" spans="1:18" x14ac:dyDescent="0.15">
      <c r="A22" s="3">
        <v>20</v>
      </c>
      <c r="B22" s="3">
        <v>33</v>
      </c>
      <c r="C22" s="3">
        <v>40</v>
      </c>
      <c r="D22" s="3">
        <v>31</v>
      </c>
      <c r="E22" s="3">
        <v>51</v>
      </c>
      <c r="G22" s="4">
        <v>20</v>
      </c>
      <c r="H22" s="4">
        <v>3.7424202210419661</v>
      </c>
      <c r="I22" s="4">
        <v>4.1174098351530963</v>
      </c>
      <c r="J22" s="4">
        <v>3.6027767550605247</v>
      </c>
      <c r="K22" s="4">
        <v>4.0009492146225476</v>
      </c>
      <c r="N22">
        <v>20</v>
      </c>
      <c r="O22" s="5">
        <v>42.2</v>
      </c>
      <c r="P22" s="5">
        <v>61.4</v>
      </c>
      <c r="Q22" s="5">
        <v>36.700000000000003</v>
      </c>
      <c r="R22" s="5">
        <v>54.65</v>
      </c>
    </row>
    <row r="23" spans="1:18" x14ac:dyDescent="0.15">
      <c r="A23" s="3">
        <v>21</v>
      </c>
      <c r="B23" s="3">
        <v>35</v>
      </c>
      <c r="C23" s="3">
        <v>43</v>
      </c>
      <c r="D23" s="3">
        <v>30</v>
      </c>
      <c r="E23" s="3">
        <v>42</v>
      </c>
      <c r="G23" s="4">
        <v>21</v>
      </c>
      <c r="H23" s="4">
        <v>3.7342624599617538</v>
      </c>
      <c r="I23" s="4">
        <v>4.1030368334660308</v>
      </c>
      <c r="J23" s="4">
        <v>3.5940453514430977</v>
      </c>
      <c r="K23" s="4">
        <v>3.98986549219208</v>
      </c>
      <c r="N23">
        <v>21</v>
      </c>
      <c r="O23" s="5">
        <v>41.857142857142854</v>
      </c>
      <c r="P23" s="5">
        <v>60.523809523809526</v>
      </c>
      <c r="Q23" s="5">
        <v>36.38095238095238</v>
      </c>
      <c r="R23" s="5">
        <v>54.047619047619051</v>
      </c>
    </row>
    <row r="24" spans="1:18" x14ac:dyDescent="0.15">
      <c r="A24" s="3">
        <v>22</v>
      </c>
      <c r="B24" s="3">
        <v>35</v>
      </c>
      <c r="C24" s="3">
        <v>42</v>
      </c>
      <c r="D24" s="3">
        <v>29</v>
      </c>
      <c r="E24" s="3">
        <v>41</v>
      </c>
      <c r="G24" s="4">
        <v>22</v>
      </c>
      <c r="H24" s="4">
        <v>3.726788118095834</v>
      </c>
      <c r="I24" s="4">
        <v>4.0890274209444799</v>
      </c>
      <c r="J24" s="4">
        <v>3.584780768276532</v>
      </c>
      <c r="K24" s="4">
        <v>3.9788316751002561</v>
      </c>
      <c r="N24">
        <v>22</v>
      </c>
      <c r="O24" s="5">
        <v>41.545454545454547</v>
      </c>
      <c r="P24" s="5">
        <v>59.68181818181818</v>
      </c>
      <c r="Q24" s="5">
        <v>36.045454545454547</v>
      </c>
      <c r="R24" s="5">
        <v>53.454545454545453</v>
      </c>
    </row>
    <row r="25" spans="1:18" x14ac:dyDescent="0.15">
      <c r="A25" s="3">
        <v>23</v>
      </c>
      <c r="B25" s="3">
        <v>33</v>
      </c>
      <c r="C25" s="3">
        <v>42</v>
      </c>
      <c r="D25" s="3">
        <v>27</v>
      </c>
      <c r="E25" s="3">
        <v>45</v>
      </c>
      <c r="G25" s="4">
        <v>23</v>
      </c>
      <c r="H25" s="4">
        <v>3.7178048772569285</v>
      </c>
      <c r="I25" s="4">
        <v>4.0760625173846519</v>
      </c>
      <c r="J25" s="4">
        <v>3.5738101243291491</v>
      </c>
      <c r="K25" s="4">
        <v>3.9719312581815549</v>
      </c>
      <c r="N25">
        <v>23</v>
      </c>
      <c r="O25" s="5">
        <v>41.173913043478258</v>
      </c>
      <c r="P25" s="5">
        <v>58.913043478260867</v>
      </c>
      <c r="Q25" s="5">
        <v>35.652173913043477</v>
      </c>
      <c r="R25" s="5">
        <v>53.086956521739133</v>
      </c>
    </row>
    <row r="26" spans="1:18" x14ac:dyDescent="0.15">
      <c r="A26" s="3">
        <v>24</v>
      </c>
      <c r="B26" s="3">
        <v>34</v>
      </c>
      <c r="C26" s="3">
        <v>43</v>
      </c>
      <c r="D26" s="3">
        <v>26</v>
      </c>
      <c r="E26" s="3">
        <v>49</v>
      </c>
      <c r="G26" s="4">
        <v>24</v>
      </c>
      <c r="H26" s="4">
        <v>3.7105186292174173</v>
      </c>
      <c r="I26" s="4">
        <v>4.0647440924458103</v>
      </c>
      <c r="J26" s="4">
        <v>3.5624655292582776</v>
      </c>
      <c r="K26" s="4">
        <v>3.9687183491046913</v>
      </c>
      <c r="N26">
        <v>24</v>
      </c>
      <c r="O26" s="5">
        <v>40.875</v>
      </c>
      <c r="P26" s="5">
        <v>58.25</v>
      </c>
      <c r="Q26" s="5">
        <v>35.25</v>
      </c>
      <c r="R26" s="5">
        <v>52.916666666666664</v>
      </c>
    </row>
    <row r="27" spans="1:18" x14ac:dyDescent="0.15">
      <c r="A27" s="3">
        <v>25</v>
      </c>
      <c r="B27" s="3">
        <v>33</v>
      </c>
      <c r="C27" s="3">
        <v>40</v>
      </c>
      <c r="D27" s="3">
        <v>27</v>
      </c>
      <c r="E27" s="3">
        <v>39</v>
      </c>
      <c r="G27" s="4">
        <v>25</v>
      </c>
      <c r="H27" s="4">
        <v>3.7027823592829279</v>
      </c>
      <c r="I27" s="4">
        <v>4.0521327134127914</v>
      </c>
      <c r="J27" s="4">
        <v>3.5530597309714014</v>
      </c>
      <c r="K27" s="4">
        <v>3.9581429410416993</v>
      </c>
      <c r="N27">
        <v>25</v>
      </c>
      <c r="O27" s="5">
        <v>40.56</v>
      </c>
      <c r="P27" s="5">
        <v>57.52</v>
      </c>
      <c r="Q27" s="5">
        <v>34.92</v>
      </c>
      <c r="R27" s="5">
        <v>52.36</v>
      </c>
    </row>
  </sheetData>
  <mergeCells count="5">
    <mergeCell ref="A1:A2"/>
    <mergeCell ref="B1:E1"/>
    <mergeCell ref="O1:R1"/>
    <mergeCell ref="G1:G2"/>
    <mergeCell ref="H1:K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1" sqref="E1:E1048576"/>
    </sheetView>
  </sheetViews>
  <sheetFormatPr defaultRowHeight="13.5" x14ac:dyDescent="0.15"/>
  <cols>
    <col min="2" max="2" width="10.25" bestFit="1" customWidth="1"/>
    <col min="3" max="3" width="16.5" bestFit="1" customWidth="1"/>
    <col min="6" max="6" width="11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10</v>
      </c>
      <c r="F1" s="1" t="s">
        <v>11</v>
      </c>
      <c r="G1" s="1" t="s">
        <v>18</v>
      </c>
    </row>
    <row r="2" spans="1:7" x14ac:dyDescent="0.15">
      <c r="A2" s="3">
        <v>1</v>
      </c>
      <c r="B2" s="3">
        <v>69</v>
      </c>
      <c r="C2">
        <f>AVERAGE($B$2:B2)</f>
        <v>69</v>
      </c>
      <c r="D2">
        <f>LN(A2)</f>
        <v>0</v>
      </c>
      <c r="E2">
        <f>LN(C2)</f>
        <v>4.2341065045972597</v>
      </c>
      <c r="F2">
        <f>$D$30*D2+$E$30</f>
        <v>4.2750497434839803</v>
      </c>
      <c r="G2">
        <f>EXP(F2)</f>
        <v>71.883714967149388</v>
      </c>
    </row>
    <row r="3" spans="1:7" x14ac:dyDescent="0.15">
      <c r="A3" s="3">
        <v>2</v>
      </c>
      <c r="B3" s="3">
        <v>55</v>
      </c>
      <c r="C3">
        <f>AVERAGE($B$2:B3)</f>
        <v>62</v>
      </c>
      <c r="D3">
        <f t="shared" ref="D3:D26" si="0">LN(A3)</f>
        <v>0.69314718055994529</v>
      </c>
      <c r="E3">
        <f t="shared" ref="E3:E26" si="1">LN(C3)</f>
        <v>4.1271343850450917</v>
      </c>
      <c r="F3">
        <f t="shared" ref="F3:F26" si="2">$D$30*D3+$E$30</f>
        <v>4.1543577587415541</v>
      </c>
      <c r="G3">
        <f t="shared" ref="G3:G26" si="3">EXP(F3)</f>
        <v>63.711033551067679</v>
      </c>
    </row>
    <row r="4" spans="1:7" x14ac:dyDescent="0.15">
      <c r="A4" s="3">
        <v>3</v>
      </c>
      <c r="B4" s="3">
        <v>51</v>
      </c>
      <c r="C4">
        <f>AVERAGE($B$2:B4)</f>
        <v>58.333333333333336</v>
      </c>
      <c r="D4">
        <f t="shared" si="0"/>
        <v>1.0986122886681098</v>
      </c>
      <c r="E4">
        <f t="shared" si="1"/>
        <v>4.0661736852554045</v>
      </c>
      <c r="F4">
        <f t="shared" si="2"/>
        <v>4.0837574735296256</v>
      </c>
      <c r="G4">
        <f t="shared" si="3"/>
        <v>59.368125436511448</v>
      </c>
    </row>
    <row r="5" spans="1:7" x14ac:dyDescent="0.15">
      <c r="A5" s="3">
        <v>4</v>
      </c>
      <c r="B5" s="3">
        <v>54</v>
      </c>
      <c r="C5">
        <f>AVERAGE($B$2:B5)</f>
        <v>57.25</v>
      </c>
      <c r="D5">
        <f t="shared" si="0"/>
        <v>1.3862943611198906</v>
      </c>
      <c r="E5">
        <f t="shared" si="1"/>
        <v>4.0474276424343492</v>
      </c>
      <c r="F5">
        <f t="shared" si="2"/>
        <v>4.0336657739991288</v>
      </c>
      <c r="G5">
        <f t="shared" si="3"/>
        <v>56.467529509295225</v>
      </c>
    </row>
    <row r="6" spans="1:7" x14ac:dyDescent="0.15">
      <c r="A6" s="3">
        <v>5</v>
      </c>
      <c r="B6" s="3">
        <v>51</v>
      </c>
      <c r="C6">
        <f>AVERAGE($B$2:B6)</f>
        <v>56</v>
      </c>
      <c r="D6">
        <f t="shared" si="0"/>
        <v>1.6094379124341003</v>
      </c>
      <c r="E6">
        <f t="shared" si="1"/>
        <v>4.0253516907351496</v>
      </c>
      <c r="F6">
        <f t="shared" si="2"/>
        <v>3.9948116332828252</v>
      </c>
      <c r="G6">
        <f t="shared" si="3"/>
        <v>54.315608407291585</v>
      </c>
    </row>
    <row r="7" spans="1:7" x14ac:dyDescent="0.15">
      <c r="A7" s="3">
        <v>6</v>
      </c>
      <c r="B7" s="3">
        <v>50</v>
      </c>
      <c r="C7">
        <f>AVERAGE($B$2:B7)</f>
        <v>55</v>
      </c>
      <c r="D7">
        <f t="shared" si="0"/>
        <v>1.791759469228055</v>
      </c>
      <c r="E7">
        <f t="shared" si="1"/>
        <v>4.0073331852324712</v>
      </c>
      <c r="F7">
        <f t="shared" si="2"/>
        <v>3.9630654887871999</v>
      </c>
      <c r="G7">
        <f t="shared" si="3"/>
        <v>52.618380022208413</v>
      </c>
    </row>
    <row r="8" spans="1:7" x14ac:dyDescent="0.15">
      <c r="A8" s="3">
        <v>7</v>
      </c>
      <c r="B8" s="3">
        <v>47</v>
      </c>
      <c r="C8">
        <f>AVERAGE($B$2:B8)</f>
        <v>53.857142857142854</v>
      </c>
      <c r="D8">
        <f t="shared" si="0"/>
        <v>1.9459101490553132</v>
      </c>
      <c r="E8">
        <f t="shared" si="1"/>
        <v>3.9863350383926974</v>
      </c>
      <c r="F8">
        <f t="shared" si="2"/>
        <v>3.9362245060644301</v>
      </c>
      <c r="G8">
        <f t="shared" si="3"/>
        <v>51.224836691859494</v>
      </c>
    </row>
    <row r="9" spans="1:7" x14ac:dyDescent="0.15">
      <c r="A9" s="3">
        <v>8</v>
      </c>
      <c r="B9" s="3">
        <v>35</v>
      </c>
      <c r="C9">
        <f>AVERAGE($B$2:B9)</f>
        <v>51.5</v>
      </c>
      <c r="D9">
        <f>LN(A9)</f>
        <v>2.0794415416798357</v>
      </c>
      <c r="E9">
        <f t="shared" si="1"/>
        <v>3.9415818076696905</v>
      </c>
      <c r="F9">
        <f t="shared" si="2"/>
        <v>3.9129737892567031</v>
      </c>
      <c r="G9">
        <f t="shared" si="3"/>
        <v>50.047561798339267</v>
      </c>
    </row>
    <row r="10" spans="1:7" x14ac:dyDescent="0.15">
      <c r="A10" s="3">
        <v>9</v>
      </c>
      <c r="B10" s="3">
        <v>36</v>
      </c>
      <c r="C10">
        <f>AVERAGE($B$2:B10)</f>
        <v>49.777777777777779</v>
      </c>
      <c r="D10">
        <f t="shared" si="0"/>
        <v>2.1972245773362196</v>
      </c>
      <c r="E10">
        <f t="shared" si="1"/>
        <v>3.9075686550787658</v>
      </c>
      <c r="F10">
        <f t="shared" si="2"/>
        <v>3.8924652035752709</v>
      </c>
      <c r="G10">
        <f t="shared" si="3"/>
        <v>49.031610559583299</v>
      </c>
    </row>
    <row r="11" spans="1:7" x14ac:dyDescent="0.15">
      <c r="A11" s="3">
        <v>10</v>
      </c>
      <c r="B11" s="3">
        <v>39</v>
      </c>
      <c r="C11">
        <f>AVERAGE($B$2:B11)</f>
        <v>48.7</v>
      </c>
      <c r="D11">
        <f t="shared" si="0"/>
        <v>2.3025850929940459</v>
      </c>
      <c r="E11">
        <f t="shared" si="1"/>
        <v>3.8856790300885442</v>
      </c>
      <c r="F11">
        <f t="shared" si="2"/>
        <v>3.874119648540399</v>
      </c>
      <c r="G11">
        <f t="shared" si="3"/>
        <v>48.140299248098763</v>
      </c>
    </row>
    <row r="12" spans="1:7" x14ac:dyDescent="0.15">
      <c r="A12" s="3">
        <v>11</v>
      </c>
      <c r="B12" s="3">
        <v>37</v>
      </c>
      <c r="C12">
        <f>AVERAGE($B$2:B12)</f>
        <v>47.636363636363633</v>
      </c>
      <c r="D12">
        <f t="shared" si="0"/>
        <v>2.3978952727983707</v>
      </c>
      <c r="E12">
        <f t="shared" si="1"/>
        <v>3.8635964115226717</v>
      </c>
      <c r="F12">
        <f t="shared" si="2"/>
        <v>3.8575240753499425</v>
      </c>
      <c r="G12">
        <f t="shared" si="3"/>
        <v>47.347976101495796</v>
      </c>
    </row>
    <row r="13" spans="1:7" x14ac:dyDescent="0.15">
      <c r="A13" s="3">
        <v>12</v>
      </c>
      <c r="B13" s="3">
        <v>37</v>
      </c>
      <c r="C13">
        <f>AVERAGE($B$2:B13)</f>
        <v>46.75</v>
      </c>
      <c r="D13">
        <f t="shared" si="0"/>
        <v>2.4849066497880004</v>
      </c>
      <c r="E13">
        <f t="shared" si="1"/>
        <v>3.844814255734696</v>
      </c>
      <c r="F13">
        <f t="shared" si="2"/>
        <v>3.8423735040447742</v>
      </c>
      <c r="G13">
        <f t="shared" si="3"/>
        <v>46.63603399643123</v>
      </c>
    </row>
    <row r="14" spans="1:7" x14ac:dyDescent="0.15">
      <c r="A14" s="3">
        <v>13</v>
      </c>
      <c r="B14" s="3">
        <v>38</v>
      </c>
      <c r="C14">
        <f>AVERAGE($B$2:B14)</f>
        <v>46.07692307692308</v>
      </c>
      <c r="D14">
        <f t="shared" si="0"/>
        <v>2.5649493574615367</v>
      </c>
      <c r="E14">
        <f t="shared" si="1"/>
        <v>3.8303122406539125</v>
      </c>
      <c r="F14">
        <f t="shared" si="2"/>
        <v>3.8284363294818293</v>
      </c>
      <c r="G14">
        <f t="shared" si="3"/>
        <v>45.990567884806651</v>
      </c>
    </row>
    <row r="15" spans="1:7" x14ac:dyDescent="0.15">
      <c r="A15" s="3">
        <v>14</v>
      </c>
      <c r="B15" s="3">
        <v>28</v>
      </c>
      <c r="C15">
        <f>AVERAGE($B$2:B15)</f>
        <v>44.785714285714285</v>
      </c>
      <c r="D15">
        <f t="shared" si="0"/>
        <v>2.6390573296152584</v>
      </c>
      <c r="E15">
        <f t="shared" si="1"/>
        <v>3.8018892110176621</v>
      </c>
      <c r="F15">
        <f t="shared" si="2"/>
        <v>3.8155325213220044</v>
      </c>
      <c r="G15">
        <f t="shared" si="3"/>
        <v>45.400926908333453</v>
      </c>
    </row>
    <row r="16" spans="1:7" x14ac:dyDescent="0.15">
      <c r="A16" s="3">
        <v>15</v>
      </c>
      <c r="B16" s="3">
        <v>40</v>
      </c>
      <c r="C16">
        <f>AVERAGE($B$2:B16)</f>
        <v>44.466666666666669</v>
      </c>
      <c r="D16">
        <f t="shared" si="0"/>
        <v>2.7080502011022101</v>
      </c>
      <c r="E16">
        <f t="shared" si="1"/>
        <v>3.7947398448134138</v>
      </c>
      <c r="F16">
        <f t="shared" si="2"/>
        <v>3.8035193633284701</v>
      </c>
      <c r="G16">
        <f t="shared" si="3"/>
        <v>44.85878136039797</v>
      </c>
    </row>
    <row r="17" spans="1:7" x14ac:dyDescent="0.15">
      <c r="A17" s="3">
        <v>16</v>
      </c>
      <c r="B17" s="3">
        <v>37</v>
      </c>
      <c r="C17">
        <f>AVERAGE($B$2:B17)</f>
        <v>44</v>
      </c>
      <c r="D17">
        <f t="shared" si="0"/>
        <v>2.7725887222397811</v>
      </c>
      <c r="E17">
        <f t="shared" si="1"/>
        <v>3.784189633918261</v>
      </c>
      <c r="F17">
        <f t="shared" si="2"/>
        <v>3.7922818045142774</v>
      </c>
      <c r="G17">
        <f t="shared" si="3"/>
        <v>44.357500030991702</v>
      </c>
    </row>
    <row r="18" spans="1:7" x14ac:dyDescent="0.15">
      <c r="A18" s="3">
        <v>17</v>
      </c>
      <c r="B18" s="3">
        <v>38</v>
      </c>
      <c r="C18">
        <f>AVERAGE($B$2:B18)</f>
        <v>43.647058823529413</v>
      </c>
      <c r="D18">
        <f t="shared" si="0"/>
        <v>2.8332133440562162</v>
      </c>
      <c r="E18">
        <f t="shared" si="1"/>
        <v>3.7761358991111642</v>
      </c>
      <c r="F18">
        <f t="shared" si="2"/>
        <v>3.7817257406125622</v>
      </c>
      <c r="G18">
        <f t="shared" si="3"/>
        <v>43.891722141871639</v>
      </c>
    </row>
    <row r="19" spans="1:7" x14ac:dyDescent="0.15">
      <c r="A19" s="3">
        <v>18</v>
      </c>
      <c r="B19" s="3">
        <v>34</v>
      </c>
      <c r="C19">
        <f>AVERAGE($B$2:B19)</f>
        <v>43.111111111111114</v>
      </c>
      <c r="D19">
        <f t="shared" si="0"/>
        <v>2.8903717578961645</v>
      </c>
      <c r="E19">
        <f t="shared" si="1"/>
        <v>3.763780762287054</v>
      </c>
      <c r="F19">
        <f t="shared" si="2"/>
        <v>3.7717732188328448</v>
      </c>
      <c r="G19">
        <f t="shared" si="3"/>
        <v>43.457055424195687</v>
      </c>
    </row>
    <row r="20" spans="1:7" x14ac:dyDescent="0.15">
      <c r="A20" s="3">
        <v>19</v>
      </c>
      <c r="B20" s="3">
        <v>35</v>
      </c>
      <c r="C20">
        <f>AVERAGE($B$2:B20)</f>
        <v>42.684210526315788</v>
      </c>
      <c r="D20">
        <f t="shared" si="0"/>
        <v>2.9444389791664403</v>
      </c>
      <c r="E20">
        <f t="shared" si="1"/>
        <v>3.7538290749489724</v>
      </c>
      <c r="F20">
        <f t="shared" si="2"/>
        <v>3.7623589408445164</v>
      </c>
      <c r="G20">
        <f t="shared" si="3"/>
        <v>43.049858364474922</v>
      </c>
    </row>
    <row r="21" spans="1:7" x14ac:dyDescent="0.15">
      <c r="A21" s="3">
        <v>20</v>
      </c>
      <c r="B21" s="3">
        <v>33</v>
      </c>
      <c r="C21">
        <f>AVERAGE($B$2:B21)</f>
        <v>42.2</v>
      </c>
      <c r="D21">
        <f t="shared" si="0"/>
        <v>2.9957322735539909</v>
      </c>
      <c r="E21">
        <f t="shared" si="1"/>
        <v>3.7424202210419661</v>
      </c>
      <c r="F21">
        <f t="shared" si="2"/>
        <v>3.7534276637979733</v>
      </c>
      <c r="G21">
        <f t="shared" si="3"/>
        <v>42.667080046651733</v>
      </c>
    </row>
    <row r="22" spans="1:7" x14ac:dyDescent="0.15">
      <c r="A22" s="3">
        <v>21</v>
      </c>
      <c r="B22" s="3">
        <v>35</v>
      </c>
      <c r="C22">
        <f>AVERAGE($B$2:B22)</f>
        <v>41.857142857142854</v>
      </c>
      <c r="D22">
        <f t="shared" si="0"/>
        <v>3.044522437723423</v>
      </c>
      <c r="E22">
        <f t="shared" si="1"/>
        <v>3.7342624599617538</v>
      </c>
      <c r="F22">
        <f t="shared" si="2"/>
        <v>3.7449322361100754</v>
      </c>
      <c r="G22">
        <f t="shared" si="3"/>
        <v>42.306140293067934</v>
      </c>
    </row>
    <row r="23" spans="1:7" x14ac:dyDescent="0.15">
      <c r="A23" s="3">
        <v>22</v>
      </c>
      <c r="B23" s="3">
        <v>35</v>
      </c>
      <c r="C23">
        <f>AVERAGE($B$2:B23)</f>
        <v>41.545454545454547</v>
      </c>
      <c r="D23">
        <f t="shared" si="0"/>
        <v>3.0910424533583161</v>
      </c>
      <c r="E23">
        <f t="shared" si="1"/>
        <v>3.726788118095834</v>
      </c>
      <c r="F23">
        <f t="shared" si="2"/>
        <v>3.7368320906075168</v>
      </c>
      <c r="G23">
        <f t="shared" si="3"/>
        <v>41.964838564007458</v>
      </c>
    </row>
    <row r="24" spans="1:7" x14ac:dyDescent="0.15">
      <c r="A24" s="3">
        <v>23</v>
      </c>
      <c r="B24" s="3">
        <v>33</v>
      </c>
      <c r="C24">
        <f>AVERAGE($B$2:B24)</f>
        <v>41.173913043478258</v>
      </c>
      <c r="D24">
        <f t="shared" si="0"/>
        <v>3.1354942159291497</v>
      </c>
      <c r="E24">
        <f t="shared" si="1"/>
        <v>3.7178048772569285</v>
      </c>
      <c r="F24">
        <f t="shared" si="2"/>
        <v>3.7290920729021297</v>
      </c>
      <c r="G24">
        <f t="shared" si="3"/>
        <v>41.641283745817553</v>
      </c>
    </row>
    <row r="25" spans="1:7" x14ac:dyDescent="0.15">
      <c r="A25" s="3">
        <v>24</v>
      </c>
      <c r="B25" s="3">
        <v>34</v>
      </c>
      <c r="C25">
        <f>AVERAGE($B$2:B25)</f>
        <v>40.875</v>
      </c>
      <c r="D25">
        <f t="shared" si="0"/>
        <v>3.1780538303479458</v>
      </c>
      <c r="E25">
        <f t="shared" si="1"/>
        <v>3.7105186292174173</v>
      </c>
      <c r="F25">
        <f t="shared" si="2"/>
        <v>3.721681519302348</v>
      </c>
      <c r="G25">
        <f t="shared" si="3"/>
        <v>41.333839354201501</v>
      </c>
    </row>
    <row r="26" spans="1:7" x14ac:dyDescent="0.15">
      <c r="A26" s="3">
        <v>25</v>
      </c>
      <c r="B26" s="3">
        <v>33</v>
      </c>
      <c r="C26">
        <f>AVERAGE($B$2:B26)</f>
        <v>40.56</v>
      </c>
      <c r="D26">
        <f t="shared" si="0"/>
        <v>3.2188758248682006</v>
      </c>
      <c r="E26">
        <f t="shared" si="1"/>
        <v>3.7027823592829279</v>
      </c>
      <c r="F26">
        <f t="shared" si="2"/>
        <v>3.7145735230816697</v>
      </c>
      <c r="G26">
        <f t="shared" si="3"/>
        <v>41.041080278091741</v>
      </c>
    </row>
    <row r="28" spans="1:7" x14ac:dyDescent="0.15">
      <c r="C28" s="6" t="s">
        <v>12</v>
      </c>
      <c r="D28" s="6" t="s">
        <v>13</v>
      </c>
      <c r="E28" s="6"/>
      <c r="F28" s="6" t="s">
        <v>16</v>
      </c>
      <c r="G28" s="6" t="s">
        <v>17</v>
      </c>
    </row>
    <row r="29" spans="1:7" x14ac:dyDescent="0.15">
      <c r="C29" s="6"/>
      <c r="D29" s="1" t="s">
        <v>14</v>
      </c>
      <c r="E29" s="1" t="s">
        <v>15</v>
      </c>
      <c r="F29" s="6"/>
      <c r="G29" s="6"/>
    </row>
    <row r="30" spans="1:7" x14ac:dyDescent="0.15">
      <c r="C30">
        <f>CORREL(D2:D26,E2:E26)</f>
        <v>-0.9895342089008351</v>
      </c>
      <c r="D30">
        <f>SLOPE(E2:E26,D2:D26)</f>
        <v>-0.17412172786294408</v>
      </c>
      <c r="E30">
        <f>INTERCEPT(E2:E26,D2:D26)</f>
        <v>4.2750497434839803</v>
      </c>
      <c r="F30">
        <f>ABS(D30)</f>
        <v>0.17412172786294408</v>
      </c>
      <c r="G30">
        <f>1/2^F30</f>
        <v>0.88630691360600145</v>
      </c>
    </row>
  </sheetData>
  <mergeCells count="4">
    <mergeCell ref="D28:E28"/>
    <mergeCell ref="C28:C29"/>
    <mergeCell ref="F28:F29"/>
    <mergeCell ref="G28:G2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2" sqref="E2:E26"/>
    </sheetView>
  </sheetViews>
  <sheetFormatPr defaultRowHeight="13.5" x14ac:dyDescent="0.15"/>
  <cols>
    <col min="2" max="2" width="10.25" bestFit="1" customWidth="1"/>
    <col min="3" max="3" width="16.5" bestFit="1" customWidth="1"/>
    <col min="4" max="4" width="13.875" bestFit="1" customWidth="1"/>
    <col min="5" max="7" width="12.75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10</v>
      </c>
      <c r="F1" s="1" t="s">
        <v>11</v>
      </c>
      <c r="G1" s="1" t="s">
        <v>18</v>
      </c>
    </row>
    <row r="2" spans="1:7" x14ac:dyDescent="0.15">
      <c r="A2" s="3">
        <v>1</v>
      </c>
      <c r="B2" s="3">
        <v>86</v>
      </c>
      <c r="C2">
        <f>AVERAGE($B$2:B2)</f>
        <v>86</v>
      </c>
      <c r="D2">
        <f>LN(A2)</f>
        <v>0</v>
      </c>
      <c r="E2">
        <f>LN(C2)</f>
        <v>4.4543472962535073</v>
      </c>
      <c r="F2">
        <f>$D$30*D2+$E$30</f>
        <v>4.5383962462785501</v>
      </c>
      <c r="G2">
        <f>EXP(F2)</f>
        <v>93.540663573318653</v>
      </c>
    </row>
    <row r="3" spans="1:7" x14ac:dyDescent="0.15">
      <c r="A3" s="3">
        <v>2</v>
      </c>
      <c r="B3" s="3">
        <v>82</v>
      </c>
      <c r="C3">
        <f>AVERAGE($B$2:B3)</f>
        <v>84</v>
      </c>
      <c r="D3">
        <f t="shared" ref="D3:D26" si="0">LN(A3)</f>
        <v>0.69314718055994529</v>
      </c>
      <c r="E3">
        <f t="shared" ref="E3:E26" si="1">LN(C3)</f>
        <v>4.4308167988433134</v>
      </c>
      <c r="F3">
        <f t="shared" ref="F3:F26" si="2">$D$30*D3+$E$30</f>
        <v>4.4443968571938335</v>
      </c>
      <c r="G3">
        <f t="shared" ref="G3:G26" si="3">EXP(F3)</f>
        <v>85.148505637862343</v>
      </c>
    </row>
    <row r="4" spans="1:7" x14ac:dyDescent="0.15">
      <c r="A4" s="3">
        <v>3</v>
      </c>
      <c r="B4" s="3">
        <v>77</v>
      </c>
      <c r="C4">
        <f>AVERAGE($B$2:B4)</f>
        <v>81.666666666666671</v>
      </c>
      <c r="D4">
        <f t="shared" si="0"/>
        <v>1.0986122886681098</v>
      </c>
      <c r="E4">
        <f t="shared" si="1"/>
        <v>4.4026459218766174</v>
      </c>
      <c r="F4">
        <f t="shared" si="2"/>
        <v>4.389410739488576</v>
      </c>
      <c r="G4">
        <f t="shared" si="3"/>
        <v>80.592914763501284</v>
      </c>
    </row>
    <row r="5" spans="1:7" x14ac:dyDescent="0.15">
      <c r="A5" s="3">
        <v>4</v>
      </c>
      <c r="B5" s="3">
        <v>72</v>
      </c>
      <c r="C5">
        <f>AVERAGE($B$2:B5)</f>
        <v>79.25</v>
      </c>
      <c r="D5">
        <f t="shared" si="0"/>
        <v>1.3862943611198906</v>
      </c>
      <c r="E5">
        <f t="shared" si="1"/>
        <v>4.3726074127573904</v>
      </c>
      <c r="F5">
        <f t="shared" si="2"/>
        <v>4.3503974681091169</v>
      </c>
      <c r="G5">
        <f t="shared" si="3"/>
        <v>77.509264264286543</v>
      </c>
    </row>
    <row r="6" spans="1:7" x14ac:dyDescent="0.15">
      <c r="A6" s="3">
        <v>5</v>
      </c>
      <c r="B6" s="3">
        <v>73</v>
      </c>
      <c r="C6">
        <f>AVERAGE($B$2:B6)</f>
        <v>78</v>
      </c>
      <c r="D6">
        <f t="shared" si="0"/>
        <v>1.6094379124341003</v>
      </c>
      <c r="E6">
        <f t="shared" si="1"/>
        <v>4.3567088266895917</v>
      </c>
      <c r="F6">
        <f t="shared" si="2"/>
        <v>4.3201364238604976</v>
      </c>
      <c r="G6">
        <f t="shared" si="3"/>
        <v>75.198886514677454</v>
      </c>
    </row>
    <row r="7" spans="1:7" x14ac:dyDescent="0.15">
      <c r="A7" s="3">
        <v>6</v>
      </c>
      <c r="B7" s="3">
        <v>63</v>
      </c>
      <c r="C7">
        <f>AVERAGE($B$2:B7)</f>
        <v>75.5</v>
      </c>
      <c r="D7">
        <f t="shared" si="0"/>
        <v>1.791759469228055</v>
      </c>
      <c r="E7">
        <f t="shared" si="1"/>
        <v>4.3241326562549789</v>
      </c>
      <c r="F7">
        <f t="shared" si="2"/>
        <v>4.2954113504038594</v>
      </c>
      <c r="G7">
        <f t="shared" si="3"/>
        <v>73.362385886143713</v>
      </c>
    </row>
    <row r="8" spans="1:7" x14ac:dyDescent="0.15">
      <c r="A8" s="3">
        <v>7</v>
      </c>
      <c r="B8" s="3">
        <v>61</v>
      </c>
      <c r="C8">
        <f>AVERAGE($B$2:B8)</f>
        <v>73.428571428571431</v>
      </c>
      <c r="D8">
        <f t="shared" si="0"/>
        <v>1.9459101490553132</v>
      </c>
      <c r="E8">
        <f t="shared" si="1"/>
        <v>4.296313116399852</v>
      </c>
      <c r="F8">
        <f t="shared" si="2"/>
        <v>4.2745065986611621</v>
      </c>
      <c r="G8">
        <f t="shared" si="3"/>
        <v>71.844682300674975</v>
      </c>
    </row>
    <row r="9" spans="1:7" x14ac:dyDescent="0.15">
      <c r="A9" s="3">
        <v>8</v>
      </c>
      <c r="B9" s="3">
        <v>57</v>
      </c>
      <c r="C9">
        <f>AVERAGE($B$2:B9)</f>
        <v>71.375</v>
      </c>
      <c r="D9">
        <f t="shared" si="0"/>
        <v>2.0794415416798357</v>
      </c>
      <c r="E9">
        <f t="shared" si="1"/>
        <v>4.2679476679761743</v>
      </c>
      <c r="F9">
        <f t="shared" si="2"/>
        <v>4.2563980790243994</v>
      </c>
      <c r="G9">
        <f t="shared" si="3"/>
        <v>70.555390277097331</v>
      </c>
    </row>
    <row r="10" spans="1:7" x14ac:dyDescent="0.15">
      <c r="A10" s="3">
        <v>9</v>
      </c>
      <c r="B10" s="3">
        <v>62</v>
      </c>
      <c r="C10">
        <f>AVERAGE($B$2:B10)</f>
        <v>70.333333333333329</v>
      </c>
      <c r="D10">
        <f t="shared" si="0"/>
        <v>2.1972245773362196</v>
      </c>
      <c r="E10">
        <f t="shared" si="1"/>
        <v>4.2532458448079566</v>
      </c>
      <c r="F10">
        <f t="shared" si="2"/>
        <v>4.2404252326986027</v>
      </c>
      <c r="G10">
        <f t="shared" si="3"/>
        <v>69.437372603049099</v>
      </c>
    </row>
    <row r="11" spans="1:7" x14ac:dyDescent="0.15">
      <c r="A11" s="3">
        <v>10</v>
      </c>
      <c r="B11" s="3">
        <v>68</v>
      </c>
      <c r="C11">
        <f>AVERAGE($B$2:B11)</f>
        <v>70.099999999999994</v>
      </c>
      <c r="D11">
        <f t="shared" si="0"/>
        <v>2.3025850929940459</v>
      </c>
      <c r="E11">
        <f t="shared" si="1"/>
        <v>4.2499227940405442</v>
      </c>
      <c r="F11">
        <f t="shared" si="2"/>
        <v>4.226137034775781</v>
      </c>
      <c r="G11">
        <f t="shared" si="3"/>
        <v>68.452291952549118</v>
      </c>
    </row>
    <row r="12" spans="1:7" x14ac:dyDescent="0.15">
      <c r="A12" s="3">
        <v>11</v>
      </c>
      <c r="B12" s="3">
        <v>59</v>
      </c>
      <c r="C12">
        <f>AVERAGE($B$2:B12)</f>
        <v>69.090909090909093</v>
      </c>
      <c r="D12">
        <f t="shared" si="0"/>
        <v>2.3978952727983707</v>
      </c>
      <c r="E12">
        <f t="shared" si="1"/>
        <v>4.2354231604820063</v>
      </c>
      <c r="F12">
        <f t="shared" si="2"/>
        <v>4.2132117875462907</v>
      </c>
      <c r="G12">
        <f t="shared" si="3"/>
        <v>67.573222488937361</v>
      </c>
    </row>
    <row r="13" spans="1:7" x14ac:dyDescent="0.15">
      <c r="A13" s="3">
        <v>12</v>
      </c>
      <c r="B13" s="3">
        <v>58</v>
      </c>
      <c r="C13">
        <f>AVERAGE($B$2:B13)</f>
        <v>68.166666666666671</v>
      </c>
      <c r="D13">
        <f t="shared" si="0"/>
        <v>2.4849066497880004</v>
      </c>
      <c r="E13">
        <f t="shared" si="1"/>
        <v>4.2219556868147468</v>
      </c>
      <c r="F13">
        <f t="shared" si="2"/>
        <v>4.2014119613191427</v>
      </c>
      <c r="G13">
        <f t="shared" si="3"/>
        <v>66.780556066261823</v>
      </c>
    </row>
    <row r="14" spans="1:7" x14ac:dyDescent="0.15">
      <c r="A14" s="3">
        <v>13</v>
      </c>
      <c r="B14" s="3">
        <v>57</v>
      </c>
      <c r="C14">
        <f>AVERAGE($B$2:B14)</f>
        <v>67.307692307692307</v>
      </c>
      <c r="D14">
        <f t="shared" si="0"/>
        <v>2.5649493574615367</v>
      </c>
      <c r="E14">
        <f t="shared" si="1"/>
        <v>4.2092745288960778</v>
      </c>
      <c r="F14">
        <f t="shared" si="2"/>
        <v>4.1905571734284655</v>
      </c>
      <c r="G14">
        <f t="shared" si="3"/>
        <v>66.059587355240993</v>
      </c>
    </row>
    <row r="15" spans="1:7" x14ac:dyDescent="0.15">
      <c r="A15" s="3">
        <v>14</v>
      </c>
      <c r="B15" s="3">
        <v>57</v>
      </c>
      <c r="C15">
        <f>AVERAGE($B$2:B15)</f>
        <v>66.571428571428569</v>
      </c>
      <c r="D15">
        <f t="shared" si="0"/>
        <v>2.6390573296152584</v>
      </c>
      <c r="E15">
        <f t="shared" si="1"/>
        <v>4.1982754850703321</v>
      </c>
      <c r="F15">
        <f t="shared" si="2"/>
        <v>4.1805072095764455</v>
      </c>
      <c r="G15">
        <f t="shared" si="3"/>
        <v>65.399015810214834</v>
      </c>
    </row>
    <row r="16" spans="1:7" x14ac:dyDescent="0.15">
      <c r="A16" s="3">
        <v>15</v>
      </c>
      <c r="B16" s="3">
        <v>56</v>
      </c>
      <c r="C16">
        <f>AVERAGE($B$2:B16)</f>
        <v>65.86666666666666</v>
      </c>
      <c r="D16">
        <f t="shared" si="0"/>
        <v>2.7080502011022101</v>
      </c>
      <c r="E16">
        <f t="shared" si="1"/>
        <v>4.1876324966456577</v>
      </c>
      <c r="F16">
        <f t="shared" si="2"/>
        <v>4.1711509170705234</v>
      </c>
      <c r="G16">
        <f t="shared" si="3"/>
        <v>64.789977103778966</v>
      </c>
    </row>
    <row r="17" spans="1:7" x14ac:dyDescent="0.15">
      <c r="A17" s="3">
        <v>16</v>
      </c>
      <c r="B17" s="3">
        <v>57</v>
      </c>
      <c r="C17">
        <f>AVERAGE($B$2:B17)</f>
        <v>65.3125</v>
      </c>
      <c r="D17">
        <f t="shared" si="0"/>
        <v>2.7725887222397811</v>
      </c>
      <c r="E17">
        <f t="shared" si="1"/>
        <v>4.1791834421591298</v>
      </c>
      <c r="F17">
        <f t="shared" si="2"/>
        <v>4.1623986899396828</v>
      </c>
      <c r="G17">
        <f t="shared" si="3"/>
        <v>64.225394788674777</v>
      </c>
    </row>
    <row r="18" spans="1:7" x14ac:dyDescent="0.15">
      <c r="A18" s="3">
        <v>17</v>
      </c>
      <c r="B18" s="3">
        <v>50</v>
      </c>
      <c r="C18">
        <f>AVERAGE($B$2:B18)</f>
        <v>64.411764705882348</v>
      </c>
      <c r="D18">
        <f t="shared" si="0"/>
        <v>2.8332133440562162</v>
      </c>
      <c r="E18">
        <f t="shared" si="1"/>
        <v>4.1652962981943853</v>
      </c>
      <c r="F18">
        <f t="shared" si="2"/>
        <v>4.1541772362945375</v>
      </c>
      <c r="G18">
        <f t="shared" si="3"/>
        <v>63.699533317445471</v>
      </c>
    </row>
    <row r="19" spans="1:7" x14ac:dyDescent="0.15">
      <c r="A19" s="3">
        <v>18</v>
      </c>
      <c r="B19" s="3">
        <v>47</v>
      </c>
      <c r="C19">
        <f>AVERAGE($B$2:B19)</f>
        <v>63.444444444444443</v>
      </c>
      <c r="D19">
        <f t="shared" si="0"/>
        <v>2.8903717578961645</v>
      </c>
      <c r="E19">
        <f t="shared" si="1"/>
        <v>4.1501646323197905</v>
      </c>
      <c r="F19">
        <f t="shared" si="2"/>
        <v>4.1464258436138861</v>
      </c>
      <c r="G19">
        <f t="shared" si="3"/>
        <v>63.20768195037202</v>
      </c>
    </row>
    <row r="20" spans="1:7" x14ac:dyDescent="0.15">
      <c r="A20" s="3">
        <v>19</v>
      </c>
      <c r="B20" s="3">
        <v>46</v>
      </c>
      <c r="C20">
        <f>AVERAGE($B$2:B20)</f>
        <v>62.526315789473685</v>
      </c>
      <c r="D20">
        <f t="shared" si="0"/>
        <v>2.9444389791664403</v>
      </c>
      <c r="E20">
        <f t="shared" si="1"/>
        <v>4.1355875207561494</v>
      </c>
      <c r="F20">
        <f t="shared" si="2"/>
        <v>4.1390936551386925</v>
      </c>
      <c r="G20">
        <f t="shared" si="3"/>
        <v>62.745926221948771</v>
      </c>
    </row>
    <row r="21" spans="1:7" x14ac:dyDescent="0.15">
      <c r="A21" s="3">
        <v>20</v>
      </c>
      <c r="B21" s="3">
        <v>40</v>
      </c>
      <c r="C21">
        <f>AVERAGE($B$2:B21)</f>
        <v>61.4</v>
      </c>
      <c r="D21">
        <f t="shared" si="0"/>
        <v>2.9957322735539909</v>
      </c>
      <c r="E21">
        <f t="shared" si="1"/>
        <v>4.1174098351530963</v>
      </c>
      <c r="F21">
        <f t="shared" si="2"/>
        <v>4.1321376456910643</v>
      </c>
      <c r="G21">
        <f t="shared" si="3"/>
        <v>62.310979466995889</v>
      </c>
    </row>
    <row r="22" spans="1:7" x14ac:dyDescent="0.15">
      <c r="A22" s="3">
        <v>21</v>
      </c>
      <c r="B22" s="3">
        <v>43</v>
      </c>
      <c r="C22">
        <f>AVERAGE($B$2:B22)</f>
        <v>60.523809523809526</v>
      </c>
      <c r="D22">
        <f t="shared" si="0"/>
        <v>3.044522437723423</v>
      </c>
      <c r="E22">
        <f t="shared" si="1"/>
        <v>4.1030368334660308</v>
      </c>
      <c r="F22">
        <f t="shared" si="2"/>
        <v>4.1255210918711889</v>
      </c>
      <c r="G22">
        <f t="shared" si="3"/>
        <v>61.900056464007271</v>
      </c>
    </row>
    <row r="23" spans="1:7" x14ac:dyDescent="0.15">
      <c r="A23" s="3">
        <v>22</v>
      </c>
      <c r="B23" s="3">
        <v>42</v>
      </c>
      <c r="C23">
        <f>AVERAGE($B$2:B23)</f>
        <v>59.68181818181818</v>
      </c>
      <c r="D23">
        <f t="shared" si="0"/>
        <v>3.0910424533583161</v>
      </c>
      <c r="E23">
        <f t="shared" si="1"/>
        <v>4.0890274209444799</v>
      </c>
      <c r="F23">
        <f t="shared" si="2"/>
        <v>4.1192123984615741</v>
      </c>
      <c r="G23">
        <f t="shared" si="3"/>
        <v>61.51077719860222</v>
      </c>
    </row>
    <row r="24" spans="1:7" x14ac:dyDescent="0.15">
      <c r="A24" s="3">
        <v>23</v>
      </c>
      <c r="B24" s="3">
        <v>42</v>
      </c>
      <c r="C24">
        <f>AVERAGE($B$2:B24)</f>
        <v>58.913043478260867</v>
      </c>
      <c r="D24">
        <f t="shared" si="0"/>
        <v>3.1354942159291497</v>
      </c>
      <c r="E24">
        <f t="shared" si="1"/>
        <v>4.0760625173846519</v>
      </c>
      <c r="F24">
        <f t="shared" si="2"/>
        <v>4.1131841859223242</v>
      </c>
      <c r="G24">
        <f t="shared" si="3"/>
        <v>61.141092548523723</v>
      </c>
    </row>
    <row r="25" spans="1:7" x14ac:dyDescent="0.15">
      <c r="A25" s="3">
        <v>24</v>
      </c>
      <c r="B25" s="3">
        <v>43</v>
      </c>
      <c r="C25">
        <f>AVERAGE($B$2:B25)</f>
        <v>58.25</v>
      </c>
      <c r="D25">
        <f t="shared" si="0"/>
        <v>3.1780538303479458</v>
      </c>
      <c r="E25">
        <f t="shared" si="1"/>
        <v>4.0647440924458103</v>
      </c>
      <c r="F25">
        <f t="shared" si="2"/>
        <v>4.1074125722344261</v>
      </c>
      <c r="G25">
        <f t="shared" si="3"/>
        <v>60.78922617702721</v>
      </c>
    </row>
    <row r="26" spans="1:7" x14ac:dyDescent="0.15">
      <c r="A26" s="3">
        <v>25</v>
      </c>
      <c r="B26" s="3">
        <v>40</v>
      </c>
      <c r="C26">
        <f>AVERAGE($B$2:B26)</f>
        <v>57.52</v>
      </c>
      <c r="D26">
        <f t="shared" si="0"/>
        <v>3.2188758248682006</v>
      </c>
      <c r="E26">
        <f t="shared" si="1"/>
        <v>4.0521327134127914</v>
      </c>
      <c r="F26">
        <f t="shared" si="2"/>
        <v>4.101876601442445</v>
      </c>
      <c r="G26">
        <f t="shared" si="3"/>
        <v>60.453628582770968</v>
      </c>
    </row>
    <row r="28" spans="1:7" x14ac:dyDescent="0.15">
      <c r="C28" s="6" t="s">
        <v>12</v>
      </c>
      <c r="D28" s="6" t="s">
        <v>13</v>
      </c>
      <c r="E28" s="6"/>
      <c r="F28" s="6" t="s">
        <v>16</v>
      </c>
      <c r="G28" s="6" t="s">
        <v>17</v>
      </c>
    </row>
    <row r="29" spans="1:7" x14ac:dyDescent="0.15">
      <c r="C29" s="6"/>
      <c r="D29" s="1" t="s">
        <v>14</v>
      </c>
      <c r="E29" s="1" t="s">
        <v>15</v>
      </c>
      <c r="F29" s="6"/>
      <c r="G29" s="6"/>
    </row>
    <row r="30" spans="1:7" x14ac:dyDescent="0.15">
      <c r="C30">
        <f>CORREL(D2:D26,E2:E26)</f>
        <v>-0.96746405739133501</v>
      </c>
      <c r="D30">
        <f>SLOPE(E2:E26,D2:D26)</f>
        <v>-0.13561245247911313</v>
      </c>
      <c r="E30">
        <f>INTERCEPT(E2:E26,D2:D26)</f>
        <v>4.5383962462785501</v>
      </c>
      <c r="F30">
        <f>ABS(D30)</f>
        <v>0.13561245247911313</v>
      </c>
      <c r="G30">
        <f>1/2^F30</f>
        <v>0.91028331834658816</v>
      </c>
    </row>
  </sheetData>
  <mergeCells count="4">
    <mergeCell ref="C28:C29"/>
    <mergeCell ref="D28:E28"/>
    <mergeCell ref="F28:F29"/>
    <mergeCell ref="G28:G2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43" sqref="B43"/>
    </sheetView>
  </sheetViews>
  <sheetFormatPr defaultRowHeight="13.5" x14ac:dyDescent="0.15"/>
  <cols>
    <col min="2" max="2" width="10.25" bestFit="1" customWidth="1"/>
    <col min="3" max="3" width="16.5" bestFit="1" customWidth="1"/>
    <col min="4" max="4" width="13.875" bestFit="1" customWidth="1"/>
    <col min="5" max="7" width="12.75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10</v>
      </c>
      <c r="F1" s="1" t="s">
        <v>11</v>
      </c>
      <c r="G1" s="1" t="s">
        <v>18</v>
      </c>
    </row>
    <row r="2" spans="1:7" x14ac:dyDescent="0.15">
      <c r="A2" s="3">
        <v>1</v>
      </c>
      <c r="B2" s="3">
        <v>47</v>
      </c>
      <c r="C2">
        <f>AVERAGE($B$2:B2)</f>
        <v>47</v>
      </c>
      <c r="D2">
        <f>LN(A2)</f>
        <v>0</v>
      </c>
      <c r="E2">
        <f>LN(C2)</f>
        <v>3.8501476017100584</v>
      </c>
      <c r="F2">
        <f>$D$30*D2+$E$30</f>
        <v>3.8994254121680942</v>
      </c>
      <c r="G2">
        <f>EXP(F2)</f>
        <v>49.374071212984418</v>
      </c>
    </row>
    <row r="3" spans="1:7" x14ac:dyDescent="0.15">
      <c r="A3" s="3">
        <v>2</v>
      </c>
      <c r="B3" s="3">
        <v>45</v>
      </c>
      <c r="C3">
        <f>AVERAGE($B$2:B3)</f>
        <v>46</v>
      </c>
      <c r="D3">
        <f t="shared" ref="D3:D26" si="0">LN(A3)</f>
        <v>0.69314718055994529</v>
      </c>
      <c r="E3">
        <f t="shared" ref="E3:E26" si="1">LN(C3)</f>
        <v>3.8286413964890951</v>
      </c>
      <c r="F3">
        <f t="shared" ref="F3:F26" si="2">$D$30*D3+$E$30</f>
        <v>3.832008132488403</v>
      </c>
      <c r="G3">
        <f t="shared" ref="G3:G26" si="3">EXP(F3)</f>
        <v>46.155130851746918</v>
      </c>
    </row>
    <row r="4" spans="1:7" x14ac:dyDescent="0.15">
      <c r="A4" s="3">
        <v>3</v>
      </c>
      <c r="B4" s="3">
        <v>42</v>
      </c>
      <c r="C4">
        <f>AVERAGE($B$2:B4)</f>
        <v>44.666666666666664</v>
      </c>
      <c r="D4">
        <f t="shared" si="0"/>
        <v>1.0986122886681098</v>
      </c>
      <c r="E4">
        <f t="shared" si="1"/>
        <v>3.7992275112828016</v>
      </c>
      <c r="F4">
        <f t="shared" si="2"/>
        <v>3.7925715519751533</v>
      </c>
      <c r="G4">
        <f t="shared" si="3"/>
        <v>44.37035436616204</v>
      </c>
    </row>
    <row r="5" spans="1:7" x14ac:dyDescent="0.15">
      <c r="A5" s="3">
        <v>4</v>
      </c>
      <c r="B5" s="3">
        <v>40</v>
      </c>
      <c r="C5">
        <f>AVERAGE($B$2:B5)</f>
        <v>43.5</v>
      </c>
      <c r="D5">
        <f t="shared" si="0"/>
        <v>1.3862943611198906</v>
      </c>
      <c r="E5">
        <f t="shared" si="1"/>
        <v>3.7727609380946383</v>
      </c>
      <c r="F5">
        <f t="shared" si="2"/>
        <v>3.7645908528087122</v>
      </c>
      <c r="G5">
        <f t="shared" si="3"/>
        <v>43.14604916318212</v>
      </c>
    </row>
    <row r="6" spans="1:7" x14ac:dyDescent="0.15">
      <c r="A6" s="3">
        <v>5</v>
      </c>
      <c r="B6" s="3">
        <v>40</v>
      </c>
      <c r="C6">
        <f>AVERAGE($B$2:B6)</f>
        <v>42.8</v>
      </c>
      <c r="D6">
        <f t="shared" si="0"/>
        <v>1.6094379124341003</v>
      </c>
      <c r="E6">
        <f t="shared" si="1"/>
        <v>3.7565381025877511</v>
      </c>
      <c r="F6">
        <f t="shared" si="2"/>
        <v>3.7428873363989408</v>
      </c>
      <c r="G6">
        <f t="shared" si="3"/>
        <v>42.219716872732839</v>
      </c>
    </row>
    <row r="7" spans="1:7" x14ac:dyDescent="0.15">
      <c r="A7" s="3">
        <v>6</v>
      </c>
      <c r="B7" s="3">
        <v>38</v>
      </c>
      <c r="C7">
        <f>AVERAGE($B$2:B7)</f>
        <v>42</v>
      </c>
      <c r="D7">
        <f t="shared" si="0"/>
        <v>1.791759469228055</v>
      </c>
      <c r="E7">
        <f t="shared" si="1"/>
        <v>3.7376696182833684</v>
      </c>
      <c r="F7">
        <f t="shared" si="2"/>
        <v>3.7251542722954625</v>
      </c>
      <c r="G7">
        <f t="shared" si="3"/>
        <v>41.477631100633786</v>
      </c>
    </row>
    <row r="8" spans="1:7" x14ac:dyDescent="0.15">
      <c r="A8" s="3">
        <v>7</v>
      </c>
      <c r="B8" s="3">
        <v>37</v>
      </c>
      <c r="C8">
        <f>AVERAGE($B$2:B8)</f>
        <v>41.285714285714285</v>
      </c>
      <c r="D8">
        <f t="shared" si="0"/>
        <v>1.9459101490553132</v>
      </c>
      <c r="E8">
        <f t="shared" si="1"/>
        <v>3.7205165390571189</v>
      </c>
      <c r="F8">
        <f t="shared" si="2"/>
        <v>3.7101611802275793</v>
      </c>
      <c r="G8">
        <f t="shared" si="3"/>
        <v>40.860391883524144</v>
      </c>
    </row>
    <row r="9" spans="1:7" x14ac:dyDescent="0.15">
      <c r="A9" s="3">
        <v>8</v>
      </c>
      <c r="B9" s="3">
        <v>37</v>
      </c>
      <c r="C9">
        <f>AVERAGE($B$2:B9)</f>
        <v>40.75</v>
      </c>
      <c r="D9">
        <f t="shared" si="0"/>
        <v>2.0794415416798357</v>
      </c>
      <c r="E9">
        <f t="shared" si="1"/>
        <v>3.7074558396868715</v>
      </c>
      <c r="F9">
        <f t="shared" si="2"/>
        <v>3.697173573129021</v>
      </c>
      <c r="G9">
        <f t="shared" si="3"/>
        <v>40.333144420524796</v>
      </c>
    </row>
    <row r="10" spans="1:7" x14ac:dyDescent="0.15">
      <c r="A10" s="3">
        <v>9</v>
      </c>
      <c r="B10" s="3">
        <v>39</v>
      </c>
      <c r="C10">
        <f>AVERAGE($B$2:B10)</f>
        <v>40.555555555555557</v>
      </c>
      <c r="D10">
        <f t="shared" si="0"/>
        <v>2.1972245773362196</v>
      </c>
      <c r="E10">
        <f t="shared" si="1"/>
        <v>3.7026727762462723</v>
      </c>
      <c r="F10">
        <f t="shared" si="2"/>
        <v>3.6857176917822128</v>
      </c>
      <c r="G10">
        <f t="shared" si="3"/>
        <v>39.873729231002898</v>
      </c>
    </row>
    <row r="11" spans="1:7" x14ac:dyDescent="0.15">
      <c r="A11" s="3">
        <v>10</v>
      </c>
      <c r="B11" s="3">
        <v>36</v>
      </c>
      <c r="C11">
        <f>AVERAGE($B$2:B11)</f>
        <v>40.1</v>
      </c>
      <c r="D11">
        <f t="shared" si="0"/>
        <v>2.3025850929940459</v>
      </c>
      <c r="E11">
        <f t="shared" si="1"/>
        <v>3.6913763343125234</v>
      </c>
      <c r="F11">
        <f t="shared" si="2"/>
        <v>3.6754700567192495</v>
      </c>
      <c r="G11">
        <f t="shared" si="3"/>
        <v>39.4672043222604</v>
      </c>
    </row>
    <row r="12" spans="1:7" x14ac:dyDescent="0.15">
      <c r="A12" s="3">
        <v>11</v>
      </c>
      <c r="B12" s="3">
        <v>35</v>
      </c>
      <c r="C12">
        <f>AVERAGE($B$2:B12)</f>
        <v>39.636363636363633</v>
      </c>
      <c r="D12">
        <f t="shared" si="0"/>
        <v>2.3978952727983707</v>
      </c>
      <c r="E12">
        <f t="shared" si="1"/>
        <v>3.6797469705506636</v>
      </c>
      <c r="F12">
        <f t="shared" si="2"/>
        <v>3.666199943201657</v>
      </c>
      <c r="G12">
        <f t="shared" si="3"/>
        <v>39.103029437177312</v>
      </c>
    </row>
    <row r="13" spans="1:7" x14ac:dyDescent="0.15">
      <c r="A13" s="3">
        <v>12</v>
      </c>
      <c r="B13" s="3">
        <v>40</v>
      </c>
      <c r="C13">
        <f>AVERAGE($B$2:B13)</f>
        <v>39.666666666666664</v>
      </c>
      <c r="D13">
        <f t="shared" si="0"/>
        <v>2.4849066497880004</v>
      </c>
      <c r="E13">
        <f t="shared" si="1"/>
        <v>3.6805112044434196</v>
      </c>
      <c r="F13">
        <f t="shared" si="2"/>
        <v>3.6577369926157712</v>
      </c>
      <c r="G13">
        <f t="shared" si="3"/>
        <v>38.773498798834893</v>
      </c>
    </row>
    <row r="14" spans="1:7" x14ac:dyDescent="0.15">
      <c r="A14" s="3">
        <v>13</v>
      </c>
      <c r="B14" s="3">
        <v>32</v>
      </c>
      <c r="C14">
        <f>AVERAGE($B$2:B14)</f>
        <v>39.07692307692308</v>
      </c>
      <c r="D14">
        <f t="shared" si="0"/>
        <v>2.5649493574615367</v>
      </c>
      <c r="E14">
        <f t="shared" si="1"/>
        <v>3.6655320901169453</v>
      </c>
      <c r="F14">
        <f t="shared" si="2"/>
        <v>3.6499518327523388</v>
      </c>
      <c r="G14">
        <f t="shared" si="3"/>
        <v>38.472812874895368</v>
      </c>
    </row>
    <row r="15" spans="1:7" x14ac:dyDescent="0.15">
      <c r="A15" s="3">
        <v>14</v>
      </c>
      <c r="B15" s="3">
        <v>34</v>
      </c>
      <c r="C15">
        <f>AVERAGE($B$2:B15)</f>
        <v>38.714285714285715</v>
      </c>
      <c r="D15">
        <f t="shared" si="0"/>
        <v>2.6390573296152584</v>
      </c>
      <c r="E15">
        <f t="shared" si="1"/>
        <v>3.6562086718243876</v>
      </c>
      <c r="F15">
        <f t="shared" si="2"/>
        <v>3.6427439005478881</v>
      </c>
      <c r="G15">
        <f t="shared" si="3"/>
        <v>38.196500464838216</v>
      </c>
    </row>
    <row r="16" spans="1:7" x14ac:dyDescent="0.15">
      <c r="A16" s="3">
        <v>15</v>
      </c>
      <c r="B16" s="3">
        <v>32</v>
      </c>
      <c r="C16">
        <f>AVERAGE($B$2:B16)</f>
        <v>38.266666666666666</v>
      </c>
      <c r="D16">
        <f t="shared" si="0"/>
        <v>2.7080502011022101</v>
      </c>
      <c r="E16">
        <f t="shared" si="1"/>
        <v>3.6445791952173563</v>
      </c>
      <c r="F16">
        <f t="shared" si="2"/>
        <v>3.6360334762059998</v>
      </c>
      <c r="G16">
        <f t="shared" si="3"/>
        <v>37.941043808223462</v>
      </c>
    </row>
    <row r="17" spans="1:7" x14ac:dyDescent="0.15">
      <c r="A17" s="3">
        <v>16</v>
      </c>
      <c r="B17" s="3">
        <v>31</v>
      </c>
      <c r="C17">
        <f>AVERAGE($B$2:B17)</f>
        <v>37.8125</v>
      </c>
      <c r="D17">
        <f t="shared" si="0"/>
        <v>2.7725887222397811</v>
      </c>
      <c r="E17">
        <f t="shared" si="1"/>
        <v>3.6326397357910603</v>
      </c>
      <c r="F17">
        <f t="shared" si="2"/>
        <v>3.6297562934493297</v>
      </c>
      <c r="G17">
        <f t="shared" si="3"/>
        <v>37.703626876573388</v>
      </c>
    </row>
    <row r="18" spans="1:7" x14ac:dyDescent="0.15">
      <c r="A18" s="3">
        <v>17</v>
      </c>
      <c r="B18" s="3">
        <v>32</v>
      </c>
      <c r="C18">
        <f>AVERAGE($B$2:B18)</f>
        <v>37.470588235294116</v>
      </c>
      <c r="D18">
        <f t="shared" si="0"/>
        <v>2.8332133440562162</v>
      </c>
      <c r="E18">
        <f t="shared" si="1"/>
        <v>3.623556311515947</v>
      </c>
      <c r="F18">
        <f t="shared" si="2"/>
        <v>3.6238597866191755</v>
      </c>
      <c r="G18">
        <f t="shared" si="3"/>
        <v>37.48196135156838</v>
      </c>
    </row>
    <row r="19" spans="1:7" x14ac:dyDescent="0.15">
      <c r="A19" s="3">
        <v>18</v>
      </c>
      <c r="B19" s="3">
        <v>30</v>
      </c>
      <c r="C19">
        <f>AVERAGE($B$2:B19)</f>
        <v>37.055555555555557</v>
      </c>
      <c r="D19">
        <f t="shared" si="0"/>
        <v>2.8903717578961645</v>
      </c>
      <c r="E19">
        <f t="shared" si="1"/>
        <v>3.6124182880194589</v>
      </c>
      <c r="F19">
        <f t="shared" si="2"/>
        <v>3.6183004121025215</v>
      </c>
      <c r="G19">
        <f t="shared" si="3"/>
        <v>37.274163239754905</v>
      </c>
    </row>
    <row r="20" spans="1:7" x14ac:dyDescent="0.15">
      <c r="A20" s="3">
        <v>19</v>
      </c>
      <c r="B20" s="3">
        <v>36</v>
      </c>
      <c r="C20">
        <f>AVERAGE($B$2:B20)</f>
        <v>37</v>
      </c>
      <c r="D20">
        <f t="shared" si="0"/>
        <v>2.9444389791664403</v>
      </c>
      <c r="E20">
        <f t="shared" si="1"/>
        <v>3.6109179126442243</v>
      </c>
      <c r="F20">
        <f t="shared" si="2"/>
        <v>3.6130416949352133</v>
      </c>
      <c r="G20">
        <f t="shared" si="3"/>
        <v>37.078663447217359</v>
      </c>
    </row>
    <row r="21" spans="1:7" x14ac:dyDescent="0.15">
      <c r="A21" s="3">
        <v>20</v>
      </c>
      <c r="B21" s="3">
        <v>31</v>
      </c>
      <c r="C21">
        <f>AVERAGE($B$2:B21)</f>
        <v>36.700000000000003</v>
      </c>
      <c r="D21">
        <f t="shared" si="0"/>
        <v>2.9957322735539909</v>
      </c>
      <c r="E21">
        <f t="shared" si="1"/>
        <v>3.6027767550605247</v>
      </c>
      <c r="F21">
        <f t="shared" si="2"/>
        <v>3.6080527770395583</v>
      </c>
      <c r="G21">
        <f t="shared" si="3"/>
        <v>36.894141704229384</v>
      </c>
    </row>
    <row r="22" spans="1:7" x14ac:dyDescent="0.15">
      <c r="A22" s="3">
        <v>21</v>
      </c>
      <c r="B22" s="3">
        <v>30</v>
      </c>
      <c r="C22">
        <f>AVERAGE($B$2:B22)</f>
        <v>36.38095238095238</v>
      </c>
      <c r="D22">
        <f t="shared" si="0"/>
        <v>3.044522437723423</v>
      </c>
      <c r="E22">
        <f t="shared" si="1"/>
        <v>3.5940453514430977</v>
      </c>
      <c r="F22">
        <f t="shared" si="2"/>
        <v>3.6033073200346384</v>
      </c>
      <c r="G22">
        <f t="shared" si="3"/>
        <v>36.71947690097381</v>
      </c>
    </row>
    <row r="23" spans="1:7" x14ac:dyDescent="0.15">
      <c r="A23" s="3">
        <v>22</v>
      </c>
      <c r="B23" s="3">
        <v>29</v>
      </c>
      <c r="C23">
        <f>AVERAGE($B$2:B23)</f>
        <v>36.045454545454547</v>
      </c>
      <c r="D23">
        <f t="shared" si="0"/>
        <v>3.0910424533583161</v>
      </c>
      <c r="E23">
        <f t="shared" si="1"/>
        <v>3.584780768276532</v>
      </c>
      <c r="F23">
        <f t="shared" si="2"/>
        <v>3.5987826635219662</v>
      </c>
      <c r="G23">
        <f t="shared" si="3"/>
        <v>36.553709184467706</v>
      </c>
    </row>
    <row r="24" spans="1:7" x14ac:dyDescent="0.15">
      <c r="A24" s="3">
        <v>23</v>
      </c>
      <c r="B24" s="3">
        <v>27</v>
      </c>
      <c r="C24">
        <f>AVERAGE($B$2:B24)</f>
        <v>35.652173913043477</v>
      </c>
      <c r="D24">
        <f t="shared" si="0"/>
        <v>3.1354942159291497</v>
      </c>
      <c r="E24">
        <f t="shared" si="1"/>
        <v>3.5738101243291491</v>
      </c>
      <c r="F24">
        <f t="shared" si="2"/>
        <v>3.5944591706281881</v>
      </c>
      <c r="G24">
        <f t="shared" si="3"/>
        <v>36.396010632501287</v>
      </c>
    </row>
    <row r="25" spans="1:7" x14ac:dyDescent="0.15">
      <c r="A25" s="3">
        <v>24</v>
      </c>
      <c r="B25" s="3">
        <v>26</v>
      </c>
      <c r="C25">
        <f>AVERAGE($B$2:B25)</f>
        <v>35.25</v>
      </c>
      <c r="D25">
        <f t="shared" si="0"/>
        <v>3.1780538303479458</v>
      </c>
      <c r="E25">
        <f t="shared" si="1"/>
        <v>3.5624655292582776</v>
      </c>
      <c r="F25">
        <f t="shared" si="2"/>
        <v>3.59031971293608</v>
      </c>
      <c r="G25">
        <f t="shared" si="3"/>
        <v>36.245662281332137</v>
      </c>
    </row>
    <row r="26" spans="1:7" x14ac:dyDescent="0.15">
      <c r="A26" s="3">
        <v>25</v>
      </c>
      <c r="B26" s="3">
        <v>27</v>
      </c>
      <c r="C26">
        <f>AVERAGE($B$2:B26)</f>
        <v>34.92</v>
      </c>
      <c r="D26">
        <f t="shared" si="0"/>
        <v>3.2188758248682006</v>
      </c>
      <c r="E26">
        <f t="shared" si="1"/>
        <v>3.5530597309714014</v>
      </c>
      <c r="F26">
        <f t="shared" si="2"/>
        <v>3.5863492606297869</v>
      </c>
      <c r="G26">
        <f t="shared" si="3"/>
        <v>36.102035927411173</v>
      </c>
    </row>
    <row r="28" spans="1:7" x14ac:dyDescent="0.15">
      <c r="C28" s="6" t="s">
        <v>12</v>
      </c>
      <c r="D28" s="6" t="s">
        <v>13</v>
      </c>
      <c r="E28" s="6"/>
      <c r="F28" s="6" t="s">
        <v>16</v>
      </c>
      <c r="G28" s="6" t="s">
        <v>17</v>
      </c>
    </row>
    <row r="29" spans="1:7" x14ac:dyDescent="0.15">
      <c r="C29" s="6"/>
      <c r="D29" s="1" t="s">
        <v>14</v>
      </c>
      <c r="E29" s="1" t="s">
        <v>15</v>
      </c>
      <c r="F29" s="6"/>
      <c r="G29" s="6"/>
    </row>
    <row r="30" spans="1:7" x14ac:dyDescent="0.15">
      <c r="C30">
        <f>CORREL(D2:D26,E2:E26)</f>
        <v>-0.97704047061397992</v>
      </c>
      <c r="D30">
        <f>SLOPE(E2:E26,D2:D26)</f>
        <v>-9.7262575064114634E-2</v>
      </c>
      <c r="E30">
        <f>INTERCEPT(E2:E26,D2:D26)</f>
        <v>3.8994254121680942</v>
      </c>
      <c r="F30">
        <f>ABS(D30)</f>
        <v>9.7262575064114634E-2</v>
      </c>
      <c r="G30">
        <f>1/2^F30</f>
        <v>0.93480504479057469</v>
      </c>
    </row>
  </sheetData>
  <mergeCells count="4">
    <mergeCell ref="C28:C29"/>
    <mergeCell ref="D28:E28"/>
    <mergeCell ref="F28:F29"/>
    <mergeCell ref="G28:G2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2" sqref="E2:E26"/>
    </sheetView>
  </sheetViews>
  <sheetFormatPr defaultRowHeight="13.5" x14ac:dyDescent="0.15"/>
  <cols>
    <col min="2" max="2" width="10.25" bestFit="1" customWidth="1"/>
    <col min="3" max="3" width="16.5" bestFit="1" customWidth="1"/>
    <col min="4" max="4" width="13.875" bestFit="1" customWidth="1"/>
    <col min="5" max="7" width="12.75" bestFit="1" customWidth="1"/>
  </cols>
  <sheetData>
    <row r="1" spans="1:7" x14ac:dyDescent="0.15">
      <c r="A1" t="s">
        <v>0</v>
      </c>
      <c r="B1" t="s">
        <v>6</v>
      </c>
      <c r="C1" t="s">
        <v>7</v>
      </c>
      <c r="D1" t="s">
        <v>8</v>
      </c>
      <c r="E1" t="s">
        <v>10</v>
      </c>
      <c r="F1" s="1" t="s">
        <v>11</v>
      </c>
      <c r="G1" s="1" t="s">
        <v>18</v>
      </c>
    </row>
    <row r="2" spans="1:7" x14ac:dyDescent="0.15">
      <c r="A2" s="3">
        <v>1</v>
      </c>
      <c r="B2" s="3">
        <v>93</v>
      </c>
      <c r="C2">
        <f>AVERAGE($B$2:B2)</f>
        <v>93</v>
      </c>
      <c r="D2">
        <f>LN(A2)</f>
        <v>0</v>
      </c>
      <c r="E2">
        <f>LN(C2)</f>
        <v>4.5325994931532563</v>
      </c>
      <c r="F2">
        <f>$D$30*D2+$E$30</f>
        <v>4.5399712826829193</v>
      </c>
      <c r="G2">
        <f>EXP(F2)</f>
        <v>93.688109609691693</v>
      </c>
    </row>
    <row r="3" spans="1:7" x14ac:dyDescent="0.15">
      <c r="A3" s="3">
        <v>2</v>
      </c>
      <c r="B3" s="3">
        <v>70</v>
      </c>
      <c r="C3">
        <f>AVERAGE($B$2:B3)</f>
        <v>81.5</v>
      </c>
      <c r="D3">
        <f t="shared" ref="D3:D26" si="0">LN(A3)</f>
        <v>0.69314718055994529</v>
      </c>
      <c r="E3">
        <f t="shared" ref="E3:E26" si="1">LN(C3)</f>
        <v>4.4006030202468169</v>
      </c>
      <c r="F3">
        <f t="shared" ref="F3:F26" si="2">$D$30*D3+$E$30</f>
        <v>4.4164142831082476</v>
      </c>
      <c r="G3">
        <f t="shared" ref="G3:G26" si="3">EXP(F3)</f>
        <v>82.798859166029757</v>
      </c>
    </row>
    <row r="4" spans="1:7" x14ac:dyDescent="0.15">
      <c r="A4" s="3">
        <v>3</v>
      </c>
      <c r="B4" s="3">
        <v>70</v>
      </c>
      <c r="C4">
        <f>AVERAGE($B$2:B4)</f>
        <v>77.666666666666671</v>
      </c>
      <c r="D4">
        <f t="shared" si="0"/>
        <v>1.0986122886681098</v>
      </c>
      <c r="E4">
        <f t="shared" si="1"/>
        <v>4.352426164897591</v>
      </c>
      <c r="F4">
        <f t="shared" si="2"/>
        <v>4.3441380716554443</v>
      </c>
      <c r="G4">
        <f t="shared" si="3"/>
        <v>77.025618295459779</v>
      </c>
    </row>
    <row r="5" spans="1:7" x14ac:dyDescent="0.15">
      <c r="A5" s="3">
        <v>4</v>
      </c>
      <c r="B5" s="3">
        <v>60</v>
      </c>
      <c r="C5">
        <f>AVERAGE($B$2:B5)</f>
        <v>73.25</v>
      </c>
      <c r="D5">
        <f t="shared" si="0"/>
        <v>1.3862943611198906</v>
      </c>
      <c r="E5">
        <f t="shared" si="1"/>
        <v>4.2938782478971769</v>
      </c>
      <c r="F5">
        <f t="shared" si="2"/>
        <v>4.292857283533575</v>
      </c>
      <c r="G5">
        <f t="shared" si="3"/>
        <v>73.175252524113617</v>
      </c>
    </row>
    <row r="6" spans="1:7" x14ac:dyDescent="0.15">
      <c r="A6" s="3">
        <v>5</v>
      </c>
      <c r="B6" s="3">
        <v>61</v>
      </c>
      <c r="C6">
        <f>AVERAGE($B$2:B6)</f>
        <v>70.8</v>
      </c>
      <c r="D6">
        <f t="shared" si="0"/>
        <v>1.6094379124341003</v>
      </c>
      <c r="E6">
        <f t="shared" si="1"/>
        <v>4.2598590006996737</v>
      </c>
      <c r="F6">
        <f t="shared" si="2"/>
        <v>4.2530808140505023</v>
      </c>
      <c r="G6">
        <f t="shared" si="3"/>
        <v>70.321727127775816</v>
      </c>
    </row>
    <row r="7" spans="1:7" x14ac:dyDescent="0.15">
      <c r="A7" s="3">
        <v>6</v>
      </c>
      <c r="B7" s="3">
        <v>55</v>
      </c>
      <c r="C7">
        <f>AVERAGE($B$2:B7)</f>
        <v>68.166666666666671</v>
      </c>
      <c r="D7">
        <f t="shared" si="0"/>
        <v>1.791759469228055</v>
      </c>
      <c r="E7">
        <f t="shared" si="1"/>
        <v>4.2219556868147468</v>
      </c>
      <c r="F7">
        <f t="shared" si="2"/>
        <v>4.2205810720807717</v>
      </c>
      <c r="G7">
        <f t="shared" si="3"/>
        <v>68.073028135497694</v>
      </c>
    </row>
    <row r="8" spans="1:7" x14ac:dyDescent="0.15">
      <c r="A8" s="3">
        <v>7</v>
      </c>
      <c r="B8" s="3">
        <v>49</v>
      </c>
      <c r="C8">
        <f>AVERAGE($B$2:B8)</f>
        <v>65.428571428571431</v>
      </c>
      <c r="D8">
        <f t="shared" si="0"/>
        <v>1.9459101490553132</v>
      </c>
      <c r="E8">
        <f t="shared" si="1"/>
        <v>4.1809590350588719</v>
      </c>
      <c r="F8">
        <f t="shared" si="2"/>
        <v>4.1931029317722945</v>
      </c>
      <c r="G8">
        <f t="shared" si="3"/>
        <v>66.227973345018881</v>
      </c>
    </row>
    <row r="9" spans="1:7" x14ac:dyDescent="0.15">
      <c r="A9" s="3">
        <v>8</v>
      </c>
      <c r="B9" s="3">
        <v>56</v>
      </c>
      <c r="C9">
        <f>AVERAGE($B$2:B9)</f>
        <v>64.25</v>
      </c>
      <c r="D9">
        <f t="shared" si="0"/>
        <v>2.0794415416798357</v>
      </c>
      <c r="E9">
        <f t="shared" si="1"/>
        <v>4.1627817237753293</v>
      </c>
      <c r="F9">
        <f t="shared" si="2"/>
        <v>4.1693002839589033</v>
      </c>
      <c r="G9">
        <f t="shared" si="3"/>
        <v>64.670185506187053</v>
      </c>
    </row>
    <row r="10" spans="1:7" x14ac:dyDescent="0.15">
      <c r="A10" s="3">
        <v>9</v>
      </c>
      <c r="B10" s="3">
        <v>59</v>
      </c>
      <c r="C10">
        <f>AVERAGE($B$2:B10)</f>
        <v>63.666666666666664</v>
      </c>
      <c r="D10">
        <f t="shared" si="0"/>
        <v>2.1972245773362196</v>
      </c>
      <c r="E10">
        <f t="shared" si="1"/>
        <v>4.1536611393785199</v>
      </c>
      <c r="F10">
        <f t="shared" si="2"/>
        <v>4.1483048606279693</v>
      </c>
      <c r="G10">
        <f t="shared" si="3"/>
        <v>63.326561913937113</v>
      </c>
    </row>
    <row r="11" spans="1:7" x14ac:dyDescent="0.15">
      <c r="A11" s="3">
        <v>10</v>
      </c>
      <c r="B11" s="3">
        <v>53</v>
      </c>
      <c r="C11">
        <f>AVERAGE($B$2:B11)</f>
        <v>62.6</v>
      </c>
      <c r="D11">
        <f t="shared" si="0"/>
        <v>2.3025850929940459</v>
      </c>
      <c r="E11">
        <f t="shared" si="1"/>
        <v>4.1367652781060524</v>
      </c>
      <c r="F11">
        <f t="shared" si="2"/>
        <v>4.1295238144758297</v>
      </c>
      <c r="G11">
        <f t="shared" si="3"/>
        <v>62.148321756321977</v>
      </c>
    </row>
    <row r="12" spans="1:7" x14ac:dyDescent="0.15">
      <c r="A12" s="3">
        <v>11</v>
      </c>
      <c r="B12" s="3">
        <v>57</v>
      </c>
      <c r="C12">
        <f>AVERAGE($B$2:B12)</f>
        <v>62.090909090909093</v>
      </c>
      <c r="D12">
        <f t="shared" si="0"/>
        <v>2.3978952727983707</v>
      </c>
      <c r="E12">
        <f t="shared" si="1"/>
        <v>4.1285995867724194</v>
      </c>
      <c r="F12">
        <f t="shared" si="2"/>
        <v>4.1125342916503431</v>
      </c>
      <c r="G12">
        <f t="shared" si="3"/>
        <v>61.101370211751444</v>
      </c>
    </row>
    <row r="13" spans="1:7" x14ac:dyDescent="0.15">
      <c r="A13" s="3">
        <v>12</v>
      </c>
      <c r="B13" s="3">
        <v>51</v>
      </c>
      <c r="C13">
        <f>AVERAGE($B$2:B13)</f>
        <v>61.166666666666664</v>
      </c>
      <c r="D13">
        <f t="shared" si="0"/>
        <v>2.4849066497880004</v>
      </c>
      <c r="E13">
        <f t="shared" si="1"/>
        <v>4.1136023788265152</v>
      </c>
      <c r="F13">
        <f t="shared" si="2"/>
        <v>4.0970240725061</v>
      </c>
      <c r="G13">
        <f t="shared" si="3"/>
        <v>60.16098620281258</v>
      </c>
    </row>
    <row r="14" spans="1:7" x14ac:dyDescent="0.15">
      <c r="A14" s="3">
        <v>13</v>
      </c>
      <c r="B14" s="3">
        <v>52</v>
      </c>
      <c r="C14">
        <f>AVERAGE($B$2:B14)</f>
        <v>60.46153846153846</v>
      </c>
      <c r="D14">
        <f t="shared" si="0"/>
        <v>2.5649493574615367</v>
      </c>
      <c r="E14">
        <f t="shared" si="1"/>
        <v>4.1020074349676694</v>
      </c>
      <c r="F14">
        <f t="shared" si="2"/>
        <v>4.082756054002461</v>
      </c>
      <c r="G14">
        <f t="shared" si="3"/>
        <v>59.308702794870975</v>
      </c>
    </row>
    <row r="15" spans="1:7" x14ac:dyDescent="0.15">
      <c r="A15" s="3">
        <v>14</v>
      </c>
      <c r="B15" s="3">
        <v>51</v>
      </c>
      <c r="C15">
        <f>AVERAGE($B$2:B15)</f>
        <v>59.785714285714285</v>
      </c>
      <c r="D15">
        <f t="shared" si="0"/>
        <v>2.6390573296152584</v>
      </c>
      <c r="E15">
        <f t="shared" si="1"/>
        <v>4.0907667408742165</v>
      </c>
      <c r="F15">
        <f t="shared" si="2"/>
        <v>4.069545932197622</v>
      </c>
      <c r="G15">
        <f t="shared" si="3"/>
        <v>58.530379796226867</v>
      </c>
    </row>
    <row r="16" spans="1:7" x14ac:dyDescent="0.15">
      <c r="A16" s="3">
        <v>15</v>
      </c>
      <c r="B16" s="3">
        <v>40</v>
      </c>
      <c r="C16">
        <f>AVERAGE($B$2:B16)</f>
        <v>58.466666666666669</v>
      </c>
      <c r="D16">
        <f t="shared" si="0"/>
        <v>2.7080502011022101</v>
      </c>
      <c r="E16">
        <f t="shared" si="1"/>
        <v>4.0684567912699734</v>
      </c>
      <c r="F16">
        <f t="shared" si="2"/>
        <v>4.0572476030230273</v>
      </c>
      <c r="G16">
        <f t="shared" si="3"/>
        <v>57.814962156747526</v>
      </c>
    </row>
    <row r="17" spans="1:7" x14ac:dyDescent="0.15">
      <c r="A17" s="3">
        <v>16</v>
      </c>
      <c r="B17" s="3">
        <v>37</v>
      </c>
      <c r="C17">
        <f>AVERAGE($B$2:B17)</f>
        <v>57.125</v>
      </c>
      <c r="D17">
        <f t="shared" si="0"/>
        <v>2.7725887222397811</v>
      </c>
      <c r="E17">
        <f t="shared" si="1"/>
        <v>4.0452418492143689</v>
      </c>
      <c r="F17">
        <f t="shared" si="2"/>
        <v>4.0457432843842307</v>
      </c>
      <c r="G17">
        <f t="shared" si="3"/>
        <v>57.153651666954765</v>
      </c>
    </row>
    <row r="18" spans="1:7" x14ac:dyDescent="0.15">
      <c r="A18" s="3">
        <v>17</v>
      </c>
      <c r="B18" s="3">
        <v>39</v>
      </c>
      <c r="C18">
        <f>AVERAGE($B$2:B18)</f>
        <v>56.058823529411768</v>
      </c>
      <c r="D18">
        <f t="shared" si="0"/>
        <v>2.8332133440562162</v>
      </c>
      <c r="E18">
        <f t="shared" si="1"/>
        <v>4.0264015595979865</v>
      </c>
      <c r="F18">
        <f t="shared" si="2"/>
        <v>4.0349366381450631</v>
      </c>
      <c r="G18">
        <f t="shared" si="3"/>
        <v>56.539337687512862</v>
      </c>
    </row>
    <row r="19" spans="1:7" x14ac:dyDescent="0.15">
      <c r="A19" s="3">
        <v>18</v>
      </c>
      <c r="B19" s="3">
        <v>46</v>
      </c>
      <c r="C19">
        <f>AVERAGE($B$2:B19)</f>
        <v>55.5</v>
      </c>
      <c r="D19">
        <f t="shared" si="0"/>
        <v>2.8903717578961645</v>
      </c>
      <c r="E19">
        <f t="shared" si="1"/>
        <v>4.0163830207523885</v>
      </c>
      <c r="F19">
        <f t="shared" si="2"/>
        <v>4.0247478610532967</v>
      </c>
      <c r="G19">
        <f t="shared" si="3"/>
        <v>55.966195744849692</v>
      </c>
    </row>
    <row r="20" spans="1:7" x14ac:dyDescent="0.15">
      <c r="A20" s="3">
        <v>19</v>
      </c>
      <c r="B20" s="3">
        <v>43</v>
      </c>
      <c r="C20">
        <f>AVERAGE($B$2:B20)</f>
        <v>54.842105263157897</v>
      </c>
      <c r="D20">
        <f t="shared" si="0"/>
        <v>2.9444389791664403</v>
      </c>
      <c r="E20">
        <f t="shared" si="1"/>
        <v>4.004458243146872</v>
      </c>
      <c r="F20">
        <f t="shared" si="2"/>
        <v>4.0151101047111322</v>
      </c>
      <c r="G20">
        <f t="shared" si="3"/>
        <v>55.429398104386102</v>
      </c>
    </row>
    <row r="21" spans="1:7" x14ac:dyDescent="0.15">
      <c r="A21" s="3">
        <v>20</v>
      </c>
      <c r="B21" s="3">
        <v>51</v>
      </c>
      <c r="C21">
        <f>AVERAGE($B$2:B21)</f>
        <v>54.65</v>
      </c>
      <c r="D21">
        <f t="shared" si="0"/>
        <v>2.9957322735539909</v>
      </c>
      <c r="E21">
        <f t="shared" si="1"/>
        <v>4.0009492146225476</v>
      </c>
      <c r="F21">
        <f t="shared" si="2"/>
        <v>4.005966814901158</v>
      </c>
      <c r="G21">
        <f t="shared" si="3"/>
        <v>54.924900950018653</v>
      </c>
    </row>
    <row r="22" spans="1:7" x14ac:dyDescent="0.15">
      <c r="A22" s="3">
        <v>21</v>
      </c>
      <c r="B22" s="3">
        <v>42</v>
      </c>
      <c r="C22">
        <f>AVERAGE($B$2:B22)</f>
        <v>54.047619047619051</v>
      </c>
      <c r="D22">
        <f t="shared" si="0"/>
        <v>3.044522437723423</v>
      </c>
      <c r="E22">
        <f t="shared" si="1"/>
        <v>3.98986549219208</v>
      </c>
      <c r="F22">
        <f t="shared" si="2"/>
        <v>3.9972697207448191</v>
      </c>
      <c r="G22">
        <f t="shared" si="3"/>
        <v>54.449285150563021</v>
      </c>
    </row>
    <row r="23" spans="1:7" x14ac:dyDescent="0.15">
      <c r="A23" s="3">
        <v>22</v>
      </c>
      <c r="B23" s="3">
        <v>41</v>
      </c>
      <c r="C23">
        <f>AVERAGE($B$2:B23)</f>
        <v>53.454545454545453</v>
      </c>
      <c r="D23">
        <f t="shared" si="0"/>
        <v>3.0910424533583161</v>
      </c>
      <c r="E23">
        <f t="shared" si="1"/>
        <v>3.9788316751002561</v>
      </c>
      <c r="F23">
        <f t="shared" si="2"/>
        <v>3.9889772920756714</v>
      </c>
      <c r="G23">
        <f t="shared" si="3"/>
        <v>53.999635258847263</v>
      </c>
    </row>
    <row r="24" spans="1:7" x14ac:dyDescent="0.15">
      <c r="A24" s="3">
        <v>23</v>
      </c>
      <c r="B24" s="3">
        <v>45</v>
      </c>
      <c r="C24">
        <f>AVERAGE($B$2:B24)</f>
        <v>53.086956521739133</v>
      </c>
      <c r="D24">
        <f t="shared" si="0"/>
        <v>3.1354942159291497</v>
      </c>
      <c r="E24">
        <f t="shared" si="1"/>
        <v>3.9719312581815549</v>
      </c>
      <c r="F24">
        <f t="shared" si="2"/>
        <v>3.9810535400023799</v>
      </c>
      <c r="G24">
        <f t="shared" si="3"/>
        <v>53.573446274814927</v>
      </c>
    </row>
    <row r="25" spans="1:7" x14ac:dyDescent="0.15">
      <c r="A25" s="3">
        <v>24</v>
      </c>
      <c r="B25" s="3">
        <v>49</v>
      </c>
      <c r="C25">
        <f>AVERAGE($B$2:B25)</f>
        <v>52.916666666666664</v>
      </c>
      <c r="D25">
        <f t="shared" si="0"/>
        <v>3.1780538303479458</v>
      </c>
      <c r="E25">
        <f t="shared" si="1"/>
        <v>3.9687183491046913</v>
      </c>
      <c r="F25">
        <f t="shared" si="2"/>
        <v>3.9734670729314279</v>
      </c>
      <c r="G25">
        <f t="shared" si="3"/>
        <v>53.168550893472649</v>
      </c>
    </row>
    <row r="26" spans="1:7" x14ac:dyDescent="0.15">
      <c r="A26" s="3">
        <v>25</v>
      </c>
      <c r="B26" s="3">
        <v>39</v>
      </c>
      <c r="C26">
        <f>AVERAGE($B$2:B26)</f>
        <v>52.36</v>
      </c>
      <c r="D26">
        <f t="shared" si="0"/>
        <v>3.2188758248682006</v>
      </c>
      <c r="E26">
        <f t="shared" si="1"/>
        <v>3.9581429410416993</v>
      </c>
      <c r="F26">
        <f t="shared" si="2"/>
        <v>3.9661903454180854</v>
      </c>
      <c r="G26">
        <f t="shared" si="3"/>
        <v>52.783062085840243</v>
      </c>
    </row>
    <row r="28" spans="1:7" x14ac:dyDescent="0.15">
      <c r="C28" s="6" t="s">
        <v>12</v>
      </c>
      <c r="D28" s="6" t="s">
        <v>13</v>
      </c>
      <c r="E28" s="6"/>
      <c r="F28" s="6" t="s">
        <v>16</v>
      </c>
      <c r="G28" s="6" t="s">
        <v>17</v>
      </c>
    </row>
    <row r="29" spans="1:7" x14ac:dyDescent="0.15">
      <c r="C29" s="6"/>
      <c r="D29" s="1" t="s">
        <v>14</v>
      </c>
      <c r="E29" s="1" t="s">
        <v>15</v>
      </c>
      <c r="F29" s="6"/>
      <c r="G29" s="6"/>
    </row>
    <row r="30" spans="1:7" x14ac:dyDescent="0.15">
      <c r="C30">
        <f>CORREL(D2:D26,E2:E26)</f>
        <v>-0.99738907750598194</v>
      </c>
      <c r="D30">
        <f>SLOPE(E2:E26,D2:D26)</f>
        <v>-0.17825507055349918</v>
      </c>
      <c r="E30">
        <f>INTERCEPT(E2:E26,D2:D26)</f>
        <v>4.5399712826829193</v>
      </c>
      <c r="F30">
        <f>ABS(D30)</f>
        <v>0.17825507055349918</v>
      </c>
      <c r="G30">
        <f>1/2^F30</f>
        <v>0.8837712652221611</v>
      </c>
    </row>
  </sheetData>
  <mergeCells count="4">
    <mergeCell ref="C28:C29"/>
    <mergeCell ref="D28:E28"/>
    <mergeCell ref="F28:F29"/>
    <mergeCell ref="G28:G2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2</vt:i4>
      </vt:variant>
    </vt:vector>
  </HeadingPairs>
  <TitlesOfParts>
    <vt:vector size="7" baseType="lpstr">
      <vt:lpstr>Sheet1</vt:lpstr>
      <vt:lpstr>被験者A</vt:lpstr>
      <vt:lpstr>被験者B</vt:lpstr>
      <vt:lpstr>被験者C</vt:lpstr>
      <vt:lpstr>被験者D</vt:lpstr>
      <vt:lpstr>Graph2</vt:lpstr>
      <vt:lpstr>Graph1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2016-06-15T01:14:39Z</dcterms:created>
  <dcterms:modified xsi:type="dcterms:W3CDTF">2016-06-23T03:17:13Z</dcterms:modified>
</cp:coreProperties>
</file>