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zak.ke\Documents\PythonProjects\Create_Fill_DB_quotes\"/>
    </mc:Choice>
  </mc:AlternateContent>
  <xr:revisionPtr revIDLastSave="0" documentId="13_ncr:1_{E7CFDDB8-432F-4D6B-A02B-CF1F22DAB3C5}" xr6:coauthVersionLast="47" xr6:coauthVersionMax="47" xr10:uidLastSave="{00000000-0000-0000-0000-000000000000}"/>
  <bookViews>
    <workbookView xWindow="5316" yWindow="2544" windowWidth="25212" windowHeight="14028" activeTab="1" xr2:uid="{00000000-000D-0000-FFFF-FFFF00000000}"/>
  </bookViews>
  <sheets>
    <sheet name="Sheet" sheetId="1" r:id="rId1"/>
    <sheet name="materi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W12" i="2"/>
  <c r="V12" i="2"/>
  <c r="Y12" i="2" s="1"/>
  <c r="T12" i="2"/>
  <c r="W11" i="2"/>
  <c r="Y11" i="2" s="1"/>
  <c r="V11" i="2"/>
  <c r="T11" i="2"/>
  <c r="W10" i="2"/>
  <c r="Y10" i="2" s="1"/>
  <c r="V10" i="2"/>
  <c r="T10" i="2"/>
  <c r="W9" i="2"/>
  <c r="X9" i="2" s="1"/>
  <c r="V9" i="2"/>
  <c r="T9" i="2"/>
  <c r="W8" i="2"/>
  <c r="X8" i="2" s="1"/>
  <c r="V8" i="2"/>
  <c r="Y8" i="2" s="1"/>
  <c r="T8" i="2"/>
  <c r="W7" i="2"/>
  <c r="Y7" i="2" s="1"/>
  <c r="V7" i="2"/>
  <c r="T7" i="2"/>
  <c r="W6" i="2"/>
  <c r="V6" i="2"/>
  <c r="T6" i="2"/>
  <c r="W5" i="2"/>
  <c r="Y5" i="2" s="1"/>
  <c r="V5" i="2"/>
  <c r="T5" i="2"/>
  <c r="W4" i="2"/>
  <c r="Y4" i="2" s="1"/>
  <c r="V4" i="2"/>
  <c r="T4" i="2"/>
  <c r="W3" i="2"/>
  <c r="Y3" i="2" s="1"/>
  <c r="V3" i="2"/>
  <c r="T3" i="2"/>
  <c r="X11" i="2" l="1"/>
  <c r="X5" i="2"/>
  <c r="Y9" i="2"/>
  <c r="X12" i="2"/>
  <c r="X6" i="2"/>
  <c r="Y6" i="2"/>
  <c r="X10" i="2"/>
  <c r="X3" i="2"/>
  <c r="X4" i="2"/>
  <c r="X7" i="2"/>
</calcChain>
</file>

<file path=xl/sharedStrings.xml><?xml version="1.0" encoding="utf-8"?>
<sst xmlns="http://schemas.openxmlformats.org/spreadsheetml/2006/main" count="48" uniqueCount="40">
  <si>
    <t>No</t>
  </si>
  <si>
    <t>шифр</t>
  </si>
  <si>
    <t>название</t>
  </si>
  <si>
    <t>базовая стоимость</t>
  </si>
  <si>
    <t>actual index</t>
  </si>
  <si>
    <t>actual price</t>
  </si>
  <si>
    <t>monitoring index</t>
  </si>
  <si>
    <t>monitoring price</t>
  </si>
  <si>
    <t>transport_flag</t>
  </si>
  <si>
    <t>transport_code</t>
  </si>
  <si>
    <t>transport_base_price</t>
  </si>
  <si>
    <t>transport_factor</t>
  </si>
  <si>
    <t>gross_weight</t>
  </si>
  <si>
    <t>стоимость перевозки</t>
  </si>
  <si>
    <t>предыдущий индекс</t>
  </si>
  <si>
    <t>текущий индекс</t>
  </si>
  <si>
    <t>рост/абс</t>
  </si>
  <si>
    <t>рост %</t>
  </si>
  <si>
    <t>1.1-1-1</t>
  </si>
  <si>
    <t>Лист алюминиевый, гладкий, толщина от 0,5 до 0,9 мм</t>
  </si>
  <si>
    <t>1.0-3-11</t>
  </si>
  <si>
    <t>1.1-1-2</t>
  </si>
  <si>
    <t>Лист алюминиевый, гладкий, толщина от 1,0 до 2,5 мм</t>
  </si>
  <si>
    <t>1.1-1-3</t>
  </si>
  <si>
    <t>Лист алюминиевый, рифленый, с ромбическим рифлением, толщина от 2 до 2,5 мм</t>
  </si>
  <si>
    <t>1.1-1-4</t>
  </si>
  <si>
    <t>Детали покрытия из листов алюминия марки ад1н, толщина 0,8 мм</t>
  </si>
  <si>
    <t>1.1-1-5</t>
  </si>
  <si>
    <t>Алюминий сернокислый</t>
  </si>
  <si>
    <t>1.0-3-14</t>
  </si>
  <si>
    <t>1.1-1-6</t>
  </si>
  <si>
    <t>Аммиак концентрированный</t>
  </si>
  <si>
    <t>1.1-1-7</t>
  </si>
  <si>
    <t>Аммоний роданистый</t>
  </si>
  <si>
    <t>1.1-1-8</t>
  </si>
  <si>
    <t>Аммоний сернистый</t>
  </si>
  <si>
    <t>1.1-1-9</t>
  </si>
  <si>
    <t>Аммоний сернокислый очищенный</t>
  </si>
  <si>
    <t>1.1-1-10</t>
  </si>
  <si>
    <t>Аммоний фосфорнокислый (диаммоний фосфат)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</si>
</sst>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.00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8"/>
      <color rgb="FF80808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rgb="FF006600"/>
      <name val="Arial"/>
      <family val="2"/>
      <charset val="204"/>
    </font>
    <font>
      <sz val="8"/>
      <color rgb="FF1F497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4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/>
    <xf numFmtId="164" fontId="4" fillId="0" borderId="0" xfId="0" applyNumberFormat="1" applyFont="1"/>
    <xf numFmtId="164" fontId="2" fillId="0" borderId="0" xfId="0" applyNumberFormat="1" applyFont="1"/>
    <xf numFmtId="0" fontId="5" fillId="0" borderId="0" xfId="0" applyFont="1"/>
    <xf numFmtId="2" fontId="1" fillId="0" borderId="0" xfId="0" applyNumberFormat="1" applyFont="1"/>
    <xf numFmtId="0" fontId="1" fillId="2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00"/>
  </sheetPr>
  <dimension ref="A1:Z12"/>
  <sheetViews>
    <sheetView tabSelected="1" workbookViewId="0">
      <selection activeCell="O22" sqref="O22"/>
    </sheetView>
  </sheetViews>
  <sheetFormatPr defaultRowHeight="14.4" x14ac:dyDescent="0.3"/>
  <cols>
    <col min="19" max="19" width="3.44140625" customWidth="1"/>
  </cols>
  <sheetData>
    <row r="1" spans="1:26" ht="21.6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207</v>
      </c>
      <c r="F1" s="1">
        <v>208</v>
      </c>
      <c r="G1" s="1">
        <v>209</v>
      </c>
      <c r="H1" s="1">
        <v>210</v>
      </c>
      <c r="I1" s="1">
        <v>211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/>
      <c r="T1" s="9" t="s">
        <v>13</v>
      </c>
      <c r="U1" s="1"/>
      <c r="V1" s="1" t="s">
        <v>14</v>
      </c>
      <c r="W1" s="1" t="s">
        <v>15</v>
      </c>
      <c r="X1" s="1" t="s">
        <v>16</v>
      </c>
      <c r="Y1" s="1" t="s">
        <v>17</v>
      </c>
    </row>
    <row r="3" spans="1:26" x14ac:dyDescent="0.3">
      <c r="A3" s="2">
        <v>1</v>
      </c>
      <c r="B3" s="3" t="s">
        <v>18</v>
      </c>
      <c r="C3" s="4" t="s">
        <v>19</v>
      </c>
      <c r="D3" s="5">
        <v>57.2</v>
      </c>
      <c r="E3" s="6">
        <v>334.17</v>
      </c>
      <c r="F3" s="6">
        <v>354.17</v>
      </c>
      <c r="G3" s="6">
        <v>354.17</v>
      </c>
      <c r="H3" s="6">
        <v>354.17</v>
      </c>
      <c r="I3" s="6">
        <v>354.17</v>
      </c>
      <c r="J3" s="7">
        <v>211</v>
      </c>
      <c r="K3" s="5">
        <v>354.17</v>
      </c>
      <c r="L3" s="7">
        <v>211</v>
      </c>
      <c r="M3" s="5">
        <v>354.17</v>
      </c>
      <c r="N3" s="7" t="b">
        <v>0</v>
      </c>
      <c r="O3" s="8" t="s">
        <v>20</v>
      </c>
      <c r="P3" s="8">
        <v>45.06</v>
      </c>
      <c r="Q3" s="8">
        <v>13.81</v>
      </c>
      <c r="R3" s="8">
        <v>1</v>
      </c>
      <c r="S3" s="5"/>
      <c r="T3" s="8">
        <f t="shared" ref="T3:T12" si="0">P3*Q3*R3/1000</f>
        <v>0.62227860000000013</v>
      </c>
      <c r="U3" s="5">
        <f>IF(N3,M3-T3,M3)</f>
        <v>354.17</v>
      </c>
      <c r="V3" s="8">
        <f t="shared" ref="V3:V12" si="1">K3/D3</f>
        <v>6.1917832167832172</v>
      </c>
      <c r="W3" s="8">
        <f t="shared" ref="W3:W12" si="2">M3/D3</f>
        <v>6.1917832167832172</v>
      </c>
      <c r="X3" s="8">
        <f t="shared" ref="X3:X12" si="3">W3-V3</f>
        <v>0</v>
      </c>
      <c r="Y3" s="8">
        <f t="shared" ref="Y3:Y12" si="4">(W3*100)/V3-100</f>
        <v>0</v>
      </c>
      <c r="Z3" s="8"/>
    </row>
    <row r="4" spans="1:26" x14ac:dyDescent="0.3">
      <c r="A4" s="2">
        <v>2</v>
      </c>
      <c r="B4" s="3" t="s">
        <v>21</v>
      </c>
      <c r="C4" s="4" t="s">
        <v>22</v>
      </c>
      <c r="D4" s="5">
        <v>47.66</v>
      </c>
      <c r="E4" s="6">
        <v>331.67</v>
      </c>
      <c r="F4" s="6">
        <v>346.67</v>
      </c>
      <c r="G4" s="6">
        <v>342.5</v>
      </c>
      <c r="H4" s="6">
        <v>342.5</v>
      </c>
      <c r="I4" s="6">
        <v>342.5</v>
      </c>
      <c r="J4" s="7">
        <v>211</v>
      </c>
      <c r="K4" s="5">
        <v>342.5</v>
      </c>
      <c r="L4" s="7">
        <v>211</v>
      </c>
      <c r="M4" s="5">
        <v>342.5</v>
      </c>
      <c r="N4" s="7" t="b">
        <v>0</v>
      </c>
      <c r="O4" s="8" t="s">
        <v>20</v>
      </c>
      <c r="P4" s="8">
        <v>45.06</v>
      </c>
      <c r="Q4" s="8">
        <v>13.81</v>
      </c>
      <c r="R4" s="8">
        <v>1</v>
      </c>
      <c r="S4" s="8"/>
      <c r="T4" s="8">
        <f t="shared" si="0"/>
        <v>0.62227860000000013</v>
      </c>
      <c r="U4" s="8"/>
      <c r="V4" s="8">
        <f t="shared" si="1"/>
        <v>7.1863197650020991</v>
      </c>
      <c r="W4" s="8">
        <f t="shared" si="2"/>
        <v>7.1863197650020991</v>
      </c>
      <c r="X4" s="8">
        <f t="shared" si="3"/>
        <v>0</v>
      </c>
      <c r="Y4" s="8">
        <f t="shared" si="4"/>
        <v>0</v>
      </c>
      <c r="Z4" s="8"/>
    </row>
    <row r="5" spans="1:26" x14ac:dyDescent="0.3">
      <c r="A5" s="2">
        <v>3</v>
      </c>
      <c r="B5" s="3" t="s">
        <v>23</v>
      </c>
      <c r="C5" s="4" t="s">
        <v>24</v>
      </c>
      <c r="D5" s="5">
        <v>75.680000000000007</v>
      </c>
      <c r="E5" s="6">
        <v>370</v>
      </c>
      <c r="F5" s="6">
        <v>370</v>
      </c>
      <c r="G5" s="6">
        <v>370</v>
      </c>
      <c r="H5" s="6">
        <v>370</v>
      </c>
      <c r="I5" s="6">
        <v>370</v>
      </c>
      <c r="J5" s="7">
        <v>211</v>
      </c>
      <c r="K5" s="5">
        <v>370</v>
      </c>
      <c r="L5" s="7">
        <v>211</v>
      </c>
      <c r="M5" s="5">
        <v>370</v>
      </c>
      <c r="N5" s="7" t="b">
        <v>0</v>
      </c>
      <c r="O5" s="8" t="s">
        <v>20</v>
      </c>
      <c r="P5" s="8">
        <v>45.06</v>
      </c>
      <c r="Q5" s="8">
        <v>13.81</v>
      </c>
      <c r="R5" s="8">
        <v>1</v>
      </c>
      <c r="S5" s="8"/>
      <c r="T5" s="8">
        <f t="shared" si="0"/>
        <v>0.62227860000000013</v>
      </c>
      <c r="U5" s="8"/>
      <c r="V5" s="8">
        <f t="shared" si="1"/>
        <v>4.8890063424947146</v>
      </c>
      <c r="W5" s="8">
        <f t="shared" si="2"/>
        <v>4.8890063424947146</v>
      </c>
      <c r="X5" s="8">
        <f t="shared" si="3"/>
        <v>0</v>
      </c>
      <c r="Y5" s="8">
        <f t="shared" si="4"/>
        <v>0</v>
      </c>
      <c r="Z5" s="8"/>
    </row>
    <row r="6" spans="1:26" x14ac:dyDescent="0.3">
      <c r="A6" s="2">
        <v>4</v>
      </c>
      <c r="B6" s="3" t="s">
        <v>25</v>
      </c>
      <c r="C6" s="4" t="s">
        <v>26</v>
      </c>
      <c r="D6" s="5">
        <v>52.5</v>
      </c>
      <c r="E6" s="6">
        <v>731.5</v>
      </c>
      <c r="F6" s="6">
        <v>756.2</v>
      </c>
      <c r="G6" s="6">
        <v>765.7</v>
      </c>
      <c r="H6" s="6">
        <v>765.7</v>
      </c>
      <c r="I6" s="6">
        <v>780.9</v>
      </c>
      <c r="J6" s="7">
        <v>211</v>
      </c>
      <c r="K6" s="5">
        <v>780.9</v>
      </c>
      <c r="L6" s="7">
        <v>211</v>
      </c>
      <c r="M6" s="5">
        <v>780.9</v>
      </c>
      <c r="N6" s="7" t="b">
        <v>0</v>
      </c>
      <c r="O6" s="8" t="s">
        <v>20</v>
      </c>
      <c r="P6" s="8">
        <v>45.06</v>
      </c>
      <c r="Q6" s="8">
        <v>13.81</v>
      </c>
      <c r="R6" s="8">
        <v>2.2799999999999998</v>
      </c>
      <c r="S6" s="8"/>
      <c r="T6" s="8">
        <f t="shared" si="0"/>
        <v>1.4187952079999999</v>
      </c>
      <c r="U6" s="8"/>
      <c r="V6" s="8">
        <f t="shared" si="1"/>
        <v>14.874285714285714</v>
      </c>
      <c r="W6" s="8">
        <f t="shared" si="2"/>
        <v>14.874285714285714</v>
      </c>
      <c r="X6" s="8">
        <f t="shared" si="3"/>
        <v>0</v>
      </c>
      <c r="Y6" s="8">
        <f t="shared" si="4"/>
        <v>0</v>
      </c>
      <c r="Z6" s="8"/>
    </row>
    <row r="7" spans="1:26" x14ac:dyDescent="0.3">
      <c r="A7" s="2">
        <v>5</v>
      </c>
      <c r="B7" s="3" t="s">
        <v>27</v>
      </c>
      <c r="C7" s="4" t="s">
        <v>28</v>
      </c>
      <c r="D7" s="5">
        <v>18.920000000000002</v>
      </c>
      <c r="E7" s="6">
        <v>65</v>
      </c>
      <c r="F7" s="6">
        <v>65</v>
      </c>
      <c r="G7" s="6">
        <v>65</v>
      </c>
      <c r="H7" s="6">
        <v>65</v>
      </c>
      <c r="I7" s="6">
        <v>65</v>
      </c>
      <c r="J7" s="7">
        <v>211</v>
      </c>
      <c r="K7" s="5">
        <v>65</v>
      </c>
      <c r="L7" s="7">
        <v>211</v>
      </c>
      <c r="M7" s="5">
        <v>65</v>
      </c>
      <c r="N7" s="7" t="b">
        <v>0</v>
      </c>
      <c r="O7" s="8" t="s">
        <v>29</v>
      </c>
      <c r="P7" s="8">
        <v>46.51</v>
      </c>
      <c r="Q7" s="8">
        <v>13.81</v>
      </c>
      <c r="R7" s="8">
        <v>1.05</v>
      </c>
      <c r="S7" s="8"/>
      <c r="T7" s="8">
        <f t="shared" si="0"/>
        <v>0.67441825500000008</v>
      </c>
      <c r="U7" s="8"/>
      <c r="V7" s="8">
        <f t="shared" si="1"/>
        <v>3.4355179704016909</v>
      </c>
      <c r="W7" s="8">
        <f t="shared" si="2"/>
        <v>3.4355179704016909</v>
      </c>
      <c r="X7" s="8">
        <f t="shared" si="3"/>
        <v>0</v>
      </c>
      <c r="Y7" s="8">
        <f t="shared" si="4"/>
        <v>0</v>
      </c>
      <c r="Z7" s="8"/>
    </row>
    <row r="8" spans="1:26" x14ac:dyDescent="0.3">
      <c r="A8" s="2">
        <v>6</v>
      </c>
      <c r="B8" s="3" t="s">
        <v>30</v>
      </c>
      <c r="C8" s="4" t="s">
        <v>31</v>
      </c>
      <c r="D8" s="5">
        <v>10.1</v>
      </c>
      <c r="E8" s="6">
        <v>103.33</v>
      </c>
      <c r="F8" s="6">
        <v>103.33</v>
      </c>
      <c r="G8" s="6">
        <v>103.33</v>
      </c>
      <c r="H8" s="6">
        <v>103.33</v>
      </c>
      <c r="I8" s="6">
        <v>103.33</v>
      </c>
      <c r="J8" s="7">
        <v>211</v>
      </c>
      <c r="K8" s="5">
        <v>103.33</v>
      </c>
      <c r="L8" s="7">
        <v>211</v>
      </c>
      <c r="M8" s="5">
        <v>103.33</v>
      </c>
      <c r="N8" s="7" t="b">
        <v>0</v>
      </c>
      <c r="O8" s="8" t="s">
        <v>29</v>
      </c>
      <c r="P8" s="8">
        <v>46.51</v>
      </c>
      <c r="Q8" s="8">
        <v>13.81</v>
      </c>
      <c r="R8" s="8">
        <v>1.26</v>
      </c>
      <c r="S8" s="8"/>
      <c r="T8" s="8">
        <f t="shared" si="0"/>
        <v>0.80930190599999996</v>
      </c>
      <c r="U8" s="8"/>
      <c r="V8" s="8">
        <f t="shared" si="1"/>
        <v>10.23069306930693</v>
      </c>
      <c r="W8" s="8">
        <f t="shared" si="2"/>
        <v>10.23069306930693</v>
      </c>
      <c r="X8" s="8">
        <f t="shared" si="3"/>
        <v>0</v>
      </c>
      <c r="Y8" s="8">
        <f t="shared" si="4"/>
        <v>0</v>
      </c>
      <c r="Z8" s="8"/>
    </row>
    <row r="9" spans="1:26" x14ac:dyDescent="0.3">
      <c r="A9" s="2">
        <v>7</v>
      </c>
      <c r="B9" s="3" t="s">
        <v>32</v>
      </c>
      <c r="C9" s="4" t="s">
        <v>33</v>
      </c>
      <c r="D9" s="5">
        <v>82.7</v>
      </c>
      <c r="E9" s="6">
        <v>465</v>
      </c>
      <c r="F9" s="6">
        <v>465</v>
      </c>
      <c r="G9" s="6">
        <v>465</v>
      </c>
      <c r="H9" s="6">
        <v>465</v>
      </c>
      <c r="I9" s="6">
        <v>465</v>
      </c>
      <c r="J9" s="7">
        <v>211</v>
      </c>
      <c r="K9" s="5">
        <v>465</v>
      </c>
      <c r="L9" s="7">
        <v>211</v>
      </c>
      <c r="M9" s="5">
        <v>465</v>
      </c>
      <c r="N9" s="7" t="b">
        <v>0</v>
      </c>
      <c r="O9" s="8" t="s">
        <v>29</v>
      </c>
      <c r="P9" s="8">
        <v>46.51</v>
      </c>
      <c r="Q9" s="8">
        <v>13.81</v>
      </c>
      <c r="R9" s="8">
        <v>1.05</v>
      </c>
      <c r="S9" s="8"/>
      <c r="T9" s="8">
        <f t="shared" si="0"/>
        <v>0.67441825500000008</v>
      </c>
      <c r="U9" s="8"/>
      <c r="V9" s="8">
        <f t="shared" si="1"/>
        <v>5.62273276904474</v>
      </c>
      <c r="W9" s="8">
        <f t="shared" si="2"/>
        <v>5.62273276904474</v>
      </c>
      <c r="X9" s="8">
        <f t="shared" si="3"/>
        <v>0</v>
      </c>
      <c r="Y9" s="8">
        <f t="shared" si="4"/>
        <v>0</v>
      </c>
      <c r="Z9" s="8"/>
    </row>
    <row r="10" spans="1:26" x14ac:dyDescent="0.3">
      <c r="A10" s="2">
        <v>8</v>
      </c>
      <c r="B10" s="3" t="s">
        <v>34</v>
      </c>
      <c r="C10" s="4" t="s">
        <v>35</v>
      </c>
      <c r="D10" s="5">
        <v>93.5</v>
      </c>
      <c r="E10" s="6">
        <v>1765</v>
      </c>
      <c r="F10" s="6">
        <v>1765</v>
      </c>
      <c r="G10" s="6">
        <v>1765</v>
      </c>
      <c r="H10" s="6">
        <v>1765</v>
      </c>
      <c r="I10" s="6">
        <v>1765</v>
      </c>
      <c r="J10" s="7">
        <v>211</v>
      </c>
      <c r="K10" s="5">
        <v>1765</v>
      </c>
      <c r="L10" s="7">
        <v>211</v>
      </c>
      <c r="M10" s="5">
        <v>1765</v>
      </c>
      <c r="N10" s="7" t="b">
        <v>0</v>
      </c>
      <c r="O10" s="8" t="s">
        <v>29</v>
      </c>
      <c r="P10" s="8">
        <v>46.51</v>
      </c>
      <c r="Q10" s="8">
        <v>13.81</v>
      </c>
      <c r="R10" s="8">
        <v>1.01</v>
      </c>
      <c r="S10" s="8"/>
      <c r="T10" s="8">
        <f t="shared" si="0"/>
        <v>0.64872613099999998</v>
      </c>
      <c r="U10" s="8"/>
      <c r="V10" s="8">
        <f t="shared" si="1"/>
        <v>18.877005347593585</v>
      </c>
      <c r="W10" s="8">
        <f t="shared" si="2"/>
        <v>18.877005347593585</v>
      </c>
      <c r="X10" s="8">
        <f t="shared" si="3"/>
        <v>0</v>
      </c>
      <c r="Y10" s="8">
        <f t="shared" si="4"/>
        <v>0</v>
      </c>
      <c r="Z10" s="8"/>
    </row>
    <row r="11" spans="1:26" x14ac:dyDescent="0.3">
      <c r="A11" s="2">
        <v>9</v>
      </c>
      <c r="B11" s="3" t="s">
        <v>36</v>
      </c>
      <c r="C11" s="4" t="s">
        <v>37</v>
      </c>
      <c r="D11" s="5">
        <v>7682.53</v>
      </c>
      <c r="E11" s="6">
        <v>98000</v>
      </c>
      <c r="F11" s="6">
        <v>98000</v>
      </c>
      <c r="G11" s="6">
        <v>98000</v>
      </c>
      <c r="H11" s="6">
        <v>98000</v>
      </c>
      <c r="I11" s="6">
        <v>98000</v>
      </c>
      <c r="J11" s="7">
        <v>211</v>
      </c>
      <c r="K11" s="5">
        <v>98000</v>
      </c>
      <c r="L11" s="7">
        <v>211</v>
      </c>
      <c r="M11" s="5">
        <v>98000</v>
      </c>
      <c r="N11" s="7" t="b">
        <v>0</v>
      </c>
      <c r="O11" s="8" t="s">
        <v>29</v>
      </c>
      <c r="P11" s="8">
        <v>46.51</v>
      </c>
      <c r="Q11" s="8">
        <v>13.81</v>
      </c>
      <c r="R11" s="8">
        <v>1010</v>
      </c>
      <c r="S11" s="8"/>
      <c r="T11" s="8">
        <f t="shared" si="0"/>
        <v>648.7261309999999</v>
      </c>
      <c r="U11" s="8"/>
      <c r="V11" s="8">
        <f t="shared" si="1"/>
        <v>12.756214424154543</v>
      </c>
      <c r="W11" s="8">
        <f t="shared" si="2"/>
        <v>12.756214424154543</v>
      </c>
      <c r="X11" s="8">
        <f t="shared" si="3"/>
        <v>0</v>
      </c>
      <c r="Y11" s="8">
        <f t="shared" si="4"/>
        <v>0</v>
      </c>
      <c r="Z11" s="8"/>
    </row>
    <row r="12" spans="1:26" x14ac:dyDescent="0.3">
      <c r="A12" s="2">
        <v>10</v>
      </c>
      <c r="B12" s="3" t="s">
        <v>38</v>
      </c>
      <c r="C12" s="4" t="s">
        <v>39</v>
      </c>
      <c r="D12" s="5">
        <v>7777.06</v>
      </c>
      <c r="E12" s="6">
        <v>295000</v>
      </c>
      <c r="F12" s="6">
        <v>295000</v>
      </c>
      <c r="G12" s="6">
        <v>295000</v>
      </c>
      <c r="H12" s="6">
        <v>260000</v>
      </c>
      <c r="I12" s="6">
        <v>260000</v>
      </c>
      <c r="J12" s="7">
        <v>211</v>
      </c>
      <c r="K12" s="5">
        <v>260000</v>
      </c>
      <c r="L12" s="7">
        <v>211</v>
      </c>
      <c r="M12" s="5">
        <v>260000</v>
      </c>
      <c r="N12" s="7" t="b">
        <v>0</v>
      </c>
      <c r="O12" s="8" t="s">
        <v>29</v>
      </c>
      <c r="P12" s="8">
        <v>46.51</v>
      </c>
      <c r="Q12" s="8">
        <v>13.81</v>
      </c>
      <c r="R12" s="8">
        <v>1010</v>
      </c>
      <c r="S12" s="8"/>
      <c r="T12" s="8">
        <f t="shared" si="0"/>
        <v>648.7261309999999</v>
      </c>
      <c r="U12" s="8"/>
      <c r="V12" s="8">
        <f t="shared" si="1"/>
        <v>33.431656692889085</v>
      </c>
      <c r="W12" s="8">
        <f t="shared" si="2"/>
        <v>33.431656692889085</v>
      </c>
      <c r="X12" s="8">
        <f t="shared" si="3"/>
        <v>0</v>
      </c>
      <c r="Y12" s="8">
        <f t="shared" si="4"/>
        <v>0</v>
      </c>
      <c r="Z12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Казак Константин Эдуардович</cp:lastModifiedBy>
  <dcterms:created xsi:type="dcterms:W3CDTF">2024-05-06T15:22:11Z</dcterms:created>
  <dcterms:modified xsi:type="dcterms:W3CDTF">2024-05-06T15:34:33Z</dcterms:modified>
</cp:coreProperties>
</file>