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 sizing and duration" sheetId="1" r:id="rId3"/>
  </sheets>
  <definedNames/>
  <calcPr/>
</workbook>
</file>

<file path=xl/sharedStrings.xml><?xml version="1.0" encoding="utf-8"?>
<sst xmlns="http://schemas.openxmlformats.org/spreadsheetml/2006/main" count="90" uniqueCount="52">
  <si>
    <t>data</t>
  </si>
  <si>
    <t>practical significance (d_min)</t>
  </si>
  <si>
    <t>unit of analysis</t>
  </si>
  <si>
    <t>scale to 5000 page views per day</t>
  </si>
  <si>
    <t>scale factor</t>
  </si>
  <si>
    <t>invariant metric</t>
  </si>
  <si>
    <t>evaluation metric</t>
  </si>
  <si>
    <t>p estimate</t>
  </si>
  <si>
    <t>1-p</t>
  </si>
  <si>
    <t>N</t>
  </si>
  <si>
    <t>SD</t>
  </si>
  <si>
    <t>Unique cookies to view page per day:</t>
  </si>
  <si>
    <t>x</t>
  </si>
  <si>
    <t>Unique cookies to click "Start free trial" per day:</t>
  </si>
  <si>
    <t>Enrollments per day:</t>
  </si>
  <si>
    <t>Click-through-probability on "Start free trial":</t>
  </si>
  <si>
    <t>Probability of enrolling, given click: gross conversion: number of user-ids to complete checkout and enroll in the free trial divided by number of unique cookies to click the "Start free trial" button.</t>
  </si>
  <si>
    <t xml:space="preserve">unique cookies to click the "Start free trial" </t>
  </si>
  <si>
    <t>Probability of payment, given enroll: retention: number of user-ids to remain enrolled past the 14-day boundary (and thus make at least one payment) divided by number of user-ids to complete checkout</t>
  </si>
  <si>
    <t>ids to complete checkout</t>
  </si>
  <si>
    <t>Probability of payment, given click: net conversion: number of user-ids to remain enrolled past the 14-day boundary (and thus make at least one payment) divided by the number of unique cookies to click the "Start free trial" button</t>
  </si>
  <si>
    <t>unique cookies to click start free trial button</t>
  </si>
  <si>
    <t>Bonferonni correction</t>
  </si>
  <si>
    <t>overall alpha</t>
  </si>
  <si>
    <t>number of metrics</t>
  </si>
  <si>
    <t>individual alpha</t>
  </si>
  <si>
    <t>individual alpha / 2</t>
  </si>
  <si>
    <t>Minimum number of page views</t>
  </si>
  <si>
    <t>http://www.evanmiller.org/ab-testing/sample-size.html</t>
  </si>
  <si>
    <t>with bonferonni correction and 3 metrics</t>
  </si>
  <si>
    <t>alpha</t>
  </si>
  <si>
    <t>beta</t>
  </si>
  <si>
    <t>baseline conversion rate</t>
  </si>
  <si>
    <t>d_min</t>
  </si>
  <si>
    <t>sample size</t>
  </si>
  <si>
    <t>page views per unit of analysis</t>
  </si>
  <si>
    <t>page views</t>
  </si>
  <si>
    <t>2 * page views (control and experiment)</t>
  </si>
  <si>
    <t>gross conversion</t>
  </si>
  <si>
    <t>retention</t>
  </si>
  <si>
    <t>net conversion</t>
  </si>
  <si>
    <t>with bonferonni correction and 2 metrics</t>
  </si>
  <si>
    <t>without correction</t>
  </si>
  <si>
    <t>requires too many page views, so don't use</t>
  </si>
  <si>
    <t>max page views</t>
  </si>
  <si>
    <t>without bonferonni</t>
  </si>
  <si>
    <t>1-(1-alpha)^n</t>
  </si>
  <si>
    <t>Number of pageviews needed in experiment</t>
  </si>
  <si>
    <t>fraction of all traffic to divert to experiment</t>
  </si>
  <si>
    <t>num pageviews needed</t>
  </si>
  <si>
    <t>Number of page views expected per day</t>
  </si>
  <si>
    <t>Number of days to get pageviews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</si>
</sst>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Font="1" applyNumberFormat="1"/>
    <xf borderId="0" fillId="0" fontId="2" numFmtId="0" xfId="0" applyAlignment="1" applyFont="1">
      <alignment/>
    </xf>
    <xf borderId="0" fillId="0" fontId="1" numFmtId="3" xfId="0" applyAlignment="1" applyFont="1" applyNumberFormat="1">
      <alignment/>
    </xf>
    <xf borderId="0" fillId="0" fontId="1" numFmtId="4" xfId="0" applyAlignment="1" applyFont="1" applyNumberFormat="1">
      <alignment/>
    </xf>
    <xf borderId="0" fillId="0" fontId="1" numFmtId="4" xfId="0" applyFont="1" applyNumberFormat="1"/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vanmiller.org/ab-testing/sample-size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14"/>
    <col customWidth="1" min="4" max="4" width="20.4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>
        <f>40000</f>
        <v>40000</v>
      </c>
      <c r="E2" s="1">
        <v>5000.0</v>
      </c>
      <c r="F2" s="1">
        <f>E2/B2</f>
        <v>0.125</v>
      </c>
      <c r="G2" s="1" t="s">
        <v>12</v>
      </c>
    </row>
    <row r="3">
      <c r="A3" s="1" t="s">
        <v>13</v>
      </c>
      <c r="B3" s="1">
        <v>3200.0</v>
      </c>
      <c r="E3" s="1">
        <f>$F$2*B3</f>
        <v>400</v>
      </c>
      <c r="F3" s="1"/>
      <c r="G3" s="1" t="s">
        <v>12</v>
      </c>
    </row>
    <row r="4">
      <c r="A4" s="1" t="s">
        <v>14</v>
      </c>
      <c r="B4" s="1">
        <v>660.0</v>
      </c>
    </row>
    <row r="5">
      <c r="A5" s="1" t="s">
        <v>15</v>
      </c>
      <c r="B5">
        <f t="shared" ref="B5:B6" si="1">B3/B2</f>
        <v>0.08</v>
      </c>
      <c r="E5" s="1"/>
      <c r="F5" s="1"/>
      <c r="G5" s="1" t="s">
        <v>12</v>
      </c>
    </row>
    <row r="6">
      <c r="A6" s="1" t="s">
        <v>16</v>
      </c>
      <c r="B6">
        <f t="shared" si="1"/>
        <v>0.20625</v>
      </c>
      <c r="C6" s="1">
        <v>0.01</v>
      </c>
      <c r="D6" s="1" t="s">
        <v>17</v>
      </c>
      <c r="E6">
        <f>B3*F2</f>
        <v>400</v>
      </c>
      <c r="H6" s="1" t="s">
        <v>12</v>
      </c>
      <c r="I6">
        <f t="shared" ref="I6:I8" si="2">B6</f>
        <v>0.20625</v>
      </c>
      <c r="J6">
        <f t="shared" ref="J6:J8" si="3">1-I6</f>
        <v>0.79375</v>
      </c>
      <c r="K6">
        <f t="shared" ref="K6:K8" si="4">E6</f>
        <v>400</v>
      </c>
      <c r="L6" s="2">
        <f t="shared" ref="L6:L8" si="5">sqrt(I6*J6/K6)</f>
        <v>0.02023060414</v>
      </c>
    </row>
    <row r="7">
      <c r="A7" s="1" t="s">
        <v>18</v>
      </c>
      <c r="B7" s="1">
        <v>0.53</v>
      </c>
      <c r="C7" s="1">
        <v>0.01</v>
      </c>
      <c r="D7" s="1" t="s">
        <v>19</v>
      </c>
      <c r="E7">
        <f>B4*F2</f>
        <v>82.5</v>
      </c>
      <c r="H7" s="1" t="s">
        <v>12</v>
      </c>
      <c r="I7">
        <f t="shared" si="2"/>
        <v>0.53</v>
      </c>
      <c r="J7">
        <f t="shared" si="3"/>
        <v>0.47</v>
      </c>
      <c r="K7">
        <f t="shared" si="4"/>
        <v>82.5</v>
      </c>
      <c r="L7" s="2">
        <f t="shared" si="5"/>
        <v>0.05494901218</v>
      </c>
    </row>
    <row r="8">
      <c r="A8" s="1" t="s">
        <v>20</v>
      </c>
      <c r="B8">
        <f>B6*B7</f>
        <v>0.1093125</v>
      </c>
      <c r="C8" s="1">
        <v>0.0075</v>
      </c>
      <c r="D8" s="1" t="s">
        <v>21</v>
      </c>
      <c r="E8">
        <f>B3*F2</f>
        <v>400</v>
      </c>
      <c r="H8" s="1" t="s">
        <v>12</v>
      </c>
      <c r="I8">
        <f t="shared" si="2"/>
        <v>0.1093125</v>
      </c>
      <c r="J8">
        <f t="shared" si="3"/>
        <v>0.8906875</v>
      </c>
      <c r="K8">
        <f t="shared" si="4"/>
        <v>400</v>
      </c>
      <c r="L8" s="2">
        <f t="shared" si="5"/>
        <v>0.01560154458</v>
      </c>
    </row>
    <row r="11">
      <c r="A11" s="1" t="s">
        <v>22</v>
      </c>
    </row>
    <row r="12">
      <c r="A12" s="1" t="s">
        <v>23</v>
      </c>
      <c r="B12" s="1"/>
      <c r="C12" s="1">
        <v>0.05</v>
      </c>
    </row>
    <row r="13">
      <c r="A13" s="1" t="s">
        <v>24</v>
      </c>
      <c r="B13" s="1"/>
      <c r="C13" s="1">
        <v>2.0</v>
      </c>
    </row>
    <row r="14">
      <c r="A14" s="1" t="s">
        <v>25</v>
      </c>
      <c r="C14">
        <f>C12/C13</f>
        <v>0.025</v>
      </c>
    </row>
    <row r="15">
      <c r="A15" s="1" t="s">
        <v>26</v>
      </c>
      <c r="C15">
        <f>C14/2</f>
        <v>0.0125</v>
      </c>
    </row>
    <row r="16">
      <c r="A16" s="1"/>
      <c r="B16" s="1"/>
      <c r="C16" s="1"/>
    </row>
    <row r="18">
      <c r="A18" s="1" t="s">
        <v>27</v>
      </c>
      <c r="B18" s="3" t="s">
        <v>28</v>
      </c>
    </row>
    <row r="19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2</v>
      </c>
      <c r="H19" s="1" t="s">
        <v>35</v>
      </c>
      <c r="I19" s="1" t="s">
        <v>36</v>
      </c>
      <c r="J19" s="1" t="s">
        <v>37</v>
      </c>
    </row>
    <row r="20">
      <c r="A20" s="1" t="s">
        <v>38</v>
      </c>
      <c r="B20" s="1">
        <f t="shared" ref="B20:B22" si="6">0.05/3</f>
        <v>0.01666666667</v>
      </c>
      <c r="C20" s="1">
        <v>0.2</v>
      </c>
      <c r="D20">
        <v>0.20625</v>
      </c>
      <c r="E20" s="1"/>
      <c r="F20" s="1"/>
      <c r="G20" s="1"/>
      <c r="H20" s="1"/>
      <c r="I20" s="1"/>
      <c r="J20" s="1"/>
    </row>
    <row r="21">
      <c r="A21" s="1" t="s">
        <v>39</v>
      </c>
      <c r="B21" s="1">
        <f t="shared" si="6"/>
        <v>0.01666666667</v>
      </c>
      <c r="C21" s="1">
        <v>0.2</v>
      </c>
      <c r="D21">
        <v>0.53</v>
      </c>
      <c r="E21" s="1"/>
      <c r="F21" s="4">
        <v>50013.0</v>
      </c>
      <c r="G21" s="1" t="s">
        <v>19</v>
      </c>
      <c r="H21" s="1">
        <f>B2/B4</f>
        <v>60.60606061</v>
      </c>
      <c r="I21" s="5">
        <f>H21*F21</f>
        <v>3031090.909</v>
      </c>
      <c r="J21" s="5">
        <f>2*I21</f>
        <v>6062181.818</v>
      </c>
    </row>
    <row r="22">
      <c r="A22" s="1" t="s">
        <v>40</v>
      </c>
      <c r="B22" s="1">
        <f t="shared" si="6"/>
        <v>0.01666666667</v>
      </c>
      <c r="C22" s="1">
        <v>0.2</v>
      </c>
      <c r="D22">
        <v>0.10931249999999999</v>
      </c>
      <c r="E22" s="1"/>
      <c r="F22" s="1"/>
      <c r="G22" s="1"/>
      <c r="H22" s="1"/>
      <c r="I22" s="1"/>
      <c r="J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>
      <c r="A24" s="1" t="s">
        <v>41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2</v>
      </c>
      <c r="H24" s="1" t="s">
        <v>35</v>
      </c>
      <c r="I24" s="1" t="s">
        <v>36</v>
      </c>
      <c r="J24" s="1" t="s">
        <v>37</v>
      </c>
    </row>
    <row r="25">
      <c r="A25" s="1" t="s">
        <v>38</v>
      </c>
      <c r="B25" s="1">
        <f t="shared" ref="B25:B27" si="7">$C$14</f>
        <v>0.025</v>
      </c>
      <c r="C25" s="1">
        <v>0.2</v>
      </c>
      <c r="D25">
        <v>0.20625</v>
      </c>
      <c r="E25">
        <f>0.01</f>
        <v>0.01</v>
      </c>
      <c r="F25" s="4">
        <v>29844.0</v>
      </c>
      <c r="G25" s="1" t="s">
        <v>17</v>
      </c>
      <c r="H25">
        <f>B2/B3</f>
        <v>12.5</v>
      </c>
      <c r="I25" s="6">
        <f t="shared" ref="I25:I27" si="8">H25*F25</f>
        <v>373050</v>
      </c>
      <c r="J25" s="6">
        <f t="shared" ref="J25:J27" si="9">2*I25</f>
        <v>746100</v>
      </c>
    </row>
    <row r="26">
      <c r="A26" s="1" t="s">
        <v>39</v>
      </c>
      <c r="B26" s="1">
        <f t="shared" si="7"/>
        <v>0.025</v>
      </c>
      <c r="C26" s="1">
        <v>0.2</v>
      </c>
      <c r="D26">
        <v>0.53</v>
      </c>
      <c r="E26" s="1">
        <v>0.01</v>
      </c>
      <c r="F26" s="4">
        <v>45201.0</v>
      </c>
      <c r="G26" s="1" t="s">
        <v>19</v>
      </c>
      <c r="H26">
        <f>B2/B4</f>
        <v>60.60606061</v>
      </c>
      <c r="I26" s="6">
        <f t="shared" si="8"/>
        <v>2739454.545</v>
      </c>
      <c r="J26" s="6">
        <f t="shared" si="9"/>
        <v>5478909.091</v>
      </c>
    </row>
    <row r="27">
      <c r="A27" s="1" t="s">
        <v>40</v>
      </c>
      <c r="B27" s="1">
        <f t="shared" si="7"/>
        <v>0.025</v>
      </c>
      <c r="C27" s="1">
        <v>0.2</v>
      </c>
      <c r="D27">
        <v>0.10931249999999999</v>
      </c>
      <c r="E27" s="1">
        <v>0.0075</v>
      </c>
      <c r="F27" s="4">
        <v>31660.0</v>
      </c>
      <c r="G27" s="1" t="s">
        <v>21</v>
      </c>
      <c r="H27">
        <f>B2/B3</f>
        <v>12.5</v>
      </c>
      <c r="I27" s="6">
        <f t="shared" si="8"/>
        <v>395750</v>
      </c>
      <c r="J27" s="6">
        <f t="shared" si="9"/>
        <v>791500</v>
      </c>
    </row>
    <row r="29">
      <c r="A29" s="1" t="s">
        <v>42</v>
      </c>
      <c r="B29" s="1" t="s">
        <v>30</v>
      </c>
      <c r="C29" s="1" t="s">
        <v>31</v>
      </c>
      <c r="D29" s="1" t="s">
        <v>32</v>
      </c>
      <c r="E29" s="7" t="s">
        <v>33</v>
      </c>
      <c r="F29" s="1" t="s">
        <v>34</v>
      </c>
      <c r="G29" s="7" t="s">
        <v>2</v>
      </c>
      <c r="H29" s="7" t="s">
        <v>35</v>
      </c>
      <c r="I29" s="7" t="s">
        <v>36</v>
      </c>
      <c r="J29" s="1" t="s">
        <v>37</v>
      </c>
    </row>
    <row r="30">
      <c r="A30" s="1" t="s">
        <v>38</v>
      </c>
      <c r="B30" s="1">
        <v>0.05</v>
      </c>
      <c r="C30" s="1">
        <v>0.2</v>
      </c>
      <c r="D30">
        <v>0.20625</v>
      </c>
      <c r="E30">
        <v>0.01</v>
      </c>
      <c r="F30" s="4">
        <v>25835.0</v>
      </c>
      <c r="G30" s="7" t="s">
        <v>17</v>
      </c>
      <c r="H30">
        <v>12.5</v>
      </c>
      <c r="I30" s="6">
        <f t="shared" ref="I30:I32" si="10">H30*F30</f>
        <v>322937.5</v>
      </c>
      <c r="J30" s="6">
        <f t="shared" ref="J30:J32" si="11">2*I30</f>
        <v>645875</v>
      </c>
    </row>
    <row r="31">
      <c r="A31" s="1" t="s">
        <v>39</v>
      </c>
      <c r="B31" s="1">
        <v>0.05</v>
      </c>
      <c r="C31" s="1">
        <v>0.2</v>
      </c>
      <c r="D31">
        <v>0.53</v>
      </c>
      <c r="E31" s="7">
        <v>0.01</v>
      </c>
      <c r="F31" s="4">
        <v>39115.0</v>
      </c>
      <c r="G31" s="7" t="s">
        <v>19</v>
      </c>
      <c r="H31">
        <v>60.60606060606061</v>
      </c>
      <c r="I31" s="6">
        <f t="shared" si="10"/>
        <v>2370606.061</v>
      </c>
      <c r="J31" s="6">
        <f t="shared" si="11"/>
        <v>4741212.121</v>
      </c>
      <c r="K31" s="1" t="s">
        <v>43</v>
      </c>
    </row>
    <row r="32">
      <c r="A32" s="1" t="s">
        <v>40</v>
      </c>
      <c r="B32" s="1">
        <v>0.05</v>
      </c>
      <c r="C32" s="1">
        <v>0.2</v>
      </c>
      <c r="D32">
        <v>0.10931249999999999</v>
      </c>
      <c r="E32" s="7">
        <v>0.0075</v>
      </c>
      <c r="F32" s="4">
        <v>27413.0</v>
      </c>
      <c r="G32" s="7" t="s">
        <v>21</v>
      </c>
      <c r="H32">
        <v>12.5</v>
      </c>
      <c r="I32" s="6">
        <f t="shared" si="10"/>
        <v>342662.5</v>
      </c>
      <c r="J32" s="6">
        <f t="shared" si="11"/>
        <v>685325</v>
      </c>
    </row>
    <row r="33">
      <c r="A33" s="1" t="s">
        <v>44</v>
      </c>
      <c r="J33" s="6">
        <f>max(J32,J30)</f>
        <v>685325</v>
      </c>
    </row>
    <row r="34">
      <c r="A34" s="1" t="s">
        <v>45</v>
      </c>
      <c r="B34" s="1">
        <v>0.05</v>
      </c>
      <c r="C34" s="1" t="s">
        <v>46</v>
      </c>
      <c r="D34" s="1"/>
      <c r="E34" s="1"/>
    </row>
    <row r="35">
      <c r="A35" s="1" t="s">
        <v>25</v>
      </c>
      <c r="B35" s="1">
        <f>1-(1-0.05)^(1/2)</f>
        <v>0.02532056552</v>
      </c>
      <c r="C35" s="1">
        <f t="shared" ref="C35:C36" si="12">1-(1-B35)^2</f>
        <v>0.05</v>
      </c>
      <c r="E35" s="4"/>
    </row>
    <row r="36">
      <c r="A36" s="1"/>
      <c r="B36" s="1">
        <v>0.05</v>
      </c>
      <c r="C36" s="1">
        <f t="shared" si="12"/>
        <v>0.0975</v>
      </c>
      <c r="E36" s="4"/>
    </row>
    <row r="37">
      <c r="A37" s="1" t="s">
        <v>47</v>
      </c>
      <c r="B37" s="1">
        <f>int(J27)</f>
        <v>791500</v>
      </c>
      <c r="C37" s="8">
        <v>5478909.090909091</v>
      </c>
      <c r="E37" s="4"/>
    </row>
    <row r="38">
      <c r="A38" s="1" t="s">
        <v>48</v>
      </c>
      <c r="B38" s="1">
        <v>0.5</v>
      </c>
      <c r="C38" s="1">
        <v>0.5</v>
      </c>
    </row>
    <row r="39">
      <c r="A39" s="1" t="s">
        <v>49</v>
      </c>
      <c r="B39">
        <f t="shared" ref="B39:C39" si="13">B37/B38</f>
        <v>1583000</v>
      </c>
      <c r="C39">
        <f t="shared" si="13"/>
        <v>10957818.18</v>
      </c>
    </row>
    <row r="40">
      <c r="A40" s="1" t="s">
        <v>50</v>
      </c>
      <c r="B40">
        <f>B2</f>
        <v>40000</v>
      </c>
      <c r="C40">
        <f>B40</f>
        <v>40000</v>
      </c>
    </row>
    <row r="41">
      <c r="A41" s="1" t="s">
        <v>51</v>
      </c>
      <c r="B41">
        <f t="shared" ref="B41:C41" si="14">CEILING(B39/B40)</f>
        <v>40</v>
      </c>
      <c r="C41">
        <f t="shared" si="14"/>
        <v>274</v>
      </c>
    </row>
  </sheetData>
  <hyperlinks>
    <hyperlink r:id="rId1" ref="B18"/>
  </hyperlinks>
  <drawing r:id="rId2"/>
</worksheet>
</file>