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520" yWindow="2620" windowWidth="13280" windowHeight="167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C35" i="1"/>
  <c r="D13" i="1"/>
  <c r="D12" i="1"/>
  <c r="D11" i="1"/>
  <c r="C49" i="1"/>
  <c r="D46" i="1"/>
  <c r="D45" i="1"/>
  <c r="D44" i="1"/>
  <c r="D43" i="1"/>
  <c r="D42" i="1"/>
  <c r="C37" i="1"/>
  <c r="D20" i="1"/>
  <c r="C21" i="1"/>
  <c r="C23" i="1"/>
  <c r="C25" i="1"/>
  <c r="C27" i="1"/>
  <c r="C28" i="1"/>
  <c r="D15" i="1"/>
  <c r="D14" i="1"/>
  <c r="D9" i="1"/>
</calcChain>
</file>

<file path=xl/sharedStrings.xml><?xml version="1.0" encoding="utf-8"?>
<sst xmlns="http://schemas.openxmlformats.org/spreadsheetml/2006/main" count="81" uniqueCount="64">
  <si>
    <t>Problem 1</t>
  </si>
  <si>
    <t>A</t>
  </si>
  <si>
    <t>Avg customer lifetime</t>
  </si>
  <si>
    <t>100/10</t>
  </si>
  <si>
    <t>10 months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</si>
  <si>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</si>
  <si>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</si>
  <si>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</si>
  <si>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</si>
  <si>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</si>
  <si>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</si>
  <si>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</si>
  <si>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</si>
  <si>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</si>
  <si>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</si>
  <si>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</si>
  <si>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Avg revenue from user who signs up</t>
  </si>
  <si>
    <t>6% of $8</t>
  </si>
  <si>
    <t>Avg customer lifetime value</t>
  </si>
  <si>
    <t>avg customer lifetime * monthly revenue</t>
  </si>
  <si>
    <t>CPC</t>
  </si>
  <si>
    <t>.35/.04%*1000</t>
  </si>
  <si>
    <t>Cost per customer acquisition</t>
  </si>
  <si>
    <t>CLV&gt;CPA</t>
  </si>
  <si>
    <t>ROI</t>
  </si>
  <si>
    <t>0.875/35%</t>
  </si>
  <si>
    <t>Average customer lifetime value</t>
  </si>
  <si>
    <t>CPA</t>
  </si>
  <si>
    <t>CLV</t>
  </si>
  <si>
    <t>Problem 2</t>
  </si>
  <si>
    <t>Cost per 1000 views</t>
  </si>
  <si>
    <t>Clicks per 1000 views</t>
  </si>
  <si>
    <t>.05/100*1000</t>
  </si>
  <si>
    <t>Cost per click</t>
  </si>
  <si>
    <t>Signup rate</t>
  </si>
  <si>
    <t>Cost per signup</t>
  </si>
  <si>
    <t>conversion rate</t>
  </si>
  <si>
    <t>cost per paying user</t>
  </si>
  <si>
    <t>Monthly plan price</t>
  </si>
  <si>
    <t>for ROI=0%, min months a customer needs to pay</t>
  </si>
  <si>
    <t>Churn rate</t>
  </si>
  <si>
    <t>If avg.cust lifetime is 2 years</t>
  </si>
  <si>
    <t>Income per user</t>
  </si>
  <si>
    <t>Cost per paying user</t>
  </si>
  <si>
    <t>Marketing cost per paying user</t>
  </si>
  <si>
    <t>Avg variable user cost per paying user</t>
  </si>
  <si>
    <t>Average lifetime</t>
  </si>
  <si>
    <t>30 months</t>
  </si>
  <si>
    <t>Avg revenue</t>
  </si>
  <si>
    <t>30*8</t>
  </si>
  <si>
    <t>gross margin</t>
  </si>
  <si>
    <t>(240-86)/240</t>
  </si>
  <si>
    <t>240/20</t>
  </si>
  <si>
    <t>(240-86)/86</t>
  </si>
  <si>
    <t>Users signed up per user</t>
  </si>
  <si>
    <t>2.5*0.6*0.3</t>
  </si>
  <si>
    <t>Old cost per acquisition</t>
  </si>
  <si>
    <t>New CPA</t>
  </si>
  <si>
    <t>Proftable customer acquisition</t>
  </si>
  <si>
    <t>conversion rate*monthly plan/churn rate</t>
  </si>
  <si>
    <t>(return - investment)/investment</t>
  </si>
  <si>
    <t>cost per hour/ (calls per hour*conversion rate)</t>
  </si>
  <si>
    <t>variable cost/percent paying customers</t>
  </si>
  <si>
    <t>No. of users extra acquicred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</si>
</sst>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6" fontId="0" fillId="0" borderId="0" xfId="0" applyNumberFormat="1"/>
    <xf numFmtId="8" fontId="0" fillId="2" borderId="0" xfId="0" applyNumberFormat="1" applyFill="1"/>
    <xf numFmtId="0" fontId="0" fillId="2" borderId="0" xfId="0" applyFill="1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showRuler="0" topLeftCell="A21" workbookViewId="0">
      <selection activeCell="C50" sqref="C50"/>
    </sheetView>
  </sheetViews>
  <sheetFormatPr baseColWidth="10" defaultRowHeight="15" x14ac:dyDescent="0"/>
  <cols>
    <col min="2" max="2" width="41.5" bestFit="1" customWidth="1"/>
    <col min="3" max="3" width="35" bestFit="1" customWidth="1"/>
  </cols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s="5" t="s">
        <v>4</v>
      </c>
    </row>
    <row r="4" spans="1:4">
      <c r="A4" t="s">
        <v>5</v>
      </c>
      <c r="B4" t="s">
        <v>16</v>
      </c>
      <c r="C4" t="s">
        <v>17</v>
      </c>
      <c r="D4" s="4">
        <v>0.48</v>
      </c>
    </row>
    <row r="5" spans="1:4">
      <c r="A5" t="s">
        <v>6</v>
      </c>
      <c r="B5" t="s">
        <v>18</v>
      </c>
      <c r="C5" t="s">
        <v>19</v>
      </c>
      <c r="D5" s="4">
        <v>4.8</v>
      </c>
    </row>
    <row r="6" spans="1:4">
      <c r="A6" t="s">
        <v>7</v>
      </c>
      <c r="B6" t="s">
        <v>20</v>
      </c>
      <c r="C6" t="s">
        <v>21</v>
      </c>
      <c r="D6" s="4">
        <v>0.875</v>
      </c>
    </row>
    <row r="7" spans="1:4">
      <c r="A7" t="s">
        <v>8</v>
      </c>
      <c r="B7" t="s">
        <v>22</v>
      </c>
      <c r="C7" t="s">
        <v>25</v>
      </c>
      <c r="D7" s="4">
        <v>2.5</v>
      </c>
    </row>
    <row r="8" spans="1:4">
      <c r="A8" t="s">
        <v>9</v>
      </c>
      <c r="B8" t="s">
        <v>23</v>
      </c>
      <c r="C8">
        <v>1</v>
      </c>
      <c r="D8" s="5">
        <v>1</v>
      </c>
    </row>
    <row r="9" spans="1:4">
      <c r="A9" t="s">
        <v>10</v>
      </c>
      <c r="B9" t="s">
        <v>24</v>
      </c>
      <c r="C9" s="6" t="s">
        <v>60</v>
      </c>
      <c r="D9" s="5">
        <f>(4.8-2.5)/2.5</f>
        <v>0.91999999999999993</v>
      </c>
    </row>
    <row r="11" spans="1:4">
      <c r="A11" t="s">
        <v>11</v>
      </c>
      <c r="B11" t="s">
        <v>26</v>
      </c>
      <c r="C11" t="s">
        <v>59</v>
      </c>
      <c r="D11" s="4">
        <f>8*0.8</f>
        <v>6.4</v>
      </c>
    </row>
    <row r="12" spans="1:4">
      <c r="A12" t="s">
        <v>12</v>
      </c>
      <c r="B12" t="s">
        <v>24</v>
      </c>
      <c r="C12" t="s">
        <v>60</v>
      </c>
      <c r="D12" s="5">
        <f>(6.4-5.2)/5.2</f>
        <v>0.23076923076923078</v>
      </c>
    </row>
    <row r="13" spans="1:4">
      <c r="A13" t="s">
        <v>13</v>
      </c>
      <c r="B13" t="s">
        <v>27</v>
      </c>
      <c r="C13" t="s">
        <v>61</v>
      </c>
      <c r="D13" s="5">
        <f>24/(0.02*80)</f>
        <v>15</v>
      </c>
    </row>
    <row r="14" spans="1:4">
      <c r="A14" t="s">
        <v>14</v>
      </c>
      <c r="B14" t="s">
        <v>28</v>
      </c>
      <c r="C14" t="s">
        <v>59</v>
      </c>
      <c r="D14" s="4">
        <f>0.64*20</f>
        <v>12.8</v>
      </c>
    </row>
    <row r="15" spans="1:4">
      <c r="A15" t="s">
        <v>15</v>
      </c>
      <c r="B15" t="s">
        <v>24</v>
      </c>
      <c r="C15" t="s">
        <v>60</v>
      </c>
      <c r="D15" s="5">
        <f>(12.8-15)/15</f>
        <v>-0.14666666666666661</v>
      </c>
    </row>
    <row r="17" spans="1:4">
      <c r="A17" t="s">
        <v>29</v>
      </c>
    </row>
    <row r="19" spans="1:4">
      <c r="A19" t="s">
        <v>1</v>
      </c>
      <c r="B19" t="s">
        <v>30</v>
      </c>
      <c r="C19" s="1">
        <v>0.5</v>
      </c>
    </row>
    <row r="20" spans="1:4">
      <c r="B20" t="s">
        <v>31</v>
      </c>
      <c r="C20" t="s">
        <v>32</v>
      </c>
      <c r="D20">
        <f>0.05/100*1000</f>
        <v>0.5</v>
      </c>
    </row>
    <row r="21" spans="1:4">
      <c r="B21" t="s">
        <v>33</v>
      </c>
      <c r="C21" s="1">
        <f>C19/D20</f>
        <v>1</v>
      </c>
    </row>
    <row r="22" spans="1:4">
      <c r="B22" t="s">
        <v>34</v>
      </c>
      <c r="C22" s="2">
        <v>0.25</v>
      </c>
    </row>
    <row r="23" spans="1:4">
      <c r="B23" t="s">
        <v>35</v>
      </c>
      <c r="C23" s="1">
        <f>C21/C22</f>
        <v>4</v>
      </c>
    </row>
    <row r="24" spans="1:4">
      <c r="B24" t="s">
        <v>36</v>
      </c>
      <c r="C24" s="2">
        <v>0.05</v>
      </c>
    </row>
    <row r="25" spans="1:4">
      <c r="B25" t="s">
        <v>37</v>
      </c>
      <c r="C25" s="1">
        <f>C23/C24</f>
        <v>80</v>
      </c>
    </row>
    <row r="26" spans="1:4">
      <c r="B26" t="s">
        <v>38</v>
      </c>
      <c r="C26" s="3">
        <v>8</v>
      </c>
    </row>
    <row r="27" spans="1:4">
      <c r="B27" t="s">
        <v>39</v>
      </c>
      <c r="C27">
        <f>C25/C26</f>
        <v>10</v>
      </c>
    </row>
    <row r="28" spans="1:4">
      <c r="B28" t="s">
        <v>40</v>
      </c>
      <c r="C28" s="5">
        <f>1/C27</f>
        <v>0.1</v>
      </c>
    </row>
    <row r="34" spans="1:4">
      <c r="A34" t="s">
        <v>5</v>
      </c>
      <c r="B34" t="s">
        <v>41</v>
      </c>
    </row>
    <row r="35" spans="1:4">
      <c r="B35" t="s">
        <v>42</v>
      </c>
      <c r="C35" s="3">
        <f>8*24</f>
        <v>192</v>
      </c>
    </row>
    <row r="36" spans="1:4">
      <c r="B36" t="s">
        <v>43</v>
      </c>
      <c r="C36" s="3">
        <v>80</v>
      </c>
    </row>
    <row r="37" spans="1:4">
      <c r="B37" t="s">
        <v>24</v>
      </c>
      <c r="C37" s="5">
        <f>(192-80)/80</f>
        <v>1.4</v>
      </c>
    </row>
    <row r="39" spans="1:4">
      <c r="A39" t="s">
        <v>6</v>
      </c>
      <c r="B39" t="s">
        <v>44</v>
      </c>
      <c r="C39" s="3">
        <v>80</v>
      </c>
    </row>
    <row r="40" spans="1:4">
      <c r="B40" t="s">
        <v>45</v>
      </c>
      <c r="C40" t="s">
        <v>62</v>
      </c>
      <c r="D40">
        <f>0.3/5*100</f>
        <v>6</v>
      </c>
    </row>
    <row r="41" spans="1:4">
      <c r="B41" t="s">
        <v>46</v>
      </c>
      <c r="C41" t="s">
        <v>47</v>
      </c>
    </row>
    <row r="42" spans="1:4">
      <c r="B42" t="s">
        <v>48</v>
      </c>
      <c r="C42" t="s">
        <v>49</v>
      </c>
      <c r="D42">
        <f>30*8</f>
        <v>240</v>
      </c>
    </row>
    <row r="43" spans="1:4">
      <c r="B43" t="s">
        <v>50</v>
      </c>
      <c r="C43" t="s">
        <v>51</v>
      </c>
      <c r="D43" s="5">
        <f>(240-86)/240</f>
        <v>0.64166666666666672</v>
      </c>
    </row>
    <row r="44" spans="1:4">
      <c r="A44" t="s">
        <v>7</v>
      </c>
      <c r="B44" t="s">
        <v>28</v>
      </c>
      <c r="C44" t="s">
        <v>52</v>
      </c>
      <c r="D44" s="5">
        <f>240/20</f>
        <v>12</v>
      </c>
    </row>
    <row r="45" spans="1:4">
      <c r="A45" t="s">
        <v>8</v>
      </c>
      <c r="B45" t="s">
        <v>24</v>
      </c>
      <c r="C45" t="s">
        <v>53</v>
      </c>
      <c r="D45" s="5">
        <f>(240-86)/86</f>
        <v>1.7906976744186047</v>
      </c>
    </row>
    <row r="46" spans="1:4">
      <c r="A46" t="s">
        <v>9</v>
      </c>
      <c r="B46" t="s">
        <v>54</v>
      </c>
      <c r="C46" t="s">
        <v>55</v>
      </c>
      <c r="D46">
        <f>2.5*0.6*0.3</f>
        <v>0.44999999999999996</v>
      </c>
    </row>
    <row r="47" spans="1:4">
      <c r="B47" t="s">
        <v>56</v>
      </c>
      <c r="C47" s="1">
        <v>4</v>
      </c>
    </row>
    <row r="48" spans="1:4">
      <c r="B48" t="s">
        <v>63</v>
      </c>
      <c r="C48">
        <v>0.45</v>
      </c>
    </row>
    <row r="49" spans="1:3">
      <c r="B49" t="s">
        <v>57</v>
      </c>
      <c r="C49" s="5">
        <f>C47/(1+C48)</f>
        <v>2.7586206896551726</v>
      </c>
    </row>
    <row r="50" spans="1:3">
      <c r="A50" t="s">
        <v>10</v>
      </c>
      <c r="B50" t="s">
        <v>24</v>
      </c>
    </row>
    <row r="51" spans="1:3">
      <c r="A51" t="s">
        <v>11</v>
      </c>
      <c r="B51" t="s">
        <v>58</v>
      </c>
      <c r="C5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Sanganeria</dc:creator>
  <cp:lastModifiedBy>Mayank Sanganeria</cp:lastModifiedBy>
  <dcterms:created xsi:type="dcterms:W3CDTF">2012-05-10T10:52:31Z</dcterms:created>
  <dcterms:modified xsi:type="dcterms:W3CDTF">2012-06-09T08:33:04Z</dcterms:modified>
</cp:coreProperties>
</file>