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Jason\UNSW\Jitendra Jonnagaddala - 15. ePBRN-OMOP-Vocab-Map\7. AMT HIC 2018 Study\2. AMT Study\Experiments\Results\Analysis\"/>
    </mc:Choice>
  </mc:AlternateContent>
  <xr:revisionPtr revIDLastSave="7" documentId="8_{77815102-2BA6-443C-A766-77B3455FCBC8}" xr6:coauthVersionLast="34" xr6:coauthVersionMax="34" xr10:uidLastSave="{A51D9367-946E-4CF5-8784-A976CCDFBB41}"/>
  <bookViews>
    <workbookView xWindow="120" yWindow="60" windowWidth="12120" windowHeight="9120" activeTab="3" xr2:uid="{00000000-000D-0000-FFFF-FFFF00000000}"/>
  </bookViews>
  <sheets>
    <sheet name="Read this" sheetId="1" r:id="rId1"/>
    <sheet name="Sample" sheetId="2" r:id="rId2"/>
    <sheet name="Single resample" sheetId="3" r:id="rId3"/>
    <sheet name="Lots of resamples" sheetId="5" r:id="rId4"/>
  </sheets>
  <definedNames>
    <definedName name="cut">'Lots of resamples'!$C$5:$C$204</definedName>
    <definedName name="randomnos">Sample!$B$7:$B$488</definedName>
    <definedName name="resamvals">'Lots of resamples'!$B$5:$B$204</definedName>
    <definedName name="sampledata">Sample!$A$7:$D$488</definedName>
    <definedName name="sampleref">Sample!$A$7:$A$488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4" i="5" l="1"/>
  <c r="F15" i="5"/>
  <c r="N2" i="2"/>
  <c r="M2" i="2"/>
  <c r="M6" i="2" s="1"/>
  <c r="J2" i="2"/>
  <c r="I2" i="2"/>
  <c r="I6" i="2" s="1"/>
  <c r="D487" i="3"/>
  <c r="D488" i="3"/>
  <c r="D489" i="3"/>
  <c r="D490" i="3"/>
  <c r="D491" i="3"/>
  <c r="D492" i="3"/>
  <c r="D493" i="3"/>
  <c r="D494" i="3"/>
  <c r="C487" i="3"/>
  <c r="C488" i="3"/>
  <c r="C489" i="3"/>
  <c r="C490" i="3"/>
  <c r="C491" i="3"/>
  <c r="C492" i="3"/>
  <c r="C493" i="3"/>
  <c r="C494" i="3"/>
  <c r="B307" i="2"/>
  <c r="B306" i="2"/>
  <c r="B305" i="2"/>
  <c r="B304" i="2"/>
  <c r="B303" i="2"/>
  <c r="A299" i="2"/>
  <c r="A300" i="2" s="1"/>
  <c r="A301" i="2" s="1"/>
  <c r="A302" i="2" s="1"/>
  <c r="B301" i="2"/>
  <c r="B302" i="2"/>
  <c r="B23" i="2"/>
  <c r="B24"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9" i="2"/>
  <c r="A10" i="2"/>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E6" i="5"/>
  <c r="B3" i="5"/>
  <c r="E3" i="5"/>
  <c r="B2" i="5"/>
  <c r="A6" i="5"/>
  <c r="A7" i="5" s="1"/>
  <c r="A8" i="5"/>
  <c r="A9" i="5"/>
  <c r="A10" i="5" s="1"/>
  <c r="A11" i="5" s="1"/>
  <c r="A12" i="5"/>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C2" i="2"/>
  <c r="D2" i="2"/>
  <c r="D6" i="3"/>
  <c r="C2" i="3" s="1"/>
  <c r="C6" i="3"/>
  <c r="B4" i="3" s="1"/>
  <c r="C3" i="3"/>
  <c r="A7" i="2"/>
  <c r="A8" i="2" s="1"/>
  <c r="B7" i="2"/>
  <c r="B8" i="2"/>
  <c r="B9" i="2"/>
  <c r="B10" i="2"/>
  <c r="B11" i="2"/>
  <c r="B12" i="2"/>
  <c r="B13" i="2"/>
  <c r="B14" i="2"/>
  <c r="B15" i="2"/>
  <c r="B16" i="2"/>
  <c r="B17" i="2"/>
  <c r="B18" i="2"/>
  <c r="B19" i="2"/>
  <c r="B20" i="2"/>
  <c r="B21" i="2"/>
  <c r="B22"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72" i="2"/>
  <c r="B473" i="2"/>
  <c r="B474" i="2"/>
  <c r="B475" i="2"/>
  <c r="B476" i="2"/>
  <c r="B477" i="2"/>
  <c r="B478" i="2"/>
  <c r="B479" i="2"/>
  <c r="B480" i="2"/>
  <c r="B481" i="2"/>
  <c r="B482" i="2"/>
  <c r="B484" i="2"/>
  <c r="B485" i="2"/>
  <c r="B486" i="2"/>
  <c r="B487" i="2"/>
  <c r="B488" i="2"/>
  <c r="D3" i="3"/>
  <c r="B4" i="2"/>
  <c r="A3" i="2" l="1"/>
  <c r="D2" i="3"/>
  <c r="H6" i="2"/>
  <c r="L6" i="2"/>
  <c r="N6" i="2" s="1"/>
  <c r="D4" i="2" s="1"/>
  <c r="A3" i="3" l="1"/>
  <c r="A7" i="3" s="1"/>
  <c r="B7" i="3" s="1"/>
  <c r="J6" i="2"/>
  <c r="C4" i="2" s="1"/>
  <c r="E4" i="2" s="1"/>
  <c r="F4" i="5" s="1"/>
  <c r="C71" i="5" s="1"/>
  <c r="A8" i="3" l="1"/>
  <c r="B8" i="3" s="1"/>
  <c r="C19" i="5"/>
  <c r="C197" i="5"/>
  <c r="C14" i="5"/>
  <c r="C171" i="5"/>
  <c r="C62" i="5"/>
  <c r="C174" i="5"/>
  <c r="C179" i="5"/>
  <c r="C153" i="5"/>
  <c r="C46" i="5"/>
  <c r="C89" i="5"/>
  <c r="C95" i="5"/>
  <c r="C56" i="5"/>
  <c r="C155" i="5"/>
  <c r="C34" i="5"/>
  <c r="C96" i="5"/>
  <c r="C66" i="5"/>
  <c r="C159" i="5"/>
  <c r="C57" i="5"/>
  <c r="C107" i="5"/>
  <c r="C36" i="5"/>
  <c r="C143" i="5"/>
  <c r="C146" i="5"/>
  <c r="C138" i="5"/>
  <c r="C133" i="5"/>
  <c r="C91" i="5"/>
  <c r="C68" i="5"/>
  <c r="C140" i="5"/>
  <c r="C119" i="5"/>
  <c r="C30" i="5"/>
  <c r="C189" i="5"/>
  <c r="C176" i="5"/>
  <c r="C82" i="5"/>
  <c r="C69" i="5"/>
  <c r="C45" i="5"/>
  <c r="C167" i="5"/>
  <c r="C127" i="5"/>
  <c r="C83" i="5"/>
  <c r="C190" i="5"/>
  <c r="C164" i="5"/>
  <c r="C137" i="5"/>
  <c r="C105" i="5"/>
  <c r="C78" i="5"/>
  <c r="C55" i="5"/>
  <c r="C31" i="5"/>
  <c r="C11" i="5"/>
  <c r="C193" i="5"/>
  <c r="C165" i="5"/>
  <c r="C136" i="5"/>
  <c r="C108" i="5"/>
  <c r="C80" i="5"/>
  <c r="C54" i="5"/>
  <c r="C33" i="5"/>
  <c r="C12" i="5"/>
  <c r="C198" i="5"/>
  <c r="C170" i="5"/>
  <c r="C141" i="5"/>
  <c r="C113" i="5"/>
  <c r="C85" i="5"/>
  <c r="C58" i="5"/>
  <c r="C37" i="5"/>
  <c r="C16" i="5"/>
  <c r="C40" i="5"/>
  <c r="C88" i="5"/>
  <c r="C145" i="5"/>
  <c r="C202" i="5"/>
  <c r="C185" i="5"/>
  <c r="C7" i="5"/>
  <c r="C157" i="5"/>
  <c r="C129" i="5"/>
  <c r="C101" i="5"/>
  <c r="C49" i="5"/>
  <c r="C6" i="5"/>
  <c r="C192" i="5"/>
  <c r="C134" i="5"/>
  <c r="C106" i="5"/>
  <c r="C53" i="5"/>
  <c r="C32" i="5"/>
  <c r="C8" i="5"/>
  <c r="C50" i="5"/>
  <c r="C160" i="5"/>
  <c r="C60" i="5"/>
  <c r="C177" i="5"/>
  <c r="C92" i="5"/>
  <c r="C21" i="5"/>
  <c r="C29" i="5"/>
  <c r="C118" i="5"/>
  <c r="C104" i="5"/>
  <c r="C90" i="5"/>
  <c r="C76" i="5"/>
  <c r="C195" i="5"/>
  <c r="C151" i="5"/>
  <c r="C111" i="5"/>
  <c r="C79" i="5"/>
  <c r="C158" i="5"/>
  <c r="C126" i="5"/>
  <c r="C100" i="5"/>
  <c r="C73" i="5"/>
  <c r="C47" i="5"/>
  <c r="C27" i="5"/>
  <c r="C186" i="5"/>
  <c r="C72" i="5"/>
  <c r="C28" i="5"/>
  <c r="C162" i="5"/>
  <c r="C77" i="5"/>
  <c r="C10" i="5"/>
  <c r="C102" i="5"/>
  <c r="C17" i="5"/>
  <c r="C149" i="5"/>
  <c r="C64" i="5"/>
  <c r="J40" i="5"/>
  <c r="C130" i="5"/>
  <c r="C188" i="5"/>
  <c r="C9" i="5"/>
  <c r="C181" i="5"/>
  <c r="C166" i="5"/>
  <c r="C152" i="5"/>
  <c r="C191" i="5"/>
  <c r="C147" i="5"/>
  <c r="C103" i="5"/>
  <c r="C67" i="5"/>
  <c r="C180" i="5"/>
  <c r="C148" i="5"/>
  <c r="C121" i="5"/>
  <c r="C94" i="5"/>
  <c r="C63" i="5"/>
  <c r="C43" i="5"/>
  <c r="C23" i="5"/>
  <c r="E10" i="5"/>
  <c r="I24" i="5" s="1"/>
  <c r="C178" i="5"/>
  <c r="C150" i="5"/>
  <c r="C122" i="5"/>
  <c r="C93" i="5"/>
  <c r="C65" i="5"/>
  <c r="C44" i="5"/>
  <c r="C22" i="5"/>
  <c r="J41" i="5"/>
  <c r="C184" i="5"/>
  <c r="C156" i="5"/>
  <c r="C128" i="5"/>
  <c r="C98" i="5"/>
  <c r="C70" i="5"/>
  <c r="C48" i="5"/>
  <c r="C26" i="5"/>
  <c r="C5" i="5"/>
  <c r="C18" i="5"/>
  <c r="C61" i="5"/>
  <c r="C117" i="5"/>
  <c r="C173" i="5"/>
  <c r="C20" i="5"/>
  <c r="C24" i="5"/>
  <c r="C13" i="5"/>
  <c r="C182" i="5"/>
  <c r="C168" i="5"/>
  <c r="C175" i="5"/>
  <c r="C131" i="5"/>
  <c r="C87" i="5"/>
  <c r="C201" i="5"/>
  <c r="C169" i="5"/>
  <c r="C142" i="5"/>
  <c r="C116" i="5"/>
  <c r="C84" i="5"/>
  <c r="C59" i="5"/>
  <c r="C39" i="5"/>
  <c r="C15" i="5"/>
  <c r="C200" i="5"/>
  <c r="C172" i="5"/>
  <c r="C144" i="5"/>
  <c r="C114" i="5"/>
  <c r="C86" i="5"/>
  <c r="C38" i="5"/>
  <c r="E8" i="5"/>
  <c r="C120" i="5"/>
  <c r="C42" i="5"/>
  <c r="C74" i="5"/>
  <c r="C52" i="5"/>
  <c r="C125" i="5"/>
  <c r="C203" i="5"/>
  <c r="C139" i="5"/>
  <c r="C75" i="5"/>
  <c r="C132" i="5"/>
  <c r="C51" i="5"/>
  <c r="C81" i="5"/>
  <c r="C25" i="5"/>
  <c r="C183" i="5"/>
  <c r="C99" i="5"/>
  <c r="C161" i="5"/>
  <c r="C112" i="5"/>
  <c r="C135" i="5"/>
  <c r="C154" i="5"/>
  <c r="C124" i="5"/>
  <c r="C204" i="5"/>
  <c r="C187" i="5"/>
  <c r="C123" i="5"/>
  <c r="C196" i="5"/>
  <c r="C110" i="5"/>
  <c r="C35" i="5"/>
  <c r="C194" i="5"/>
  <c r="C109" i="5"/>
  <c r="C163" i="5"/>
  <c r="C97" i="5"/>
  <c r="C41" i="5"/>
  <c r="C199" i="5"/>
  <c r="C115" i="5"/>
  <c r="D7" i="3"/>
  <c r="C7" i="3"/>
  <c r="D8" i="3" l="1"/>
  <c r="C8" i="3"/>
  <c r="A9" i="3"/>
  <c r="F8" i="5"/>
  <c r="F10" i="5"/>
  <c r="M42" i="5" s="1"/>
  <c r="J28" i="5"/>
  <c r="I25" i="5"/>
  <c r="A10" i="3" l="1"/>
  <c r="B10" i="3" s="1"/>
  <c r="B9" i="3"/>
  <c r="F12" i="5"/>
  <c r="J43" i="5"/>
  <c r="J42" i="5"/>
  <c r="H28" i="5"/>
  <c r="I27" i="5"/>
  <c r="I28" i="5" s="1"/>
  <c r="H47" i="5" s="1"/>
  <c r="J27" i="5"/>
  <c r="J29" i="5"/>
  <c r="J30" i="5" s="1"/>
  <c r="J31" i="5" s="1"/>
  <c r="J32" i="5" s="1"/>
  <c r="J33" i="5" s="1"/>
  <c r="J34" i="5" s="1"/>
  <c r="J35" i="5" s="1"/>
  <c r="J36" i="5" s="1"/>
  <c r="J37" i="5" s="1"/>
  <c r="J38" i="5" s="1"/>
  <c r="J39" i="5" s="1"/>
  <c r="D9" i="3" l="1"/>
  <c r="C9" i="3"/>
  <c r="D10" i="3"/>
  <c r="C10" i="3"/>
  <c r="A11" i="3"/>
  <c r="B11" i="3" s="1"/>
  <c r="H46" i="5"/>
  <c r="I29" i="5"/>
  <c r="I30" i="5" s="1"/>
  <c r="H29" i="5"/>
  <c r="H45" i="5"/>
  <c r="H44" i="5"/>
  <c r="A12" i="3" l="1"/>
  <c r="B12" i="3" s="1"/>
  <c r="C12" i="3" s="1"/>
  <c r="D11" i="3"/>
  <c r="C11" i="3"/>
  <c r="H49" i="5"/>
  <c r="H50" i="5"/>
  <c r="H30" i="5"/>
  <c r="H48" i="5"/>
  <c r="H52" i="5"/>
  <c r="H53" i="5"/>
  <c r="I31" i="5"/>
  <c r="A13" i="3"/>
  <c r="B13" i="3" s="1"/>
  <c r="D12" i="3" l="1"/>
  <c r="C13" i="3"/>
  <c r="D13" i="3"/>
  <c r="H31" i="5"/>
  <c r="H51" i="5"/>
  <c r="I32" i="5"/>
  <c r="H56" i="5"/>
  <c r="H55" i="5"/>
  <c r="A14" i="3"/>
  <c r="B14" i="3" s="1"/>
  <c r="D14" i="3" l="1"/>
  <c r="C14" i="3"/>
  <c r="H32" i="5"/>
  <c r="H54" i="5"/>
  <c r="A15" i="3"/>
  <c r="B15" i="3" s="1"/>
  <c r="I33" i="5"/>
  <c r="H59" i="5"/>
  <c r="H58" i="5"/>
  <c r="D15" i="3" l="1"/>
  <c r="C15" i="3"/>
  <c r="H33" i="5"/>
  <c r="H57" i="5"/>
  <c r="A16" i="3"/>
  <c r="B16" i="3" s="1"/>
  <c r="I34" i="5"/>
  <c r="H62" i="5"/>
  <c r="H61" i="5"/>
  <c r="C16" i="3" l="1"/>
  <c r="D16" i="3"/>
  <c r="H34" i="5"/>
  <c r="H60" i="5"/>
  <c r="H64" i="5"/>
  <c r="I35" i="5"/>
  <c r="H65" i="5"/>
  <c r="A17" i="3"/>
  <c r="B17" i="3" s="1"/>
  <c r="C17" i="3" l="1"/>
  <c r="D17" i="3"/>
  <c r="H63" i="5"/>
  <c r="H35" i="5"/>
  <c r="H67" i="5"/>
  <c r="H68" i="5"/>
  <c r="I36" i="5"/>
  <c r="A18" i="3"/>
  <c r="B18" i="3" s="1"/>
  <c r="C18" i="3" l="1"/>
  <c r="D18" i="3"/>
  <c r="H36" i="5"/>
  <c r="H66" i="5"/>
  <c r="A19" i="3"/>
  <c r="B19" i="3" s="1"/>
  <c r="I37" i="5"/>
  <c r="H71" i="5"/>
  <c r="H70" i="5"/>
  <c r="D19" i="3" l="1"/>
  <c r="C19" i="3"/>
  <c r="H69" i="5"/>
  <c r="H37" i="5"/>
  <c r="I38" i="5"/>
  <c r="H73" i="5"/>
  <c r="H74" i="5"/>
  <c r="A20" i="3"/>
  <c r="B20" i="3" s="1"/>
  <c r="D20" i="3" l="1"/>
  <c r="C20" i="3"/>
  <c r="H38" i="5"/>
  <c r="H72" i="5"/>
  <c r="A21" i="3"/>
  <c r="B21" i="3" s="1"/>
  <c r="H76" i="5"/>
  <c r="H77" i="5"/>
  <c r="K27" i="5" a="1"/>
  <c r="D21" i="3" l="1"/>
  <c r="C21" i="3"/>
  <c r="H75" i="5"/>
  <c r="H39" i="5"/>
  <c r="K29" i="5"/>
  <c r="K33" i="5"/>
  <c r="K37" i="5"/>
  <c r="K30" i="5"/>
  <c r="K35" i="5"/>
  <c r="K31" i="5"/>
  <c r="K36" i="5"/>
  <c r="K34" i="5"/>
  <c r="K38" i="5"/>
  <c r="K28" i="5"/>
  <c r="K27" i="5"/>
  <c r="K39" i="5"/>
  <c r="K32" i="5"/>
  <c r="A22" i="3"/>
  <c r="B22" i="3" s="1"/>
  <c r="D22" i="3" l="1"/>
  <c r="C22" i="3"/>
  <c r="A23" i="3"/>
  <c r="B23" i="3" s="1"/>
  <c r="K46" i="5"/>
  <c r="K45" i="5"/>
  <c r="K54" i="5"/>
  <c r="K55" i="5"/>
  <c r="K61" i="5"/>
  <c r="K60" i="5"/>
  <c r="K63" i="5"/>
  <c r="K64" i="5"/>
  <c r="K52" i="5"/>
  <c r="K51" i="5"/>
  <c r="L40" i="5"/>
  <c r="M43" i="5" s="1"/>
  <c r="K69" i="5"/>
  <c r="K70" i="5"/>
  <c r="K73" i="5"/>
  <c r="K72" i="5"/>
  <c r="K57" i="5"/>
  <c r="K58" i="5"/>
  <c r="K75" i="5"/>
  <c r="K76" i="5"/>
  <c r="K66" i="5"/>
  <c r="K67" i="5"/>
  <c r="K49" i="5"/>
  <c r="K48" i="5"/>
  <c r="C23" i="3" l="1"/>
  <c r="D23" i="3"/>
  <c r="A24" i="3"/>
  <c r="B24" i="3" s="1"/>
  <c r="C24" i="3" l="1"/>
  <c r="D24" i="3"/>
  <c r="A25" i="3"/>
  <c r="B25" i="3" s="1"/>
  <c r="D25" i="3" l="1"/>
  <c r="C25" i="3"/>
  <c r="A26" i="3"/>
  <c r="B26" i="3" s="1"/>
  <c r="C26" i="3" l="1"/>
  <c r="D26" i="3"/>
  <c r="A27" i="3"/>
  <c r="B27" i="3" s="1"/>
  <c r="C27" i="3" l="1"/>
  <c r="D27" i="3"/>
  <c r="A28" i="3"/>
  <c r="B28" i="3" s="1"/>
  <c r="C28" i="3" l="1"/>
  <c r="D28" i="3"/>
  <c r="A29" i="3"/>
  <c r="B29" i="3" s="1"/>
  <c r="C29" i="3" l="1"/>
  <c r="D29" i="3"/>
  <c r="A30" i="3"/>
  <c r="B30" i="3" s="1"/>
  <c r="D30" i="3" l="1"/>
  <c r="C30" i="3"/>
  <c r="A31" i="3"/>
  <c r="B31" i="3" s="1"/>
  <c r="D31" i="3" l="1"/>
  <c r="C31" i="3"/>
  <c r="A32" i="3"/>
  <c r="B32" i="3" s="1"/>
  <c r="D32" i="3" l="1"/>
  <c r="C32" i="3"/>
  <c r="A33" i="3"/>
  <c r="B33" i="3" s="1"/>
  <c r="C33" i="3" l="1"/>
  <c r="D33" i="3"/>
  <c r="A34" i="3"/>
  <c r="B34" i="3" s="1"/>
  <c r="C34" i="3" l="1"/>
  <c r="D34" i="3"/>
  <c r="A35" i="3"/>
  <c r="B35" i="3" s="1"/>
  <c r="C35" i="3" l="1"/>
  <c r="D35" i="3"/>
  <c r="A36" i="3"/>
  <c r="B36" i="3" s="1"/>
  <c r="D36" i="3" l="1"/>
  <c r="C36" i="3"/>
  <c r="A37" i="3"/>
  <c r="B37" i="3" s="1"/>
  <c r="D37" i="3" l="1"/>
  <c r="C37" i="3"/>
  <c r="A38" i="3"/>
  <c r="B38" i="3" s="1"/>
  <c r="D38" i="3" l="1"/>
  <c r="C38" i="3"/>
  <c r="A39" i="3"/>
  <c r="B39" i="3" s="1"/>
  <c r="C39" i="3" l="1"/>
  <c r="D39" i="3"/>
  <c r="A40" i="3"/>
  <c r="B40" i="3" s="1"/>
  <c r="D40" i="3" l="1"/>
  <c r="C40" i="3"/>
  <c r="A41" i="3"/>
  <c r="B41" i="3" s="1"/>
  <c r="D41" i="3" l="1"/>
  <c r="C41" i="3"/>
  <c r="A42" i="3"/>
  <c r="B42" i="3" s="1"/>
  <c r="C42" i="3" l="1"/>
  <c r="D42" i="3"/>
  <c r="A43" i="3"/>
  <c r="B43" i="3" s="1"/>
  <c r="D43" i="3" l="1"/>
  <c r="C43" i="3"/>
  <c r="A44" i="3"/>
  <c r="B44" i="3" s="1"/>
  <c r="D44" i="3" l="1"/>
  <c r="C44" i="3"/>
  <c r="A45" i="3"/>
  <c r="B45" i="3" s="1"/>
  <c r="D45" i="3" l="1"/>
  <c r="C45" i="3"/>
  <c r="A46" i="3"/>
  <c r="B46" i="3" s="1"/>
  <c r="D46" i="3" l="1"/>
  <c r="C46" i="3"/>
  <c r="A47" i="3"/>
  <c r="B47" i="3" s="1"/>
  <c r="C47" i="3" l="1"/>
  <c r="D47" i="3"/>
  <c r="A48" i="3"/>
  <c r="B48" i="3" s="1"/>
  <c r="D48" i="3" l="1"/>
  <c r="C48" i="3"/>
  <c r="A49" i="3"/>
  <c r="B49" i="3" s="1"/>
  <c r="D49" i="3" l="1"/>
  <c r="C49" i="3"/>
  <c r="A50" i="3"/>
  <c r="B50" i="3" s="1"/>
  <c r="D50" i="3" l="1"/>
  <c r="C50" i="3"/>
  <c r="A51" i="3"/>
  <c r="B51" i="3" s="1"/>
  <c r="C51" i="3" l="1"/>
  <c r="D51" i="3"/>
  <c r="A52" i="3"/>
  <c r="B52" i="3" s="1"/>
  <c r="D52" i="3" l="1"/>
  <c r="C52" i="3"/>
  <c r="A53" i="3"/>
  <c r="B53" i="3" s="1"/>
  <c r="C53" i="3" l="1"/>
  <c r="D53" i="3"/>
  <c r="A54" i="3"/>
  <c r="B54" i="3" s="1"/>
  <c r="C54" i="3" l="1"/>
  <c r="D54" i="3"/>
  <c r="A55" i="3"/>
  <c r="B55" i="3" s="1"/>
  <c r="D55" i="3" l="1"/>
  <c r="C55" i="3"/>
  <c r="A56" i="3"/>
  <c r="B56" i="3" s="1"/>
  <c r="D56" i="3" l="1"/>
  <c r="C56" i="3"/>
  <c r="A57" i="3"/>
  <c r="B57" i="3" s="1"/>
  <c r="D57" i="3" l="1"/>
  <c r="C57" i="3"/>
  <c r="A58" i="3"/>
  <c r="B58" i="3" s="1"/>
  <c r="C58" i="3" l="1"/>
  <c r="D58" i="3"/>
  <c r="A59" i="3"/>
  <c r="B59" i="3" s="1"/>
  <c r="D59" i="3" l="1"/>
  <c r="C59" i="3"/>
  <c r="A60" i="3"/>
  <c r="B60" i="3" s="1"/>
  <c r="C60" i="3" l="1"/>
  <c r="D60" i="3"/>
  <c r="A61" i="3"/>
  <c r="B61" i="3" s="1"/>
  <c r="C61" i="3" l="1"/>
  <c r="D61" i="3"/>
  <c r="A62" i="3"/>
  <c r="B62" i="3" s="1"/>
  <c r="D62" i="3" l="1"/>
  <c r="C62" i="3"/>
  <c r="A63" i="3"/>
  <c r="B63" i="3" s="1"/>
  <c r="D63" i="3" l="1"/>
  <c r="C63" i="3"/>
  <c r="A64" i="3"/>
  <c r="B64" i="3" s="1"/>
  <c r="D64" i="3" l="1"/>
  <c r="C64" i="3"/>
  <c r="A65" i="3"/>
  <c r="B65" i="3" s="1"/>
  <c r="C65" i="3" l="1"/>
  <c r="D65" i="3"/>
  <c r="A66" i="3"/>
  <c r="B66" i="3" s="1"/>
  <c r="D66" i="3" l="1"/>
  <c r="C66" i="3"/>
  <c r="A67" i="3"/>
  <c r="B67" i="3" s="1"/>
  <c r="C67" i="3" l="1"/>
  <c r="D67" i="3"/>
  <c r="A68" i="3"/>
  <c r="B68" i="3" s="1"/>
  <c r="D68" i="3" l="1"/>
  <c r="C68" i="3"/>
  <c r="A69" i="3"/>
  <c r="B69" i="3" s="1"/>
  <c r="D69" i="3" l="1"/>
  <c r="C69" i="3"/>
  <c r="A70" i="3"/>
  <c r="B70" i="3" s="1"/>
  <c r="D70" i="3" l="1"/>
  <c r="C70" i="3"/>
  <c r="A71" i="3"/>
  <c r="B71" i="3" s="1"/>
  <c r="D71" i="3" l="1"/>
  <c r="C71" i="3"/>
  <c r="A72" i="3"/>
  <c r="B72" i="3" s="1"/>
  <c r="D72" i="3" l="1"/>
  <c r="C72" i="3"/>
  <c r="A73" i="3"/>
  <c r="B73" i="3" s="1"/>
  <c r="D73" i="3" l="1"/>
  <c r="C73" i="3"/>
  <c r="A74" i="3"/>
  <c r="B74" i="3" s="1"/>
  <c r="C74" i="3" l="1"/>
  <c r="D74" i="3"/>
  <c r="A75" i="3"/>
  <c r="B75" i="3" s="1"/>
  <c r="C75" i="3" l="1"/>
  <c r="D75" i="3"/>
  <c r="A76" i="3"/>
  <c r="B76" i="3" s="1"/>
  <c r="D76" i="3" l="1"/>
  <c r="C76" i="3"/>
  <c r="A77" i="3"/>
  <c r="B77" i="3" s="1"/>
  <c r="D77" i="3" l="1"/>
  <c r="C77" i="3"/>
  <c r="A78" i="3"/>
  <c r="B78" i="3" s="1"/>
  <c r="C78" i="3" l="1"/>
  <c r="D78" i="3"/>
  <c r="A79" i="3"/>
  <c r="B79" i="3" s="1"/>
  <c r="D79" i="3" l="1"/>
  <c r="C79" i="3"/>
  <c r="A80" i="3"/>
  <c r="B80" i="3" s="1"/>
  <c r="D80" i="3" l="1"/>
  <c r="C80" i="3"/>
  <c r="A81" i="3"/>
  <c r="B81" i="3" s="1"/>
  <c r="C81" i="3" l="1"/>
  <c r="D81" i="3"/>
  <c r="A82" i="3"/>
  <c r="B82" i="3" s="1"/>
  <c r="C82" i="3" l="1"/>
  <c r="D82" i="3"/>
  <c r="A83" i="3"/>
  <c r="B83" i="3" s="1"/>
  <c r="C83" i="3" l="1"/>
  <c r="D83" i="3"/>
  <c r="A84" i="3"/>
  <c r="B84" i="3" s="1"/>
  <c r="C84" i="3" l="1"/>
  <c r="D84" i="3"/>
  <c r="A85" i="3"/>
  <c r="B85" i="3" s="1"/>
  <c r="C85" i="3" l="1"/>
  <c r="D85" i="3"/>
  <c r="A86" i="3"/>
  <c r="B86" i="3" s="1"/>
  <c r="C86" i="3" l="1"/>
  <c r="D86" i="3"/>
  <c r="A87" i="3"/>
  <c r="B87" i="3" s="1"/>
  <c r="C87" i="3" l="1"/>
  <c r="D87" i="3"/>
  <c r="A88" i="3"/>
  <c r="B88" i="3" s="1"/>
  <c r="C88" i="3" l="1"/>
  <c r="D88" i="3"/>
  <c r="A89" i="3"/>
  <c r="B89" i="3" s="1"/>
  <c r="C89" i="3" l="1"/>
  <c r="D89" i="3"/>
  <c r="A90" i="3"/>
  <c r="B90" i="3" s="1"/>
  <c r="D90" i="3" l="1"/>
  <c r="C90" i="3"/>
  <c r="A91" i="3"/>
  <c r="B91" i="3" s="1"/>
  <c r="C91" i="3" l="1"/>
  <c r="D91" i="3"/>
  <c r="A92" i="3"/>
  <c r="B92" i="3" s="1"/>
  <c r="C92" i="3" l="1"/>
  <c r="D92" i="3"/>
  <c r="A93" i="3"/>
  <c r="B93" i="3" s="1"/>
  <c r="C93" i="3" l="1"/>
  <c r="D93" i="3"/>
  <c r="A94" i="3"/>
  <c r="B94" i="3" s="1"/>
  <c r="D94" i="3" l="1"/>
  <c r="C94" i="3"/>
  <c r="A95" i="3"/>
  <c r="B95" i="3" s="1"/>
  <c r="C95" i="3" l="1"/>
  <c r="D95" i="3"/>
  <c r="A96" i="3"/>
  <c r="B96" i="3" s="1"/>
  <c r="C96" i="3" l="1"/>
  <c r="D96" i="3"/>
  <c r="A97" i="3"/>
  <c r="B97" i="3" s="1"/>
  <c r="D97" i="3" l="1"/>
  <c r="C97" i="3"/>
  <c r="A98" i="3"/>
  <c r="B98" i="3" s="1"/>
  <c r="D98" i="3" l="1"/>
  <c r="C98" i="3"/>
  <c r="A99" i="3"/>
  <c r="B99" i="3" s="1"/>
  <c r="D99" i="3" l="1"/>
  <c r="C99" i="3"/>
  <c r="A100" i="3"/>
  <c r="B100" i="3" s="1"/>
  <c r="D100" i="3" l="1"/>
  <c r="C100" i="3"/>
  <c r="A101" i="3"/>
  <c r="B101" i="3" s="1"/>
  <c r="D101" i="3" l="1"/>
  <c r="C101" i="3"/>
  <c r="A102" i="3"/>
  <c r="B102" i="3" s="1"/>
  <c r="D102" i="3" l="1"/>
  <c r="C102" i="3"/>
  <c r="A103" i="3"/>
  <c r="B103" i="3" s="1"/>
  <c r="C103" i="3" l="1"/>
  <c r="D103" i="3"/>
  <c r="A104" i="3"/>
  <c r="B104" i="3" s="1"/>
  <c r="D104" i="3" l="1"/>
  <c r="C104" i="3"/>
  <c r="A105" i="3"/>
  <c r="B105" i="3" s="1"/>
  <c r="D105" i="3" l="1"/>
  <c r="C105" i="3"/>
  <c r="A106" i="3"/>
  <c r="B106" i="3" s="1"/>
  <c r="D106" i="3" l="1"/>
  <c r="C106" i="3"/>
  <c r="A107" i="3"/>
  <c r="B107" i="3" s="1"/>
  <c r="C107" i="3" l="1"/>
  <c r="D107" i="3"/>
  <c r="A108" i="3"/>
  <c r="B108" i="3" s="1"/>
  <c r="D108" i="3" l="1"/>
  <c r="C108" i="3"/>
  <c r="A109" i="3"/>
  <c r="B109" i="3" s="1"/>
  <c r="D109" i="3" l="1"/>
  <c r="C109" i="3"/>
  <c r="A110" i="3"/>
  <c r="B110" i="3" s="1"/>
  <c r="C110" i="3" l="1"/>
  <c r="D110" i="3"/>
  <c r="A111" i="3"/>
  <c r="B111" i="3" s="1"/>
  <c r="D111" i="3" l="1"/>
  <c r="C111" i="3"/>
  <c r="A112" i="3"/>
  <c r="B112" i="3" s="1"/>
  <c r="C112" i="3" l="1"/>
  <c r="D112" i="3"/>
  <c r="A113" i="3"/>
  <c r="B113" i="3" s="1"/>
  <c r="D113" i="3" l="1"/>
  <c r="C113" i="3"/>
  <c r="A114" i="3"/>
  <c r="B114" i="3" s="1"/>
  <c r="C114" i="3" l="1"/>
  <c r="D114" i="3"/>
  <c r="A115" i="3"/>
  <c r="B115" i="3" s="1"/>
  <c r="D115" i="3" l="1"/>
  <c r="C115" i="3"/>
  <c r="A116" i="3"/>
  <c r="B116" i="3" s="1"/>
  <c r="C116" i="3" l="1"/>
  <c r="D116" i="3"/>
  <c r="A117" i="3"/>
  <c r="B117" i="3" s="1"/>
  <c r="C117" i="3" l="1"/>
  <c r="D117" i="3"/>
  <c r="A118" i="3"/>
  <c r="B118" i="3" s="1"/>
  <c r="D118" i="3" l="1"/>
  <c r="C118" i="3"/>
  <c r="A119" i="3"/>
  <c r="B119" i="3" s="1"/>
  <c r="C119" i="3" l="1"/>
  <c r="D119" i="3"/>
  <c r="A120" i="3"/>
  <c r="B120" i="3" s="1"/>
  <c r="C120" i="3" l="1"/>
  <c r="D120" i="3"/>
  <c r="A121" i="3"/>
  <c r="B121" i="3" s="1"/>
  <c r="C121" i="3" l="1"/>
  <c r="D121" i="3"/>
  <c r="A122" i="3"/>
  <c r="B122" i="3" s="1"/>
  <c r="D122" i="3" l="1"/>
  <c r="C122" i="3"/>
  <c r="A123" i="3"/>
  <c r="B123" i="3" s="1"/>
  <c r="D123" i="3" l="1"/>
  <c r="C123" i="3"/>
  <c r="A124" i="3"/>
  <c r="B124" i="3" s="1"/>
  <c r="C124" i="3" l="1"/>
  <c r="D124" i="3"/>
  <c r="A125" i="3"/>
  <c r="B125" i="3" s="1"/>
  <c r="C125" i="3" l="1"/>
  <c r="D125" i="3"/>
  <c r="A126" i="3"/>
  <c r="B126" i="3" s="1"/>
  <c r="D126" i="3" l="1"/>
  <c r="C126" i="3"/>
  <c r="A127" i="3"/>
  <c r="B127" i="3" s="1"/>
  <c r="D127" i="3" l="1"/>
  <c r="C127" i="3"/>
  <c r="A128" i="3"/>
  <c r="B128" i="3" s="1"/>
  <c r="D128" i="3" l="1"/>
  <c r="C128" i="3"/>
  <c r="A129" i="3"/>
  <c r="B129" i="3" s="1"/>
  <c r="D129" i="3" l="1"/>
  <c r="C129" i="3"/>
  <c r="A130" i="3"/>
  <c r="B130" i="3" s="1"/>
  <c r="D130" i="3" l="1"/>
  <c r="C130" i="3"/>
  <c r="A131" i="3"/>
  <c r="B131" i="3" s="1"/>
  <c r="D131" i="3" l="1"/>
  <c r="C131" i="3"/>
  <c r="A132" i="3"/>
  <c r="B132" i="3" s="1"/>
  <c r="D132" i="3" l="1"/>
  <c r="C132" i="3"/>
  <c r="A133" i="3"/>
  <c r="B133" i="3" s="1"/>
  <c r="D133" i="3" l="1"/>
  <c r="C133" i="3"/>
  <c r="A134" i="3"/>
  <c r="B134" i="3" s="1"/>
  <c r="D134" i="3" l="1"/>
  <c r="C134" i="3"/>
  <c r="A135" i="3"/>
  <c r="B135" i="3" s="1"/>
  <c r="D135" i="3" l="1"/>
  <c r="C135" i="3"/>
  <c r="A136" i="3"/>
  <c r="B136" i="3" s="1"/>
  <c r="D136" i="3" l="1"/>
  <c r="C136" i="3"/>
  <c r="A137" i="3"/>
  <c r="B137" i="3" s="1"/>
  <c r="D137" i="3" l="1"/>
  <c r="C137" i="3"/>
  <c r="A138" i="3"/>
  <c r="B138" i="3" s="1"/>
  <c r="C138" i="3" l="1"/>
  <c r="D138" i="3"/>
  <c r="A139" i="3"/>
  <c r="B139" i="3" s="1"/>
  <c r="D139" i="3" l="1"/>
  <c r="C139" i="3"/>
  <c r="A140" i="3"/>
  <c r="B140" i="3" s="1"/>
  <c r="D140" i="3" l="1"/>
  <c r="C140" i="3"/>
  <c r="A141" i="3"/>
  <c r="B141" i="3" s="1"/>
  <c r="D141" i="3" l="1"/>
  <c r="C141" i="3"/>
  <c r="A142" i="3"/>
  <c r="B142" i="3" s="1"/>
  <c r="C142" i="3" l="1"/>
  <c r="D142" i="3"/>
  <c r="A143" i="3"/>
  <c r="B143" i="3" s="1"/>
  <c r="C143" i="3" l="1"/>
  <c r="D143" i="3"/>
  <c r="A144" i="3"/>
  <c r="B144" i="3" s="1"/>
  <c r="D144" i="3" l="1"/>
  <c r="C144" i="3"/>
  <c r="A145" i="3"/>
  <c r="B145" i="3" s="1"/>
  <c r="C145" i="3" l="1"/>
  <c r="D145" i="3"/>
  <c r="A146" i="3"/>
  <c r="B146" i="3" s="1"/>
  <c r="D146" i="3" l="1"/>
  <c r="C146" i="3"/>
  <c r="A147" i="3"/>
  <c r="B147" i="3" s="1"/>
  <c r="C147" i="3" l="1"/>
  <c r="D147" i="3"/>
  <c r="A148" i="3"/>
  <c r="B148" i="3" s="1"/>
  <c r="C148" i="3" l="1"/>
  <c r="D148" i="3"/>
  <c r="A149" i="3"/>
  <c r="B149" i="3" s="1"/>
  <c r="C149" i="3" l="1"/>
  <c r="D149" i="3"/>
  <c r="A150" i="3"/>
  <c r="B150" i="3" s="1"/>
  <c r="C150" i="3" l="1"/>
  <c r="D150" i="3"/>
  <c r="A151" i="3"/>
  <c r="B151" i="3" s="1"/>
  <c r="D151" i="3" l="1"/>
  <c r="C151" i="3"/>
  <c r="A152" i="3"/>
  <c r="B152" i="3" s="1"/>
  <c r="C152" i="3" l="1"/>
  <c r="D152" i="3"/>
  <c r="A153" i="3"/>
  <c r="B153" i="3" s="1"/>
  <c r="C153" i="3" l="1"/>
  <c r="D153" i="3"/>
  <c r="A154" i="3"/>
  <c r="B154" i="3" s="1"/>
  <c r="C154" i="3" l="1"/>
  <c r="D154" i="3"/>
  <c r="A155" i="3"/>
  <c r="B155" i="3" s="1"/>
  <c r="D155" i="3" l="1"/>
  <c r="C155" i="3"/>
  <c r="A156" i="3"/>
  <c r="B156" i="3" s="1"/>
  <c r="D156" i="3" l="1"/>
  <c r="C156" i="3"/>
  <c r="A157" i="3"/>
  <c r="B157" i="3" s="1"/>
  <c r="D157" i="3" l="1"/>
  <c r="C157" i="3"/>
  <c r="A158" i="3"/>
  <c r="B158" i="3" s="1"/>
  <c r="D158" i="3" l="1"/>
  <c r="C158" i="3"/>
  <c r="A159" i="3"/>
  <c r="B159" i="3" s="1"/>
  <c r="D159" i="3" l="1"/>
  <c r="C159" i="3"/>
  <c r="A160" i="3"/>
  <c r="B160" i="3" s="1"/>
  <c r="D160" i="3" l="1"/>
  <c r="C160" i="3"/>
  <c r="A161" i="3"/>
  <c r="B161" i="3" s="1"/>
  <c r="C161" i="3" l="1"/>
  <c r="D161" i="3"/>
  <c r="A162" i="3"/>
  <c r="B162" i="3" s="1"/>
  <c r="D162" i="3" l="1"/>
  <c r="C162" i="3"/>
  <c r="A163" i="3"/>
  <c r="B163" i="3" s="1"/>
  <c r="C163" i="3" l="1"/>
  <c r="D163" i="3"/>
  <c r="A164" i="3"/>
  <c r="B164" i="3" s="1"/>
  <c r="D164" i="3" l="1"/>
  <c r="C164" i="3"/>
  <c r="A165" i="3"/>
  <c r="B165" i="3" s="1"/>
  <c r="D165" i="3" l="1"/>
  <c r="C165" i="3"/>
  <c r="A166" i="3"/>
  <c r="B166" i="3" s="1"/>
  <c r="D166" i="3" l="1"/>
  <c r="C166" i="3"/>
  <c r="A167" i="3"/>
  <c r="B167" i="3" s="1"/>
  <c r="D167" i="3" l="1"/>
  <c r="C167" i="3"/>
  <c r="A168" i="3"/>
  <c r="B168" i="3" s="1"/>
  <c r="D168" i="3" l="1"/>
  <c r="C168" i="3"/>
  <c r="A169" i="3"/>
  <c r="B169" i="3" s="1"/>
  <c r="D169" i="3" l="1"/>
  <c r="C169" i="3"/>
  <c r="A170" i="3"/>
  <c r="B170" i="3" s="1"/>
  <c r="C170" i="3" l="1"/>
  <c r="D170" i="3"/>
  <c r="A171" i="3"/>
  <c r="B171" i="3" s="1"/>
  <c r="C171" i="3" l="1"/>
  <c r="D171" i="3"/>
  <c r="A172" i="3"/>
  <c r="B172" i="3" s="1"/>
  <c r="D172" i="3" l="1"/>
  <c r="C172" i="3"/>
  <c r="A173" i="3"/>
  <c r="B173" i="3" s="1"/>
  <c r="D173" i="3" l="1"/>
  <c r="C173" i="3"/>
  <c r="A174" i="3"/>
  <c r="B174" i="3" s="1"/>
  <c r="D174" i="3" l="1"/>
  <c r="C174" i="3"/>
  <c r="A175" i="3"/>
  <c r="B175" i="3" s="1"/>
  <c r="C175" i="3" l="1"/>
  <c r="D175" i="3"/>
  <c r="A176" i="3"/>
  <c r="B176" i="3" s="1"/>
  <c r="C176" i="3" l="1"/>
  <c r="D176" i="3"/>
  <c r="A177" i="3"/>
  <c r="B177" i="3" s="1"/>
  <c r="C177" i="3" l="1"/>
  <c r="D177" i="3"/>
  <c r="A178" i="3"/>
  <c r="B178" i="3" s="1"/>
  <c r="C178" i="3" l="1"/>
  <c r="D178" i="3"/>
  <c r="A179" i="3"/>
  <c r="B179" i="3" s="1"/>
  <c r="D179" i="3" l="1"/>
  <c r="C179" i="3"/>
  <c r="A180" i="3"/>
  <c r="B180" i="3" s="1"/>
  <c r="C180" i="3" l="1"/>
  <c r="D180" i="3"/>
  <c r="A181" i="3"/>
  <c r="B181" i="3" s="1"/>
  <c r="C181" i="3" l="1"/>
  <c r="D181" i="3"/>
  <c r="A182" i="3"/>
  <c r="B182" i="3" s="1"/>
  <c r="C182" i="3" l="1"/>
  <c r="D182" i="3"/>
  <c r="A183" i="3"/>
  <c r="B183" i="3" s="1"/>
  <c r="C183" i="3" l="1"/>
  <c r="D183" i="3"/>
  <c r="A184" i="3"/>
  <c r="B184" i="3" s="1"/>
  <c r="C184" i="3" l="1"/>
  <c r="D184" i="3"/>
  <c r="A185" i="3"/>
  <c r="B185" i="3" s="1"/>
  <c r="D185" i="3" l="1"/>
  <c r="C185" i="3"/>
  <c r="A186" i="3"/>
  <c r="B186" i="3" s="1"/>
  <c r="D186" i="3" l="1"/>
  <c r="C186" i="3"/>
  <c r="A187" i="3"/>
  <c r="B187" i="3" s="1"/>
  <c r="D187" i="3" l="1"/>
  <c r="C187" i="3"/>
  <c r="A188" i="3"/>
  <c r="B188" i="3" s="1"/>
  <c r="C188" i="3" l="1"/>
  <c r="D188" i="3"/>
  <c r="A189" i="3"/>
  <c r="B189" i="3" s="1"/>
  <c r="C189" i="3" l="1"/>
  <c r="D189" i="3"/>
  <c r="A190" i="3"/>
  <c r="B190" i="3" s="1"/>
  <c r="D190" i="3" l="1"/>
  <c r="C190" i="3"/>
  <c r="A191" i="3"/>
  <c r="B191" i="3" s="1"/>
  <c r="C191" i="3" l="1"/>
  <c r="D191" i="3"/>
  <c r="A192" i="3"/>
  <c r="B192" i="3" s="1"/>
  <c r="D192" i="3" l="1"/>
  <c r="C192" i="3"/>
  <c r="A193" i="3"/>
  <c r="B193" i="3" s="1"/>
  <c r="D193" i="3" l="1"/>
  <c r="C193" i="3"/>
  <c r="A194" i="3"/>
  <c r="B194" i="3" s="1"/>
  <c r="D194" i="3" l="1"/>
  <c r="C194" i="3"/>
  <c r="A195" i="3"/>
  <c r="B195" i="3" s="1"/>
  <c r="D195" i="3" l="1"/>
  <c r="C195" i="3"/>
  <c r="A196" i="3"/>
  <c r="B196" i="3" s="1"/>
  <c r="D196" i="3" l="1"/>
  <c r="C196" i="3"/>
  <c r="A197" i="3"/>
  <c r="B197" i="3" s="1"/>
  <c r="D197" i="3" l="1"/>
  <c r="C197" i="3"/>
  <c r="A198" i="3"/>
  <c r="B198" i="3" s="1"/>
  <c r="D198" i="3" l="1"/>
  <c r="C198" i="3"/>
  <c r="A199" i="3"/>
  <c r="B199" i="3" s="1"/>
  <c r="C199" i="3" l="1"/>
  <c r="D199" i="3"/>
  <c r="A200" i="3"/>
  <c r="B200" i="3" s="1"/>
  <c r="D200" i="3" l="1"/>
  <c r="C200" i="3"/>
  <c r="A201" i="3"/>
  <c r="B201" i="3" s="1"/>
  <c r="D201" i="3" l="1"/>
  <c r="C201" i="3"/>
  <c r="A202" i="3"/>
  <c r="B202" i="3" s="1"/>
  <c r="D202" i="3" l="1"/>
  <c r="C202" i="3"/>
  <c r="A203" i="3"/>
  <c r="B203" i="3" s="1"/>
  <c r="C203" i="3" l="1"/>
  <c r="D203" i="3"/>
  <c r="A204" i="3"/>
  <c r="B204" i="3" s="1"/>
  <c r="D204" i="3" l="1"/>
  <c r="C204" i="3"/>
  <c r="A205" i="3"/>
  <c r="B205" i="3" s="1"/>
  <c r="D205" i="3" l="1"/>
  <c r="C205" i="3"/>
  <c r="A206" i="3"/>
  <c r="B206" i="3" s="1"/>
  <c r="C206" i="3" l="1"/>
  <c r="D206" i="3"/>
  <c r="A207" i="3"/>
  <c r="B207" i="3" s="1"/>
  <c r="C207" i="3" l="1"/>
  <c r="D207" i="3"/>
  <c r="A208" i="3"/>
  <c r="B208" i="3" s="1"/>
  <c r="C208" i="3" l="1"/>
  <c r="D208" i="3"/>
  <c r="A209" i="3"/>
  <c r="B209" i="3" s="1"/>
  <c r="D209" i="3" l="1"/>
  <c r="C209" i="3"/>
  <c r="A210" i="3"/>
  <c r="B210" i="3" s="1"/>
  <c r="C210" i="3" l="1"/>
  <c r="D210" i="3"/>
  <c r="A211" i="3"/>
  <c r="B211" i="3" s="1"/>
  <c r="D211" i="3" l="1"/>
  <c r="C211" i="3"/>
  <c r="A212" i="3"/>
  <c r="B212" i="3" s="1"/>
  <c r="C212" i="3" l="1"/>
  <c r="D212" i="3"/>
  <c r="A213" i="3"/>
  <c r="B213" i="3" s="1"/>
  <c r="C213" i="3" l="1"/>
  <c r="D213" i="3"/>
  <c r="A214" i="3"/>
  <c r="B214" i="3" s="1"/>
  <c r="C214" i="3" l="1"/>
  <c r="D214" i="3"/>
  <c r="A215" i="3"/>
  <c r="B215" i="3" s="1"/>
  <c r="D215" i="3" l="1"/>
  <c r="C215" i="3"/>
  <c r="A216" i="3"/>
  <c r="B216" i="3" s="1"/>
  <c r="D216" i="3" l="1"/>
  <c r="C216" i="3"/>
  <c r="A217" i="3"/>
  <c r="B217" i="3" s="1"/>
  <c r="C217" i="3" l="1"/>
  <c r="D217" i="3"/>
  <c r="A218" i="3"/>
  <c r="B218" i="3" s="1"/>
  <c r="D218" i="3" l="1"/>
  <c r="C218" i="3"/>
  <c r="A219" i="3"/>
  <c r="B219" i="3" s="1"/>
  <c r="C219" i="3" l="1"/>
  <c r="D219" i="3"/>
  <c r="A220" i="3"/>
  <c r="B220" i="3" s="1"/>
  <c r="D220" i="3" l="1"/>
  <c r="C220" i="3"/>
  <c r="A221" i="3"/>
  <c r="B221" i="3" s="1"/>
  <c r="C221" i="3" l="1"/>
  <c r="D221" i="3"/>
  <c r="A222" i="3"/>
  <c r="B222" i="3" s="1"/>
  <c r="D222" i="3" l="1"/>
  <c r="C222" i="3"/>
  <c r="A223" i="3"/>
  <c r="B223" i="3" s="1"/>
  <c r="D223" i="3" l="1"/>
  <c r="C223" i="3"/>
  <c r="A224" i="3"/>
  <c r="B224" i="3" s="1"/>
  <c r="D224" i="3" l="1"/>
  <c r="C224" i="3"/>
  <c r="A225" i="3"/>
  <c r="B225" i="3" s="1"/>
  <c r="D225" i="3" l="1"/>
  <c r="C225" i="3"/>
  <c r="A226" i="3"/>
  <c r="B226" i="3" s="1"/>
  <c r="D226" i="3" l="1"/>
  <c r="C226" i="3"/>
  <c r="A227" i="3"/>
  <c r="B227" i="3" s="1"/>
  <c r="D227" i="3" l="1"/>
  <c r="C227" i="3"/>
  <c r="A228" i="3"/>
  <c r="B228" i="3" s="1"/>
  <c r="D228" i="3" l="1"/>
  <c r="C228" i="3"/>
  <c r="A229" i="3"/>
  <c r="B229" i="3" s="1"/>
  <c r="D229" i="3" l="1"/>
  <c r="C229" i="3"/>
  <c r="A230" i="3"/>
  <c r="B230" i="3" s="1"/>
  <c r="D230" i="3" l="1"/>
  <c r="C230" i="3"/>
  <c r="A231" i="3"/>
  <c r="B231" i="3" s="1"/>
  <c r="C231" i="3" l="1"/>
  <c r="D231" i="3"/>
  <c r="A232" i="3"/>
  <c r="B232" i="3" s="1"/>
  <c r="D232" i="3" l="1"/>
  <c r="C232" i="3"/>
  <c r="A233" i="3"/>
  <c r="B233" i="3" s="1"/>
  <c r="D233" i="3" l="1"/>
  <c r="C233" i="3"/>
  <c r="A234" i="3"/>
  <c r="B234" i="3" s="1"/>
  <c r="C234" i="3" l="1"/>
  <c r="D234" i="3"/>
  <c r="A235" i="3"/>
  <c r="B235" i="3" s="1"/>
  <c r="D235" i="3" l="1"/>
  <c r="C235" i="3"/>
  <c r="A236" i="3"/>
  <c r="B236" i="3" s="1"/>
  <c r="D236" i="3" l="1"/>
  <c r="C236" i="3"/>
  <c r="A237" i="3"/>
  <c r="B237" i="3" s="1"/>
  <c r="D237" i="3" l="1"/>
  <c r="C237" i="3"/>
  <c r="A238" i="3"/>
  <c r="B238" i="3" s="1"/>
  <c r="C238" i="3" l="1"/>
  <c r="D238" i="3"/>
  <c r="A239" i="3"/>
  <c r="B239" i="3" s="1"/>
  <c r="D239" i="3" l="1"/>
  <c r="C239" i="3"/>
  <c r="A240" i="3"/>
  <c r="B240" i="3" s="1"/>
  <c r="C240" i="3" l="1"/>
  <c r="D240" i="3"/>
  <c r="A241" i="3"/>
  <c r="B241" i="3" s="1"/>
  <c r="C241" i="3" l="1"/>
  <c r="D241" i="3"/>
  <c r="A242" i="3"/>
  <c r="B242" i="3" s="1"/>
  <c r="C242" i="3" l="1"/>
  <c r="D242" i="3"/>
  <c r="A243" i="3"/>
  <c r="B243" i="3" s="1"/>
  <c r="D243" i="3" l="1"/>
  <c r="C243" i="3"/>
  <c r="A244" i="3"/>
  <c r="B244" i="3" s="1"/>
  <c r="D244" i="3" l="1"/>
  <c r="C244" i="3"/>
  <c r="A245" i="3"/>
  <c r="B245" i="3" s="1"/>
  <c r="C245" i="3" l="1"/>
  <c r="D245" i="3"/>
  <c r="A246" i="3"/>
  <c r="B246" i="3" s="1"/>
  <c r="D246" i="3" l="1"/>
  <c r="C246" i="3"/>
  <c r="A247" i="3"/>
  <c r="B247" i="3" s="1"/>
  <c r="C247" i="3" l="1"/>
  <c r="D247" i="3"/>
  <c r="A248" i="3"/>
  <c r="B248" i="3" s="1"/>
  <c r="D248" i="3" l="1"/>
  <c r="C248" i="3"/>
  <c r="A249" i="3"/>
  <c r="B249" i="3" s="1"/>
  <c r="C249" i="3" l="1"/>
  <c r="D249" i="3"/>
  <c r="A250" i="3"/>
  <c r="B250" i="3" s="1"/>
  <c r="C250" i="3" l="1"/>
  <c r="D250" i="3"/>
  <c r="A251" i="3"/>
  <c r="B251" i="3" s="1"/>
  <c r="C251" i="3" l="1"/>
  <c r="D251" i="3"/>
  <c r="A252" i="3"/>
  <c r="B252" i="3" s="1"/>
  <c r="C252" i="3" l="1"/>
  <c r="D252" i="3"/>
  <c r="A253" i="3"/>
  <c r="B253" i="3" s="1"/>
  <c r="C253" i="3" l="1"/>
  <c r="D253" i="3"/>
  <c r="A254" i="3"/>
  <c r="B254" i="3" s="1"/>
  <c r="D254" i="3" l="1"/>
  <c r="C254" i="3"/>
  <c r="A255" i="3"/>
  <c r="B255" i="3" s="1"/>
  <c r="D255" i="3" l="1"/>
  <c r="C255" i="3"/>
  <c r="A256" i="3"/>
  <c r="B256" i="3" s="1"/>
  <c r="D256" i="3" l="1"/>
  <c r="C256" i="3"/>
  <c r="A257" i="3"/>
  <c r="B257" i="3" s="1"/>
  <c r="D257" i="3" l="1"/>
  <c r="C257" i="3"/>
  <c r="A258" i="3"/>
  <c r="B258" i="3" s="1"/>
  <c r="D258" i="3" l="1"/>
  <c r="C258" i="3"/>
  <c r="A259" i="3"/>
  <c r="B259" i="3" s="1"/>
  <c r="C259" i="3" l="1"/>
  <c r="D259" i="3"/>
  <c r="A260" i="3"/>
  <c r="B260" i="3" s="1"/>
  <c r="D260" i="3" l="1"/>
  <c r="C260" i="3"/>
  <c r="A261" i="3"/>
  <c r="B261" i="3" s="1"/>
  <c r="D261" i="3" l="1"/>
  <c r="C261" i="3"/>
  <c r="A262" i="3"/>
  <c r="B262" i="3" s="1"/>
  <c r="D262" i="3" l="1"/>
  <c r="C262" i="3"/>
  <c r="A263" i="3"/>
  <c r="B263" i="3" s="1"/>
  <c r="D263" i="3" l="1"/>
  <c r="C263" i="3"/>
  <c r="A264" i="3"/>
  <c r="B264" i="3" s="1"/>
  <c r="D264" i="3" l="1"/>
  <c r="C264" i="3"/>
  <c r="A265" i="3"/>
  <c r="B265" i="3" s="1"/>
  <c r="D265" i="3" l="1"/>
  <c r="C265" i="3"/>
  <c r="A266" i="3"/>
  <c r="B266" i="3" s="1"/>
  <c r="C266" i="3" l="1"/>
  <c r="D266" i="3"/>
  <c r="A267" i="3"/>
  <c r="B267" i="3" s="1"/>
  <c r="D267" i="3" l="1"/>
  <c r="C267" i="3"/>
  <c r="A268" i="3"/>
  <c r="B268" i="3" s="1"/>
  <c r="D268" i="3" l="1"/>
  <c r="C268" i="3"/>
  <c r="A269" i="3"/>
  <c r="B269" i="3" s="1"/>
  <c r="D269" i="3" l="1"/>
  <c r="C269" i="3"/>
  <c r="A270" i="3"/>
  <c r="B270" i="3" s="1"/>
  <c r="C270" i="3" l="1"/>
  <c r="D270" i="3"/>
  <c r="A271" i="3"/>
  <c r="B271" i="3" s="1"/>
  <c r="D271" i="3" l="1"/>
  <c r="C271" i="3"/>
  <c r="A272" i="3"/>
  <c r="B272" i="3" s="1"/>
  <c r="D272" i="3" l="1"/>
  <c r="C272" i="3"/>
  <c r="A273" i="3"/>
  <c r="B273" i="3" s="1"/>
  <c r="C273" i="3" l="1"/>
  <c r="D273" i="3"/>
  <c r="A274" i="3"/>
  <c r="B274" i="3" s="1"/>
  <c r="D274" i="3" l="1"/>
  <c r="C274" i="3"/>
  <c r="A275" i="3"/>
  <c r="B275" i="3" s="1"/>
  <c r="C275" i="3" l="1"/>
  <c r="D275" i="3"/>
  <c r="A276" i="3"/>
  <c r="B276" i="3" s="1"/>
  <c r="D276" i="3" l="1"/>
  <c r="C276" i="3"/>
  <c r="A277" i="3"/>
  <c r="B277" i="3" s="1"/>
  <c r="C277" i="3" l="1"/>
  <c r="D277" i="3"/>
  <c r="A278" i="3"/>
  <c r="B278" i="3" s="1"/>
  <c r="C278" i="3" l="1"/>
  <c r="D278" i="3"/>
  <c r="A279" i="3"/>
  <c r="B279" i="3" s="1"/>
  <c r="D279" i="3" l="1"/>
  <c r="C279" i="3"/>
  <c r="A280" i="3"/>
  <c r="B280" i="3" s="1"/>
  <c r="C280" i="3" l="1"/>
  <c r="D280" i="3"/>
  <c r="A281" i="3"/>
  <c r="B281" i="3" s="1"/>
  <c r="C281" i="3" l="1"/>
  <c r="D281" i="3"/>
  <c r="A282" i="3"/>
  <c r="B282" i="3" s="1"/>
  <c r="D282" i="3" l="1"/>
  <c r="C282" i="3"/>
  <c r="A283" i="3"/>
  <c r="B283" i="3" s="1"/>
  <c r="D283" i="3" l="1"/>
  <c r="C283" i="3"/>
  <c r="A284" i="3"/>
  <c r="B284" i="3" s="1"/>
  <c r="D284" i="3" l="1"/>
  <c r="C284" i="3"/>
  <c r="A285" i="3"/>
  <c r="B285" i="3" s="1"/>
  <c r="D285" i="3" l="1"/>
  <c r="C285" i="3"/>
  <c r="A286" i="3"/>
  <c r="B286" i="3" s="1"/>
  <c r="D286" i="3" l="1"/>
  <c r="C286" i="3"/>
  <c r="A287" i="3"/>
  <c r="B287" i="3" s="1"/>
  <c r="C287" i="3" l="1"/>
  <c r="D287" i="3"/>
  <c r="A288" i="3"/>
  <c r="B288" i="3" s="1"/>
  <c r="D288" i="3" l="1"/>
  <c r="C288" i="3"/>
  <c r="A289" i="3"/>
  <c r="B289" i="3" s="1"/>
  <c r="D289" i="3" l="1"/>
  <c r="C289" i="3"/>
  <c r="A290" i="3"/>
  <c r="B290" i="3" s="1"/>
  <c r="D290" i="3" l="1"/>
  <c r="C290" i="3"/>
  <c r="A291" i="3"/>
  <c r="B291" i="3" s="1"/>
  <c r="D291" i="3" l="1"/>
  <c r="C291" i="3"/>
  <c r="A292" i="3"/>
  <c r="B292" i="3" s="1"/>
  <c r="D292" i="3" l="1"/>
  <c r="C292" i="3"/>
  <c r="A293" i="3"/>
  <c r="B293" i="3" s="1"/>
  <c r="D293" i="3" l="1"/>
  <c r="C293" i="3"/>
  <c r="A294" i="3"/>
  <c r="B294" i="3" s="1"/>
  <c r="D294" i="3" l="1"/>
  <c r="C294" i="3"/>
  <c r="A295" i="3"/>
  <c r="B295" i="3" s="1"/>
  <c r="D295" i="3" l="1"/>
  <c r="C295" i="3"/>
  <c r="A296" i="3"/>
  <c r="B296" i="3" s="1"/>
  <c r="D296" i="3" l="1"/>
  <c r="C296" i="3"/>
  <c r="A297" i="3"/>
  <c r="B297" i="3" s="1"/>
  <c r="D297" i="3" l="1"/>
  <c r="C297" i="3"/>
  <c r="A298" i="3"/>
  <c r="B298" i="3" s="1"/>
  <c r="D298" i="3" l="1"/>
  <c r="C298" i="3"/>
  <c r="A299" i="3"/>
  <c r="B299" i="3" s="1"/>
  <c r="C299" i="3" l="1"/>
  <c r="D299" i="3"/>
  <c r="A300" i="3"/>
  <c r="B300" i="3" s="1"/>
  <c r="D300" i="3" l="1"/>
  <c r="C300" i="3"/>
  <c r="A301" i="3"/>
  <c r="B301" i="3" s="1"/>
  <c r="C301" i="3" l="1"/>
  <c r="D301" i="3"/>
  <c r="A302" i="3"/>
  <c r="B302" i="3" s="1"/>
  <c r="D302" i="3" l="1"/>
  <c r="C302" i="3"/>
  <c r="A303" i="3"/>
  <c r="B303" i="3" s="1"/>
  <c r="C303" i="3" l="1"/>
  <c r="D303" i="3"/>
  <c r="A304" i="3"/>
  <c r="B304" i="3" s="1"/>
  <c r="C304" i="3" l="1"/>
  <c r="D304" i="3"/>
  <c r="A305" i="3"/>
  <c r="B305" i="3" s="1"/>
  <c r="D305" i="3" l="1"/>
  <c r="C305" i="3"/>
  <c r="A306" i="3"/>
  <c r="B306" i="3" s="1"/>
  <c r="D306" i="3" l="1"/>
  <c r="C306" i="3"/>
  <c r="A307" i="3"/>
  <c r="B307" i="3" s="1"/>
  <c r="D307" i="3" l="1"/>
  <c r="C307" i="3"/>
  <c r="A308" i="3"/>
  <c r="B308" i="3" s="1"/>
  <c r="C308" i="3" l="1"/>
  <c r="D308" i="3"/>
  <c r="A309" i="3"/>
  <c r="B309" i="3" s="1"/>
  <c r="D309" i="3" l="1"/>
  <c r="C309" i="3"/>
  <c r="A310" i="3"/>
  <c r="B310" i="3" s="1"/>
  <c r="C310" i="3" l="1"/>
  <c r="D310" i="3"/>
  <c r="A311" i="3"/>
  <c r="B311" i="3" s="1"/>
  <c r="D311" i="3" l="1"/>
  <c r="C311" i="3"/>
  <c r="A312" i="3"/>
  <c r="B312" i="3" s="1"/>
  <c r="D312" i="3" l="1"/>
  <c r="C312" i="3"/>
  <c r="A313" i="3"/>
  <c r="B313" i="3" s="1"/>
  <c r="D313" i="3" l="1"/>
  <c r="C313" i="3"/>
  <c r="A314" i="3"/>
  <c r="B314" i="3" s="1"/>
  <c r="C314" i="3" l="1"/>
  <c r="D314" i="3"/>
  <c r="A315" i="3"/>
  <c r="B315" i="3" s="1"/>
  <c r="C315" i="3" l="1"/>
  <c r="D315" i="3"/>
  <c r="A316" i="3"/>
  <c r="B316" i="3" s="1"/>
  <c r="D316" i="3" l="1"/>
  <c r="C316" i="3"/>
  <c r="A317" i="3"/>
  <c r="B317" i="3" s="1"/>
  <c r="D317" i="3" l="1"/>
  <c r="C317" i="3"/>
  <c r="A318" i="3"/>
  <c r="B318" i="3" s="1"/>
  <c r="D318" i="3" l="1"/>
  <c r="C318" i="3"/>
  <c r="A319" i="3"/>
  <c r="B319" i="3" s="1"/>
  <c r="C319" i="3" l="1"/>
  <c r="D319" i="3"/>
  <c r="A320" i="3"/>
  <c r="B320" i="3" s="1"/>
  <c r="C320" i="3" l="1"/>
  <c r="D320" i="3"/>
  <c r="A321" i="3"/>
  <c r="B321" i="3" s="1"/>
  <c r="D321" i="3" l="1"/>
  <c r="C321" i="3"/>
  <c r="A322" i="3"/>
  <c r="B322" i="3" s="1"/>
  <c r="D322" i="3" l="1"/>
  <c r="C322" i="3"/>
  <c r="A323" i="3"/>
  <c r="B323" i="3" s="1"/>
  <c r="D323" i="3" l="1"/>
  <c r="C323" i="3"/>
  <c r="A324" i="3"/>
  <c r="B324" i="3" s="1"/>
  <c r="C324" i="3" l="1"/>
  <c r="D324" i="3"/>
  <c r="A325" i="3"/>
  <c r="B325" i="3" s="1"/>
  <c r="D325" i="3" l="1"/>
  <c r="C325" i="3"/>
  <c r="A326" i="3"/>
  <c r="B326" i="3" s="1"/>
  <c r="C326" i="3" l="1"/>
  <c r="D326" i="3"/>
  <c r="A327" i="3"/>
  <c r="B327" i="3" s="1"/>
  <c r="D327" i="3" l="1"/>
  <c r="C327" i="3"/>
  <c r="A328" i="3"/>
  <c r="B328" i="3" s="1"/>
  <c r="D328" i="3" l="1"/>
  <c r="C328" i="3"/>
  <c r="A329" i="3"/>
  <c r="B329" i="3" s="1"/>
  <c r="D329" i="3" l="1"/>
  <c r="C329" i="3"/>
  <c r="A330" i="3"/>
  <c r="B330" i="3" s="1"/>
  <c r="C330" i="3" l="1"/>
  <c r="D330" i="3"/>
  <c r="A331" i="3"/>
  <c r="B331" i="3" s="1"/>
  <c r="C331" i="3" l="1"/>
  <c r="D331" i="3"/>
  <c r="A332" i="3"/>
  <c r="B332" i="3" s="1"/>
  <c r="D332" i="3" l="1"/>
  <c r="C332" i="3"/>
  <c r="A333" i="3"/>
  <c r="B333" i="3" s="1"/>
  <c r="D333" i="3" l="1"/>
  <c r="C333" i="3"/>
  <c r="A334" i="3"/>
  <c r="B334" i="3" s="1"/>
  <c r="D334" i="3" l="1"/>
  <c r="C334" i="3"/>
  <c r="A335" i="3"/>
  <c r="B335" i="3" s="1"/>
  <c r="C335" i="3" l="1"/>
  <c r="D335" i="3"/>
  <c r="A336" i="3"/>
  <c r="B336" i="3" s="1"/>
  <c r="C336" i="3" l="1"/>
  <c r="D336" i="3"/>
  <c r="A337" i="3"/>
  <c r="B337" i="3" s="1"/>
  <c r="D337" i="3" l="1"/>
  <c r="C337" i="3"/>
  <c r="A338" i="3"/>
  <c r="B338" i="3" s="1"/>
  <c r="D338" i="3" l="1"/>
  <c r="C338" i="3"/>
  <c r="A339" i="3"/>
  <c r="B339" i="3" s="1"/>
  <c r="D339" i="3" l="1"/>
  <c r="C339" i="3"/>
  <c r="A340" i="3"/>
  <c r="B340" i="3" s="1"/>
  <c r="C340" i="3" l="1"/>
  <c r="D340" i="3"/>
  <c r="A341" i="3"/>
  <c r="B341" i="3" s="1"/>
  <c r="D341" i="3" l="1"/>
  <c r="C341" i="3"/>
  <c r="A342" i="3"/>
  <c r="B342" i="3" s="1"/>
  <c r="C342" i="3" l="1"/>
  <c r="D342" i="3"/>
  <c r="A343" i="3"/>
  <c r="B343" i="3" s="1"/>
  <c r="D343" i="3" l="1"/>
  <c r="C343" i="3"/>
  <c r="A344" i="3"/>
  <c r="B344" i="3" s="1"/>
  <c r="D344" i="3" l="1"/>
  <c r="C344" i="3"/>
  <c r="A345" i="3"/>
  <c r="B345" i="3" s="1"/>
  <c r="D345" i="3" l="1"/>
  <c r="C345" i="3"/>
  <c r="A346" i="3"/>
  <c r="B346" i="3" s="1"/>
  <c r="C346" i="3" l="1"/>
  <c r="D346" i="3"/>
  <c r="A347" i="3"/>
  <c r="B347" i="3" s="1"/>
  <c r="C347" i="3" l="1"/>
  <c r="D347" i="3"/>
  <c r="A348" i="3"/>
  <c r="B348" i="3" s="1"/>
  <c r="D348" i="3" l="1"/>
  <c r="C348" i="3"/>
  <c r="A349" i="3"/>
  <c r="B349" i="3" s="1"/>
  <c r="D349" i="3" l="1"/>
  <c r="C349" i="3"/>
  <c r="A350" i="3"/>
  <c r="B350" i="3" s="1"/>
  <c r="D350" i="3" l="1"/>
  <c r="C350" i="3"/>
  <c r="A351" i="3"/>
  <c r="B351" i="3" s="1"/>
  <c r="C351" i="3" l="1"/>
  <c r="D351" i="3"/>
  <c r="A352" i="3"/>
  <c r="B352" i="3" s="1"/>
  <c r="C352" i="3" l="1"/>
  <c r="D352" i="3"/>
  <c r="A353" i="3"/>
  <c r="B353" i="3" s="1"/>
  <c r="D353" i="3" l="1"/>
  <c r="C353" i="3"/>
  <c r="A354" i="3"/>
  <c r="B354" i="3" s="1"/>
  <c r="D354" i="3" l="1"/>
  <c r="C354" i="3"/>
  <c r="A355" i="3"/>
  <c r="B355" i="3" s="1"/>
  <c r="D355" i="3" l="1"/>
  <c r="C355" i="3"/>
  <c r="A356" i="3"/>
  <c r="B356" i="3" s="1"/>
  <c r="C356" i="3" l="1"/>
  <c r="D356" i="3"/>
  <c r="A357" i="3"/>
  <c r="B357" i="3" s="1"/>
  <c r="D357" i="3" l="1"/>
  <c r="C357" i="3"/>
  <c r="A358" i="3"/>
  <c r="B358" i="3" s="1"/>
  <c r="C358" i="3" l="1"/>
  <c r="D358" i="3"/>
  <c r="A359" i="3"/>
  <c r="B359" i="3" s="1"/>
  <c r="D359" i="3" l="1"/>
  <c r="C359" i="3"/>
  <c r="A360" i="3"/>
  <c r="B360" i="3" s="1"/>
  <c r="D360" i="3" l="1"/>
  <c r="C360" i="3"/>
  <c r="A361" i="3"/>
  <c r="B361" i="3" s="1"/>
  <c r="D361" i="3" l="1"/>
  <c r="C361" i="3"/>
  <c r="A362" i="3"/>
  <c r="B362" i="3" s="1"/>
  <c r="C362" i="3" l="1"/>
  <c r="D362" i="3"/>
  <c r="A363" i="3"/>
  <c r="B363" i="3" s="1"/>
  <c r="C363" i="3" l="1"/>
  <c r="D363" i="3"/>
  <c r="A364" i="3"/>
  <c r="B364" i="3" s="1"/>
  <c r="D364" i="3" l="1"/>
  <c r="C364" i="3"/>
  <c r="A365" i="3"/>
  <c r="B365" i="3" s="1"/>
  <c r="D365" i="3" l="1"/>
  <c r="C365" i="3"/>
  <c r="A366" i="3"/>
  <c r="B366" i="3" s="1"/>
  <c r="D366" i="3" l="1"/>
  <c r="C366" i="3"/>
  <c r="A367" i="3"/>
  <c r="B367" i="3" s="1"/>
  <c r="C367" i="3" l="1"/>
  <c r="D367" i="3"/>
  <c r="A368" i="3"/>
  <c r="B368" i="3" s="1"/>
  <c r="C368" i="3" l="1"/>
  <c r="D368" i="3"/>
  <c r="A369" i="3"/>
  <c r="B369" i="3" s="1"/>
  <c r="D369" i="3" l="1"/>
  <c r="C369" i="3"/>
  <c r="A370" i="3"/>
  <c r="B370" i="3" s="1"/>
  <c r="D370" i="3" l="1"/>
  <c r="C370" i="3"/>
  <c r="A371" i="3"/>
  <c r="B371" i="3" s="1"/>
  <c r="D371" i="3" l="1"/>
  <c r="C371" i="3"/>
  <c r="A372" i="3"/>
  <c r="B372" i="3" s="1"/>
  <c r="C372" i="3" l="1"/>
  <c r="D372" i="3"/>
  <c r="A373" i="3"/>
  <c r="B373" i="3" s="1"/>
  <c r="D373" i="3" l="1"/>
  <c r="C373" i="3"/>
  <c r="A374" i="3"/>
  <c r="B374" i="3" s="1"/>
  <c r="C374" i="3" l="1"/>
  <c r="D374" i="3"/>
  <c r="A375" i="3"/>
  <c r="B375" i="3" s="1"/>
  <c r="D375" i="3" l="1"/>
  <c r="C375" i="3"/>
  <c r="A376" i="3"/>
  <c r="B376" i="3" s="1"/>
  <c r="D376" i="3" l="1"/>
  <c r="C376" i="3"/>
  <c r="A377" i="3"/>
  <c r="B377" i="3" s="1"/>
  <c r="D377" i="3" l="1"/>
  <c r="C377" i="3"/>
  <c r="A378" i="3"/>
  <c r="B378" i="3" s="1"/>
  <c r="C378" i="3" l="1"/>
  <c r="D378" i="3"/>
  <c r="A379" i="3"/>
  <c r="B379" i="3" s="1"/>
  <c r="C379" i="3" l="1"/>
  <c r="D379" i="3"/>
  <c r="A380" i="3"/>
  <c r="B380" i="3" s="1"/>
  <c r="D380" i="3" l="1"/>
  <c r="C380" i="3"/>
  <c r="A381" i="3"/>
  <c r="B381" i="3" s="1"/>
  <c r="D381" i="3" l="1"/>
  <c r="C381" i="3"/>
  <c r="A382" i="3"/>
  <c r="B382" i="3" s="1"/>
  <c r="D382" i="3" l="1"/>
  <c r="C382" i="3"/>
  <c r="A383" i="3"/>
  <c r="B383" i="3" s="1"/>
  <c r="C383" i="3" l="1"/>
  <c r="D383" i="3"/>
  <c r="A384" i="3"/>
  <c r="B384" i="3" s="1"/>
  <c r="C384" i="3" l="1"/>
  <c r="D384" i="3"/>
  <c r="A385" i="3"/>
  <c r="B385" i="3" s="1"/>
  <c r="D385" i="3" l="1"/>
  <c r="C385" i="3"/>
  <c r="A386" i="3"/>
  <c r="B386" i="3" s="1"/>
  <c r="D386" i="3" l="1"/>
  <c r="C386" i="3"/>
  <c r="A387" i="3"/>
  <c r="B387" i="3" s="1"/>
  <c r="D387" i="3" l="1"/>
  <c r="C387" i="3"/>
  <c r="A388" i="3"/>
  <c r="B388" i="3" s="1"/>
  <c r="C388" i="3" l="1"/>
  <c r="D388" i="3"/>
  <c r="A389" i="3"/>
  <c r="B389" i="3" s="1"/>
  <c r="D389" i="3" l="1"/>
  <c r="C389" i="3"/>
  <c r="A390" i="3"/>
  <c r="B390" i="3" s="1"/>
  <c r="C390" i="3" l="1"/>
  <c r="D390" i="3"/>
  <c r="A391" i="3"/>
  <c r="B391" i="3" s="1"/>
  <c r="D391" i="3" l="1"/>
  <c r="C391" i="3"/>
  <c r="A392" i="3"/>
  <c r="B392" i="3" s="1"/>
  <c r="D392" i="3" l="1"/>
  <c r="C392" i="3"/>
  <c r="A393" i="3"/>
  <c r="B393" i="3" s="1"/>
  <c r="D393" i="3" l="1"/>
  <c r="C393" i="3"/>
  <c r="A394" i="3"/>
  <c r="B394" i="3" s="1"/>
  <c r="C394" i="3" l="1"/>
  <c r="D394" i="3"/>
  <c r="A395" i="3"/>
  <c r="B395" i="3" s="1"/>
  <c r="C395" i="3" l="1"/>
  <c r="D395" i="3"/>
  <c r="A396" i="3"/>
  <c r="B396" i="3" s="1"/>
  <c r="D396" i="3" l="1"/>
  <c r="C396" i="3"/>
  <c r="A397" i="3"/>
  <c r="B397" i="3" s="1"/>
  <c r="D397" i="3" l="1"/>
  <c r="C397" i="3"/>
  <c r="A398" i="3"/>
  <c r="B398" i="3" s="1"/>
  <c r="D398" i="3" l="1"/>
  <c r="C398" i="3"/>
  <c r="A399" i="3"/>
  <c r="B399" i="3" s="1"/>
  <c r="C399" i="3" l="1"/>
  <c r="D399" i="3"/>
  <c r="A400" i="3"/>
  <c r="B400" i="3" s="1"/>
  <c r="C400" i="3" l="1"/>
  <c r="D400" i="3"/>
  <c r="A401" i="3"/>
  <c r="B401" i="3" s="1"/>
  <c r="D401" i="3" l="1"/>
  <c r="C401" i="3"/>
  <c r="A402" i="3"/>
  <c r="B402" i="3" s="1"/>
  <c r="D402" i="3" l="1"/>
  <c r="C402" i="3"/>
  <c r="A403" i="3"/>
  <c r="B403" i="3" s="1"/>
  <c r="D403" i="3" l="1"/>
  <c r="C403" i="3"/>
  <c r="A404" i="3"/>
  <c r="B404" i="3" s="1"/>
  <c r="C404" i="3" l="1"/>
  <c r="D404" i="3"/>
  <c r="A405" i="3"/>
  <c r="B405" i="3" s="1"/>
  <c r="D405" i="3" l="1"/>
  <c r="C405" i="3"/>
  <c r="A406" i="3"/>
  <c r="B406" i="3" s="1"/>
  <c r="D406" i="3" l="1"/>
  <c r="C406" i="3"/>
  <c r="A407" i="3"/>
  <c r="B407" i="3" s="1"/>
  <c r="D407" i="3" l="1"/>
  <c r="C407" i="3"/>
  <c r="A408" i="3"/>
  <c r="B408" i="3" s="1"/>
  <c r="D408" i="3" l="1"/>
  <c r="C408" i="3"/>
  <c r="A409" i="3"/>
  <c r="B409" i="3" s="1"/>
  <c r="D409" i="3" l="1"/>
  <c r="C409" i="3"/>
  <c r="A410" i="3"/>
  <c r="B410" i="3" s="1"/>
  <c r="C410" i="3" l="1"/>
  <c r="D410" i="3"/>
  <c r="A411" i="3"/>
  <c r="B411" i="3" s="1"/>
  <c r="D411" i="3" l="1"/>
  <c r="C411" i="3"/>
  <c r="A412" i="3"/>
  <c r="B412" i="3" s="1"/>
  <c r="D412" i="3" l="1"/>
  <c r="C412" i="3"/>
  <c r="A413" i="3"/>
  <c r="B413" i="3" s="1"/>
  <c r="D413" i="3" l="1"/>
  <c r="C413" i="3"/>
  <c r="A414" i="3"/>
  <c r="B414" i="3" s="1"/>
  <c r="D414" i="3" l="1"/>
  <c r="C414" i="3"/>
  <c r="A415" i="3"/>
  <c r="B415" i="3" s="1"/>
  <c r="C415" i="3" l="1"/>
  <c r="D415" i="3"/>
  <c r="A416" i="3"/>
  <c r="B416" i="3" s="1"/>
  <c r="D416" i="3" l="1"/>
  <c r="C416" i="3"/>
  <c r="A417" i="3"/>
  <c r="B417" i="3" s="1"/>
  <c r="D417" i="3" l="1"/>
  <c r="C417" i="3"/>
  <c r="A418" i="3"/>
  <c r="B418" i="3" s="1"/>
  <c r="D418" i="3" l="1"/>
  <c r="C418" i="3"/>
  <c r="A419" i="3"/>
  <c r="B419" i="3" s="1"/>
  <c r="D419" i="3" l="1"/>
  <c r="C419" i="3"/>
  <c r="A420" i="3"/>
  <c r="B420" i="3" s="1"/>
  <c r="C420" i="3" l="1"/>
  <c r="D420" i="3"/>
  <c r="A421" i="3"/>
  <c r="B421" i="3" s="1"/>
  <c r="D421" i="3" l="1"/>
  <c r="C421" i="3"/>
  <c r="A422" i="3"/>
  <c r="B422" i="3" s="1"/>
  <c r="D422" i="3" l="1"/>
  <c r="C422" i="3"/>
  <c r="A423" i="3"/>
  <c r="B423" i="3" s="1"/>
  <c r="D423" i="3" l="1"/>
  <c r="C423" i="3"/>
  <c r="A424" i="3"/>
  <c r="B424" i="3" s="1"/>
  <c r="D424" i="3" l="1"/>
  <c r="C424" i="3"/>
  <c r="A425" i="3"/>
  <c r="B425" i="3" s="1"/>
  <c r="D425" i="3" l="1"/>
  <c r="C425" i="3"/>
  <c r="A426" i="3"/>
  <c r="B426" i="3" s="1"/>
  <c r="C426" i="3" l="1"/>
  <c r="D426" i="3"/>
  <c r="A427" i="3"/>
  <c r="B427" i="3" s="1"/>
  <c r="D427" i="3" l="1"/>
  <c r="C427" i="3"/>
  <c r="A428" i="3"/>
  <c r="B428" i="3" s="1"/>
  <c r="D428" i="3" l="1"/>
  <c r="C428" i="3"/>
  <c r="A429" i="3"/>
  <c r="B429" i="3" s="1"/>
  <c r="D429" i="3" l="1"/>
  <c r="C429" i="3"/>
  <c r="A430" i="3"/>
  <c r="B430" i="3" s="1"/>
  <c r="D430" i="3" l="1"/>
  <c r="C430" i="3"/>
  <c r="A431" i="3"/>
  <c r="B431" i="3" s="1"/>
  <c r="C431" i="3" l="1"/>
  <c r="D431" i="3"/>
  <c r="A432" i="3"/>
  <c r="B432" i="3" s="1"/>
  <c r="D432" i="3" l="1"/>
  <c r="C432" i="3"/>
  <c r="A433" i="3"/>
  <c r="B433" i="3" s="1"/>
  <c r="D433" i="3" l="1"/>
  <c r="C433" i="3"/>
  <c r="A434" i="3"/>
  <c r="B434" i="3" s="1"/>
  <c r="D434" i="3" l="1"/>
  <c r="C434" i="3"/>
  <c r="A435" i="3"/>
  <c r="B435" i="3" s="1"/>
  <c r="D435" i="3" l="1"/>
  <c r="C435" i="3"/>
  <c r="A436" i="3"/>
  <c r="B436" i="3" s="1"/>
  <c r="C436" i="3" l="1"/>
  <c r="D436" i="3"/>
  <c r="A437" i="3"/>
  <c r="B437" i="3" s="1"/>
  <c r="D437" i="3" l="1"/>
  <c r="C437" i="3"/>
  <c r="A438" i="3"/>
  <c r="B438" i="3" s="1"/>
  <c r="D438" i="3" l="1"/>
  <c r="C438" i="3"/>
  <c r="A439" i="3"/>
  <c r="B439" i="3" s="1"/>
  <c r="D439" i="3" l="1"/>
  <c r="C439" i="3"/>
  <c r="A440" i="3"/>
  <c r="B440" i="3" s="1"/>
  <c r="D440" i="3" l="1"/>
  <c r="C440" i="3"/>
  <c r="A441" i="3"/>
  <c r="B441" i="3" s="1"/>
  <c r="D441" i="3" l="1"/>
  <c r="C441" i="3"/>
  <c r="A442" i="3"/>
  <c r="B442" i="3" s="1"/>
  <c r="C442" i="3" l="1"/>
  <c r="D442" i="3"/>
  <c r="A443" i="3"/>
  <c r="B443" i="3" s="1"/>
  <c r="D443" i="3" l="1"/>
  <c r="C443" i="3"/>
  <c r="A444" i="3"/>
  <c r="B444" i="3" s="1"/>
  <c r="D444" i="3" l="1"/>
  <c r="C444" i="3"/>
  <c r="A445" i="3"/>
  <c r="B445" i="3" s="1"/>
  <c r="D445" i="3" l="1"/>
  <c r="C445" i="3"/>
  <c r="A446" i="3"/>
  <c r="B446" i="3" s="1"/>
  <c r="D446" i="3" l="1"/>
  <c r="C446" i="3"/>
  <c r="A447" i="3"/>
  <c r="B447" i="3" s="1"/>
  <c r="C447" i="3" l="1"/>
  <c r="D447" i="3"/>
  <c r="A448" i="3"/>
  <c r="B448" i="3" s="1"/>
  <c r="C448" i="3" l="1"/>
  <c r="D448" i="3"/>
  <c r="A449" i="3"/>
  <c r="B449" i="3" s="1"/>
  <c r="D449" i="3" l="1"/>
  <c r="C449" i="3"/>
  <c r="A450" i="3"/>
  <c r="B450" i="3" s="1"/>
  <c r="D450" i="3" l="1"/>
  <c r="C450" i="3"/>
  <c r="A451" i="3"/>
  <c r="B451" i="3" s="1"/>
  <c r="D451" i="3" l="1"/>
  <c r="C451" i="3"/>
  <c r="A452" i="3"/>
  <c r="B452" i="3" s="1"/>
  <c r="C452" i="3" l="1"/>
  <c r="D452" i="3"/>
  <c r="A453" i="3"/>
  <c r="B453" i="3" s="1"/>
  <c r="D453" i="3" l="1"/>
  <c r="C453" i="3"/>
  <c r="A454" i="3"/>
  <c r="B454" i="3" s="1"/>
  <c r="D454" i="3" l="1"/>
  <c r="C454" i="3"/>
  <c r="A455" i="3"/>
  <c r="B455" i="3" s="1"/>
  <c r="D455" i="3" l="1"/>
  <c r="C455" i="3"/>
  <c r="A456" i="3"/>
  <c r="B456" i="3" s="1"/>
  <c r="D456" i="3" l="1"/>
  <c r="C456" i="3"/>
  <c r="A457" i="3"/>
  <c r="B457" i="3" s="1"/>
  <c r="D457" i="3" l="1"/>
  <c r="C457" i="3"/>
  <c r="A458" i="3"/>
  <c r="B458" i="3" s="1"/>
  <c r="C458" i="3" l="1"/>
  <c r="D458" i="3"/>
  <c r="A459" i="3"/>
  <c r="B459" i="3" s="1"/>
  <c r="C459" i="3" l="1"/>
  <c r="D459" i="3"/>
  <c r="A460" i="3"/>
  <c r="B460" i="3" s="1"/>
  <c r="D460" i="3" l="1"/>
  <c r="C460" i="3"/>
  <c r="A461" i="3"/>
  <c r="B461" i="3" s="1"/>
  <c r="D461" i="3" l="1"/>
  <c r="C461" i="3"/>
  <c r="A462" i="3"/>
  <c r="B462" i="3" s="1"/>
  <c r="C462" i="3" l="1"/>
  <c r="D462" i="3"/>
  <c r="A463" i="3"/>
  <c r="B463" i="3" s="1"/>
  <c r="C463" i="3" l="1"/>
  <c r="D463" i="3"/>
  <c r="A464" i="3"/>
  <c r="B464" i="3" s="1"/>
  <c r="D464" i="3" l="1"/>
  <c r="C464" i="3"/>
  <c r="A465" i="3"/>
  <c r="B465" i="3" s="1"/>
  <c r="D465" i="3" l="1"/>
  <c r="C465" i="3"/>
  <c r="A466" i="3"/>
  <c r="B466" i="3" s="1"/>
  <c r="D466" i="3" l="1"/>
  <c r="C466" i="3"/>
  <c r="A467" i="3"/>
  <c r="B467" i="3" s="1"/>
  <c r="D467" i="3" l="1"/>
  <c r="C467" i="3"/>
  <c r="A468" i="3"/>
  <c r="B468" i="3" s="1"/>
  <c r="C468" i="3" l="1"/>
  <c r="D468" i="3"/>
  <c r="A469" i="3"/>
  <c r="B469" i="3" s="1"/>
  <c r="D469" i="3" l="1"/>
  <c r="C469" i="3"/>
  <c r="A470" i="3"/>
  <c r="B470" i="3" s="1"/>
  <c r="C470" i="3" l="1"/>
  <c r="D470" i="3"/>
  <c r="A471" i="3"/>
  <c r="B471" i="3" s="1"/>
  <c r="D471" i="3" l="1"/>
  <c r="C471" i="3"/>
  <c r="A472" i="3"/>
  <c r="B472" i="3" s="1"/>
  <c r="D472" i="3" l="1"/>
  <c r="C472" i="3"/>
  <c r="A473" i="3"/>
  <c r="B473" i="3" s="1"/>
  <c r="D473" i="3" l="1"/>
  <c r="C473" i="3"/>
  <c r="A474" i="3"/>
  <c r="B474" i="3" s="1"/>
  <c r="C474" i="3" l="1"/>
  <c r="D474" i="3"/>
  <c r="A475" i="3"/>
  <c r="B475" i="3" s="1"/>
  <c r="D475" i="3" l="1"/>
  <c r="C475" i="3"/>
  <c r="A476" i="3"/>
  <c r="B476" i="3" s="1"/>
  <c r="D476" i="3" l="1"/>
  <c r="C476" i="3"/>
  <c r="A477" i="3"/>
  <c r="B477" i="3" s="1"/>
  <c r="D477" i="3" l="1"/>
  <c r="C477" i="3"/>
  <c r="A478" i="3"/>
  <c r="B478" i="3" s="1"/>
  <c r="C478" i="3" l="1"/>
  <c r="D478" i="3"/>
  <c r="A479" i="3"/>
  <c r="B479" i="3" s="1"/>
  <c r="C479" i="3" l="1"/>
  <c r="D479" i="3"/>
  <c r="A480" i="3"/>
  <c r="B480" i="3" s="1"/>
  <c r="C480" i="3" l="1"/>
  <c r="D480" i="3"/>
  <c r="A481" i="3"/>
  <c r="B481" i="3" s="1"/>
  <c r="D481" i="3" l="1"/>
  <c r="C481" i="3"/>
  <c r="A482" i="3"/>
  <c r="B482" i="3" s="1"/>
  <c r="D482" i="3" l="1"/>
  <c r="C482" i="3"/>
  <c r="A483" i="3"/>
  <c r="B483" i="3" s="1"/>
  <c r="D483" i="3" l="1"/>
  <c r="C483" i="3"/>
  <c r="A484" i="3"/>
  <c r="B484" i="3" s="1"/>
  <c r="C484" i="3" l="1"/>
  <c r="D484" i="3"/>
  <c r="A485" i="3"/>
  <c r="B485" i="3" s="1"/>
  <c r="D485" i="3" l="1"/>
  <c r="C485" i="3"/>
  <c r="A486" i="3"/>
  <c r="B486" i="3" s="1"/>
  <c r="C486" i="3" l="1"/>
  <c r="D486" i="3"/>
  <c r="A487" i="3"/>
  <c r="A488" i="3" s="1"/>
  <c r="A489" i="3" s="1"/>
  <c r="A490" i="3" s="1"/>
  <c r="A491" i="3" s="1"/>
  <c r="A492" i="3" s="1"/>
  <c r="A493" i="3" s="1"/>
  <c r="A494" i="3" s="1"/>
  <c r="I2" i="3" l="1"/>
  <c r="M2" i="3"/>
  <c r="J2" i="3"/>
  <c r="N2" i="3"/>
  <c r="M6" i="3" l="1"/>
  <c r="L6" i="3"/>
  <c r="I6" i="3"/>
  <c r="H6" i="3"/>
  <c r="N6" i="3" l="1"/>
  <c r="D4" i="3" s="1"/>
  <c r="J6" i="3"/>
  <c r="C4" i="3" s="1"/>
  <c r="E4" i="3" l="1"/>
  <c r="B4" i="5" s="1"/>
</calcChain>
</file>

<file path=xl/sharedStrings.xml><?xml version="1.0" encoding="utf-8"?>
<sst xmlns="http://schemas.openxmlformats.org/spreadsheetml/2006/main" count="311" uniqueCount="55">
  <si>
    <t>Random number</t>
  </si>
  <si>
    <t>RESAMPLING WITHOUT REPLACEMENT</t>
  </si>
  <si>
    <t>Sample size:</t>
  </si>
  <si>
    <t>Probability</t>
  </si>
  <si>
    <t>mean</t>
  </si>
  <si>
    <t>sd</t>
  </si>
  <si>
    <t>Top</t>
  </si>
  <si>
    <t>Bottom</t>
  </si>
  <si>
    <t>Frequency</t>
  </si>
  <si>
    <t>below</t>
  </si>
  <si>
    <t>upwards</t>
  </si>
  <si>
    <t>Middle</t>
  </si>
  <si>
    <t>Number of resamples:</t>
  </si>
  <si>
    <t>Sample Reference no</t>
  </si>
  <si>
    <t>Increasing sample sizes, etc</t>
  </si>
  <si>
    <t>In order to keep the workbook to a reasonable size, and to ensure it runs reasonably quickly, the sizes of the sample, resample and table of resamples are limited. However, it's easy to increase all of these.</t>
  </si>
  <si>
    <t>Resample ref no</t>
  </si>
  <si>
    <t>Above or equal to</t>
  </si>
  <si>
    <t>Below or equal to</t>
  </si>
  <si>
    <t>Next plotted x</t>
  </si>
  <si>
    <t>Second plotted x from bottom</t>
  </si>
  <si>
    <t>Solid</t>
  </si>
  <si>
    <t>Dot</t>
  </si>
  <si>
    <t>Two tails</t>
  </si>
  <si>
    <t>The workbook is set to recalculate automatically - except for tables. The Lots of resamples sheet uses a table, so you need to press F9 to calculate (or recalculate) the statistics and the graph in this sheet. If you have a lot of data, or your computer is slow, it may be a good idea to set it to manual calculation (Tools-Options-Calculation then tick the box for Manual and delete the tick for recalculating before saving). You then have to press F9 to do the calculations.</t>
  </si>
  <si>
    <t>Table for graph</t>
  </si>
  <si>
    <t>: resample results</t>
  </si>
  <si>
    <t>Resample no</t>
  </si>
  <si>
    <t>(The sample reference numbers and random numbers will appear automatically. They are for the resampling process.)</t>
  </si>
  <si>
    <t>To increase the maximum sample size (from 100) you need to go to (say) A50, drag the mouse down to select the number of rows by which you want to increase the sample, and insert this number of rows (Insert-Rows). (The advantage of inserting the rows in the middle rather than the end is that this will automatically extend the green block and several named ranges.) Next you need to copy the formulae in A8:B8 down to the bottom of the data block.</t>
  </si>
  <si>
    <t>You will then need to increase the maximum resample size by the same amount. Copy the cells A8:G8 down as far as you need to, and make sure that the formula in B4 refers to the right range.</t>
  </si>
  <si>
    <t>To increase the number of resamples from 200, you need to go to the Lots of resamples sheet, then select A4:B204 and extend it as far down as you want to go, then Data-Table-Column input A4 (leave Row input blank) and click OK. Then you need to extend the named block Resamvals (Insert-Name-Define). Then copy the formulae in cells A204 and C204 down as far as the table extends, and extend the range named cut (Insert-Name-Define).</t>
  </si>
  <si>
    <t>: sample value</t>
  </si>
  <si>
    <r>
      <t>Sample</t>
    </r>
    <r>
      <rPr>
        <b/>
        <sz val="10"/>
        <rFont val="Arial"/>
        <family val="2"/>
      </rPr>
      <t xml:space="preserve">  </t>
    </r>
    <r>
      <rPr>
        <i/>
        <sz val="10"/>
        <rFont val="Arial"/>
        <family val="2"/>
      </rPr>
      <t>If your data is in another spreadsheet file, open this, and then copy and paste the data into the green cells.</t>
    </r>
  </si>
  <si>
    <t>Difference</t>
  </si>
  <si>
    <t>Single Resample - assuming no difference hypothesis</t>
  </si>
  <si>
    <t>Resample size:</t>
  </si>
  <si>
    <t>Sample ref no (number variable)</t>
  </si>
  <si>
    <t>Lots of resamples assuming no difference hypothesis - Press F9 to calculate</t>
  </si>
  <si>
    <r>
      <t xml:space="preserve">The </t>
    </r>
    <r>
      <rPr>
        <i/>
        <sz val="10"/>
        <rFont val="Arial"/>
        <family val="2"/>
      </rPr>
      <t>Single resample</t>
    </r>
    <r>
      <rPr>
        <sz val="10"/>
        <rFont val="Arial"/>
        <family val="2"/>
      </rPr>
      <t xml:space="preserve"> sheet simulates the null hypothesis that there is no overall difference between males and females - ie it mimics the sort of thing that is likely to happen if there are no consistent differences by shuffling the marks. Press F9 to simulate another scenario (resample) under this hypothesis. Check the difference in E4 whenever you press F9.</t>
    </r>
  </si>
  <si>
    <r>
      <t xml:space="preserve">The </t>
    </r>
    <r>
      <rPr>
        <i/>
        <sz val="10"/>
        <rFont val="Arial"/>
        <family val="2"/>
      </rPr>
      <t>p</t>
    </r>
    <r>
      <rPr>
        <sz val="10"/>
        <rFont val="Arial"/>
        <family val="2"/>
      </rPr>
      <t xml:space="preserve"> values are in F8 (one tail) and F12 (two tails). You should be able to see what these mean in terms of the differences in Column B and the graph.</t>
    </r>
  </si>
  <si>
    <r>
      <t>The approach in this workbook is explained in more detail in</t>
    </r>
    <r>
      <rPr>
        <i/>
        <sz val="10"/>
        <rFont val="Arial"/>
        <family val="2"/>
      </rPr>
      <t xml:space="preserve"> Making sense of statistics - a non-mathematical approach</t>
    </r>
    <r>
      <rPr>
        <sz val="10"/>
        <rFont val="Arial"/>
        <family val="2"/>
      </rPr>
      <t xml:space="preserve"> (Palgrave, August 2003). There are other worksheets at http://userweb.port.ac.uk/~woodm/nms .</t>
    </r>
  </si>
  <si>
    <t>This workbook is for testing a null hypothesis of no difference between the sources of two samples of a number variable. Start by putting the data in the Sample sheet starting from Row 7. The data in the Group column should be be one of two symbols - e.g. A for Group A and B for Group B.</t>
  </si>
  <si>
    <r>
      <t xml:space="preserve">The </t>
    </r>
    <r>
      <rPr>
        <i/>
        <sz val="10"/>
        <rFont val="Arial"/>
        <family val="2"/>
      </rPr>
      <t>Lots of resamples sheet</t>
    </r>
    <r>
      <rPr>
        <sz val="10"/>
        <rFont val="Arial"/>
        <family val="2"/>
      </rPr>
      <t xml:space="preserve"> collects together 200 of these resamples. You will need to start by pressing F9. Then the differences between the simulated group averages will be in Column B. The first of these (without a number) should correspond to the current difference in the </t>
    </r>
    <r>
      <rPr>
        <i/>
        <sz val="10"/>
        <rFont val="Arial"/>
        <family val="2"/>
      </rPr>
      <t>Single resample</t>
    </r>
    <r>
      <rPr>
        <sz val="10"/>
        <rFont val="Arial"/>
        <family val="2"/>
      </rPr>
      <t xml:space="preserve"> sheet. These differences are summarised in the graph, which also shows the actual observed difference of 4.36%. This should enable you to see how consistent the actual difference is with the null hypothesis.</t>
    </r>
  </si>
  <si>
    <t>Michael Wood, February 2007</t>
  </si>
  <si>
    <t>DIFFOFMEANSTESTND.XLS  - to test a  NO DIFFERENCE HYPOTHESIS</t>
  </si>
  <si>
    <t>Mark</t>
  </si>
  <si>
    <t>Positive</t>
  </si>
  <si>
    <t>Negative</t>
  </si>
  <si>
    <t>RECALL</t>
  </si>
  <si>
    <t>PRECISION</t>
  </si>
  <si>
    <t>F1 SCORE</t>
  </si>
  <si>
    <t>Methods</t>
  </si>
  <si>
    <t>PBS</t>
  </si>
  <si>
    <t>OMOP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</si>
</sst>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2"/>
      <name val="Arial"/>
      <family val="2"/>
    </font>
    <font>
      <b/>
      <sz val="10"/>
      <name val="Arial"/>
      <family val="2"/>
    </font>
    <font>
      <sz val="10"/>
      <name val="Arial"/>
      <family val="2"/>
    </font>
    <font>
      <b/>
      <sz val="11"/>
      <name val="Arial"/>
      <family val="2"/>
    </font>
    <font>
      <i/>
      <sz val="10"/>
      <name val="Arial"/>
      <family val="2"/>
    </font>
    <font>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11"/>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ck">
        <color indexed="64"/>
      </right>
      <top/>
      <bottom style="thick">
        <color indexed="64"/>
      </bottom>
      <diagonal/>
    </border>
    <border>
      <left/>
      <right style="thick">
        <color indexed="64"/>
      </right>
      <top style="thick">
        <color indexed="64"/>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s>
  <cellStyleXfs count="1">
    <xf numFmtId="0" fontId="0" fillId="0" borderId="0"/>
  </cellStyleXfs>
  <cellXfs count="68">
    <xf numFmtId="0" fontId="0" fillId="0" borderId="0" xfId="0"/>
    <xf numFmtId="0" fontId="0" fillId="0" borderId="0" xfId="0" applyAlignment="1">
      <alignment wrapText="1"/>
    </xf>
    <xf numFmtId="0" fontId="2" fillId="0" borderId="1" xfId="0" applyFont="1" applyBorder="1"/>
    <xf numFmtId="0" fontId="2" fillId="0" borderId="2" xfId="0" applyFont="1" applyBorder="1"/>
    <xf numFmtId="0" fontId="0" fillId="0" borderId="3" xfId="0" applyBorder="1"/>
    <xf numFmtId="0" fontId="0" fillId="0" borderId="4" xfId="0" applyBorder="1"/>
    <xf numFmtId="0" fontId="0" fillId="0" borderId="0" xfId="0" applyBorder="1"/>
    <xf numFmtId="0" fontId="0" fillId="0" borderId="5" xfId="0" applyBorder="1"/>
    <xf numFmtId="0" fontId="2" fillId="0" borderId="3" xfId="0" applyFont="1" applyBorder="1"/>
    <xf numFmtId="0" fontId="0" fillId="0" borderId="6" xfId="0" applyBorder="1"/>
    <xf numFmtId="0" fontId="0" fillId="0" borderId="7" xfId="0" applyBorder="1"/>
    <xf numFmtId="0" fontId="0" fillId="0" borderId="8" xfId="0" applyBorder="1"/>
    <xf numFmtId="0" fontId="4" fillId="0" borderId="0" xfId="0" applyFont="1"/>
    <xf numFmtId="0" fontId="3" fillId="0" borderId="1" xfId="0" applyFont="1" applyBorder="1"/>
    <xf numFmtId="0" fontId="0" fillId="0" borderId="2" xfId="0" applyBorder="1"/>
    <xf numFmtId="0" fontId="3" fillId="0" borderId="6" xfId="0" applyFont="1" applyBorder="1"/>
    <xf numFmtId="0" fontId="0" fillId="0" borderId="9" xfId="0" applyBorder="1"/>
    <xf numFmtId="0" fontId="0" fillId="0" borderId="10" xfId="0" applyBorder="1"/>
    <xf numFmtId="0" fontId="0" fillId="0" borderId="11" xfId="0" applyBorder="1"/>
    <xf numFmtId="0" fontId="2" fillId="0" borderId="12"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0" xfId="0" applyFont="1" applyBorder="1"/>
    <xf numFmtId="0" fontId="2" fillId="0" borderId="12" xfId="0" applyFont="1" applyBorder="1" applyAlignment="1">
      <alignment wrapText="1"/>
    </xf>
    <xf numFmtId="0" fontId="2" fillId="0" borderId="13" xfId="0" applyFont="1" applyBorder="1" applyAlignment="1">
      <alignment wrapText="1"/>
    </xf>
    <xf numFmtId="0" fontId="2" fillId="0" borderId="0" xfId="0" applyFont="1" applyBorder="1" applyAlignment="1">
      <alignment wrapText="1"/>
    </xf>
    <xf numFmtId="0" fontId="0" fillId="2" borderId="6" xfId="0" applyFill="1" applyBorder="1"/>
    <xf numFmtId="0" fontId="5" fillId="0" borderId="4" xfId="0" applyFont="1" applyBorder="1"/>
    <xf numFmtId="10" fontId="5" fillId="0" borderId="5" xfId="0" applyNumberFormat="1" applyFont="1" applyBorder="1"/>
    <xf numFmtId="0" fontId="0" fillId="0" borderId="0" xfId="0" applyFill="1" applyBorder="1"/>
    <xf numFmtId="0" fontId="3" fillId="0" borderId="2" xfId="0" applyFont="1" applyBorder="1"/>
    <xf numFmtId="0" fontId="3" fillId="0" borderId="2" xfId="0" applyFont="1" applyFill="1" applyBorder="1"/>
    <xf numFmtId="0" fontId="0" fillId="0" borderId="16" xfId="0" applyBorder="1"/>
    <xf numFmtId="0" fontId="0" fillId="0" borderId="17" xfId="0" applyBorder="1"/>
    <xf numFmtId="0" fontId="2" fillId="0" borderId="18" xfId="0" applyFont="1" applyBorder="1"/>
    <xf numFmtId="0" fontId="0" fillId="2" borderId="2" xfId="0" applyFill="1" applyBorder="1"/>
    <xf numFmtId="0" fontId="0" fillId="2" borderId="8" xfId="0" applyFill="1" applyBorder="1"/>
    <xf numFmtId="0" fontId="5" fillId="0" borderId="5" xfId="0" applyFont="1" applyBorder="1"/>
    <xf numFmtId="10" fontId="2" fillId="0" borderId="5" xfId="0" applyNumberFormat="1" applyFont="1" applyBorder="1"/>
    <xf numFmtId="0" fontId="2" fillId="0" borderId="15" xfId="0" applyFont="1" applyBorder="1"/>
    <xf numFmtId="0" fontId="0" fillId="3" borderId="0" xfId="0" applyNumberFormat="1" applyFill="1" applyBorder="1" applyProtection="1"/>
    <xf numFmtId="0" fontId="2" fillId="3" borderId="15" xfId="0" applyFont="1" applyFill="1" applyBorder="1"/>
    <xf numFmtId="0" fontId="5" fillId="2" borderId="4" xfId="0" applyFont="1" applyFill="1" applyBorder="1"/>
    <xf numFmtId="0" fontId="0" fillId="2" borderId="5" xfId="0" applyFill="1" applyBorder="1"/>
    <xf numFmtId="0" fontId="2" fillId="2" borderId="3" xfId="0" applyFont="1" applyFill="1" applyBorder="1"/>
    <xf numFmtId="0" fontId="1"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4" xfId="0" applyFont="1" applyBorder="1"/>
    <xf numFmtId="0" fontId="0" fillId="0" borderId="1" xfId="0" applyBorder="1"/>
    <xf numFmtId="0" fontId="0" fillId="0" borderId="2" xfId="0" applyFill="1" applyBorder="1"/>
    <xf numFmtId="0" fontId="0" fillId="0" borderId="19" xfId="0" applyBorder="1"/>
    <xf numFmtId="0" fontId="2" fillId="0" borderId="14" xfId="0" applyFont="1" applyBorder="1"/>
    <xf numFmtId="0" fontId="2" fillId="0" borderId="11" xfId="0" applyFont="1" applyBorder="1"/>
    <xf numFmtId="0" fontId="2" fillId="0" borderId="20" xfId="0" applyFont="1" applyBorder="1"/>
    <xf numFmtId="0" fontId="0" fillId="0" borderId="15" xfId="0" applyNumberFormat="1" applyBorder="1"/>
    <xf numFmtId="0" fontId="0" fillId="0" borderId="19" xfId="0" applyNumberFormat="1" applyBorder="1"/>
    <xf numFmtId="0" fontId="2" fillId="0" borderId="0" xfId="0" applyFont="1" applyBorder="1"/>
    <xf numFmtId="0" fontId="2" fillId="3" borderId="0" xfId="0" applyFont="1" applyFill="1" applyBorder="1"/>
    <xf numFmtId="0" fontId="6" fillId="0" borderId="21"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Resample frequencies (bars) and
sample value (solid line)</a:t>
            </a:r>
          </a:p>
        </c:rich>
      </c:tx>
      <c:layout>
        <c:manualLayout>
          <c:xMode val="edge"/>
          <c:yMode val="edge"/>
          <c:x val="0.25176470588235295"/>
          <c:y val="3.3950719614196365E-2"/>
        </c:manualLayout>
      </c:layout>
      <c:overlay val="0"/>
      <c:spPr>
        <a:noFill/>
        <a:ln w="25400">
          <a:noFill/>
        </a:ln>
      </c:spPr>
    </c:title>
    <c:autoTitleDeleted val="0"/>
    <c:plotArea>
      <c:layout>
        <c:manualLayout>
          <c:layoutTarget val="inner"/>
          <c:xMode val="edge"/>
          <c:yMode val="edge"/>
          <c:x val="5.8823529411764705E-2"/>
          <c:y val="0.20987717579685028"/>
          <c:w val="0.88470588235294123"/>
          <c:h val="0.59568080777635446"/>
        </c:manualLayout>
      </c:layout>
      <c:scatterChart>
        <c:scatterStyle val="lineMarker"/>
        <c:varyColors val="0"/>
        <c:ser>
          <c:idx val="1"/>
          <c:order val="0"/>
          <c:spPr>
            <a:ln w="12700">
              <a:solidFill>
                <a:srgbClr val="000000"/>
              </a:solidFill>
              <a:prstDash val="solid"/>
            </a:ln>
          </c:spPr>
          <c:marker>
            <c:symbol val="none"/>
          </c:marker>
          <c:xVal>
            <c:numRef>
              <c:f>'Lots of resamples'!$H$44:$H$77</c:f>
              <c:numCache>
                <c:formatCode>General</c:formatCode>
                <c:ptCount val="34"/>
                <c:pt idx="0">
                  <c:v>-1.4537444933920696E-2</c:v>
                </c:pt>
                <c:pt idx="1">
                  <c:v>-1.4537444933920696E-2</c:v>
                </c:pt>
                <c:pt idx="2">
                  <c:v>-1.1894273127753296E-2</c:v>
                </c:pt>
                <c:pt idx="3">
                  <c:v>-1.1894273127753296E-2</c:v>
                </c:pt>
                <c:pt idx="4">
                  <c:v>-1.1894273127753296E-2</c:v>
                </c:pt>
                <c:pt idx="5">
                  <c:v>-9.2511013215858962E-3</c:v>
                </c:pt>
                <c:pt idx="6">
                  <c:v>-9.2511013215858962E-3</c:v>
                </c:pt>
                <c:pt idx="7">
                  <c:v>-9.2511013215858962E-3</c:v>
                </c:pt>
                <c:pt idx="8">
                  <c:v>-6.6079295154184963E-3</c:v>
                </c:pt>
                <c:pt idx="9">
                  <c:v>-6.6079295154184963E-3</c:v>
                </c:pt>
                <c:pt idx="10">
                  <c:v>-6.6079295154184963E-3</c:v>
                </c:pt>
                <c:pt idx="11">
                  <c:v>-3.9647577092510964E-3</c:v>
                </c:pt>
                <c:pt idx="12">
                  <c:v>-3.9647577092510964E-3</c:v>
                </c:pt>
                <c:pt idx="13">
                  <c:v>-3.9647577092510964E-3</c:v>
                </c:pt>
                <c:pt idx="14">
                  <c:v>-1.3215859030836965E-3</c:v>
                </c:pt>
                <c:pt idx="15">
                  <c:v>-1.3215859030836965E-3</c:v>
                </c:pt>
                <c:pt idx="16">
                  <c:v>-1.3215859030836965E-3</c:v>
                </c:pt>
                <c:pt idx="17">
                  <c:v>1.3215859030837034E-3</c:v>
                </c:pt>
                <c:pt idx="18">
                  <c:v>1.3215859030837034E-3</c:v>
                </c:pt>
                <c:pt idx="19">
                  <c:v>1.3215859030837034E-3</c:v>
                </c:pt>
                <c:pt idx="20">
                  <c:v>3.9647577092511033E-3</c:v>
                </c:pt>
                <c:pt idx="21">
                  <c:v>3.9647577092511033E-3</c:v>
                </c:pt>
                <c:pt idx="22">
                  <c:v>3.9647577092511033E-3</c:v>
                </c:pt>
                <c:pt idx="23">
                  <c:v>6.6079295154185032E-3</c:v>
                </c:pt>
                <c:pt idx="24">
                  <c:v>6.6079295154185032E-3</c:v>
                </c:pt>
                <c:pt idx="25">
                  <c:v>6.6079295154185032E-3</c:v>
                </c:pt>
                <c:pt idx="26">
                  <c:v>9.2511013215859032E-3</c:v>
                </c:pt>
                <c:pt idx="27">
                  <c:v>9.2511013215859032E-3</c:v>
                </c:pt>
                <c:pt idx="28">
                  <c:v>9.2511013215859032E-3</c:v>
                </c:pt>
                <c:pt idx="29">
                  <c:v>1.1894273127753303E-2</c:v>
                </c:pt>
                <c:pt idx="30">
                  <c:v>1.1894273127753303E-2</c:v>
                </c:pt>
                <c:pt idx="31">
                  <c:v>1.1894273127753303E-2</c:v>
                </c:pt>
                <c:pt idx="32">
                  <c:v>1.4537444933920703E-2</c:v>
                </c:pt>
                <c:pt idx="33">
                  <c:v>1.4537444933920703E-2</c:v>
                </c:pt>
              </c:numCache>
            </c:numRef>
          </c:xVal>
          <c:yVal>
            <c:numRef>
              <c:f>'Lots of resamples'!$K$44:$K$77</c:f>
              <c:numCache>
                <c:formatCode>General</c:formatCode>
                <c:ptCount val="34"/>
                <c:pt idx="0">
                  <c:v>0</c:v>
                </c:pt>
                <c:pt idx="1">
                  <c:v>26</c:v>
                </c:pt>
                <c:pt idx="2">
                  <c:v>26</c:v>
                </c:pt>
                <c:pt idx="3">
                  <c:v>0</c:v>
                </c:pt>
                <c:pt idx="4">
                  <c:v>0</c:v>
                </c:pt>
                <c:pt idx="5">
                  <c:v>0</c:v>
                </c:pt>
                <c:pt idx="6">
                  <c:v>0</c:v>
                </c:pt>
                <c:pt idx="7">
                  <c:v>0</c:v>
                </c:pt>
                <c:pt idx="8">
                  <c:v>0</c:v>
                </c:pt>
                <c:pt idx="9">
                  <c:v>0</c:v>
                </c:pt>
                <c:pt idx="10">
                  <c:v>73</c:v>
                </c:pt>
                <c:pt idx="11">
                  <c:v>73</c:v>
                </c:pt>
                <c:pt idx="12">
                  <c:v>0</c:v>
                </c:pt>
                <c:pt idx="13">
                  <c:v>0</c:v>
                </c:pt>
                <c:pt idx="14">
                  <c:v>0</c:v>
                </c:pt>
                <c:pt idx="15">
                  <c:v>0</c:v>
                </c:pt>
                <c:pt idx="16">
                  <c:v>0</c:v>
                </c:pt>
                <c:pt idx="17">
                  <c:v>0</c:v>
                </c:pt>
                <c:pt idx="18">
                  <c:v>0</c:v>
                </c:pt>
                <c:pt idx="19">
                  <c:v>0</c:v>
                </c:pt>
                <c:pt idx="20">
                  <c:v>0</c:v>
                </c:pt>
                <c:pt idx="21">
                  <c:v>0</c:v>
                </c:pt>
                <c:pt idx="22">
                  <c:v>70</c:v>
                </c:pt>
                <c:pt idx="23">
                  <c:v>70</c:v>
                </c:pt>
                <c:pt idx="24">
                  <c:v>0</c:v>
                </c:pt>
                <c:pt idx="25">
                  <c:v>0</c:v>
                </c:pt>
                <c:pt idx="26">
                  <c:v>0</c:v>
                </c:pt>
                <c:pt idx="27">
                  <c:v>0</c:v>
                </c:pt>
                <c:pt idx="28">
                  <c:v>0</c:v>
                </c:pt>
                <c:pt idx="29">
                  <c:v>0</c:v>
                </c:pt>
                <c:pt idx="30">
                  <c:v>0</c:v>
                </c:pt>
                <c:pt idx="31">
                  <c:v>31</c:v>
                </c:pt>
                <c:pt idx="32">
                  <c:v>31</c:v>
                </c:pt>
                <c:pt idx="33">
                  <c:v>0</c:v>
                </c:pt>
              </c:numCache>
            </c:numRef>
          </c:yVal>
          <c:smooth val="0"/>
          <c:extLst>
            <c:ext xmlns:c16="http://schemas.microsoft.com/office/drawing/2014/chart" uri="{C3380CC4-5D6E-409C-BE32-E72D297353CC}">
              <c16:uniqueId val="{00000000-8C3E-46C2-B02F-E26698FDF014}"/>
            </c:ext>
          </c:extLst>
        </c:ser>
        <c:ser>
          <c:idx val="0"/>
          <c:order val="1"/>
          <c:spPr>
            <a:ln w="38100">
              <a:solidFill>
                <a:srgbClr val="000000"/>
              </a:solidFill>
              <a:prstDash val="solid"/>
            </a:ln>
          </c:spPr>
          <c:marker>
            <c:symbol val="none"/>
          </c:marker>
          <c:xVal>
            <c:numRef>
              <c:f>'Lots of resamples'!$J$40:$J$41</c:f>
              <c:numCache>
                <c:formatCode>General</c:formatCode>
                <c:ptCount val="2"/>
                <c:pt idx="0">
                  <c:v>-1.3215859030836996E-2</c:v>
                </c:pt>
                <c:pt idx="1">
                  <c:v>-1.3215859030836996E-2</c:v>
                </c:pt>
              </c:numCache>
            </c:numRef>
          </c:xVal>
          <c:yVal>
            <c:numRef>
              <c:f>'Lots of resamples'!$L$40:$L$41</c:f>
              <c:numCache>
                <c:formatCode>General</c:formatCode>
                <c:ptCount val="2"/>
                <c:pt idx="0">
                  <c:v>73</c:v>
                </c:pt>
                <c:pt idx="1">
                  <c:v>0</c:v>
                </c:pt>
              </c:numCache>
            </c:numRef>
          </c:yVal>
          <c:smooth val="0"/>
          <c:extLst>
            <c:ext xmlns:c16="http://schemas.microsoft.com/office/drawing/2014/chart" uri="{C3380CC4-5D6E-409C-BE32-E72D297353CC}">
              <c16:uniqueId val="{00000001-8C3E-46C2-B02F-E26698FDF014}"/>
            </c:ext>
          </c:extLst>
        </c:ser>
        <c:ser>
          <c:idx val="2"/>
          <c:order val="2"/>
          <c:spPr>
            <a:ln w="12700">
              <a:solidFill>
                <a:srgbClr val="000000"/>
              </a:solidFill>
              <a:prstDash val="sysDash"/>
            </a:ln>
          </c:spPr>
          <c:marker>
            <c:symbol val="none"/>
          </c:marker>
          <c:xVal>
            <c:numRef>
              <c:f>'Lots of resamples'!$J$42:$J$43</c:f>
              <c:numCache>
                <c:formatCode>General</c:formatCode>
                <c:ptCount val="2"/>
                <c:pt idx="0">
                  <c:v>1.3215859030836996E-2</c:v>
                </c:pt>
                <c:pt idx="1">
                  <c:v>1.3215859030836996E-2</c:v>
                </c:pt>
              </c:numCache>
            </c:numRef>
          </c:xVal>
          <c:yVal>
            <c:numRef>
              <c:f>'Lots of resamples'!$M$42:$M$43</c:f>
              <c:numCache>
                <c:formatCode>General</c:formatCode>
                <c:ptCount val="2"/>
                <c:pt idx="0">
                  <c:v>0</c:v>
                </c:pt>
                <c:pt idx="1">
                  <c:v>73</c:v>
                </c:pt>
              </c:numCache>
            </c:numRef>
          </c:yVal>
          <c:smooth val="0"/>
          <c:extLst>
            <c:ext xmlns:c16="http://schemas.microsoft.com/office/drawing/2014/chart" uri="{C3380CC4-5D6E-409C-BE32-E72D297353CC}">
              <c16:uniqueId val="{00000002-8C3E-46C2-B02F-E26698FDF014}"/>
            </c:ext>
          </c:extLst>
        </c:ser>
        <c:dLbls>
          <c:showLegendKey val="0"/>
          <c:showVal val="0"/>
          <c:showCatName val="0"/>
          <c:showSerName val="0"/>
          <c:showPercent val="0"/>
          <c:showBubbleSize val="0"/>
        </c:dLbls>
        <c:axId val="665064536"/>
        <c:axId val="1"/>
      </c:scatterChart>
      <c:valAx>
        <c:axId val="665064536"/>
        <c:scaling>
          <c:orientation val="minMax"/>
        </c:scaling>
        <c:delete val="0"/>
        <c:axPos val="b"/>
        <c:title>
          <c:tx>
            <c:strRef>
              <c:f>'Lots of resamples'!$B$3</c:f>
              <c:strCache>
                <c:ptCount val="1"/>
                <c:pt idx="0">
                  <c:v>Difference</c:v>
                </c:pt>
              </c:strCache>
            </c:strRef>
          </c:tx>
          <c:layout>
            <c:manualLayout>
              <c:xMode val="edge"/>
              <c:yMode val="edge"/>
              <c:x val="0.43058823529411766"/>
              <c:y val="0.88889156808077763"/>
            </c:manualLayout>
          </c:layout>
          <c:overlay val="0"/>
          <c:spPr>
            <a:noFill/>
            <a:ln w="25400">
              <a:noFill/>
            </a:ln>
          </c:spPr>
          <c:txPr>
            <a:bodyPr/>
            <a:lstStyle/>
            <a:p>
              <a:pPr>
                <a:defRPr sz="800" b="1" i="0" u="none" strike="noStrike" baseline="0">
                  <a:solidFill>
                    <a:srgbClr val="000000"/>
                  </a:solidFill>
                  <a:latin typeface="Arial"/>
                  <a:ea typeface="Arial"/>
                  <a:cs typeface="Arial"/>
                </a:defRPr>
              </a:pPr>
              <a:endParaRPr lang="en-US"/>
            </a:p>
          </c:tx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1"/>
        <c:axPos val="l"/>
        <c:numFmt formatCode="General" sourceLinked="1"/>
        <c:majorTickMark val="out"/>
        <c:minorTickMark val="none"/>
        <c:tickLblPos val="nextTo"/>
        <c:crossAx val="66506453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142875</xdr:colOff>
      <xdr:row>2</xdr:row>
      <xdr:rowOff>28575</xdr:rowOff>
    </xdr:from>
    <xdr:to>
      <xdr:col>13</xdr:col>
      <xdr:colOff>9525</xdr:colOff>
      <xdr:row>21</xdr:row>
      <xdr:rowOff>38100</xdr:rowOff>
    </xdr:to>
    <xdr:graphicFrame macro="">
      <xdr:nvGraphicFramePr>
        <xdr:cNvPr id="1026" name="Chart 2">
          <a:extLst>
            <a:ext uri="{FF2B5EF4-FFF2-40B4-BE49-F238E27FC236}">
              <a16:creationId xmlns:a16="http://schemas.microsoft.com/office/drawing/2014/main" id="{2C90E7AA-131D-4EB2-A214-02EB27460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showGridLines="0" topLeftCell="A11" workbookViewId="0"/>
  </sheetViews>
  <sheetFormatPr defaultRowHeight="12.75" x14ac:dyDescent="0.2"/>
  <cols>
    <col min="1" max="1" width="80.7109375" customWidth="1"/>
  </cols>
  <sheetData>
    <row r="1" spans="1:1" ht="31.5" x14ac:dyDescent="0.2">
      <c r="A1" s="47" t="s">
        <v>45</v>
      </c>
    </row>
    <row r="2" spans="1:1" x14ac:dyDescent="0.2">
      <c r="A2" s="48" t="s">
        <v>44</v>
      </c>
    </row>
    <row r="3" spans="1:1" x14ac:dyDescent="0.2">
      <c r="A3" s="48"/>
    </row>
    <row r="4" spans="1:1" ht="38.25" x14ac:dyDescent="0.2">
      <c r="A4" s="50" t="s">
        <v>41</v>
      </c>
    </row>
    <row r="5" spans="1:1" x14ac:dyDescent="0.2">
      <c r="A5" s="49"/>
    </row>
    <row r="6" spans="1:1" ht="51" x14ac:dyDescent="0.2">
      <c r="A6" s="50" t="s">
        <v>42</v>
      </c>
    </row>
    <row r="7" spans="1:1" x14ac:dyDescent="0.2">
      <c r="A7" s="50"/>
    </row>
    <row r="8" spans="1:1" ht="51" x14ac:dyDescent="0.2">
      <c r="A8" s="50" t="s">
        <v>39</v>
      </c>
    </row>
    <row r="9" spans="1:1" x14ac:dyDescent="0.2">
      <c r="A9" s="50"/>
    </row>
    <row r="10" spans="1:1" ht="76.5" x14ac:dyDescent="0.2">
      <c r="A10" s="50" t="s">
        <v>43</v>
      </c>
    </row>
    <row r="11" spans="1:1" x14ac:dyDescent="0.2">
      <c r="A11" s="50"/>
    </row>
    <row r="12" spans="1:1" ht="25.5" x14ac:dyDescent="0.2">
      <c r="A12" s="50" t="s">
        <v>40</v>
      </c>
    </row>
    <row r="13" spans="1:1" x14ac:dyDescent="0.2">
      <c r="A13" s="50"/>
    </row>
    <row r="14" spans="1:1" ht="15" x14ac:dyDescent="0.2">
      <c r="A14" s="52" t="s">
        <v>14</v>
      </c>
    </row>
    <row r="15" spans="1:1" ht="38.25" x14ac:dyDescent="0.2">
      <c r="A15" s="51" t="s">
        <v>15</v>
      </c>
    </row>
    <row r="16" spans="1:1" ht="63.75" x14ac:dyDescent="0.2">
      <c r="A16" s="51" t="s">
        <v>29</v>
      </c>
    </row>
    <row r="17" spans="1:1" ht="38.25" x14ac:dyDescent="0.2">
      <c r="A17" s="51" t="s">
        <v>30</v>
      </c>
    </row>
    <row r="18" spans="1:1" ht="63.75" x14ac:dyDescent="0.2">
      <c r="A18" s="51" t="s">
        <v>31</v>
      </c>
    </row>
    <row r="19" spans="1:1" ht="76.5" x14ac:dyDescent="0.2">
      <c r="A19" s="48" t="s">
        <v>24</v>
      </c>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sheetData>
  <phoneticPr fontId="0"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8"/>
  <sheetViews>
    <sheetView zoomScaleNormal="100" workbookViewId="0">
      <selection activeCell="D122" sqref="D122:D236"/>
    </sheetView>
  </sheetViews>
  <sheetFormatPr defaultRowHeight="12.75" x14ac:dyDescent="0.2"/>
  <cols>
    <col min="1" max="1" width="20.42578125" customWidth="1"/>
    <col min="2" max="2" width="16.28515625" customWidth="1"/>
    <col min="3" max="3" width="17.7109375" bestFit="1" customWidth="1"/>
    <col min="4" max="4" width="17.7109375" customWidth="1"/>
    <col min="5" max="5" width="10.28515625" bestFit="1" customWidth="1"/>
  </cols>
  <sheetData>
    <row r="1" spans="1:14" ht="15.75" thickBot="1" x14ac:dyDescent="0.3">
      <c r="A1" s="12" t="s">
        <v>33</v>
      </c>
      <c r="H1" s="67"/>
      <c r="I1" s="67" t="s">
        <v>47</v>
      </c>
      <c r="J1" s="67" t="s">
        <v>48</v>
      </c>
      <c r="L1" s="67"/>
      <c r="M1" s="67" t="s">
        <v>47</v>
      </c>
      <c r="N1" s="67" t="s">
        <v>48</v>
      </c>
    </row>
    <row r="2" spans="1:14" ht="13.5" thickTop="1" x14ac:dyDescent="0.2">
      <c r="A2" s="24" t="s">
        <v>2</v>
      </c>
      <c r="B2" s="17"/>
      <c r="C2" s="58" t="str">
        <f>D6</f>
        <v>Methods</v>
      </c>
      <c r="D2" s="58" t="str">
        <f>D6</f>
        <v>Methods</v>
      </c>
      <c r="E2" s="59" t="s">
        <v>34</v>
      </c>
      <c r="H2" s="67" t="s">
        <v>47</v>
      </c>
      <c r="I2">
        <f>COUNTIFS($C7:$C500,1,$D7:$D500,"PBS")</f>
        <v>112</v>
      </c>
      <c r="J2">
        <f>COUNTIFS($C7:$C500,0,$D7:$D500,"PBS")</f>
        <v>3</v>
      </c>
      <c r="L2" s="67" t="s">
        <v>47</v>
      </c>
      <c r="M2">
        <f>COUNTIFS($C7:$C500,1,$D7:$D500,"OMOP")</f>
        <v>115</v>
      </c>
      <c r="N2">
        <f>COUNTIFS($C7:$C500,0,$D7:$D500,"OMOP")</f>
        <v>0</v>
      </c>
    </row>
    <row r="3" spans="1:14" ht="13.5" thickBot="1" x14ac:dyDescent="0.25">
      <c r="A3" s="22">
        <f>MAX(sampleref)</f>
        <v>230</v>
      </c>
      <c r="B3" s="20"/>
      <c r="C3" s="63" t="s">
        <v>53</v>
      </c>
      <c r="D3" s="63" t="s">
        <v>54</v>
      </c>
      <c r="E3" s="21"/>
      <c r="H3" s="67" t="s">
        <v>48</v>
      </c>
      <c r="I3">
        <v>0</v>
      </c>
      <c r="J3">
        <v>0</v>
      </c>
      <c r="L3" s="67" t="s">
        <v>48</v>
      </c>
      <c r="M3">
        <v>0</v>
      </c>
      <c r="N3">
        <v>0</v>
      </c>
    </row>
    <row r="4" spans="1:14" ht="14.25" thickTop="1" thickBot="1" x14ac:dyDescent="0.25">
      <c r="B4" s="57" t="str">
        <f>"Average "&amp;C6</f>
        <v>Average Mark</v>
      </c>
      <c r="C4" s="60">
        <f>J6</f>
        <v>0.986784140969163</v>
      </c>
      <c r="D4" s="60">
        <f>N6</f>
        <v>1</v>
      </c>
      <c r="E4" s="61">
        <f>C4-D4</f>
        <v>-1.3215859030836996E-2</v>
      </c>
    </row>
    <row r="5" spans="1:14" ht="13.5" thickTop="1" x14ac:dyDescent="0.2">
      <c r="A5" t="s">
        <v>28</v>
      </c>
      <c r="H5" s="67" t="s">
        <v>49</v>
      </c>
      <c r="I5" s="67" t="s">
        <v>50</v>
      </c>
      <c r="J5" s="67" t="s">
        <v>51</v>
      </c>
      <c r="L5" s="67" t="s">
        <v>49</v>
      </c>
      <c r="M5" s="67" t="s">
        <v>50</v>
      </c>
      <c r="N5" s="67" t="s">
        <v>51</v>
      </c>
    </row>
    <row r="6" spans="1:14" ht="13.5" thickBot="1" x14ac:dyDescent="0.25">
      <c r="A6" s="41" t="s">
        <v>13</v>
      </c>
      <c r="B6" s="41" t="s">
        <v>0</v>
      </c>
      <c r="C6" s="43" t="s">
        <v>46</v>
      </c>
      <c r="D6" s="43" t="s">
        <v>52</v>
      </c>
      <c r="H6">
        <f>I2/(I2+J2)</f>
        <v>0.97391304347826091</v>
      </c>
      <c r="I6">
        <f>I2/(I2+I3)</f>
        <v>1</v>
      </c>
      <c r="J6">
        <f>2*((H6*I6)/(H6+I6))</f>
        <v>0.986784140969163</v>
      </c>
      <c r="L6">
        <f>M2/(M2+N2)</f>
        <v>1</v>
      </c>
      <c r="M6">
        <f>M2/(M2+M3)</f>
        <v>1</v>
      </c>
      <c r="N6">
        <f>2*((L6*M6)/(L6+M6))</f>
        <v>1</v>
      </c>
    </row>
    <row r="7" spans="1:14" ht="16.5" thickTop="1" x14ac:dyDescent="0.2">
      <c r="A7" s="18">
        <f>IF(ISBLANK(C7)=TRUE,"",1)</f>
        <v>1</v>
      </c>
      <c r="B7" s="18">
        <f t="shared" ref="B7:B15" ca="1" si="0">IF(ISBLANK(C7)=TRUE,"",RAND())</f>
        <v>0.99103845806970614</v>
      </c>
      <c r="C7" s="64">
        <v>1</v>
      </c>
      <c r="D7" s="65" t="s">
        <v>53</v>
      </c>
    </row>
    <row r="8" spans="1:14" ht="15.75" x14ac:dyDescent="0.2">
      <c r="A8" s="6">
        <f t="shared" ref="A8:A200" si="1">IF(ISBLANK(C8)=TRUE,"",1+A7)</f>
        <v>2</v>
      </c>
      <c r="B8" s="6">
        <f t="shared" ca="1" si="0"/>
        <v>0.96186699729368763</v>
      </c>
      <c r="C8" s="64">
        <v>1</v>
      </c>
      <c r="D8" s="65" t="s">
        <v>53</v>
      </c>
    </row>
    <row r="9" spans="1:14" ht="15.75" x14ac:dyDescent="0.2">
      <c r="A9" s="6">
        <f t="shared" si="1"/>
        <v>3</v>
      </c>
      <c r="B9" s="6">
        <f t="shared" ca="1" si="0"/>
        <v>0.25298747038486746</v>
      </c>
      <c r="C9" s="64">
        <v>1</v>
      </c>
      <c r="D9" s="65" t="s">
        <v>53</v>
      </c>
    </row>
    <row r="10" spans="1:14" ht="15.75" x14ac:dyDescent="0.2">
      <c r="A10" s="6">
        <f t="shared" si="1"/>
        <v>4</v>
      </c>
      <c r="B10" s="6">
        <f t="shared" ca="1" si="0"/>
        <v>0.44630393186967166</v>
      </c>
      <c r="C10" s="64">
        <v>1</v>
      </c>
      <c r="D10" s="65" t="s">
        <v>53</v>
      </c>
    </row>
    <row r="11" spans="1:14" ht="15.75" x14ac:dyDescent="0.2">
      <c r="A11" s="6">
        <f t="shared" si="1"/>
        <v>5</v>
      </c>
      <c r="B11" s="6">
        <f t="shared" ca="1" si="0"/>
        <v>0.521050318543687</v>
      </c>
      <c r="C11" s="64">
        <v>1</v>
      </c>
      <c r="D11" s="65" t="s">
        <v>53</v>
      </c>
    </row>
    <row r="12" spans="1:14" ht="15.75" x14ac:dyDescent="0.2">
      <c r="A12" s="6">
        <f t="shared" si="1"/>
        <v>6</v>
      </c>
      <c r="B12" s="6">
        <f t="shared" ca="1" si="0"/>
        <v>0.74823158364904674</v>
      </c>
      <c r="C12" s="64">
        <v>1</v>
      </c>
      <c r="D12" s="65" t="s">
        <v>53</v>
      </c>
    </row>
    <row r="13" spans="1:14" ht="15.75" x14ac:dyDescent="0.2">
      <c r="A13" s="6">
        <f t="shared" si="1"/>
        <v>7</v>
      </c>
      <c r="B13" s="6">
        <f t="shared" ca="1" si="0"/>
        <v>0.62233734245813277</v>
      </c>
      <c r="C13" s="64">
        <v>1</v>
      </c>
      <c r="D13" s="65" t="s">
        <v>53</v>
      </c>
    </row>
    <row r="14" spans="1:14" ht="15.75" x14ac:dyDescent="0.2">
      <c r="A14" s="6">
        <f t="shared" si="1"/>
        <v>8</v>
      </c>
      <c r="B14" s="6">
        <f t="shared" ca="1" si="0"/>
        <v>0.60885586094875943</v>
      </c>
      <c r="C14" s="64">
        <v>1</v>
      </c>
      <c r="D14" s="65" t="s">
        <v>53</v>
      </c>
    </row>
    <row r="15" spans="1:14" ht="15.75" x14ac:dyDescent="0.2">
      <c r="A15" s="6">
        <f t="shared" si="1"/>
        <v>9</v>
      </c>
      <c r="B15" s="6">
        <f t="shared" ca="1" si="0"/>
        <v>0.41990168263461869</v>
      </c>
      <c r="C15" s="64">
        <v>1</v>
      </c>
      <c r="D15" s="65" t="s">
        <v>53</v>
      </c>
    </row>
    <row r="16" spans="1:14" ht="16.5" thickBot="1" x14ac:dyDescent="0.25">
      <c r="A16" s="6">
        <f t="shared" si="1"/>
        <v>10</v>
      </c>
      <c r="B16" s="6">
        <f t="shared" ref="B16:B452" ca="1" si="2">IF(ISBLANK(C16)=TRUE,"",RAND())</f>
        <v>0.7646952540419204</v>
      </c>
      <c r="C16" s="66">
        <v>1</v>
      </c>
      <c r="D16" s="65" t="s">
        <v>53</v>
      </c>
    </row>
    <row r="17" spans="1:4" ht="16.5" thickTop="1" x14ac:dyDescent="0.2">
      <c r="A17" s="6">
        <f t="shared" si="1"/>
        <v>11</v>
      </c>
      <c r="B17" s="6">
        <f t="shared" ca="1" si="2"/>
        <v>0.96740813221712529</v>
      </c>
      <c r="C17" s="42">
        <v>1</v>
      </c>
      <c r="D17" s="65" t="s">
        <v>53</v>
      </c>
    </row>
    <row r="18" spans="1:4" ht="15.75" x14ac:dyDescent="0.2">
      <c r="A18" s="6">
        <f t="shared" si="1"/>
        <v>12</v>
      </c>
      <c r="B18" s="6">
        <f t="shared" ca="1" si="2"/>
        <v>0.82547176333972161</v>
      </c>
      <c r="C18" s="42">
        <v>1</v>
      </c>
      <c r="D18" s="65" t="s">
        <v>53</v>
      </c>
    </row>
    <row r="19" spans="1:4" ht="15.75" x14ac:dyDescent="0.2">
      <c r="A19" s="6">
        <f t="shared" si="1"/>
        <v>13</v>
      </c>
      <c r="B19" s="6">
        <f t="shared" ca="1" si="2"/>
        <v>0.52229662575371161</v>
      </c>
      <c r="C19" s="42">
        <v>1</v>
      </c>
      <c r="D19" s="65" t="s">
        <v>53</v>
      </c>
    </row>
    <row r="20" spans="1:4" ht="15.75" x14ac:dyDescent="0.2">
      <c r="A20" s="6">
        <f t="shared" si="1"/>
        <v>14</v>
      </c>
      <c r="B20" s="6">
        <f t="shared" ca="1" si="2"/>
        <v>0.95800819188258535</v>
      </c>
      <c r="C20" s="42">
        <v>1</v>
      </c>
      <c r="D20" s="65" t="s">
        <v>53</v>
      </c>
    </row>
    <row r="21" spans="1:4" ht="15.75" x14ac:dyDescent="0.2">
      <c r="A21" s="6">
        <f t="shared" si="1"/>
        <v>15</v>
      </c>
      <c r="B21" s="6">
        <f t="shared" ca="1" si="2"/>
        <v>0.63222382632165364</v>
      </c>
      <c r="C21" s="42">
        <v>1</v>
      </c>
      <c r="D21" s="65" t="s">
        <v>53</v>
      </c>
    </row>
    <row r="22" spans="1:4" ht="15.75" x14ac:dyDescent="0.2">
      <c r="A22" s="6">
        <f t="shared" si="1"/>
        <v>16</v>
      </c>
      <c r="B22" s="6">
        <f t="shared" ca="1" si="2"/>
        <v>0.94592733636153126</v>
      </c>
      <c r="C22" s="42">
        <v>1</v>
      </c>
      <c r="D22" s="65" t="s">
        <v>53</v>
      </c>
    </row>
    <row r="23" spans="1:4" ht="15.75" x14ac:dyDescent="0.2">
      <c r="A23" s="6">
        <f t="shared" si="1"/>
        <v>17</v>
      </c>
      <c r="B23" s="6">
        <f t="shared" ref="B23:B24" ca="1" si="3">IF(ISBLANK(C23)=TRUE,"",RAND())</f>
        <v>0.47247930982457353</v>
      </c>
      <c r="C23" s="42">
        <v>1</v>
      </c>
      <c r="D23" s="65" t="s">
        <v>53</v>
      </c>
    </row>
    <row r="24" spans="1:4" ht="15.75" x14ac:dyDescent="0.2">
      <c r="A24" s="6">
        <f t="shared" si="1"/>
        <v>18</v>
      </c>
      <c r="B24" s="6">
        <f t="shared" ca="1" si="3"/>
        <v>5.8618957259656268E-3</v>
      </c>
      <c r="C24" s="42">
        <v>1</v>
      </c>
      <c r="D24" s="65" t="s">
        <v>53</v>
      </c>
    </row>
    <row r="25" spans="1:4" ht="15.75" x14ac:dyDescent="0.2">
      <c r="A25" s="6">
        <f t="shared" si="1"/>
        <v>19</v>
      </c>
      <c r="B25" s="6">
        <f t="shared" ca="1" si="2"/>
        <v>0.37168939579364746</v>
      </c>
      <c r="C25" s="42">
        <v>1</v>
      </c>
      <c r="D25" s="65" t="s">
        <v>53</v>
      </c>
    </row>
    <row r="26" spans="1:4" ht="15.75" x14ac:dyDescent="0.2">
      <c r="A26" s="6">
        <f t="shared" si="1"/>
        <v>20</v>
      </c>
      <c r="B26" s="6">
        <f t="shared" ca="1" si="2"/>
        <v>0.88548123187435079</v>
      </c>
      <c r="C26" s="42">
        <v>1</v>
      </c>
      <c r="D26" s="65" t="s">
        <v>53</v>
      </c>
    </row>
    <row r="27" spans="1:4" ht="15.75" x14ac:dyDescent="0.2">
      <c r="A27" s="6">
        <f t="shared" si="1"/>
        <v>21</v>
      </c>
      <c r="B27" s="6">
        <f t="shared" ca="1" si="2"/>
        <v>0.1366080877858793</v>
      </c>
      <c r="C27" s="42">
        <v>1</v>
      </c>
      <c r="D27" s="65" t="s">
        <v>53</v>
      </c>
    </row>
    <row r="28" spans="1:4" ht="15.75" x14ac:dyDescent="0.2">
      <c r="A28" s="6">
        <f t="shared" si="1"/>
        <v>22</v>
      </c>
      <c r="B28" s="6">
        <f t="shared" ca="1" si="2"/>
        <v>0.61555222432707757</v>
      </c>
      <c r="C28" s="42">
        <v>1</v>
      </c>
      <c r="D28" s="65" t="s">
        <v>53</v>
      </c>
    </row>
    <row r="29" spans="1:4" ht="15.75" x14ac:dyDescent="0.2">
      <c r="A29" s="6">
        <f t="shared" si="1"/>
        <v>23</v>
      </c>
      <c r="B29" s="6">
        <f t="shared" ca="1" si="2"/>
        <v>0.10654077090939973</v>
      </c>
      <c r="C29" s="42">
        <v>1</v>
      </c>
      <c r="D29" s="65" t="s">
        <v>53</v>
      </c>
    </row>
    <row r="30" spans="1:4" ht="15.75" x14ac:dyDescent="0.2">
      <c r="A30" s="6">
        <f t="shared" si="1"/>
        <v>24</v>
      </c>
      <c r="B30" s="6">
        <f t="shared" ca="1" si="2"/>
        <v>0.65591701859397356</v>
      </c>
      <c r="C30" s="42">
        <v>1</v>
      </c>
      <c r="D30" s="65" t="s">
        <v>53</v>
      </c>
    </row>
    <row r="31" spans="1:4" ht="15.75" x14ac:dyDescent="0.2">
      <c r="A31" s="6">
        <f t="shared" si="1"/>
        <v>25</v>
      </c>
      <c r="B31" s="6">
        <f t="shared" ca="1" si="2"/>
        <v>0.95871916438721227</v>
      </c>
      <c r="C31" s="42">
        <v>1</v>
      </c>
      <c r="D31" s="65" t="s">
        <v>53</v>
      </c>
    </row>
    <row r="32" spans="1:4" ht="15.75" x14ac:dyDescent="0.2">
      <c r="A32" s="6">
        <f t="shared" si="1"/>
        <v>26</v>
      </c>
      <c r="B32" s="6">
        <f t="shared" ca="1" si="2"/>
        <v>0.2149933053509181</v>
      </c>
      <c r="C32" s="42">
        <v>1</v>
      </c>
      <c r="D32" s="65" t="s">
        <v>53</v>
      </c>
    </row>
    <row r="33" spans="1:4" ht="15.75" x14ac:dyDescent="0.2">
      <c r="A33" s="6">
        <f t="shared" si="1"/>
        <v>27</v>
      </c>
      <c r="B33" s="6">
        <f t="shared" ca="1" si="2"/>
        <v>0.56127912764035215</v>
      </c>
      <c r="C33" s="42">
        <v>1</v>
      </c>
      <c r="D33" s="65" t="s">
        <v>53</v>
      </c>
    </row>
    <row r="34" spans="1:4" ht="15.75" x14ac:dyDescent="0.2">
      <c r="A34" s="6">
        <f t="shared" si="1"/>
        <v>28</v>
      </c>
      <c r="B34" s="6">
        <f t="shared" ca="1" si="2"/>
        <v>0.70733058854317277</v>
      </c>
      <c r="C34" s="42">
        <v>1</v>
      </c>
      <c r="D34" s="65" t="s">
        <v>53</v>
      </c>
    </row>
    <row r="35" spans="1:4" ht="15.75" x14ac:dyDescent="0.2">
      <c r="A35" s="6">
        <f t="shared" si="1"/>
        <v>29</v>
      </c>
      <c r="B35" s="6">
        <f t="shared" ca="1" si="2"/>
        <v>0.77238396509001384</v>
      </c>
      <c r="C35" s="42">
        <v>1</v>
      </c>
      <c r="D35" s="65" t="s">
        <v>53</v>
      </c>
    </row>
    <row r="36" spans="1:4" ht="15.75" x14ac:dyDescent="0.2">
      <c r="A36" s="6">
        <f t="shared" si="1"/>
        <v>30</v>
      </c>
      <c r="B36" s="6">
        <f t="shared" ca="1" si="2"/>
        <v>0.32824680329442268</v>
      </c>
      <c r="C36" s="42">
        <v>1</v>
      </c>
      <c r="D36" s="65" t="s">
        <v>53</v>
      </c>
    </row>
    <row r="37" spans="1:4" ht="15.75" x14ac:dyDescent="0.2">
      <c r="A37" s="6">
        <f t="shared" si="1"/>
        <v>31</v>
      </c>
      <c r="B37" s="6">
        <f t="shared" ca="1" si="2"/>
        <v>0.92716208859375393</v>
      </c>
      <c r="C37" s="42">
        <v>1</v>
      </c>
      <c r="D37" s="65" t="s">
        <v>53</v>
      </c>
    </row>
    <row r="38" spans="1:4" ht="15.75" x14ac:dyDescent="0.2">
      <c r="A38" s="6">
        <f t="shared" si="1"/>
        <v>32</v>
      </c>
      <c r="B38" s="6">
        <f t="shared" ca="1" si="2"/>
        <v>0.56943410182184884</v>
      </c>
      <c r="C38" s="42">
        <v>1</v>
      </c>
      <c r="D38" s="65" t="s">
        <v>53</v>
      </c>
    </row>
    <row r="39" spans="1:4" ht="15.75" x14ac:dyDescent="0.2">
      <c r="A39" s="6">
        <f t="shared" si="1"/>
        <v>33</v>
      </c>
      <c r="B39" s="6">
        <f t="shared" ca="1" si="2"/>
        <v>0.11148533016622686</v>
      </c>
      <c r="C39" s="42">
        <v>1</v>
      </c>
      <c r="D39" s="65" t="s">
        <v>53</v>
      </c>
    </row>
    <row r="40" spans="1:4" ht="15.75" x14ac:dyDescent="0.2">
      <c r="A40" s="6">
        <f t="shared" si="1"/>
        <v>34</v>
      </c>
      <c r="B40" s="6">
        <f t="shared" ca="1" si="2"/>
        <v>0.82909682485268599</v>
      </c>
      <c r="C40" s="42">
        <v>1</v>
      </c>
      <c r="D40" s="65" t="s">
        <v>53</v>
      </c>
    </row>
    <row r="41" spans="1:4" ht="15.75" x14ac:dyDescent="0.2">
      <c r="A41" s="6">
        <f t="shared" si="1"/>
        <v>35</v>
      </c>
      <c r="B41" s="6">
        <f t="shared" ca="1" si="2"/>
        <v>0.60891079893619304</v>
      </c>
      <c r="C41" s="42">
        <v>1</v>
      </c>
      <c r="D41" s="65" t="s">
        <v>53</v>
      </c>
    </row>
    <row r="42" spans="1:4" ht="15.75" x14ac:dyDescent="0.2">
      <c r="A42" s="6">
        <f t="shared" si="1"/>
        <v>36</v>
      </c>
      <c r="B42" s="6">
        <f t="shared" ca="1" si="2"/>
        <v>0.3590502251802421</v>
      </c>
      <c r="C42" s="42">
        <v>1</v>
      </c>
      <c r="D42" s="65" t="s">
        <v>53</v>
      </c>
    </row>
    <row r="43" spans="1:4" ht="15.75" x14ac:dyDescent="0.2">
      <c r="A43" s="6">
        <f t="shared" si="1"/>
        <v>37</v>
      </c>
      <c r="B43" s="6">
        <f t="shared" ca="1" si="2"/>
        <v>0.57388305164744535</v>
      </c>
      <c r="C43" s="42">
        <v>1</v>
      </c>
      <c r="D43" s="65" t="s">
        <v>53</v>
      </c>
    </row>
    <row r="44" spans="1:4" ht="15.75" x14ac:dyDescent="0.2">
      <c r="A44" s="6">
        <f t="shared" si="1"/>
        <v>38</v>
      </c>
      <c r="B44" s="6">
        <f t="shared" ca="1" si="2"/>
        <v>0.60442195679132471</v>
      </c>
      <c r="C44" s="42">
        <v>1</v>
      </c>
      <c r="D44" s="65" t="s">
        <v>53</v>
      </c>
    </row>
    <row r="45" spans="1:4" ht="15.75" x14ac:dyDescent="0.2">
      <c r="A45" s="6">
        <f t="shared" si="1"/>
        <v>39</v>
      </c>
      <c r="B45" s="6">
        <f t="shared" ca="1" si="2"/>
        <v>0.54947187344181947</v>
      </c>
      <c r="C45" s="42">
        <v>1</v>
      </c>
      <c r="D45" s="65" t="s">
        <v>53</v>
      </c>
    </row>
    <row r="46" spans="1:4" ht="15.75" x14ac:dyDescent="0.2">
      <c r="A46" s="6">
        <f t="shared" si="1"/>
        <v>40</v>
      </c>
      <c r="B46" s="6">
        <f t="shared" ca="1" si="2"/>
        <v>2.6534403146194707E-2</v>
      </c>
      <c r="C46" s="42">
        <v>1</v>
      </c>
      <c r="D46" s="65" t="s">
        <v>53</v>
      </c>
    </row>
    <row r="47" spans="1:4" ht="15.75" x14ac:dyDescent="0.2">
      <c r="A47" s="6">
        <f t="shared" si="1"/>
        <v>41</v>
      </c>
      <c r="B47" s="6">
        <f t="shared" ca="1" si="2"/>
        <v>5.4697320593095955E-2</v>
      </c>
      <c r="C47" s="42">
        <v>1</v>
      </c>
      <c r="D47" s="65" t="s">
        <v>53</v>
      </c>
    </row>
    <row r="48" spans="1:4" ht="15.75" x14ac:dyDescent="0.2">
      <c r="A48" s="6">
        <f t="shared" si="1"/>
        <v>42</v>
      </c>
      <c r="B48" s="6">
        <f t="shared" ca="1" si="2"/>
        <v>0.64290770941536501</v>
      </c>
      <c r="C48" s="42">
        <v>1</v>
      </c>
      <c r="D48" s="65" t="s">
        <v>53</v>
      </c>
    </row>
    <row r="49" spans="1:4" ht="15.75" x14ac:dyDescent="0.2">
      <c r="A49" s="6">
        <f t="shared" si="1"/>
        <v>43</v>
      </c>
      <c r="B49" s="6">
        <f t="shared" ca="1" si="2"/>
        <v>0.18605626135683828</v>
      </c>
      <c r="C49" s="42">
        <v>1</v>
      </c>
      <c r="D49" s="65" t="s">
        <v>53</v>
      </c>
    </row>
    <row r="50" spans="1:4" ht="15.75" x14ac:dyDescent="0.2">
      <c r="A50" s="6">
        <f t="shared" si="1"/>
        <v>44</v>
      </c>
      <c r="B50" s="6">
        <f t="shared" ca="1" si="2"/>
        <v>0.36810590974182134</v>
      </c>
      <c r="C50" s="42">
        <v>1</v>
      </c>
      <c r="D50" s="65" t="s">
        <v>53</v>
      </c>
    </row>
    <row r="51" spans="1:4" ht="15.75" x14ac:dyDescent="0.2">
      <c r="A51" s="6">
        <f t="shared" si="1"/>
        <v>45</v>
      </c>
      <c r="B51" s="6">
        <f t="shared" ca="1" si="2"/>
        <v>0.75860244563048995</v>
      </c>
      <c r="C51" s="42">
        <v>1</v>
      </c>
      <c r="D51" s="65" t="s">
        <v>53</v>
      </c>
    </row>
    <row r="52" spans="1:4" ht="15.75" x14ac:dyDescent="0.2">
      <c r="A52" s="6">
        <f t="shared" si="1"/>
        <v>46</v>
      </c>
      <c r="B52" s="6">
        <f t="shared" ca="1" si="2"/>
        <v>0.65085939433907769</v>
      </c>
      <c r="C52" s="42">
        <v>1</v>
      </c>
      <c r="D52" s="65" t="s">
        <v>53</v>
      </c>
    </row>
    <row r="53" spans="1:4" ht="15.75" x14ac:dyDescent="0.2">
      <c r="A53" s="6">
        <f t="shared" si="1"/>
        <v>47</v>
      </c>
      <c r="B53" s="6">
        <f t="shared" ca="1" si="2"/>
        <v>0.79572171069555964</v>
      </c>
      <c r="C53" s="42">
        <v>1</v>
      </c>
      <c r="D53" s="65" t="s">
        <v>53</v>
      </c>
    </row>
    <row r="54" spans="1:4" ht="15.75" x14ac:dyDescent="0.2">
      <c r="A54" s="6">
        <f t="shared" si="1"/>
        <v>48</v>
      </c>
      <c r="B54" s="6">
        <f t="shared" ca="1" si="2"/>
        <v>0.98313905630724041</v>
      </c>
      <c r="C54" s="42">
        <v>1</v>
      </c>
      <c r="D54" s="65" t="s">
        <v>53</v>
      </c>
    </row>
    <row r="55" spans="1:4" ht="15.75" x14ac:dyDescent="0.2">
      <c r="A55" s="6">
        <f t="shared" si="1"/>
        <v>49</v>
      </c>
      <c r="B55" s="6">
        <f t="shared" ca="1" si="2"/>
        <v>0.13741833503419598</v>
      </c>
      <c r="C55" s="42">
        <v>1</v>
      </c>
      <c r="D55" s="65" t="s">
        <v>53</v>
      </c>
    </row>
    <row r="56" spans="1:4" ht="15.75" x14ac:dyDescent="0.2">
      <c r="A56" s="6">
        <f t="shared" si="1"/>
        <v>50</v>
      </c>
      <c r="B56" s="6">
        <f t="shared" ca="1" si="2"/>
        <v>0.90884082934592469</v>
      </c>
      <c r="C56" s="42">
        <v>1</v>
      </c>
      <c r="D56" s="65" t="s">
        <v>53</v>
      </c>
    </row>
    <row r="57" spans="1:4" ht="15.75" x14ac:dyDescent="0.2">
      <c r="A57" s="6">
        <f t="shared" si="1"/>
        <v>51</v>
      </c>
      <c r="B57" s="6">
        <f t="shared" ca="1" si="2"/>
        <v>0.11050691715215755</v>
      </c>
      <c r="C57" s="42">
        <v>1</v>
      </c>
      <c r="D57" s="65" t="s">
        <v>53</v>
      </c>
    </row>
    <row r="58" spans="1:4" ht="15.75" x14ac:dyDescent="0.2">
      <c r="A58" s="6">
        <f t="shared" si="1"/>
        <v>52</v>
      </c>
      <c r="B58" s="6">
        <f t="shared" ca="1" si="2"/>
        <v>0.47061880500796838</v>
      </c>
      <c r="C58" s="42">
        <v>1</v>
      </c>
      <c r="D58" s="65" t="s">
        <v>53</v>
      </c>
    </row>
    <row r="59" spans="1:4" ht="15.75" x14ac:dyDescent="0.2">
      <c r="A59" s="6">
        <f t="shared" si="1"/>
        <v>53</v>
      </c>
      <c r="B59" s="6">
        <f t="shared" ca="1" si="2"/>
        <v>0.92210485612964976</v>
      </c>
      <c r="C59" s="42">
        <v>1</v>
      </c>
      <c r="D59" s="65" t="s">
        <v>53</v>
      </c>
    </row>
    <row r="60" spans="1:4" ht="15.75" x14ac:dyDescent="0.2">
      <c r="A60" s="6">
        <f t="shared" si="1"/>
        <v>54</v>
      </c>
      <c r="B60" s="6">
        <f t="shared" ca="1" si="2"/>
        <v>0.23250078071786839</v>
      </c>
      <c r="C60" s="42">
        <v>1</v>
      </c>
      <c r="D60" s="65" t="s">
        <v>53</v>
      </c>
    </row>
    <row r="61" spans="1:4" ht="15.75" x14ac:dyDescent="0.2">
      <c r="A61" s="6">
        <f t="shared" si="1"/>
        <v>55</v>
      </c>
      <c r="B61" s="6">
        <f t="shared" ca="1" si="2"/>
        <v>0.3477685145297813</v>
      </c>
      <c r="C61" s="42">
        <v>1</v>
      </c>
      <c r="D61" s="65" t="s">
        <v>53</v>
      </c>
    </row>
    <row r="62" spans="1:4" ht="15.75" x14ac:dyDescent="0.2">
      <c r="A62" s="6">
        <f t="shared" si="1"/>
        <v>56</v>
      </c>
      <c r="B62" s="6">
        <f t="shared" ca="1" si="2"/>
        <v>0.76736927878726702</v>
      </c>
      <c r="C62" s="42">
        <v>1</v>
      </c>
      <c r="D62" s="65" t="s">
        <v>53</v>
      </c>
    </row>
    <row r="63" spans="1:4" ht="15.75" x14ac:dyDescent="0.2">
      <c r="A63" s="6">
        <f t="shared" si="1"/>
        <v>57</v>
      </c>
      <c r="B63" s="6">
        <f t="shared" ca="1" si="2"/>
        <v>0.14447407197910667</v>
      </c>
      <c r="C63" s="42">
        <v>1</v>
      </c>
      <c r="D63" s="65" t="s">
        <v>53</v>
      </c>
    </row>
    <row r="64" spans="1:4" ht="15.75" x14ac:dyDescent="0.2">
      <c r="A64" s="6">
        <f t="shared" si="1"/>
        <v>58</v>
      </c>
      <c r="B64" s="6">
        <f t="shared" ca="1" si="2"/>
        <v>0.95605716133900454</v>
      </c>
      <c r="C64" s="42">
        <v>1</v>
      </c>
      <c r="D64" s="65" t="s">
        <v>53</v>
      </c>
    </row>
    <row r="65" spans="1:4" ht="15.75" x14ac:dyDescent="0.2">
      <c r="A65" s="6">
        <f t="shared" si="1"/>
        <v>59</v>
      </c>
      <c r="B65" s="6">
        <f t="shared" ca="1" si="2"/>
        <v>0.68590361846704417</v>
      </c>
      <c r="C65" s="42">
        <v>1</v>
      </c>
      <c r="D65" s="65" t="s">
        <v>53</v>
      </c>
    </row>
    <row r="66" spans="1:4" ht="15.75" x14ac:dyDescent="0.2">
      <c r="A66" s="6">
        <f t="shared" si="1"/>
        <v>60</v>
      </c>
      <c r="B66" s="6">
        <f t="shared" ca="1" si="2"/>
        <v>0.95341592051153079</v>
      </c>
      <c r="C66" s="42">
        <v>1</v>
      </c>
      <c r="D66" s="65" t="s">
        <v>53</v>
      </c>
    </row>
    <row r="67" spans="1:4" ht="15.75" x14ac:dyDescent="0.2">
      <c r="A67" s="6">
        <f t="shared" si="1"/>
        <v>61</v>
      </c>
      <c r="B67" s="6">
        <f t="shared" ca="1" si="2"/>
        <v>0.39162342462525801</v>
      </c>
      <c r="C67" s="42">
        <v>1</v>
      </c>
      <c r="D67" s="65" t="s">
        <v>53</v>
      </c>
    </row>
    <row r="68" spans="1:4" ht="15.75" x14ac:dyDescent="0.2">
      <c r="A68" s="6">
        <f t="shared" si="1"/>
        <v>62</v>
      </c>
      <c r="B68" s="6">
        <f t="shared" ca="1" si="2"/>
        <v>0.80743226069305074</v>
      </c>
      <c r="C68" s="42">
        <v>1</v>
      </c>
      <c r="D68" s="65" t="s">
        <v>53</v>
      </c>
    </row>
    <row r="69" spans="1:4" ht="15.75" x14ac:dyDescent="0.2">
      <c r="A69" s="6">
        <f t="shared" si="1"/>
        <v>63</v>
      </c>
      <c r="B69" s="6">
        <f t="shared" ca="1" si="2"/>
        <v>0.4478376908181354</v>
      </c>
      <c r="C69" s="42">
        <v>1</v>
      </c>
      <c r="D69" s="65" t="s">
        <v>53</v>
      </c>
    </row>
    <row r="70" spans="1:4" ht="15.75" x14ac:dyDescent="0.2">
      <c r="A70" s="6">
        <f t="shared" si="1"/>
        <v>64</v>
      </c>
      <c r="B70" s="6">
        <f t="shared" ca="1" si="2"/>
        <v>0.72578279063429607</v>
      </c>
      <c r="C70" s="42">
        <v>1</v>
      </c>
      <c r="D70" s="65" t="s">
        <v>53</v>
      </c>
    </row>
    <row r="71" spans="1:4" ht="15.75" x14ac:dyDescent="0.2">
      <c r="A71" s="6">
        <f t="shared" si="1"/>
        <v>65</v>
      </c>
      <c r="B71" s="6">
        <f t="shared" ca="1" si="2"/>
        <v>0.85482096929809026</v>
      </c>
      <c r="C71" s="42">
        <v>1</v>
      </c>
      <c r="D71" s="65" t="s">
        <v>53</v>
      </c>
    </row>
    <row r="72" spans="1:4" ht="15.75" x14ac:dyDescent="0.2">
      <c r="A72" s="6">
        <f t="shared" si="1"/>
        <v>66</v>
      </c>
      <c r="B72" s="6">
        <f t="shared" ca="1" si="2"/>
        <v>2.82321070842666E-2</v>
      </c>
      <c r="C72" s="42">
        <v>1</v>
      </c>
      <c r="D72" s="65" t="s">
        <v>53</v>
      </c>
    </row>
    <row r="73" spans="1:4" ht="15.75" x14ac:dyDescent="0.2">
      <c r="A73" s="6">
        <f t="shared" si="1"/>
        <v>67</v>
      </c>
      <c r="B73" s="6">
        <f t="shared" ca="1" si="2"/>
        <v>0.40040058418358526</v>
      </c>
      <c r="C73" s="42">
        <v>1</v>
      </c>
      <c r="D73" s="65" t="s">
        <v>53</v>
      </c>
    </row>
    <row r="74" spans="1:4" ht="15.75" x14ac:dyDescent="0.2">
      <c r="A74" s="6">
        <f t="shared" si="1"/>
        <v>68</v>
      </c>
      <c r="B74" s="6">
        <f t="shared" ca="1" si="2"/>
        <v>0.77699793832149866</v>
      </c>
      <c r="C74" s="42">
        <v>1</v>
      </c>
      <c r="D74" s="65" t="s">
        <v>53</v>
      </c>
    </row>
    <row r="75" spans="1:4" ht="15.75" x14ac:dyDescent="0.2">
      <c r="A75" s="6">
        <f t="shared" si="1"/>
        <v>69</v>
      </c>
      <c r="B75" s="6">
        <f t="shared" ca="1" si="2"/>
        <v>0.6543858063735728</v>
      </c>
      <c r="C75" s="42">
        <v>1</v>
      </c>
      <c r="D75" s="65" t="s">
        <v>53</v>
      </c>
    </row>
    <row r="76" spans="1:4" ht="15.75" x14ac:dyDescent="0.2">
      <c r="A76" s="6">
        <f t="shared" si="1"/>
        <v>70</v>
      </c>
      <c r="B76" s="6">
        <f t="shared" ca="1" si="2"/>
        <v>0.45018156862352454</v>
      </c>
      <c r="C76" s="42">
        <v>1</v>
      </c>
      <c r="D76" s="65" t="s">
        <v>53</v>
      </c>
    </row>
    <row r="77" spans="1:4" ht="15.75" x14ac:dyDescent="0.2">
      <c r="A77" s="6">
        <f t="shared" si="1"/>
        <v>71</v>
      </c>
      <c r="B77" s="6">
        <f t="shared" ca="1" si="2"/>
        <v>0.10788703428422386</v>
      </c>
      <c r="C77" s="42">
        <v>1</v>
      </c>
      <c r="D77" s="65" t="s">
        <v>53</v>
      </c>
    </row>
    <row r="78" spans="1:4" ht="15.75" x14ac:dyDescent="0.2">
      <c r="A78" s="6">
        <f t="shared" si="1"/>
        <v>72</v>
      </c>
      <c r="B78" s="6">
        <f t="shared" ca="1" si="2"/>
        <v>0.41804817975304309</v>
      </c>
      <c r="C78" s="42">
        <v>1</v>
      </c>
      <c r="D78" s="65" t="s">
        <v>53</v>
      </c>
    </row>
    <row r="79" spans="1:4" ht="15.75" x14ac:dyDescent="0.2">
      <c r="A79" s="6">
        <f t="shared" si="1"/>
        <v>73</v>
      </c>
      <c r="B79" s="6">
        <f t="shared" ca="1" si="2"/>
        <v>0.27466371859368199</v>
      </c>
      <c r="C79" s="42">
        <v>1</v>
      </c>
      <c r="D79" s="65" t="s">
        <v>53</v>
      </c>
    </row>
    <row r="80" spans="1:4" ht="15.75" x14ac:dyDescent="0.2">
      <c r="A80" s="6">
        <f t="shared" si="1"/>
        <v>74</v>
      </c>
      <c r="B80" s="6">
        <f t="shared" ca="1" si="2"/>
        <v>0.21023224042876298</v>
      </c>
      <c r="C80" s="42">
        <v>1</v>
      </c>
      <c r="D80" s="65" t="s">
        <v>53</v>
      </c>
    </row>
    <row r="81" spans="1:4" ht="15.75" x14ac:dyDescent="0.2">
      <c r="A81" s="6">
        <f t="shared" si="1"/>
        <v>75</v>
      </c>
      <c r="B81" s="6">
        <f t="shared" ca="1" si="2"/>
        <v>0.36294452205445604</v>
      </c>
      <c r="C81" s="42">
        <v>1</v>
      </c>
      <c r="D81" s="65" t="s">
        <v>53</v>
      </c>
    </row>
    <row r="82" spans="1:4" ht="15.75" x14ac:dyDescent="0.2">
      <c r="A82" s="6">
        <f t="shared" si="1"/>
        <v>76</v>
      </c>
      <c r="B82" s="6">
        <f t="shared" ca="1" si="2"/>
        <v>0.6327341946006968</v>
      </c>
      <c r="C82" s="42">
        <v>1</v>
      </c>
      <c r="D82" s="65" t="s">
        <v>53</v>
      </c>
    </row>
    <row r="83" spans="1:4" ht="15.75" x14ac:dyDescent="0.2">
      <c r="A83" s="6">
        <f t="shared" si="1"/>
        <v>77</v>
      </c>
      <c r="B83" s="6">
        <f t="shared" ca="1" si="2"/>
        <v>0.28500989303726509</v>
      </c>
      <c r="C83" s="42">
        <v>1</v>
      </c>
      <c r="D83" s="65" t="s">
        <v>53</v>
      </c>
    </row>
    <row r="84" spans="1:4" ht="15.75" x14ac:dyDescent="0.2">
      <c r="A84" s="6">
        <f t="shared" si="1"/>
        <v>78</v>
      </c>
      <c r="B84" s="6">
        <f t="shared" ca="1" si="2"/>
        <v>0.10960091923975812</v>
      </c>
      <c r="C84" s="42">
        <v>1</v>
      </c>
      <c r="D84" s="65" t="s">
        <v>53</v>
      </c>
    </row>
    <row r="85" spans="1:4" ht="15.75" x14ac:dyDescent="0.2">
      <c r="A85" s="6">
        <f t="shared" si="1"/>
        <v>79</v>
      </c>
      <c r="B85" s="6">
        <f t="shared" ca="1" si="2"/>
        <v>0.22831237408029137</v>
      </c>
      <c r="C85" s="42">
        <v>1</v>
      </c>
      <c r="D85" s="65" t="s">
        <v>53</v>
      </c>
    </row>
    <row r="86" spans="1:4" ht="15.75" x14ac:dyDescent="0.2">
      <c r="A86" s="6">
        <f t="shared" si="1"/>
        <v>80</v>
      </c>
      <c r="B86" s="6">
        <f t="shared" ca="1" si="2"/>
        <v>0.92874261708457773</v>
      </c>
      <c r="C86" s="42">
        <v>1</v>
      </c>
      <c r="D86" s="65" t="s">
        <v>53</v>
      </c>
    </row>
    <row r="87" spans="1:4" ht="15.75" x14ac:dyDescent="0.2">
      <c r="A87" s="6">
        <f t="shared" si="1"/>
        <v>81</v>
      </c>
      <c r="B87" s="6">
        <f t="shared" ca="1" si="2"/>
        <v>7.1894046679003343E-2</v>
      </c>
      <c r="C87" s="42">
        <v>1</v>
      </c>
      <c r="D87" s="65" t="s">
        <v>53</v>
      </c>
    </row>
    <row r="88" spans="1:4" ht="15.75" x14ac:dyDescent="0.2">
      <c r="A88" s="6">
        <f t="shared" si="1"/>
        <v>82</v>
      </c>
      <c r="B88" s="6">
        <f t="shared" ca="1" si="2"/>
        <v>0.97203325959858744</v>
      </c>
      <c r="C88" s="42">
        <v>1</v>
      </c>
      <c r="D88" s="65" t="s">
        <v>53</v>
      </c>
    </row>
    <row r="89" spans="1:4" ht="15.75" x14ac:dyDescent="0.2">
      <c r="A89" s="6">
        <f t="shared" si="1"/>
        <v>83</v>
      </c>
      <c r="B89" s="6">
        <f t="shared" ca="1" si="2"/>
        <v>0.68544037258234258</v>
      </c>
      <c r="C89" s="42">
        <v>1</v>
      </c>
      <c r="D89" s="65" t="s">
        <v>53</v>
      </c>
    </row>
    <row r="90" spans="1:4" ht="15.75" x14ac:dyDescent="0.2">
      <c r="A90" s="6">
        <f t="shared" si="1"/>
        <v>84</v>
      </c>
      <c r="B90" s="6">
        <f t="shared" ca="1" si="2"/>
        <v>0.23542966716498492</v>
      </c>
      <c r="C90" s="42">
        <v>1</v>
      </c>
      <c r="D90" s="65" t="s">
        <v>53</v>
      </c>
    </row>
    <row r="91" spans="1:4" ht="15.75" x14ac:dyDescent="0.2">
      <c r="A91" s="6">
        <f t="shared" si="1"/>
        <v>85</v>
      </c>
      <c r="B91" s="6">
        <f t="shared" ca="1" si="2"/>
        <v>0.72938325896371736</v>
      </c>
      <c r="C91" s="42">
        <v>1</v>
      </c>
      <c r="D91" s="65" t="s">
        <v>53</v>
      </c>
    </row>
    <row r="92" spans="1:4" ht="15.75" x14ac:dyDescent="0.2">
      <c r="A92" s="6">
        <f t="shared" si="1"/>
        <v>86</v>
      </c>
      <c r="B92" s="6">
        <f t="shared" ca="1" si="2"/>
        <v>0.34424588329839012</v>
      </c>
      <c r="C92" s="42">
        <v>1</v>
      </c>
      <c r="D92" s="65" t="s">
        <v>53</v>
      </c>
    </row>
    <row r="93" spans="1:4" ht="15.75" x14ac:dyDescent="0.2">
      <c r="A93" s="6">
        <f t="shared" si="1"/>
        <v>87</v>
      </c>
      <c r="B93" s="6">
        <f t="shared" ca="1" si="2"/>
        <v>0.30948153235072329</v>
      </c>
      <c r="C93" s="42">
        <v>1</v>
      </c>
      <c r="D93" s="65" t="s">
        <v>53</v>
      </c>
    </row>
    <row r="94" spans="1:4" ht="15.75" x14ac:dyDescent="0.2">
      <c r="A94" s="6">
        <f t="shared" si="1"/>
        <v>88</v>
      </c>
      <c r="B94" s="6">
        <f t="shared" ca="1" si="2"/>
        <v>0.51245308140690315</v>
      </c>
      <c r="C94" s="42">
        <v>1</v>
      </c>
      <c r="D94" s="65" t="s">
        <v>53</v>
      </c>
    </row>
    <row r="95" spans="1:4" ht="15.75" x14ac:dyDescent="0.2">
      <c r="A95" s="6">
        <f t="shared" si="1"/>
        <v>89</v>
      </c>
      <c r="B95" s="6">
        <f t="shared" ca="1" si="2"/>
        <v>0.75875485230808992</v>
      </c>
      <c r="C95" s="42">
        <v>1</v>
      </c>
      <c r="D95" s="65" t="s">
        <v>53</v>
      </c>
    </row>
    <row r="96" spans="1:4" ht="15.75" x14ac:dyDescent="0.2">
      <c r="A96" s="6">
        <f t="shared" si="1"/>
        <v>90</v>
      </c>
      <c r="B96" s="6">
        <f t="shared" ca="1" si="2"/>
        <v>0.51671488772940721</v>
      </c>
      <c r="C96" s="42">
        <v>1</v>
      </c>
      <c r="D96" s="65" t="s">
        <v>53</v>
      </c>
    </row>
    <row r="97" spans="1:4" ht="15.75" x14ac:dyDescent="0.2">
      <c r="A97" s="6">
        <f t="shared" si="1"/>
        <v>91</v>
      </c>
      <c r="B97" s="6">
        <f t="shared" ca="1" si="2"/>
        <v>0.81659262116975129</v>
      </c>
      <c r="C97" s="42">
        <v>1</v>
      </c>
      <c r="D97" s="65" t="s">
        <v>53</v>
      </c>
    </row>
    <row r="98" spans="1:4" ht="15.75" x14ac:dyDescent="0.2">
      <c r="A98" s="6">
        <f t="shared" si="1"/>
        <v>92</v>
      </c>
      <c r="B98" s="6">
        <f t="shared" ca="1" si="2"/>
        <v>0.22529389258580657</v>
      </c>
      <c r="C98" s="42">
        <v>1</v>
      </c>
      <c r="D98" s="65" t="s">
        <v>53</v>
      </c>
    </row>
    <row r="99" spans="1:4" ht="15.75" x14ac:dyDescent="0.2">
      <c r="A99" s="6">
        <f t="shared" si="1"/>
        <v>93</v>
      </c>
      <c r="B99" s="6">
        <f t="shared" ca="1" si="2"/>
        <v>0.93985896575931382</v>
      </c>
      <c r="C99" s="42">
        <v>1</v>
      </c>
      <c r="D99" s="65" t="s">
        <v>53</v>
      </c>
    </row>
    <row r="100" spans="1:4" ht="15.75" x14ac:dyDescent="0.2">
      <c r="A100" s="6">
        <f t="shared" si="1"/>
        <v>94</v>
      </c>
      <c r="B100" s="6">
        <f t="shared" ca="1" si="2"/>
        <v>0.4495334608246</v>
      </c>
      <c r="C100" s="42">
        <v>1</v>
      </c>
      <c r="D100" s="65" t="s">
        <v>53</v>
      </c>
    </row>
    <row r="101" spans="1:4" ht="15.75" x14ac:dyDescent="0.2">
      <c r="A101" s="6">
        <f t="shared" si="1"/>
        <v>95</v>
      </c>
      <c r="B101" s="6">
        <f t="shared" ca="1" si="2"/>
        <v>0.76796019700752383</v>
      </c>
      <c r="C101" s="42">
        <v>1</v>
      </c>
      <c r="D101" s="65" t="s">
        <v>53</v>
      </c>
    </row>
    <row r="102" spans="1:4" ht="15.75" x14ac:dyDescent="0.2">
      <c r="A102" s="6">
        <f t="shared" si="1"/>
        <v>96</v>
      </c>
      <c r="B102" s="6">
        <f t="shared" ca="1" si="2"/>
        <v>7.5309898394816277E-2</v>
      </c>
      <c r="C102" s="42">
        <v>1</v>
      </c>
      <c r="D102" s="65" t="s">
        <v>53</v>
      </c>
    </row>
    <row r="103" spans="1:4" ht="15.75" x14ac:dyDescent="0.2">
      <c r="A103" s="6">
        <f t="shared" si="1"/>
        <v>97</v>
      </c>
      <c r="B103" s="6">
        <f t="shared" ca="1" si="2"/>
        <v>0.35614914029650224</v>
      </c>
      <c r="C103" s="42">
        <v>1</v>
      </c>
      <c r="D103" s="65" t="s">
        <v>53</v>
      </c>
    </row>
    <row r="104" spans="1:4" ht="15.75" x14ac:dyDescent="0.2">
      <c r="A104" s="6">
        <f t="shared" si="1"/>
        <v>98</v>
      </c>
      <c r="B104" s="6">
        <f t="shared" ca="1" si="2"/>
        <v>0.39875902664541774</v>
      </c>
      <c r="C104" s="42">
        <v>1</v>
      </c>
      <c r="D104" s="65" t="s">
        <v>53</v>
      </c>
    </row>
    <row r="105" spans="1:4" ht="15.75" x14ac:dyDescent="0.2">
      <c r="A105" s="6">
        <f t="shared" si="1"/>
        <v>99</v>
      </c>
      <c r="B105" s="6">
        <f t="shared" ca="1" si="2"/>
        <v>0.93067769725147464</v>
      </c>
      <c r="C105" s="42">
        <v>1</v>
      </c>
      <c r="D105" s="65" t="s">
        <v>53</v>
      </c>
    </row>
    <row r="106" spans="1:4" ht="15.75" x14ac:dyDescent="0.2">
      <c r="A106" s="6">
        <f t="shared" si="1"/>
        <v>100</v>
      </c>
      <c r="B106" s="6">
        <f t="shared" ca="1" si="2"/>
        <v>4.2979570736708661E-2</v>
      </c>
      <c r="C106" s="42">
        <v>1</v>
      </c>
      <c r="D106" s="65" t="s">
        <v>53</v>
      </c>
    </row>
    <row r="107" spans="1:4" ht="15.75" x14ac:dyDescent="0.2">
      <c r="A107" s="6">
        <f t="shared" si="1"/>
        <v>101</v>
      </c>
      <c r="B107" s="6">
        <f t="shared" ca="1" si="2"/>
        <v>0.21577696370347832</v>
      </c>
      <c r="C107" s="42">
        <v>1</v>
      </c>
      <c r="D107" s="65" t="s">
        <v>53</v>
      </c>
    </row>
    <row r="108" spans="1:4" ht="15.75" x14ac:dyDescent="0.2">
      <c r="A108" s="6">
        <f t="shared" si="1"/>
        <v>102</v>
      </c>
      <c r="B108" s="6">
        <f t="shared" ca="1" si="2"/>
        <v>0.42569453980287053</v>
      </c>
      <c r="C108" s="42">
        <v>1</v>
      </c>
      <c r="D108" s="65" t="s">
        <v>53</v>
      </c>
    </row>
    <row r="109" spans="1:4" ht="15.75" x14ac:dyDescent="0.2">
      <c r="A109" s="6">
        <f t="shared" si="1"/>
        <v>103</v>
      </c>
      <c r="B109" s="6">
        <f t="shared" ca="1" si="2"/>
        <v>8.491333590188832E-2</v>
      </c>
      <c r="C109" s="42">
        <v>1</v>
      </c>
      <c r="D109" s="65" t="s">
        <v>53</v>
      </c>
    </row>
    <row r="110" spans="1:4" ht="15.75" x14ac:dyDescent="0.2">
      <c r="A110" s="6">
        <f t="shared" si="1"/>
        <v>104</v>
      </c>
      <c r="B110" s="6">
        <f t="shared" ca="1" si="2"/>
        <v>0.27089728101717947</v>
      </c>
      <c r="C110" s="42">
        <v>1</v>
      </c>
      <c r="D110" s="65" t="s">
        <v>53</v>
      </c>
    </row>
    <row r="111" spans="1:4" ht="15.75" x14ac:dyDescent="0.2">
      <c r="A111" s="6">
        <f t="shared" si="1"/>
        <v>105</v>
      </c>
      <c r="B111" s="6">
        <f t="shared" ca="1" si="2"/>
        <v>0.24224266453206145</v>
      </c>
      <c r="C111" s="42">
        <v>1</v>
      </c>
      <c r="D111" s="65" t="s">
        <v>53</v>
      </c>
    </row>
    <row r="112" spans="1:4" ht="15.75" x14ac:dyDescent="0.2">
      <c r="A112" s="6">
        <f t="shared" si="1"/>
        <v>106</v>
      </c>
      <c r="B112" s="6">
        <f t="shared" ca="1" si="2"/>
        <v>0.67155274289589761</v>
      </c>
      <c r="C112" s="42">
        <v>1</v>
      </c>
      <c r="D112" s="65" t="s">
        <v>53</v>
      </c>
    </row>
    <row r="113" spans="1:4" ht="15.75" x14ac:dyDescent="0.2">
      <c r="A113" s="6">
        <f t="shared" si="1"/>
        <v>107</v>
      </c>
      <c r="B113" s="6">
        <f t="shared" ca="1" si="2"/>
        <v>0.71636353753528903</v>
      </c>
      <c r="C113" s="42">
        <v>1</v>
      </c>
      <c r="D113" s="65" t="s">
        <v>53</v>
      </c>
    </row>
    <row r="114" spans="1:4" ht="15.75" x14ac:dyDescent="0.2">
      <c r="A114" s="6">
        <f t="shared" si="1"/>
        <v>108</v>
      </c>
      <c r="B114" s="6">
        <f t="shared" ca="1" si="2"/>
        <v>0.20132498779192298</v>
      </c>
      <c r="C114" s="42">
        <v>1</v>
      </c>
      <c r="D114" s="65" t="s">
        <v>53</v>
      </c>
    </row>
    <row r="115" spans="1:4" ht="15.75" x14ac:dyDescent="0.2">
      <c r="A115" s="6">
        <f t="shared" si="1"/>
        <v>109</v>
      </c>
      <c r="B115" s="6">
        <f t="shared" ca="1" si="2"/>
        <v>0.52616961484197278</v>
      </c>
      <c r="C115" s="42">
        <v>1</v>
      </c>
      <c r="D115" s="65" t="s">
        <v>53</v>
      </c>
    </row>
    <row r="116" spans="1:4" ht="15.75" x14ac:dyDescent="0.2">
      <c r="A116" s="6">
        <f t="shared" si="1"/>
        <v>110</v>
      </c>
      <c r="B116" s="6">
        <f t="shared" ca="1" si="2"/>
        <v>0.78934545985872462</v>
      </c>
      <c r="C116" s="42">
        <v>1</v>
      </c>
      <c r="D116" s="65" t="s">
        <v>53</v>
      </c>
    </row>
    <row r="117" spans="1:4" ht="15.75" x14ac:dyDescent="0.2">
      <c r="A117" s="6">
        <f t="shared" si="1"/>
        <v>111</v>
      </c>
      <c r="B117" s="6">
        <f t="shared" ca="1" si="2"/>
        <v>0.65799051182611734</v>
      </c>
      <c r="C117" s="42">
        <v>1</v>
      </c>
      <c r="D117" s="65" t="s">
        <v>53</v>
      </c>
    </row>
    <row r="118" spans="1:4" ht="15.75" x14ac:dyDescent="0.2">
      <c r="A118" s="6">
        <f t="shared" si="1"/>
        <v>112</v>
      </c>
      <c r="B118" s="6">
        <f t="shared" ca="1" si="2"/>
        <v>0.47216046953537738</v>
      </c>
      <c r="C118" s="42">
        <v>1</v>
      </c>
      <c r="D118" s="65" t="s">
        <v>53</v>
      </c>
    </row>
    <row r="119" spans="1:4" ht="15.75" x14ac:dyDescent="0.2">
      <c r="A119" s="6">
        <f t="shared" si="1"/>
        <v>113</v>
      </c>
      <c r="B119" s="6">
        <f t="shared" ca="1" si="2"/>
        <v>0.11370160035813093</v>
      </c>
      <c r="C119" s="42">
        <v>0</v>
      </c>
      <c r="D119" s="65" t="s">
        <v>53</v>
      </c>
    </row>
    <row r="120" spans="1:4" ht="15.75" x14ac:dyDescent="0.2">
      <c r="A120" s="6">
        <f t="shared" si="1"/>
        <v>114</v>
      </c>
      <c r="B120" s="6">
        <f t="shared" ca="1" si="2"/>
        <v>0.38897378786077996</v>
      </c>
      <c r="C120" s="42">
        <v>0</v>
      </c>
      <c r="D120" s="65" t="s">
        <v>53</v>
      </c>
    </row>
    <row r="121" spans="1:4" ht="15.75" x14ac:dyDescent="0.2">
      <c r="A121" s="6">
        <f t="shared" si="1"/>
        <v>115</v>
      </c>
      <c r="B121" s="6">
        <f t="shared" ca="1" si="2"/>
        <v>0.19314013483792047</v>
      </c>
      <c r="C121" s="42">
        <v>0</v>
      </c>
      <c r="D121" s="65" t="s">
        <v>53</v>
      </c>
    </row>
    <row r="122" spans="1:4" ht="15.75" x14ac:dyDescent="0.2">
      <c r="A122" s="6">
        <f t="shared" si="1"/>
        <v>116</v>
      </c>
      <c r="B122" s="6">
        <f t="shared" ca="1" si="2"/>
        <v>0.52495385884335255</v>
      </c>
      <c r="C122" s="42">
        <v>1</v>
      </c>
      <c r="D122" s="65" t="s">
        <v>54</v>
      </c>
    </row>
    <row r="123" spans="1:4" ht="15.75" x14ac:dyDescent="0.2">
      <c r="A123" s="6">
        <f t="shared" si="1"/>
        <v>117</v>
      </c>
      <c r="B123" s="6">
        <f t="shared" ca="1" si="2"/>
        <v>0.34116614419833269</v>
      </c>
      <c r="C123" s="42">
        <v>1</v>
      </c>
      <c r="D123" s="65" t="s">
        <v>54</v>
      </c>
    </row>
    <row r="124" spans="1:4" ht="15.75" x14ac:dyDescent="0.2">
      <c r="A124" s="6">
        <f t="shared" si="1"/>
        <v>118</v>
      </c>
      <c r="B124" s="6">
        <f t="shared" ca="1" si="2"/>
        <v>0.79426563546418572</v>
      </c>
      <c r="C124" s="42">
        <v>1</v>
      </c>
      <c r="D124" s="65" t="s">
        <v>54</v>
      </c>
    </row>
    <row r="125" spans="1:4" ht="15.75" x14ac:dyDescent="0.2">
      <c r="A125" s="6">
        <f t="shared" si="1"/>
        <v>119</v>
      </c>
      <c r="B125" s="6">
        <f t="shared" ca="1" si="2"/>
        <v>0.54240740675902677</v>
      </c>
      <c r="C125" s="42">
        <v>1</v>
      </c>
      <c r="D125" s="65" t="s">
        <v>54</v>
      </c>
    </row>
    <row r="126" spans="1:4" ht="15.75" x14ac:dyDescent="0.2">
      <c r="A126" s="6">
        <f t="shared" si="1"/>
        <v>120</v>
      </c>
      <c r="B126" s="6">
        <f t="shared" ca="1" si="2"/>
        <v>8.4496386798327827E-2</v>
      </c>
      <c r="C126" s="42">
        <v>1</v>
      </c>
      <c r="D126" s="65" t="s">
        <v>54</v>
      </c>
    </row>
    <row r="127" spans="1:4" ht="15.75" x14ac:dyDescent="0.2">
      <c r="A127" s="6">
        <f t="shared" si="1"/>
        <v>121</v>
      </c>
      <c r="B127" s="6">
        <f t="shared" ca="1" si="2"/>
        <v>0.47408126165789533</v>
      </c>
      <c r="C127" s="42">
        <v>1</v>
      </c>
      <c r="D127" s="65" t="s">
        <v>54</v>
      </c>
    </row>
    <row r="128" spans="1:4" ht="15.75" x14ac:dyDescent="0.2">
      <c r="A128" s="6">
        <f t="shared" si="1"/>
        <v>122</v>
      </c>
      <c r="B128" s="6">
        <f t="shared" ca="1" si="2"/>
        <v>0.72237551991050297</v>
      </c>
      <c r="C128" s="42">
        <v>1</v>
      </c>
      <c r="D128" s="65" t="s">
        <v>54</v>
      </c>
    </row>
    <row r="129" spans="1:4" ht="15.75" x14ac:dyDescent="0.2">
      <c r="A129" s="6">
        <f t="shared" si="1"/>
        <v>123</v>
      </c>
      <c r="B129" s="6">
        <f t="shared" ca="1" si="2"/>
        <v>0.6494944862606794</v>
      </c>
      <c r="C129" s="42">
        <v>1</v>
      </c>
      <c r="D129" s="65" t="s">
        <v>54</v>
      </c>
    </row>
    <row r="130" spans="1:4" ht="15.75" x14ac:dyDescent="0.2">
      <c r="A130" s="6">
        <f t="shared" si="1"/>
        <v>124</v>
      </c>
      <c r="B130" s="6">
        <f t="shared" ca="1" si="2"/>
        <v>0.49956840831658922</v>
      </c>
      <c r="C130" s="42">
        <v>1</v>
      </c>
      <c r="D130" s="65" t="s">
        <v>54</v>
      </c>
    </row>
    <row r="131" spans="1:4" ht="15.75" x14ac:dyDescent="0.2">
      <c r="A131" s="6">
        <f t="shared" si="1"/>
        <v>125</v>
      </c>
      <c r="B131" s="6">
        <f t="shared" ca="1" si="2"/>
        <v>0.93430200190009793</v>
      </c>
      <c r="C131" s="42">
        <v>1</v>
      </c>
      <c r="D131" s="65" t="s">
        <v>54</v>
      </c>
    </row>
    <row r="132" spans="1:4" ht="15.75" x14ac:dyDescent="0.2">
      <c r="A132" s="6">
        <f t="shared" si="1"/>
        <v>126</v>
      </c>
      <c r="B132" s="6">
        <f t="shared" ca="1" si="2"/>
        <v>0.55401923157442556</v>
      </c>
      <c r="C132" s="42">
        <v>1</v>
      </c>
      <c r="D132" s="65" t="s">
        <v>54</v>
      </c>
    </row>
    <row r="133" spans="1:4" ht="15.75" x14ac:dyDescent="0.2">
      <c r="A133" s="6">
        <f t="shared" si="1"/>
        <v>127</v>
      </c>
      <c r="B133" s="6">
        <f t="shared" ca="1" si="2"/>
        <v>0.46322365840421331</v>
      </c>
      <c r="C133" s="42">
        <v>1</v>
      </c>
      <c r="D133" s="65" t="s">
        <v>54</v>
      </c>
    </row>
    <row r="134" spans="1:4" ht="15.75" x14ac:dyDescent="0.2">
      <c r="A134" s="6">
        <f t="shared" si="1"/>
        <v>128</v>
      </c>
      <c r="B134" s="6">
        <f t="shared" ca="1" si="2"/>
        <v>8.1400335753451736E-2</v>
      </c>
      <c r="C134" s="42">
        <v>1</v>
      </c>
      <c r="D134" s="65" t="s">
        <v>54</v>
      </c>
    </row>
    <row r="135" spans="1:4" ht="15.75" x14ac:dyDescent="0.2">
      <c r="A135" s="6">
        <f t="shared" si="1"/>
        <v>129</v>
      </c>
      <c r="B135" s="6">
        <f t="shared" ca="1" si="2"/>
        <v>0.38165951514909691</v>
      </c>
      <c r="C135" s="42">
        <v>1</v>
      </c>
      <c r="D135" s="65" t="s">
        <v>54</v>
      </c>
    </row>
    <row r="136" spans="1:4" ht="15.75" x14ac:dyDescent="0.2">
      <c r="A136" s="6">
        <f t="shared" si="1"/>
        <v>130</v>
      </c>
      <c r="B136" s="6">
        <f t="shared" ca="1" si="2"/>
        <v>0.79151809698314712</v>
      </c>
      <c r="C136" s="42">
        <v>1</v>
      </c>
      <c r="D136" s="65" t="s">
        <v>54</v>
      </c>
    </row>
    <row r="137" spans="1:4" ht="15.75" x14ac:dyDescent="0.2">
      <c r="A137" s="6">
        <f t="shared" si="1"/>
        <v>131</v>
      </c>
      <c r="B137" s="6">
        <f t="shared" ca="1" si="2"/>
        <v>0.66402203156313344</v>
      </c>
      <c r="C137" s="42">
        <v>1</v>
      </c>
      <c r="D137" s="65" t="s">
        <v>54</v>
      </c>
    </row>
    <row r="138" spans="1:4" ht="15.75" x14ac:dyDescent="0.2">
      <c r="A138" s="6">
        <f t="shared" si="1"/>
        <v>132</v>
      </c>
      <c r="B138" s="6">
        <f t="shared" ca="1" si="2"/>
        <v>0.72760581313065698</v>
      </c>
      <c r="C138" s="42">
        <v>1</v>
      </c>
      <c r="D138" s="65" t="s">
        <v>54</v>
      </c>
    </row>
    <row r="139" spans="1:4" ht="15.75" x14ac:dyDescent="0.2">
      <c r="A139" s="6">
        <f t="shared" si="1"/>
        <v>133</v>
      </c>
      <c r="B139" s="6">
        <f t="shared" ca="1" si="2"/>
        <v>0.41444359986085311</v>
      </c>
      <c r="C139" s="42">
        <v>1</v>
      </c>
      <c r="D139" s="65" t="s">
        <v>54</v>
      </c>
    </row>
    <row r="140" spans="1:4" ht="15.75" x14ac:dyDescent="0.2">
      <c r="A140" s="6">
        <f t="shared" si="1"/>
        <v>134</v>
      </c>
      <c r="B140" s="6">
        <f t="shared" ca="1" si="2"/>
        <v>0.25596883936127834</v>
      </c>
      <c r="C140" s="42">
        <v>1</v>
      </c>
      <c r="D140" s="65" t="s">
        <v>54</v>
      </c>
    </row>
    <row r="141" spans="1:4" ht="15.75" x14ac:dyDescent="0.2">
      <c r="A141" s="6">
        <f t="shared" si="1"/>
        <v>135</v>
      </c>
      <c r="B141" s="6">
        <f t="shared" ca="1" si="2"/>
        <v>0.39697471233798376</v>
      </c>
      <c r="C141" s="42">
        <v>1</v>
      </c>
      <c r="D141" s="65" t="s">
        <v>54</v>
      </c>
    </row>
    <row r="142" spans="1:4" ht="15.75" x14ac:dyDescent="0.2">
      <c r="A142" s="6">
        <f t="shared" si="1"/>
        <v>136</v>
      </c>
      <c r="B142" s="6">
        <f t="shared" ca="1" si="2"/>
        <v>0.2832660788348107</v>
      </c>
      <c r="C142" s="42">
        <v>1</v>
      </c>
      <c r="D142" s="65" t="s">
        <v>54</v>
      </c>
    </row>
    <row r="143" spans="1:4" ht="15.75" x14ac:dyDescent="0.2">
      <c r="A143" s="6">
        <f t="shared" si="1"/>
        <v>137</v>
      </c>
      <c r="B143" s="6">
        <f t="shared" ca="1" si="2"/>
        <v>0.87058908812770641</v>
      </c>
      <c r="C143" s="42">
        <v>1</v>
      </c>
      <c r="D143" s="65" t="s">
        <v>54</v>
      </c>
    </row>
    <row r="144" spans="1:4" ht="15.75" x14ac:dyDescent="0.2">
      <c r="A144" s="6">
        <f t="shared" si="1"/>
        <v>138</v>
      </c>
      <c r="B144" s="6">
        <f t="shared" ca="1" si="2"/>
        <v>0.91309535753946702</v>
      </c>
      <c r="C144" s="42">
        <v>1</v>
      </c>
      <c r="D144" s="65" t="s">
        <v>54</v>
      </c>
    </row>
    <row r="145" spans="1:4" ht="15.75" x14ac:dyDescent="0.2">
      <c r="A145" s="6">
        <f t="shared" si="1"/>
        <v>139</v>
      </c>
      <c r="B145" s="6">
        <f t="shared" ca="1" si="2"/>
        <v>0.77063786482651675</v>
      </c>
      <c r="C145" s="42">
        <v>1</v>
      </c>
      <c r="D145" s="65" t="s">
        <v>54</v>
      </c>
    </row>
    <row r="146" spans="1:4" ht="15.75" x14ac:dyDescent="0.2">
      <c r="A146" s="6">
        <f t="shared" si="1"/>
        <v>140</v>
      </c>
      <c r="B146" s="6">
        <f t="shared" ca="1" si="2"/>
        <v>1.3861432000252139E-2</v>
      </c>
      <c r="C146" s="42">
        <v>1</v>
      </c>
      <c r="D146" s="65" t="s">
        <v>54</v>
      </c>
    </row>
    <row r="147" spans="1:4" ht="15.75" x14ac:dyDescent="0.2">
      <c r="A147" s="6">
        <f t="shared" si="1"/>
        <v>141</v>
      </c>
      <c r="B147" s="6">
        <f t="shared" ca="1" si="2"/>
        <v>0.62201871403159492</v>
      </c>
      <c r="C147" s="42">
        <v>1</v>
      </c>
      <c r="D147" s="65" t="s">
        <v>54</v>
      </c>
    </row>
    <row r="148" spans="1:4" ht="15.75" x14ac:dyDescent="0.2">
      <c r="A148" s="6">
        <f t="shared" si="1"/>
        <v>142</v>
      </c>
      <c r="B148" s="6">
        <f t="shared" ca="1" si="2"/>
        <v>0.82255023481277501</v>
      </c>
      <c r="C148" s="42">
        <v>1</v>
      </c>
      <c r="D148" s="65" t="s">
        <v>54</v>
      </c>
    </row>
    <row r="149" spans="1:4" ht="15.75" x14ac:dyDescent="0.2">
      <c r="A149" s="6">
        <f t="shared" si="1"/>
        <v>143</v>
      </c>
      <c r="B149" s="6">
        <f t="shared" ca="1" si="2"/>
        <v>0.5267298592852897</v>
      </c>
      <c r="C149" s="42">
        <v>1</v>
      </c>
      <c r="D149" s="65" t="s">
        <v>54</v>
      </c>
    </row>
    <row r="150" spans="1:4" ht="15.75" x14ac:dyDescent="0.2">
      <c r="A150" s="6">
        <f t="shared" si="1"/>
        <v>144</v>
      </c>
      <c r="B150" s="6">
        <f t="shared" ca="1" si="2"/>
        <v>0.55265944086297625</v>
      </c>
      <c r="C150" s="42">
        <v>1</v>
      </c>
      <c r="D150" s="65" t="s">
        <v>54</v>
      </c>
    </row>
    <row r="151" spans="1:4" ht="15.75" x14ac:dyDescent="0.2">
      <c r="A151" s="6">
        <f t="shared" si="1"/>
        <v>145</v>
      </c>
      <c r="B151" s="6">
        <f t="shared" ca="1" si="2"/>
        <v>0.16114404543116689</v>
      </c>
      <c r="C151" s="42">
        <v>1</v>
      </c>
      <c r="D151" s="65" t="s">
        <v>54</v>
      </c>
    </row>
    <row r="152" spans="1:4" ht="15.75" x14ac:dyDescent="0.2">
      <c r="A152" s="6">
        <f t="shared" si="1"/>
        <v>146</v>
      </c>
      <c r="B152" s="6">
        <f t="shared" ca="1" si="2"/>
        <v>0.21607727900722495</v>
      </c>
      <c r="C152" s="42">
        <v>1</v>
      </c>
      <c r="D152" s="65" t="s">
        <v>54</v>
      </c>
    </row>
    <row r="153" spans="1:4" ht="15.75" x14ac:dyDescent="0.2">
      <c r="A153" s="6">
        <f t="shared" si="1"/>
        <v>147</v>
      </c>
      <c r="B153" s="6">
        <f t="shared" ca="1" si="2"/>
        <v>0.88455829032326205</v>
      </c>
      <c r="C153" s="42">
        <v>1</v>
      </c>
      <c r="D153" s="65" t="s">
        <v>54</v>
      </c>
    </row>
    <row r="154" spans="1:4" ht="15.75" x14ac:dyDescent="0.2">
      <c r="A154" s="6">
        <f t="shared" si="1"/>
        <v>148</v>
      </c>
      <c r="B154" s="6">
        <f t="shared" ca="1" si="2"/>
        <v>9.8057351647206858E-2</v>
      </c>
      <c r="C154" s="42">
        <v>1</v>
      </c>
      <c r="D154" s="65" t="s">
        <v>54</v>
      </c>
    </row>
    <row r="155" spans="1:4" ht="15.75" x14ac:dyDescent="0.2">
      <c r="A155" s="6">
        <f t="shared" ref="A155:A161" si="4">IF(ISBLANK(C155)=TRUE,"",1+A154)</f>
        <v>149</v>
      </c>
      <c r="B155" s="6">
        <f t="shared" ca="1" si="2"/>
        <v>0.77091024648893403</v>
      </c>
      <c r="C155" s="42">
        <v>1</v>
      </c>
      <c r="D155" s="65" t="s">
        <v>54</v>
      </c>
    </row>
    <row r="156" spans="1:4" ht="15.75" x14ac:dyDescent="0.2">
      <c r="A156" s="6">
        <f t="shared" si="4"/>
        <v>150</v>
      </c>
      <c r="B156" s="6">
        <f t="shared" ca="1" si="2"/>
        <v>0.45002272907765695</v>
      </c>
      <c r="C156" s="42">
        <v>1</v>
      </c>
      <c r="D156" s="65" t="s">
        <v>54</v>
      </c>
    </row>
    <row r="157" spans="1:4" ht="15.75" x14ac:dyDescent="0.2">
      <c r="A157" s="6">
        <f t="shared" si="4"/>
        <v>151</v>
      </c>
      <c r="B157" s="6">
        <f t="shared" ca="1" si="2"/>
        <v>0.73147797842234352</v>
      </c>
      <c r="C157" s="42">
        <v>1</v>
      </c>
      <c r="D157" s="65" t="s">
        <v>54</v>
      </c>
    </row>
    <row r="158" spans="1:4" ht="15.75" x14ac:dyDescent="0.2">
      <c r="A158" s="6">
        <f t="shared" si="4"/>
        <v>152</v>
      </c>
      <c r="B158" s="6">
        <f t="shared" ca="1" si="2"/>
        <v>0.31733345313162231</v>
      </c>
      <c r="C158" s="42">
        <v>1</v>
      </c>
      <c r="D158" s="65" t="s">
        <v>54</v>
      </c>
    </row>
    <row r="159" spans="1:4" ht="15.75" x14ac:dyDescent="0.2">
      <c r="A159" s="6">
        <f t="shared" si="4"/>
        <v>153</v>
      </c>
      <c r="B159" s="6">
        <f t="shared" ca="1" si="2"/>
        <v>0.60016175283224638</v>
      </c>
      <c r="C159" s="42">
        <v>1</v>
      </c>
      <c r="D159" s="65" t="s">
        <v>54</v>
      </c>
    </row>
    <row r="160" spans="1:4" ht="15.75" x14ac:dyDescent="0.2">
      <c r="A160" s="6">
        <f t="shared" si="4"/>
        <v>154</v>
      </c>
      <c r="B160" s="6">
        <f t="shared" ca="1" si="2"/>
        <v>0.3092069390152955</v>
      </c>
      <c r="C160" s="42">
        <v>1</v>
      </c>
      <c r="D160" s="65" t="s">
        <v>54</v>
      </c>
    </row>
    <row r="161" spans="1:4" ht="15.75" x14ac:dyDescent="0.2">
      <c r="A161" s="6">
        <f t="shared" si="4"/>
        <v>155</v>
      </c>
      <c r="B161" s="6">
        <f t="shared" ca="1" si="2"/>
        <v>0.73815305500110795</v>
      </c>
      <c r="C161" s="42">
        <v>1</v>
      </c>
      <c r="D161" s="65" t="s">
        <v>54</v>
      </c>
    </row>
    <row r="162" spans="1:4" ht="15.75" x14ac:dyDescent="0.2">
      <c r="A162" s="6">
        <f t="shared" si="1"/>
        <v>156</v>
      </c>
      <c r="B162" s="6">
        <f t="shared" ca="1" si="2"/>
        <v>6.4342182421844862E-2</v>
      </c>
      <c r="C162" s="42">
        <v>1</v>
      </c>
      <c r="D162" s="65" t="s">
        <v>54</v>
      </c>
    </row>
    <row r="163" spans="1:4" ht="15.75" x14ac:dyDescent="0.2">
      <c r="A163" s="6">
        <f t="shared" si="1"/>
        <v>157</v>
      </c>
      <c r="B163" s="6">
        <f t="shared" ca="1" si="2"/>
        <v>4.4079563360356344E-3</v>
      </c>
      <c r="C163" s="42">
        <v>1</v>
      </c>
      <c r="D163" s="65" t="s">
        <v>54</v>
      </c>
    </row>
    <row r="164" spans="1:4" ht="15.75" x14ac:dyDescent="0.2">
      <c r="A164" s="6">
        <f t="shared" si="1"/>
        <v>158</v>
      </c>
      <c r="B164" s="6">
        <f t="shared" ca="1" si="2"/>
        <v>0.49747285472646108</v>
      </c>
      <c r="C164" s="42">
        <v>1</v>
      </c>
      <c r="D164" s="65" t="s">
        <v>54</v>
      </c>
    </row>
    <row r="165" spans="1:4" ht="15.75" x14ac:dyDescent="0.2">
      <c r="A165" s="6">
        <f t="shared" si="1"/>
        <v>159</v>
      </c>
      <c r="B165" s="6">
        <f t="shared" ca="1" si="2"/>
        <v>0.4286307625869662</v>
      </c>
      <c r="C165" s="42">
        <v>1</v>
      </c>
      <c r="D165" s="65" t="s">
        <v>54</v>
      </c>
    </row>
    <row r="166" spans="1:4" ht="15.75" x14ac:dyDescent="0.2">
      <c r="A166" s="6">
        <f t="shared" si="1"/>
        <v>160</v>
      </c>
      <c r="B166" s="6">
        <f t="shared" ca="1" si="2"/>
        <v>0.31988259118559659</v>
      </c>
      <c r="C166" s="42">
        <v>1</v>
      </c>
      <c r="D166" s="65" t="s">
        <v>54</v>
      </c>
    </row>
    <row r="167" spans="1:4" ht="15.75" x14ac:dyDescent="0.2">
      <c r="A167" s="6">
        <f t="shared" si="1"/>
        <v>161</v>
      </c>
      <c r="B167" s="6">
        <f t="shared" ca="1" si="2"/>
        <v>0.30982860274938984</v>
      </c>
      <c r="C167" s="42">
        <v>1</v>
      </c>
      <c r="D167" s="65" t="s">
        <v>54</v>
      </c>
    </row>
    <row r="168" spans="1:4" ht="15.75" x14ac:dyDescent="0.2">
      <c r="A168" s="6">
        <f t="shared" si="1"/>
        <v>162</v>
      </c>
      <c r="B168" s="6">
        <f t="shared" ca="1" si="2"/>
        <v>0.53929348945115929</v>
      </c>
      <c r="C168" s="42">
        <v>1</v>
      </c>
      <c r="D168" s="65" t="s">
        <v>54</v>
      </c>
    </row>
    <row r="169" spans="1:4" ht="15.75" x14ac:dyDescent="0.2">
      <c r="A169" s="6">
        <f t="shared" si="1"/>
        <v>163</v>
      </c>
      <c r="B169" s="6">
        <f t="shared" ca="1" si="2"/>
        <v>0.49443072892714846</v>
      </c>
      <c r="C169" s="42">
        <v>1</v>
      </c>
      <c r="D169" s="65" t="s">
        <v>54</v>
      </c>
    </row>
    <row r="170" spans="1:4" ht="15.75" x14ac:dyDescent="0.2">
      <c r="A170" s="6">
        <f t="shared" si="1"/>
        <v>164</v>
      </c>
      <c r="B170" s="6">
        <f t="shared" ca="1" si="2"/>
        <v>0.79451097407462368</v>
      </c>
      <c r="C170" s="42">
        <v>1</v>
      </c>
      <c r="D170" s="65" t="s">
        <v>54</v>
      </c>
    </row>
    <row r="171" spans="1:4" ht="15.75" x14ac:dyDescent="0.2">
      <c r="A171" s="6">
        <f t="shared" si="1"/>
        <v>165</v>
      </c>
      <c r="B171" s="6">
        <f t="shared" ca="1" si="2"/>
        <v>4.2435245591377568E-2</v>
      </c>
      <c r="C171" s="42">
        <v>1</v>
      </c>
      <c r="D171" s="65" t="s">
        <v>54</v>
      </c>
    </row>
    <row r="172" spans="1:4" ht="15.75" x14ac:dyDescent="0.2">
      <c r="A172" s="6">
        <f t="shared" si="1"/>
        <v>166</v>
      </c>
      <c r="B172" s="6">
        <f t="shared" ca="1" si="2"/>
        <v>0.19484641747047537</v>
      </c>
      <c r="C172" s="42">
        <v>1</v>
      </c>
      <c r="D172" s="65" t="s">
        <v>54</v>
      </c>
    </row>
    <row r="173" spans="1:4" ht="15.75" x14ac:dyDescent="0.2">
      <c r="A173" s="6">
        <f t="shared" si="1"/>
        <v>167</v>
      </c>
      <c r="B173" s="6">
        <f t="shared" ca="1" si="2"/>
        <v>0.45623498023267095</v>
      </c>
      <c r="C173" s="42">
        <v>1</v>
      </c>
      <c r="D173" s="65" t="s">
        <v>54</v>
      </c>
    </row>
    <row r="174" spans="1:4" ht="15.75" x14ac:dyDescent="0.2">
      <c r="A174" s="6">
        <f t="shared" si="1"/>
        <v>168</v>
      </c>
      <c r="B174" s="6">
        <f t="shared" ca="1" si="2"/>
        <v>0.40927174220969142</v>
      </c>
      <c r="C174" s="42">
        <v>1</v>
      </c>
      <c r="D174" s="65" t="s">
        <v>54</v>
      </c>
    </row>
    <row r="175" spans="1:4" ht="15.75" x14ac:dyDescent="0.2">
      <c r="A175" s="6">
        <f t="shared" si="1"/>
        <v>169</v>
      </c>
      <c r="B175" s="6">
        <f t="shared" ca="1" si="2"/>
        <v>0.35968276218339268</v>
      </c>
      <c r="C175" s="42">
        <v>1</v>
      </c>
      <c r="D175" s="65" t="s">
        <v>54</v>
      </c>
    </row>
    <row r="176" spans="1:4" ht="15.75" x14ac:dyDescent="0.2">
      <c r="A176" s="6">
        <f t="shared" si="1"/>
        <v>170</v>
      </c>
      <c r="B176" s="6">
        <f t="shared" ca="1" si="2"/>
        <v>0.45408810337138417</v>
      </c>
      <c r="C176" s="42">
        <v>1</v>
      </c>
      <c r="D176" s="65" t="s">
        <v>54</v>
      </c>
    </row>
    <row r="177" spans="1:4" ht="15.75" x14ac:dyDescent="0.2">
      <c r="A177" s="6">
        <f t="shared" si="1"/>
        <v>171</v>
      </c>
      <c r="B177" s="6">
        <f t="shared" ca="1" si="2"/>
        <v>0.62271030278787587</v>
      </c>
      <c r="C177" s="42">
        <v>1</v>
      </c>
      <c r="D177" s="65" t="s">
        <v>54</v>
      </c>
    </row>
    <row r="178" spans="1:4" ht="15.75" x14ac:dyDescent="0.2">
      <c r="A178" s="6">
        <f t="shared" si="1"/>
        <v>172</v>
      </c>
      <c r="B178" s="6">
        <f t="shared" ca="1" si="2"/>
        <v>0.78764002992811377</v>
      </c>
      <c r="C178" s="42">
        <v>1</v>
      </c>
      <c r="D178" s="65" t="s">
        <v>54</v>
      </c>
    </row>
    <row r="179" spans="1:4" ht="15.75" x14ac:dyDescent="0.2">
      <c r="A179" s="6">
        <f t="shared" si="1"/>
        <v>173</v>
      </c>
      <c r="B179" s="6">
        <f t="shared" ca="1" si="2"/>
        <v>7.1479426884856423E-2</v>
      </c>
      <c r="C179" s="42">
        <v>1</v>
      </c>
      <c r="D179" s="65" t="s">
        <v>54</v>
      </c>
    </row>
    <row r="180" spans="1:4" ht="15.75" x14ac:dyDescent="0.2">
      <c r="A180" s="6">
        <f t="shared" si="1"/>
        <v>174</v>
      </c>
      <c r="B180" s="6">
        <f t="shared" ca="1" si="2"/>
        <v>0.87686593661426748</v>
      </c>
      <c r="C180" s="42">
        <v>1</v>
      </c>
      <c r="D180" s="65" t="s">
        <v>54</v>
      </c>
    </row>
    <row r="181" spans="1:4" ht="15.75" x14ac:dyDescent="0.2">
      <c r="A181" s="6">
        <f t="shared" si="1"/>
        <v>175</v>
      </c>
      <c r="B181" s="6">
        <f t="shared" ca="1" si="2"/>
        <v>0.46895346472692623</v>
      </c>
      <c r="C181" s="42">
        <v>1</v>
      </c>
      <c r="D181" s="65" t="s">
        <v>54</v>
      </c>
    </row>
    <row r="182" spans="1:4" ht="15.75" x14ac:dyDescent="0.2">
      <c r="A182" s="6">
        <f t="shared" si="1"/>
        <v>176</v>
      </c>
      <c r="B182" s="6">
        <f t="shared" ca="1" si="2"/>
        <v>0.63564492864862909</v>
      </c>
      <c r="C182" s="42">
        <v>1</v>
      </c>
      <c r="D182" s="65" t="s">
        <v>54</v>
      </c>
    </row>
    <row r="183" spans="1:4" ht="15.75" x14ac:dyDescent="0.2">
      <c r="A183" s="6">
        <f t="shared" si="1"/>
        <v>177</v>
      </c>
      <c r="B183" s="6">
        <f t="shared" ca="1" si="2"/>
        <v>0.60509253443343525</v>
      </c>
      <c r="C183" s="42">
        <v>1</v>
      </c>
      <c r="D183" s="65" t="s">
        <v>54</v>
      </c>
    </row>
    <row r="184" spans="1:4" ht="15.75" x14ac:dyDescent="0.2">
      <c r="A184" s="6">
        <f t="shared" si="1"/>
        <v>178</v>
      </c>
      <c r="B184" s="6">
        <f t="shared" ca="1" si="2"/>
        <v>0.72138504834767614</v>
      </c>
      <c r="C184" s="42">
        <v>1</v>
      </c>
      <c r="D184" s="65" t="s">
        <v>54</v>
      </c>
    </row>
    <row r="185" spans="1:4" ht="15.75" x14ac:dyDescent="0.2">
      <c r="A185" s="6">
        <f t="shared" si="1"/>
        <v>179</v>
      </c>
      <c r="B185" s="6">
        <f t="shared" ca="1" si="2"/>
        <v>6.2930078933148614E-2</v>
      </c>
      <c r="C185" s="42">
        <v>1</v>
      </c>
      <c r="D185" s="65" t="s">
        <v>54</v>
      </c>
    </row>
    <row r="186" spans="1:4" ht="15.75" x14ac:dyDescent="0.2">
      <c r="A186" s="6">
        <f t="shared" si="1"/>
        <v>180</v>
      </c>
      <c r="B186" s="6">
        <f t="shared" ca="1" si="2"/>
        <v>0.49200475853636438</v>
      </c>
      <c r="C186" s="42">
        <v>1</v>
      </c>
      <c r="D186" s="65" t="s">
        <v>54</v>
      </c>
    </row>
    <row r="187" spans="1:4" ht="15.75" x14ac:dyDescent="0.2">
      <c r="A187" s="6">
        <f t="shared" si="1"/>
        <v>181</v>
      </c>
      <c r="B187" s="6">
        <f t="shared" ca="1" si="2"/>
        <v>0.52033066755172763</v>
      </c>
      <c r="C187" s="42">
        <v>1</v>
      </c>
      <c r="D187" s="65" t="s">
        <v>54</v>
      </c>
    </row>
    <row r="188" spans="1:4" ht="15.75" x14ac:dyDescent="0.2">
      <c r="A188" s="6">
        <f t="shared" si="1"/>
        <v>182</v>
      </c>
      <c r="B188" s="6">
        <f t="shared" ca="1" si="2"/>
        <v>0.89403078859184393</v>
      </c>
      <c r="C188" s="42">
        <v>1</v>
      </c>
      <c r="D188" s="65" t="s">
        <v>54</v>
      </c>
    </row>
    <row r="189" spans="1:4" ht="15.75" x14ac:dyDescent="0.2">
      <c r="A189" s="6">
        <f t="shared" si="1"/>
        <v>183</v>
      </c>
      <c r="B189" s="6">
        <f t="shared" ca="1" si="2"/>
        <v>0.19497298710355171</v>
      </c>
      <c r="C189" s="42">
        <v>1</v>
      </c>
      <c r="D189" s="65" t="s">
        <v>54</v>
      </c>
    </row>
    <row r="190" spans="1:4" ht="15.75" x14ac:dyDescent="0.2">
      <c r="A190" s="6">
        <f t="shared" si="1"/>
        <v>184</v>
      </c>
      <c r="B190" s="6">
        <f t="shared" ca="1" si="2"/>
        <v>2.6950149519274769E-3</v>
      </c>
      <c r="C190" s="42">
        <v>1</v>
      </c>
      <c r="D190" s="65" t="s">
        <v>54</v>
      </c>
    </row>
    <row r="191" spans="1:4" ht="15.75" x14ac:dyDescent="0.2">
      <c r="A191" s="6">
        <f t="shared" si="1"/>
        <v>185</v>
      </c>
      <c r="B191" s="6">
        <f t="shared" ca="1" si="2"/>
        <v>0.65566336729695951</v>
      </c>
      <c r="C191" s="42">
        <v>1</v>
      </c>
      <c r="D191" s="65" t="s">
        <v>54</v>
      </c>
    </row>
    <row r="192" spans="1:4" ht="15.75" x14ac:dyDescent="0.2">
      <c r="A192" s="6">
        <f t="shared" si="1"/>
        <v>186</v>
      </c>
      <c r="B192" s="6">
        <f t="shared" ca="1" si="2"/>
        <v>0.88884198101957501</v>
      </c>
      <c r="C192" s="42">
        <v>1</v>
      </c>
      <c r="D192" s="65" t="s">
        <v>54</v>
      </c>
    </row>
    <row r="193" spans="1:4" ht="15.75" x14ac:dyDescent="0.2">
      <c r="A193" s="6">
        <f t="shared" si="1"/>
        <v>187</v>
      </c>
      <c r="B193" s="6">
        <f t="shared" ca="1" si="2"/>
        <v>0.45448113556501335</v>
      </c>
      <c r="C193" s="42">
        <v>1</v>
      </c>
      <c r="D193" s="65" t="s">
        <v>54</v>
      </c>
    </row>
    <row r="194" spans="1:4" ht="15.75" x14ac:dyDescent="0.2">
      <c r="A194" s="6">
        <f t="shared" si="1"/>
        <v>188</v>
      </c>
      <c r="B194" s="6">
        <f t="shared" ca="1" si="2"/>
        <v>0.26497852139702283</v>
      </c>
      <c r="C194" s="42">
        <v>1</v>
      </c>
      <c r="D194" s="65" t="s">
        <v>54</v>
      </c>
    </row>
    <row r="195" spans="1:4" ht="15.75" x14ac:dyDescent="0.2">
      <c r="A195" s="6">
        <f t="shared" si="1"/>
        <v>189</v>
      </c>
      <c r="B195" s="6">
        <f t="shared" ca="1" si="2"/>
        <v>0.33133055547329071</v>
      </c>
      <c r="C195" s="42">
        <v>1</v>
      </c>
      <c r="D195" s="65" t="s">
        <v>54</v>
      </c>
    </row>
    <row r="196" spans="1:4" ht="15.75" x14ac:dyDescent="0.2">
      <c r="A196" s="6">
        <f t="shared" si="1"/>
        <v>190</v>
      </c>
      <c r="B196" s="6">
        <f t="shared" ca="1" si="2"/>
        <v>0.72140992411422955</v>
      </c>
      <c r="C196" s="42">
        <v>1</v>
      </c>
      <c r="D196" s="65" t="s">
        <v>54</v>
      </c>
    </row>
    <row r="197" spans="1:4" ht="15.75" x14ac:dyDescent="0.2">
      <c r="A197" s="6">
        <f t="shared" si="1"/>
        <v>191</v>
      </c>
      <c r="B197" s="6">
        <f t="shared" ca="1" si="2"/>
        <v>0.66206142188879691</v>
      </c>
      <c r="C197" s="42">
        <v>1</v>
      </c>
      <c r="D197" s="65" t="s">
        <v>54</v>
      </c>
    </row>
    <row r="198" spans="1:4" ht="15.75" x14ac:dyDescent="0.2">
      <c r="A198" s="6">
        <f t="shared" si="1"/>
        <v>192</v>
      </c>
      <c r="B198" s="6">
        <f t="shared" ca="1" si="2"/>
        <v>0.39631519357010569</v>
      </c>
      <c r="C198" s="42">
        <v>1</v>
      </c>
      <c r="D198" s="65" t="s">
        <v>54</v>
      </c>
    </row>
    <row r="199" spans="1:4" ht="15.75" x14ac:dyDescent="0.2">
      <c r="A199" s="6">
        <f t="shared" si="1"/>
        <v>193</v>
      </c>
      <c r="B199" s="6">
        <f t="shared" ca="1" si="2"/>
        <v>0.40978649818502699</v>
      </c>
      <c r="C199" s="42">
        <v>1</v>
      </c>
      <c r="D199" s="65" t="s">
        <v>54</v>
      </c>
    </row>
    <row r="200" spans="1:4" ht="15.75" x14ac:dyDescent="0.2">
      <c r="A200" s="6">
        <f t="shared" si="1"/>
        <v>194</v>
      </c>
      <c r="B200" s="6">
        <f t="shared" ca="1" si="2"/>
        <v>0.33769940762651196</v>
      </c>
      <c r="C200" s="42">
        <v>1</v>
      </c>
      <c r="D200" s="65" t="s">
        <v>54</v>
      </c>
    </row>
    <row r="201" spans="1:4" ht="15.75" x14ac:dyDescent="0.2">
      <c r="A201" s="6">
        <f t="shared" ref="A201:A264" si="5">IF(ISBLANK(C201)=TRUE,"",1+A200)</f>
        <v>195</v>
      </c>
      <c r="B201" s="6">
        <f t="shared" ca="1" si="2"/>
        <v>0.52466265605724027</v>
      </c>
      <c r="C201" s="42">
        <v>1</v>
      </c>
      <c r="D201" s="65" t="s">
        <v>54</v>
      </c>
    </row>
    <row r="202" spans="1:4" ht="15.75" x14ac:dyDescent="0.2">
      <c r="A202" s="6">
        <f t="shared" si="5"/>
        <v>196</v>
      </c>
      <c r="B202" s="6">
        <f t="shared" ca="1" si="2"/>
        <v>0.55718353024637834</v>
      </c>
      <c r="C202" s="42">
        <v>1</v>
      </c>
      <c r="D202" s="65" t="s">
        <v>54</v>
      </c>
    </row>
    <row r="203" spans="1:4" ht="15.75" x14ac:dyDescent="0.2">
      <c r="A203" s="6">
        <f t="shared" si="5"/>
        <v>197</v>
      </c>
      <c r="B203" s="6">
        <f t="shared" ca="1" si="2"/>
        <v>0.31979002575582294</v>
      </c>
      <c r="C203" s="42">
        <v>1</v>
      </c>
      <c r="D203" s="65" t="s">
        <v>54</v>
      </c>
    </row>
    <row r="204" spans="1:4" ht="15.75" x14ac:dyDescent="0.2">
      <c r="A204" s="6">
        <f t="shared" si="5"/>
        <v>198</v>
      </c>
      <c r="B204" s="6">
        <f t="shared" ca="1" si="2"/>
        <v>0.41649541498925646</v>
      </c>
      <c r="C204" s="42">
        <v>1</v>
      </c>
      <c r="D204" s="65" t="s">
        <v>54</v>
      </c>
    </row>
    <row r="205" spans="1:4" ht="15.75" x14ac:dyDescent="0.2">
      <c r="A205" s="6">
        <f t="shared" si="5"/>
        <v>199</v>
      </c>
      <c r="B205" s="6">
        <f t="shared" ca="1" si="2"/>
        <v>0.63812341709900433</v>
      </c>
      <c r="C205" s="42">
        <v>1</v>
      </c>
      <c r="D205" s="65" t="s">
        <v>54</v>
      </c>
    </row>
    <row r="206" spans="1:4" ht="15.75" x14ac:dyDescent="0.2">
      <c r="A206" s="6">
        <f t="shared" si="5"/>
        <v>200</v>
      </c>
      <c r="B206" s="6">
        <f t="shared" ca="1" si="2"/>
        <v>0.1833822856848959</v>
      </c>
      <c r="C206" s="42">
        <v>1</v>
      </c>
      <c r="D206" s="65" t="s">
        <v>54</v>
      </c>
    </row>
    <row r="207" spans="1:4" ht="15.75" x14ac:dyDescent="0.2">
      <c r="A207" s="6">
        <f t="shared" si="5"/>
        <v>201</v>
      </c>
      <c r="B207" s="6">
        <f t="shared" ca="1" si="2"/>
        <v>0.25901320571608488</v>
      </c>
      <c r="C207" s="42">
        <v>1</v>
      </c>
      <c r="D207" s="65" t="s">
        <v>54</v>
      </c>
    </row>
    <row r="208" spans="1:4" ht="15.75" x14ac:dyDescent="0.2">
      <c r="A208" s="6">
        <f t="shared" si="5"/>
        <v>202</v>
      </c>
      <c r="B208" s="6">
        <f t="shared" ca="1" si="2"/>
        <v>4.3008140058290789E-2</v>
      </c>
      <c r="C208" s="42">
        <v>1</v>
      </c>
      <c r="D208" s="65" t="s">
        <v>54</v>
      </c>
    </row>
    <row r="209" spans="1:4" ht="15.75" x14ac:dyDescent="0.2">
      <c r="A209" s="6">
        <f t="shared" si="5"/>
        <v>203</v>
      </c>
      <c r="B209" s="6">
        <f t="shared" ca="1" si="2"/>
        <v>0.16698588187989161</v>
      </c>
      <c r="C209" s="42">
        <v>1</v>
      </c>
      <c r="D209" s="65" t="s">
        <v>54</v>
      </c>
    </row>
    <row r="210" spans="1:4" ht="15.75" x14ac:dyDescent="0.2">
      <c r="A210" s="6">
        <f t="shared" si="5"/>
        <v>204</v>
      </c>
      <c r="B210" s="6">
        <f t="shared" ca="1" si="2"/>
        <v>9.4403331211322716E-2</v>
      </c>
      <c r="C210" s="42">
        <v>1</v>
      </c>
      <c r="D210" s="65" t="s">
        <v>54</v>
      </c>
    </row>
    <row r="211" spans="1:4" ht="15.75" x14ac:dyDescent="0.2">
      <c r="A211" s="6">
        <f t="shared" si="5"/>
        <v>205</v>
      </c>
      <c r="B211" s="6">
        <f t="shared" ca="1" si="2"/>
        <v>0.20298975554596654</v>
      </c>
      <c r="C211" s="42">
        <v>1</v>
      </c>
      <c r="D211" s="65" t="s">
        <v>54</v>
      </c>
    </row>
    <row r="212" spans="1:4" ht="15.75" x14ac:dyDescent="0.2">
      <c r="A212" s="6">
        <f t="shared" si="5"/>
        <v>206</v>
      </c>
      <c r="B212" s="6">
        <f t="shared" ca="1" si="2"/>
        <v>0.29044504327137477</v>
      </c>
      <c r="C212" s="42">
        <v>1</v>
      </c>
      <c r="D212" s="65" t="s">
        <v>54</v>
      </c>
    </row>
    <row r="213" spans="1:4" ht="15.75" x14ac:dyDescent="0.2">
      <c r="A213" s="6">
        <f t="shared" si="5"/>
        <v>207</v>
      </c>
      <c r="B213" s="6">
        <f t="shared" ca="1" si="2"/>
        <v>0.61703863033855377</v>
      </c>
      <c r="C213" s="42">
        <v>1</v>
      </c>
      <c r="D213" s="65" t="s">
        <v>54</v>
      </c>
    </row>
    <row r="214" spans="1:4" ht="15.75" x14ac:dyDescent="0.2">
      <c r="A214" s="6">
        <f t="shared" si="5"/>
        <v>208</v>
      </c>
      <c r="B214" s="6">
        <f t="shared" ca="1" si="2"/>
        <v>0.3175625810953846</v>
      </c>
      <c r="C214" s="42">
        <v>1</v>
      </c>
      <c r="D214" s="65" t="s">
        <v>54</v>
      </c>
    </row>
    <row r="215" spans="1:4" ht="15.75" x14ac:dyDescent="0.2">
      <c r="A215" s="6">
        <f t="shared" si="5"/>
        <v>209</v>
      </c>
      <c r="B215" s="6">
        <f t="shared" ca="1" si="2"/>
        <v>0.44819109248195932</v>
      </c>
      <c r="C215" s="42">
        <v>1</v>
      </c>
      <c r="D215" s="65" t="s">
        <v>54</v>
      </c>
    </row>
    <row r="216" spans="1:4" ht="15.75" x14ac:dyDescent="0.2">
      <c r="A216" s="6">
        <f t="shared" si="5"/>
        <v>210</v>
      </c>
      <c r="B216" s="6">
        <f t="shared" ca="1" si="2"/>
        <v>9.559287189829524E-2</v>
      </c>
      <c r="C216" s="42">
        <v>1</v>
      </c>
      <c r="D216" s="65" t="s">
        <v>54</v>
      </c>
    </row>
    <row r="217" spans="1:4" ht="15.75" x14ac:dyDescent="0.2">
      <c r="A217" s="6">
        <f t="shared" si="5"/>
        <v>211</v>
      </c>
      <c r="B217" s="6">
        <f t="shared" ca="1" si="2"/>
        <v>0.90205697865461465</v>
      </c>
      <c r="C217" s="42">
        <v>1</v>
      </c>
      <c r="D217" s="65" t="s">
        <v>54</v>
      </c>
    </row>
    <row r="218" spans="1:4" ht="15.75" x14ac:dyDescent="0.2">
      <c r="A218" s="6">
        <f t="shared" si="5"/>
        <v>212</v>
      </c>
      <c r="B218" s="6">
        <f t="shared" ca="1" si="2"/>
        <v>0.924252666488666</v>
      </c>
      <c r="C218" s="42">
        <v>1</v>
      </c>
      <c r="D218" s="65" t="s">
        <v>54</v>
      </c>
    </row>
    <row r="219" spans="1:4" ht="15.75" x14ac:dyDescent="0.2">
      <c r="A219" s="6">
        <f t="shared" si="5"/>
        <v>213</v>
      </c>
      <c r="B219" s="6">
        <f t="shared" ca="1" si="2"/>
        <v>0.38521108111783531</v>
      </c>
      <c r="C219" s="42">
        <v>1</v>
      </c>
      <c r="D219" s="65" t="s">
        <v>54</v>
      </c>
    </row>
    <row r="220" spans="1:4" ht="15.75" x14ac:dyDescent="0.2">
      <c r="A220" s="6">
        <f t="shared" si="5"/>
        <v>214</v>
      </c>
      <c r="B220" s="6">
        <f t="shared" ca="1" si="2"/>
        <v>0.84647406157848226</v>
      </c>
      <c r="C220" s="42">
        <v>1</v>
      </c>
      <c r="D220" s="65" t="s">
        <v>54</v>
      </c>
    </row>
    <row r="221" spans="1:4" ht="15.75" x14ac:dyDescent="0.2">
      <c r="A221" s="6">
        <f t="shared" si="5"/>
        <v>215</v>
      </c>
      <c r="B221" s="6">
        <f t="shared" ca="1" si="2"/>
        <v>0.15730935241980615</v>
      </c>
      <c r="C221" s="42">
        <v>1</v>
      </c>
      <c r="D221" s="65" t="s">
        <v>54</v>
      </c>
    </row>
    <row r="222" spans="1:4" ht="15.75" x14ac:dyDescent="0.2">
      <c r="A222" s="6">
        <f t="shared" si="5"/>
        <v>216</v>
      </c>
      <c r="B222" s="6">
        <f t="shared" ca="1" si="2"/>
        <v>0.27723789608276905</v>
      </c>
      <c r="C222" s="42">
        <v>1</v>
      </c>
      <c r="D222" s="65" t="s">
        <v>54</v>
      </c>
    </row>
    <row r="223" spans="1:4" ht="15.75" x14ac:dyDescent="0.2">
      <c r="A223" s="6">
        <f t="shared" si="5"/>
        <v>217</v>
      </c>
      <c r="B223" s="6">
        <f t="shared" ca="1" si="2"/>
        <v>0.73036493852975581</v>
      </c>
      <c r="C223" s="42">
        <v>1</v>
      </c>
      <c r="D223" s="65" t="s">
        <v>54</v>
      </c>
    </row>
    <row r="224" spans="1:4" ht="15.75" x14ac:dyDescent="0.2">
      <c r="A224" s="6">
        <f t="shared" si="5"/>
        <v>218</v>
      </c>
      <c r="B224" s="6">
        <f t="shared" ca="1" si="2"/>
        <v>0.33020475504667679</v>
      </c>
      <c r="C224" s="42">
        <v>1</v>
      </c>
      <c r="D224" s="65" t="s">
        <v>54</v>
      </c>
    </row>
    <row r="225" spans="1:4" ht="15.75" x14ac:dyDescent="0.2">
      <c r="A225" s="6">
        <f t="shared" si="5"/>
        <v>219</v>
      </c>
      <c r="B225" s="6">
        <f t="shared" ca="1" si="2"/>
        <v>0.95668179842981416</v>
      </c>
      <c r="C225" s="42">
        <v>1</v>
      </c>
      <c r="D225" s="65" t="s">
        <v>54</v>
      </c>
    </row>
    <row r="226" spans="1:4" ht="15.75" x14ac:dyDescent="0.2">
      <c r="A226" s="6">
        <f t="shared" si="5"/>
        <v>220</v>
      </c>
      <c r="B226" s="6">
        <f t="shared" ca="1" si="2"/>
        <v>0.44624045196759643</v>
      </c>
      <c r="C226" s="42">
        <v>1</v>
      </c>
      <c r="D226" s="65" t="s">
        <v>54</v>
      </c>
    </row>
    <row r="227" spans="1:4" ht="15.75" x14ac:dyDescent="0.2">
      <c r="A227" s="6">
        <f t="shared" si="5"/>
        <v>221</v>
      </c>
      <c r="B227" s="6">
        <f t="shared" ca="1" si="2"/>
        <v>0.58643944132267256</v>
      </c>
      <c r="C227" s="42">
        <v>1</v>
      </c>
      <c r="D227" s="65" t="s">
        <v>54</v>
      </c>
    </row>
    <row r="228" spans="1:4" ht="15.75" x14ac:dyDescent="0.2">
      <c r="A228" s="6">
        <f t="shared" si="5"/>
        <v>222</v>
      </c>
      <c r="B228" s="6">
        <f t="shared" ca="1" si="2"/>
        <v>0.2618998121385383</v>
      </c>
      <c r="C228" s="42">
        <v>1</v>
      </c>
      <c r="D228" s="65" t="s">
        <v>54</v>
      </c>
    </row>
    <row r="229" spans="1:4" ht="15.75" x14ac:dyDescent="0.2">
      <c r="A229" s="6">
        <f t="shared" si="5"/>
        <v>223</v>
      </c>
      <c r="B229" s="6">
        <f t="shared" ca="1" si="2"/>
        <v>0.4829084731152824</v>
      </c>
      <c r="C229" s="42">
        <v>1</v>
      </c>
      <c r="D229" s="65" t="s">
        <v>54</v>
      </c>
    </row>
    <row r="230" spans="1:4" ht="15.75" x14ac:dyDescent="0.2">
      <c r="A230" s="6">
        <f t="shared" si="5"/>
        <v>224</v>
      </c>
      <c r="B230" s="6">
        <f t="shared" ca="1" si="2"/>
        <v>0.75657460547225408</v>
      </c>
      <c r="C230" s="42">
        <v>1</v>
      </c>
      <c r="D230" s="65" t="s">
        <v>54</v>
      </c>
    </row>
    <row r="231" spans="1:4" ht="15.75" x14ac:dyDescent="0.2">
      <c r="A231" s="6">
        <f t="shared" si="5"/>
        <v>225</v>
      </c>
      <c r="B231" s="6">
        <f t="shared" ca="1" si="2"/>
        <v>0.77943162976329128</v>
      </c>
      <c r="C231" s="42">
        <v>1</v>
      </c>
      <c r="D231" s="65" t="s">
        <v>54</v>
      </c>
    </row>
    <row r="232" spans="1:4" ht="15.75" x14ac:dyDescent="0.2">
      <c r="A232" s="6">
        <f t="shared" si="5"/>
        <v>226</v>
      </c>
      <c r="B232" s="6">
        <f t="shared" ca="1" si="2"/>
        <v>0.86111854749250438</v>
      </c>
      <c r="C232" s="42">
        <v>1</v>
      </c>
      <c r="D232" s="65" t="s">
        <v>54</v>
      </c>
    </row>
    <row r="233" spans="1:4" ht="15.75" x14ac:dyDescent="0.2">
      <c r="A233" s="6">
        <f t="shared" si="5"/>
        <v>227</v>
      </c>
      <c r="B233" s="6">
        <f t="shared" ca="1" si="2"/>
        <v>0.44686971964476674</v>
      </c>
      <c r="C233" s="42">
        <v>1</v>
      </c>
      <c r="D233" s="65" t="s">
        <v>54</v>
      </c>
    </row>
    <row r="234" spans="1:4" ht="15.75" x14ac:dyDescent="0.2">
      <c r="A234" s="6">
        <f t="shared" si="5"/>
        <v>228</v>
      </c>
      <c r="B234" s="6">
        <f t="shared" ca="1" si="2"/>
        <v>0.24825086911974437</v>
      </c>
      <c r="C234" s="42">
        <v>1</v>
      </c>
      <c r="D234" s="65" t="s">
        <v>54</v>
      </c>
    </row>
    <row r="235" spans="1:4" ht="15.75" x14ac:dyDescent="0.2">
      <c r="A235" s="6">
        <f t="shared" si="5"/>
        <v>229</v>
      </c>
      <c r="B235" s="6">
        <f t="shared" ca="1" si="2"/>
        <v>0.60453867883951584</v>
      </c>
      <c r="C235" s="42">
        <v>1</v>
      </c>
      <c r="D235" s="65" t="s">
        <v>54</v>
      </c>
    </row>
    <row r="236" spans="1:4" ht="15.75" x14ac:dyDescent="0.2">
      <c r="A236" s="6">
        <f t="shared" si="5"/>
        <v>230</v>
      </c>
      <c r="B236" s="6">
        <f t="shared" ca="1" si="2"/>
        <v>0.22542818940352893</v>
      </c>
      <c r="C236" s="42">
        <v>1</v>
      </c>
      <c r="D236" s="65" t="s">
        <v>54</v>
      </c>
    </row>
    <row r="237" spans="1:4" ht="15.75" x14ac:dyDescent="0.2">
      <c r="A237" s="6" t="str">
        <f t="shared" si="5"/>
        <v/>
      </c>
      <c r="B237" s="6" t="str">
        <f t="shared" ca="1" si="2"/>
        <v/>
      </c>
      <c r="C237" s="42"/>
      <c r="D237" s="65"/>
    </row>
    <row r="238" spans="1:4" ht="15.75" x14ac:dyDescent="0.2">
      <c r="A238" s="6" t="str">
        <f t="shared" si="5"/>
        <v/>
      </c>
      <c r="B238" s="6" t="str">
        <f t="shared" ca="1" si="2"/>
        <v/>
      </c>
      <c r="C238" s="42"/>
      <c r="D238" s="65"/>
    </row>
    <row r="239" spans="1:4" ht="15.75" x14ac:dyDescent="0.2">
      <c r="A239" s="6" t="str">
        <f t="shared" si="5"/>
        <v/>
      </c>
      <c r="B239" s="6" t="str">
        <f t="shared" ca="1" si="2"/>
        <v/>
      </c>
      <c r="C239" s="42"/>
      <c r="D239" s="65"/>
    </row>
    <row r="240" spans="1:4" ht="15.75" x14ac:dyDescent="0.2">
      <c r="A240" s="6" t="str">
        <f t="shared" si="5"/>
        <v/>
      </c>
      <c r="B240" s="6" t="str">
        <f t="shared" ca="1" si="2"/>
        <v/>
      </c>
      <c r="C240" s="42"/>
      <c r="D240" s="65"/>
    </row>
    <row r="241" spans="1:4" ht="15.75" x14ac:dyDescent="0.2">
      <c r="A241" s="6" t="str">
        <f t="shared" si="5"/>
        <v/>
      </c>
      <c r="B241" s="6" t="str">
        <f t="shared" ca="1" si="2"/>
        <v/>
      </c>
      <c r="C241" s="42"/>
      <c r="D241" s="65"/>
    </row>
    <row r="242" spans="1:4" ht="15.75" x14ac:dyDescent="0.2">
      <c r="A242" s="6" t="str">
        <f t="shared" si="5"/>
        <v/>
      </c>
      <c r="B242" s="6" t="str">
        <f t="shared" ca="1" si="2"/>
        <v/>
      </c>
      <c r="C242" s="42"/>
      <c r="D242" s="65"/>
    </row>
    <row r="243" spans="1:4" ht="15.75" x14ac:dyDescent="0.2">
      <c r="A243" s="6" t="str">
        <f t="shared" si="5"/>
        <v/>
      </c>
      <c r="B243" s="6" t="str">
        <f t="shared" ca="1" si="2"/>
        <v/>
      </c>
      <c r="C243" s="42"/>
      <c r="D243" s="65"/>
    </row>
    <row r="244" spans="1:4" ht="15.75" x14ac:dyDescent="0.2">
      <c r="A244" s="6" t="str">
        <f t="shared" si="5"/>
        <v/>
      </c>
      <c r="B244" s="6" t="str">
        <f t="shared" ca="1" si="2"/>
        <v/>
      </c>
      <c r="C244" s="42"/>
      <c r="D244" s="65"/>
    </row>
    <row r="245" spans="1:4" ht="15.75" x14ac:dyDescent="0.2">
      <c r="A245" s="6" t="str">
        <f t="shared" si="5"/>
        <v/>
      </c>
      <c r="B245" s="6" t="str">
        <f t="shared" ref="B245:B308" ca="1" si="6">IF(ISBLANK(C245)=TRUE,"",RAND())</f>
        <v/>
      </c>
      <c r="C245" s="42"/>
      <c r="D245" s="65"/>
    </row>
    <row r="246" spans="1:4" ht="15.75" x14ac:dyDescent="0.2">
      <c r="A246" s="6" t="str">
        <f t="shared" si="5"/>
        <v/>
      </c>
      <c r="B246" s="6" t="str">
        <f t="shared" ca="1" si="6"/>
        <v/>
      </c>
      <c r="C246" s="42"/>
      <c r="D246" s="65"/>
    </row>
    <row r="247" spans="1:4" ht="15.75" x14ac:dyDescent="0.2">
      <c r="A247" s="6" t="str">
        <f t="shared" si="5"/>
        <v/>
      </c>
      <c r="B247" s="6" t="str">
        <f t="shared" ca="1" si="6"/>
        <v/>
      </c>
      <c r="C247" s="42"/>
      <c r="D247" s="65"/>
    </row>
    <row r="248" spans="1:4" ht="15.75" x14ac:dyDescent="0.2">
      <c r="A248" s="6" t="str">
        <f t="shared" si="5"/>
        <v/>
      </c>
      <c r="B248" s="6" t="str">
        <f t="shared" ca="1" si="6"/>
        <v/>
      </c>
      <c r="C248" s="42"/>
      <c r="D248" s="65"/>
    </row>
    <row r="249" spans="1:4" ht="15.75" x14ac:dyDescent="0.2">
      <c r="A249" s="6" t="str">
        <f t="shared" si="5"/>
        <v/>
      </c>
      <c r="B249" s="6" t="str">
        <f t="shared" ca="1" si="6"/>
        <v/>
      </c>
      <c r="C249" s="42"/>
      <c r="D249" s="65"/>
    </row>
    <row r="250" spans="1:4" ht="15.75" x14ac:dyDescent="0.2">
      <c r="A250" s="6" t="str">
        <f t="shared" si="5"/>
        <v/>
      </c>
      <c r="B250" s="6" t="str">
        <f t="shared" ca="1" si="6"/>
        <v/>
      </c>
      <c r="C250" s="42"/>
      <c r="D250" s="65"/>
    </row>
    <row r="251" spans="1:4" ht="15.75" x14ac:dyDescent="0.2">
      <c r="A251" s="6" t="str">
        <f t="shared" si="5"/>
        <v/>
      </c>
      <c r="B251" s="6" t="str">
        <f t="shared" ca="1" si="6"/>
        <v/>
      </c>
      <c r="C251" s="42"/>
      <c r="D251" s="65"/>
    </row>
    <row r="252" spans="1:4" ht="15.75" x14ac:dyDescent="0.2">
      <c r="A252" s="6" t="str">
        <f t="shared" si="5"/>
        <v/>
      </c>
      <c r="B252" s="6" t="str">
        <f t="shared" ca="1" si="6"/>
        <v/>
      </c>
      <c r="C252" s="42"/>
      <c r="D252" s="65"/>
    </row>
    <row r="253" spans="1:4" ht="15.75" x14ac:dyDescent="0.2">
      <c r="A253" s="6" t="str">
        <f t="shared" si="5"/>
        <v/>
      </c>
      <c r="B253" s="6" t="str">
        <f t="shared" ca="1" si="6"/>
        <v/>
      </c>
      <c r="C253" s="42"/>
      <c r="D253" s="65"/>
    </row>
    <row r="254" spans="1:4" ht="15.75" x14ac:dyDescent="0.2">
      <c r="A254" s="6" t="str">
        <f t="shared" si="5"/>
        <v/>
      </c>
      <c r="B254" s="6" t="str">
        <f t="shared" ca="1" si="6"/>
        <v/>
      </c>
      <c r="C254" s="42"/>
      <c r="D254" s="65"/>
    </row>
    <row r="255" spans="1:4" ht="15.75" x14ac:dyDescent="0.2">
      <c r="A255" s="6" t="str">
        <f t="shared" si="5"/>
        <v/>
      </c>
      <c r="B255" s="6" t="str">
        <f t="shared" ca="1" si="6"/>
        <v/>
      </c>
      <c r="C255" s="42"/>
      <c r="D255" s="65"/>
    </row>
    <row r="256" spans="1:4" ht="15.75" x14ac:dyDescent="0.2">
      <c r="A256" s="6" t="str">
        <f t="shared" si="5"/>
        <v/>
      </c>
      <c r="B256" s="6" t="str">
        <f t="shared" ca="1" si="6"/>
        <v/>
      </c>
      <c r="C256" s="42"/>
      <c r="D256" s="65"/>
    </row>
    <row r="257" spans="1:4" ht="15.75" x14ac:dyDescent="0.2">
      <c r="A257" s="6" t="str">
        <f t="shared" si="5"/>
        <v/>
      </c>
      <c r="B257" s="6" t="str">
        <f t="shared" ca="1" si="6"/>
        <v/>
      </c>
      <c r="C257" s="42"/>
      <c r="D257" s="65"/>
    </row>
    <row r="258" spans="1:4" ht="15.75" x14ac:dyDescent="0.2">
      <c r="A258" s="6" t="str">
        <f t="shared" si="5"/>
        <v/>
      </c>
      <c r="B258" s="6" t="str">
        <f t="shared" ca="1" si="6"/>
        <v/>
      </c>
      <c r="C258" s="42"/>
      <c r="D258" s="65"/>
    </row>
    <row r="259" spans="1:4" ht="15.75" x14ac:dyDescent="0.2">
      <c r="A259" s="6" t="str">
        <f t="shared" si="5"/>
        <v/>
      </c>
      <c r="B259" s="6" t="str">
        <f t="shared" ca="1" si="6"/>
        <v/>
      </c>
      <c r="C259" s="42"/>
      <c r="D259" s="65"/>
    </row>
    <row r="260" spans="1:4" ht="15.75" x14ac:dyDescent="0.2">
      <c r="A260" s="6" t="str">
        <f t="shared" si="5"/>
        <v/>
      </c>
      <c r="B260" s="6" t="str">
        <f t="shared" ca="1" si="6"/>
        <v/>
      </c>
      <c r="C260" s="42"/>
      <c r="D260" s="65"/>
    </row>
    <row r="261" spans="1:4" ht="15.75" x14ac:dyDescent="0.2">
      <c r="A261" s="6" t="str">
        <f t="shared" si="5"/>
        <v/>
      </c>
      <c r="B261" s="6" t="str">
        <f t="shared" ca="1" si="6"/>
        <v/>
      </c>
      <c r="C261" s="42"/>
      <c r="D261" s="65"/>
    </row>
    <row r="262" spans="1:4" ht="15.75" x14ac:dyDescent="0.2">
      <c r="A262" s="6" t="str">
        <f t="shared" si="5"/>
        <v/>
      </c>
      <c r="B262" s="6" t="str">
        <f t="shared" ca="1" si="6"/>
        <v/>
      </c>
      <c r="C262" s="42"/>
      <c r="D262" s="65"/>
    </row>
    <row r="263" spans="1:4" ht="15.75" x14ac:dyDescent="0.2">
      <c r="A263" s="6" t="str">
        <f t="shared" si="5"/>
        <v/>
      </c>
      <c r="B263" s="6" t="str">
        <f t="shared" ca="1" si="6"/>
        <v/>
      </c>
      <c r="C263" s="42"/>
      <c r="D263" s="65"/>
    </row>
    <row r="264" spans="1:4" ht="15.75" x14ac:dyDescent="0.2">
      <c r="A264" s="6" t="str">
        <f t="shared" si="5"/>
        <v/>
      </c>
      <c r="B264" s="6" t="str">
        <f t="shared" ca="1" si="6"/>
        <v/>
      </c>
      <c r="C264" s="42"/>
      <c r="D264" s="65"/>
    </row>
    <row r="265" spans="1:4" ht="15.75" x14ac:dyDescent="0.2">
      <c r="A265" s="6" t="str">
        <f t="shared" ref="A265:A328" si="7">IF(ISBLANK(C265)=TRUE,"",1+A264)</f>
        <v/>
      </c>
      <c r="B265" s="6" t="str">
        <f t="shared" ca="1" si="6"/>
        <v/>
      </c>
      <c r="C265" s="42"/>
      <c r="D265" s="65"/>
    </row>
    <row r="266" spans="1:4" ht="15.75" x14ac:dyDescent="0.2">
      <c r="A266" s="6" t="str">
        <f t="shared" si="7"/>
        <v/>
      </c>
      <c r="B266" s="6" t="str">
        <f t="shared" ca="1" si="6"/>
        <v/>
      </c>
      <c r="C266" s="42"/>
      <c r="D266" s="65"/>
    </row>
    <row r="267" spans="1:4" ht="15.75" x14ac:dyDescent="0.2">
      <c r="A267" s="6" t="str">
        <f t="shared" si="7"/>
        <v/>
      </c>
      <c r="B267" s="6" t="str">
        <f t="shared" ca="1" si="6"/>
        <v/>
      </c>
      <c r="C267" s="42"/>
      <c r="D267" s="65"/>
    </row>
    <row r="268" spans="1:4" ht="15.75" x14ac:dyDescent="0.2">
      <c r="A268" s="6" t="str">
        <f t="shared" si="7"/>
        <v/>
      </c>
      <c r="B268" s="6" t="str">
        <f t="shared" ca="1" si="6"/>
        <v/>
      </c>
      <c r="C268" s="42"/>
      <c r="D268" s="65"/>
    </row>
    <row r="269" spans="1:4" ht="15.75" x14ac:dyDescent="0.2">
      <c r="A269" s="6" t="str">
        <f t="shared" si="7"/>
        <v/>
      </c>
      <c r="B269" s="6" t="str">
        <f t="shared" ca="1" si="6"/>
        <v/>
      </c>
      <c r="C269" s="42"/>
      <c r="D269" s="65"/>
    </row>
    <row r="270" spans="1:4" ht="15.75" x14ac:dyDescent="0.2">
      <c r="A270" s="6" t="str">
        <f t="shared" si="7"/>
        <v/>
      </c>
      <c r="B270" s="6" t="str">
        <f t="shared" ca="1" si="6"/>
        <v/>
      </c>
      <c r="C270" s="42"/>
      <c r="D270" s="65"/>
    </row>
    <row r="271" spans="1:4" ht="15.75" x14ac:dyDescent="0.2">
      <c r="A271" s="6" t="str">
        <f t="shared" si="7"/>
        <v/>
      </c>
      <c r="B271" s="6" t="str">
        <f t="shared" ca="1" si="6"/>
        <v/>
      </c>
      <c r="C271" s="42"/>
      <c r="D271" s="65"/>
    </row>
    <row r="272" spans="1:4" ht="15.75" x14ac:dyDescent="0.2">
      <c r="A272" s="6" t="str">
        <f t="shared" si="7"/>
        <v/>
      </c>
      <c r="B272" s="6" t="str">
        <f t="shared" ca="1" si="6"/>
        <v/>
      </c>
      <c r="C272" s="42"/>
      <c r="D272" s="65"/>
    </row>
    <row r="273" spans="1:4" ht="15.75" x14ac:dyDescent="0.2">
      <c r="A273" s="6" t="str">
        <f t="shared" si="7"/>
        <v/>
      </c>
      <c r="B273" s="6" t="str">
        <f t="shared" ca="1" si="6"/>
        <v/>
      </c>
      <c r="C273" s="42"/>
      <c r="D273" s="65"/>
    </row>
    <row r="274" spans="1:4" ht="15.75" x14ac:dyDescent="0.2">
      <c r="A274" s="6" t="str">
        <f t="shared" si="7"/>
        <v/>
      </c>
      <c r="B274" s="6" t="str">
        <f t="shared" ca="1" si="6"/>
        <v/>
      </c>
      <c r="C274" s="42"/>
      <c r="D274" s="65"/>
    </row>
    <row r="275" spans="1:4" ht="15.75" x14ac:dyDescent="0.2">
      <c r="A275" s="6" t="str">
        <f t="shared" si="7"/>
        <v/>
      </c>
      <c r="B275" s="6" t="str">
        <f t="shared" ca="1" si="6"/>
        <v/>
      </c>
      <c r="C275" s="42"/>
      <c r="D275" s="65"/>
    </row>
    <row r="276" spans="1:4" ht="15.75" x14ac:dyDescent="0.2">
      <c r="A276" s="6" t="str">
        <f t="shared" si="7"/>
        <v/>
      </c>
      <c r="B276" s="6" t="str">
        <f t="shared" ca="1" si="6"/>
        <v/>
      </c>
      <c r="C276" s="42"/>
      <c r="D276" s="65"/>
    </row>
    <row r="277" spans="1:4" ht="15.75" x14ac:dyDescent="0.2">
      <c r="A277" s="6" t="str">
        <f t="shared" si="7"/>
        <v/>
      </c>
      <c r="B277" s="6" t="str">
        <f t="shared" ca="1" si="6"/>
        <v/>
      </c>
      <c r="C277" s="42"/>
      <c r="D277" s="65"/>
    </row>
    <row r="278" spans="1:4" ht="15.75" x14ac:dyDescent="0.2">
      <c r="A278" s="6" t="str">
        <f t="shared" si="7"/>
        <v/>
      </c>
      <c r="B278" s="6" t="str">
        <f t="shared" ca="1" si="6"/>
        <v/>
      </c>
      <c r="C278" s="42"/>
      <c r="D278" s="65"/>
    </row>
    <row r="279" spans="1:4" ht="15.75" x14ac:dyDescent="0.2">
      <c r="A279" s="6" t="str">
        <f t="shared" si="7"/>
        <v/>
      </c>
      <c r="B279" s="6" t="str">
        <f t="shared" ca="1" si="6"/>
        <v/>
      </c>
      <c r="C279" s="42"/>
      <c r="D279" s="65"/>
    </row>
    <row r="280" spans="1:4" ht="15.75" x14ac:dyDescent="0.2">
      <c r="A280" s="6" t="str">
        <f t="shared" si="7"/>
        <v/>
      </c>
      <c r="B280" s="6" t="str">
        <f t="shared" ca="1" si="6"/>
        <v/>
      </c>
      <c r="C280" s="42"/>
      <c r="D280" s="65"/>
    </row>
    <row r="281" spans="1:4" ht="15.75" x14ac:dyDescent="0.2">
      <c r="A281" s="6" t="str">
        <f t="shared" si="7"/>
        <v/>
      </c>
      <c r="B281" s="6" t="str">
        <f t="shared" ca="1" si="6"/>
        <v/>
      </c>
      <c r="C281" s="42"/>
      <c r="D281" s="65"/>
    </row>
    <row r="282" spans="1:4" ht="15.75" x14ac:dyDescent="0.2">
      <c r="A282" s="6" t="str">
        <f t="shared" si="7"/>
        <v/>
      </c>
      <c r="B282" s="6" t="str">
        <f t="shared" ca="1" si="6"/>
        <v/>
      </c>
      <c r="C282" s="42"/>
      <c r="D282" s="65"/>
    </row>
    <row r="283" spans="1:4" ht="15.75" x14ac:dyDescent="0.2">
      <c r="A283" s="6" t="str">
        <f t="shared" si="7"/>
        <v/>
      </c>
      <c r="B283" s="6" t="str">
        <f t="shared" ca="1" si="6"/>
        <v/>
      </c>
      <c r="C283" s="42"/>
      <c r="D283" s="65"/>
    </row>
    <row r="284" spans="1:4" ht="15.75" x14ac:dyDescent="0.2">
      <c r="A284" s="6" t="str">
        <f t="shared" si="7"/>
        <v/>
      </c>
      <c r="B284" s="6" t="str">
        <f t="shared" ca="1" si="6"/>
        <v/>
      </c>
      <c r="C284" s="42"/>
      <c r="D284" s="65"/>
    </row>
    <row r="285" spans="1:4" ht="15.75" x14ac:dyDescent="0.2">
      <c r="A285" s="6" t="str">
        <f t="shared" si="7"/>
        <v/>
      </c>
      <c r="B285" s="6" t="str">
        <f t="shared" ca="1" si="6"/>
        <v/>
      </c>
      <c r="C285" s="42"/>
      <c r="D285" s="65"/>
    </row>
    <row r="286" spans="1:4" ht="15.75" x14ac:dyDescent="0.2">
      <c r="A286" s="6" t="str">
        <f t="shared" si="7"/>
        <v/>
      </c>
      <c r="B286" s="6" t="str">
        <f t="shared" ca="1" si="6"/>
        <v/>
      </c>
      <c r="C286" s="42"/>
      <c r="D286" s="65"/>
    </row>
    <row r="287" spans="1:4" ht="15.75" x14ac:dyDescent="0.2">
      <c r="A287" s="6" t="str">
        <f t="shared" si="7"/>
        <v/>
      </c>
      <c r="B287" s="6" t="str">
        <f t="shared" ca="1" si="6"/>
        <v/>
      </c>
      <c r="C287" s="42"/>
      <c r="D287" s="65"/>
    </row>
    <row r="288" spans="1:4" ht="15.75" x14ac:dyDescent="0.2">
      <c r="A288" s="6" t="str">
        <f t="shared" si="7"/>
        <v/>
      </c>
      <c r="B288" s="6" t="str">
        <f t="shared" ca="1" si="6"/>
        <v/>
      </c>
      <c r="C288" s="42"/>
      <c r="D288" s="65"/>
    </row>
    <row r="289" spans="1:4" ht="15.75" x14ac:dyDescent="0.2">
      <c r="A289" s="6" t="str">
        <f t="shared" si="7"/>
        <v/>
      </c>
      <c r="B289" s="6" t="str">
        <f t="shared" ca="1" si="6"/>
        <v/>
      </c>
      <c r="C289" s="42"/>
      <c r="D289" s="65"/>
    </row>
    <row r="290" spans="1:4" ht="15.75" x14ac:dyDescent="0.2">
      <c r="A290" s="6" t="str">
        <f t="shared" si="7"/>
        <v/>
      </c>
      <c r="B290" s="6" t="str">
        <f t="shared" ca="1" si="6"/>
        <v/>
      </c>
      <c r="C290" s="42"/>
      <c r="D290" s="65"/>
    </row>
    <row r="291" spans="1:4" ht="15.75" x14ac:dyDescent="0.2">
      <c r="A291" s="6" t="str">
        <f t="shared" si="7"/>
        <v/>
      </c>
      <c r="B291" s="6" t="str">
        <f t="shared" ca="1" si="6"/>
        <v/>
      </c>
      <c r="C291" s="42"/>
      <c r="D291" s="65"/>
    </row>
    <row r="292" spans="1:4" ht="15.75" x14ac:dyDescent="0.2">
      <c r="A292" s="6" t="str">
        <f t="shared" si="7"/>
        <v/>
      </c>
      <c r="B292" s="6" t="str">
        <f t="shared" ca="1" si="6"/>
        <v/>
      </c>
      <c r="C292" s="42"/>
      <c r="D292" s="65"/>
    </row>
    <row r="293" spans="1:4" ht="15.75" x14ac:dyDescent="0.2">
      <c r="A293" s="6" t="str">
        <f t="shared" si="7"/>
        <v/>
      </c>
      <c r="B293" s="6" t="str">
        <f t="shared" ca="1" si="6"/>
        <v/>
      </c>
      <c r="C293" s="42"/>
      <c r="D293" s="65"/>
    </row>
    <row r="294" spans="1:4" ht="15.75" x14ac:dyDescent="0.2">
      <c r="A294" s="6" t="str">
        <f t="shared" si="7"/>
        <v/>
      </c>
      <c r="B294" s="6" t="str">
        <f t="shared" ca="1" si="6"/>
        <v/>
      </c>
      <c r="C294" s="42"/>
      <c r="D294" s="65"/>
    </row>
    <row r="295" spans="1:4" ht="15.75" x14ac:dyDescent="0.2">
      <c r="A295" s="6" t="str">
        <f t="shared" si="7"/>
        <v/>
      </c>
      <c r="B295" s="6" t="str">
        <f t="shared" ca="1" si="6"/>
        <v/>
      </c>
      <c r="C295" s="42"/>
      <c r="D295" s="65"/>
    </row>
    <row r="296" spans="1:4" ht="15.75" x14ac:dyDescent="0.2">
      <c r="A296" s="6" t="str">
        <f t="shared" si="7"/>
        <v/>
      </c>
      <c r="B296" s="6" t="str">
        <f t="shared" ca="1" si="6"/>
        <v/>
      </c>
      <c r="C296" s="42"/>
      <c r="D296" s="65"/>
    </row>
    <row r="297" spans="1:4" ht="15.75" x14ac:dyDescent="0.2">
      <c r="A297" s="6" t="str">
        <f t="shared" si="7"/>
        <v/>
      </c>
      <c r="B297" s="6" t="str">
        <f t="shared" ca="1" si="6"/>
        <v/>
      </c>
      <c r="C297" s="42"/>
      <c r="D297" s="65"/>
    </row>
    <row r="298" spans="1:4" ht="15.75" x14ac:dyDescent="0.2">
      <c r="A298" s="6" t="str">
        <f t="shared" si="7"/>
        <v/>
      </c>
      <c r="B298" s="6" t="str">
        <f t="shared" ca="1" si="6"/>
        <v/>
      </c>
      <c r="C298" s="42"/>
      <c r="D298" s="65"/>
    </row>
    <row r="299" spans="1:4" ht="15.75" x14ac:dyDescent="0.2">
      <c r="A299" s="6" t="str">
        <f t="shared" si="7"/>
        <v/>
      </c>
      <c r="B299" s="6" t="str">
        <f t="shared" ca="1" si="6"/>
        <v/>
      </c>
      <c r="C299" s="42"/>
      <c r="D299" s="65"/>
    </row>
    <row r="300" spans="1:4" ht="15.75" x14ac:dyDescent="0.2">
      <c r="A300" s="6" t="str">
        <f t="shared" si="7"/>
        <v/>
      </c>
      <c r="B300" s="6" t="str">
        <f t="shared" ca="1" si="6"/>
        <v/>
      </c>
      <c r="C300" s="42"/>
      <c r="D300" s="65"/>
    </row>
    <row r="301" spans="1:4" ht="15.75" x14ac:dyDescent="0.2">
      <c r="A301" s="6" t="str">
        <f t="shared" si="7"/>
        <v/>
      </c>
      <c r="B301" s="6" t="str">
        <f t="shared" ca="1" si="6"/>
        <v/>
      </c>
      <c r="C301" s="42"/>
      <c r="D301" s="65"/>
    </row>
    <row r="302" spans="1:4" ht="15.75" x14ac:dyDescent="0.2">
      <c r="A302" s="6" t="str">
        <f t="shared" si="7"/>
        <v/>
      </c>
      <c r="B302" s="6" t="str">
        <f t="shared" ca="1" si="6"/>
        <v/>
      </c>
      <c r="C302" s="42"/>
      <c r="D302" s="65"/>
    </row>
    <row r="303" spans="1:4" ht="15.75" x14ac:dyDescent="0.2">
      <c r="A303" s="6" t="str">
        <f t="shared" si="7"/>
        <v/>
      </c>
      <c r="B303" s="6" t="str">
        <f t="shared" ca="1" si="6"/>
        <v/>
      </c>
      <c r="C303" s="42"/>
      <c r="D303" s="65"/>
    </row>
    <row r="304" spans="1:4" ht="15.75" x14ac:dyDescent="0.2">
      <c r="A304" s="6" t="str">
        <f t="shared" si="7"/>
        <v/>
      </c>
      <c r="B304" s="6" t="str">
        <f t="shared" ca="1" si="6"/>
        <v/>
      </c>
      <c r="C304" s="42"/>
      <c r="D304" s="65"/>
    </row>
    <row r="305" spans="1:4" ht="15.75" x14ac:dyDescent="0.2">
      <c r="A305" s="6" t="str">
        <f t="shared" si="7"/>
        <v/>
      </c>
      <c r="B305" s="6" t="str">
        <f t="shared" ca="1" si="6"/>
        <v/>
      </c>
      <c r="C305" s="42"/>
      <c r="D305" s="65"/>
    </row>
    <row r="306" spans="1:4" ht="15.75" x14ac:dyDescent="0.2">
      <c r="A306" s="6" t="str">
        <f t="shared" si="7"/>
        <v/>
      </c>
      <c r="B306" s="6" t="str">
        <f t="shared" ca="1" si="6"/>
        <v/>
      </c>
      <c r="C306" s="42"/>
      <c r="D306" s="65"/>
    </row>
    <row r="307" spans="1:4" ht="15.75" x14ac:dyDescent="0.2">
      <c r="A307" s="6" t="str">
        <f t="shared" si="7"/>
        <v/>
      </c>
      <c r="B307" s="6" t="str">
        <f t="shared" ca="1" si="6"/>
        <v/>
      </c>
      <c r="C307" s="42"/>
      <c r="D307" s="65"/>
    </row>
    <row r="308" spans="1:4" ht="15.75" x14ac:dyDescent="0.2">
      <c r="A308" s="6" t="str">
        <f t="shared" si="7"/>
        <v/>
      </c>
      <c r="B308" s="6" t="str">
        <f t="shared" ca="1" si="6"/>
        <v/>
      </c>
      <c r="C308" s="42"/>
      <c r="D308" s="65"/>
    </row>
    <row r="309" spans="1:4" ht="15.75" x14ac:dyDescent="0.2">
      <c r="A309" s="6" t="str">
        <f t="shared" si="7"/>
        <v/>
      </c>
      <c r="B309" s="6" t="str">
        <f t="shared" ref="B309:B372" ca="1" si="8">IF(ISBLANK(C309)=TRUE,"",RAND())</f>
        <v/>
      </c>
      <c r="C309" s="42"/>
      <c r="D309" s="65"/>
    </row>
    <row r="310" spans="1:4" ht="15.75" x14ac:dyDescent="0.2">
      <c r="A310" s="6" t="str">
        <f t="shared" si="7"/>
        <v/>
      </c>
      <c r="B310" s="6" t="str">
        <f t="shared" ca="1" si="8"/>
        <v/>
      </c>
      <c r="C310" s="42"/>
      <c r="D310" s="65"/>
    </row>
    <row r="311" spans="1:4" ht="15.75" x14ac:dyDescent="0.2">
      <c r="A311" s="6" t="str">
        <f t="shared" si="7"/>
        <v/>
      </c>
      <c r="B311" s="6" t="str">
        <f t="shared" ca="1" si="8"/>
        <v/>
      </c>
      <c r="C311" s="42"/>
      <c r="D311" s="65"/>
    </row>
    <row r="312" spans="1:4" ht="15.75" x14ac:dyDescent="0.2">
      <c r="A312" s="6" t="str">
        <f t="shared" si="7"/>
        <v/>
      </c>
      <c r="B312" s="6" t="str">
        <f t="shared" ca="1" si="8"/>
        <v/>
      </c>
      <c r="C312" s="42"/>
      <c r="D312" s="65"/>
    </row>
    <row r="313" spans="1:4" ht="15.75" x14ac:dyDescent="0.2">
      <c r="A313" s="6" t="str">
        <f t="shared" si="7"/>
        <v/>
      </c>
      <c r="B313" s="6" t="str">
        <f t="shared" ca="1" si="8"/>
        <v/>
      </c>
      <c r="C313" s="42"/>
      <c r="D313" s="65"/>
    </row>
    <row r="314" spans="1:4" ht="15.75" x14ac:dyDescent="0.2">
      <c r="A314" s="6" t="str">
        <f t="shared" si="7"/>
        <v/>
      </c>
      <c r="B314" s="6" t="str">
        <f t="shared" ca="1" si="8"/>
        <v/>
      </c>
      <c r="C314" s="42"/>
      <c r="D314" s="65"/>
    </row>
    <row r="315" spans="1:4" ht="15.75" x14ac:dyDescent="0.2">
      <c r="A315" s="6" t="str">
        <f t="shared" si="7"/>
        <v/>
      </c>
      <c r="B315" s="6" t="str">
        <f t="shared" ca="1" si="8"/>
        <v/>
      </c>
      <c r="C315" s="42"/>
      <c r="D315" s="65"/>
    </row>
    <row r="316" spans="1:4" ht="15.75" x14ac:dyDescent="0.2">
      <c r="A316" s="6" t="str">
        <f t="shared" si="7"/>
        <v/>
      </c>
      <c r="B316" s="6" t="str">
        <f t="shared" ca="1" si="8"/>
        <v/>
      </c>
      <c r="C316" s="42"/>
      <c r="D316" s="65"/>
    </row>
    <row r="317" spans="1:4" ht="15.75" x14ac:dyDescent="0.2">
      <c r="A317" s="6" t="str">
        <f t="shared" si="7"/>
        <v/>
      </c>
      <c r="B317" s="6" t="str">
        <f t="shared" ca="1" si="8"/>
        <v/>
      </c>
      <c r="C317" s="42"/>
      <c r="D317" s="65"/>
    </row>
    <row r="318" spans="1:4" ht="15.75" x14ac:dyDescent="0.2">
      <c r="A318" s="6" t="str">
        <f t="shared" si="7"/>
        <v/>
      </c>
      <c r="B318" s="6" t="str">
        <f t="shared" ca="1" si="8"/>
        <v/>
      </c>
      <c r="C318" s="42"/>
      <c r="D318" s="65"/>
    </row>
    <row r="319" spans="1:4" ht="15.75" x14ac:dyDescent="0.2">
      <c r="A319" s="6" t="str">
        <f t="shared" si="7"/>
        <v/>
      </c>
      <c r="B319" s="6" t="str">
        <f t="shared" ca="1" si="8"/>
        <v/>
      </c>
      <c r="C319" s="42"/>
      <c r="D319" s="65"/>
    </row>
    <row r="320" spans="1:4" ht="15.75" x14ac:dyDescent="0.2">
      <c r="A320" s="6" t="str">
        <f t="shared" si="7"/>
        <v/>
      </c>
      <c r="B320" s="6" t="str">
        <f t="shared" ca="1" si="8"/>
        <v/>
      </c>
      <c r="C320" s="42"/>
      <c r="D320" s="65"/>
    </row>
    <row r="321" spans="1:4" ht="15.75" x14ac:dyDescent="0.2">
      <c r="A321" s="6" t="str">
        <f t="shared" si="7"/>
        <v/>
      </c>
      <c r="B321" s="6" t="str">
        <f t="shared" ca="1" si="8"/>
        <v/>
      </c>
      <c r="C321" s="42"/>
      <c r="D321" s="65"/>
    </row>
    <row r="322" spans="1:4" ht="15.75" x14ac:dyDescent="0.2">
      <c r="A322" s="6" t="str">
        <f t="shared" si="7"/>
        <v/>
      </c>
      <c r="B322" s="6" t="str">
        <f t="shared" ca="1" si="8"/>
        <v/>
      </c>
      <c r="C322" s="42"/>
      <c r="D322" s="65"/>
    </row>
    <row r="323" spans="1:4" ht="15.75" x14ac:dyDescent="0.2">
      <c r="A323" s="6" t="str">
        <f t="shared" si="7"/>
        <v/>
      </c>
      <c r="B323" s="6" t="str">
        <f t="shared" ca="1" si="8"/>
        <v/>
      </c>
      <c r="C323" s="42"/>
      <c r="D323" s="65"/>
    </row>
    <row r="324" spans="1:4" ht="15.75" x14ac:dyDescent="0.2">
      <c r="A324" s="6" t="str">
        <f t="shared" si="7"/>
        <v/>
      </c>
      <c r="B324" s="6" t="str">
        <f t="shared" ca="1" si="8"/>
        <v/>
      </c>
      <c r="C324" s="42"/>
      <c r="D324" s="65"/>
    </row>
    <row r="325" spans="1:4" ht="15.75" x14ac:dyDescent="0.2">
      <c r="A325" s="6" t="str">
        <f t="shared" si="7"/>
        <v/>
      </c>
      <c r="B325" s="6" t="str">
        <f t="shared" ca="1" si="8"/>
        <v/>
      </c>
      <c r="C325" s="42"/>
      <c r="D325" s="65"/>
    </row>
    <row r="326" spans="1:4" ht="15.75" x14ac:dyDescent="0.2">
      <c r="A326" s="6" t="str">
        <f t="shared" si="7"/>
        <v/>
      </c>
      <c r="B326" s="6" t="str">
        <f t="shared" ca="1" si="8"/>
        <v/>
      </c>
      <c r="C326" s="42"/>
      <c r="D326" s="65"/>
    </row>
    <row r="327" spans="1:4" ht="15.75" x14ac:dyDescent="0.2">
      <c r="A327" s="6" t="str">
        <f t="shared" si="7"/>
        <v/>
      </c>
      <c r="B327" s="6" t="str">
        <f t="shared" ca="1" si="8"/>
        <v/>
      </c>
      <c r="C327" s="42"/>
      <c r="D327" s="65"/>
    </row>
    <row r="328" spans="1:4" ht="15.75" x14ac:dyDescent="0.2">
      <c r="A328" s="6" t="str">
        <f t="shared" si="7"/>
        <v/>
      </c>
      <c r="B328" s="6" t="str">
        <f t="shared" ca="1" si="8"/>
        <v/>
      </c>
      <c r="C328" s="42"/>
      <c r="D328" s="65"/>
    </row>
    <row r="329" spans="1:4" ht="15.75" x14ac:dyDescent="0.2">
      <c r="A329" s="6" t="str">
        <f t="shared" ref="A329:A392" si="9">IF(ISBLANK(C329)=TRUE,"",1+A328)</f>
        <v/>
      </c>
      <c r="B329" s="6" t="str">
        <f t="shared" ca="1" si="8"/>
        <v/>
      </c>
      <c r="C329" s="42"/>
      <c r="D329" s="65"/>
    </row>
    <row r="330" spans="1:4" ht="15.75" x14ac:dyDescent="0.2">
      <c r="A330" s="6" t="str">
        <f t="shared" si="9"/>
        <v/>
      </c>
      <c r="B330" s="6" t="str">
        <f t="shared" ca="1" si="8"/>
        <v/>
      </c>
      <c r="C330" s="42"/>
      <c r="D330" s="65"/>
    </row>
    <row r="331" spans="1:4" ht="15.75" x14ac:dyDescent="0.2">
      <c r="A331" s="6" t="str">
        <f t="shared" si="9"/>
        <v/>
      </c>
      <c r="B331" s="6" t="str">
        <f t="shared" ca="1" si="8"/>
        <v/>
      </c>
      <c r="C331" s="42"/>
      <c r="D331" s="65"/>
    </row>
    <row r="332" spans="1:4" ht="15.75" x14ac:dyDescent="0.2">
      <c r="A332" s="6" t="str">
        <f t="shared" si="9"/>
        <v/>
      </c>
      <c r="B332" s="6" t="str">
        <f t="shared" ca="1" si="8"/>
        <v/>
      </c>
      <c r="C332" s="42"/>
      <c r="D332" s="65"/>
    </row>
    <row r="333" spans="1:4" ht="15.75" x14ac:dyDescent="0.2">
      <c r="A333" s="6" t="str">
        <f t="shared" si="9"/>
        <v/>
      </c>
      <c r="B333" s="6" t="str">
        <f t="shared" ca="1" si="8"/>
        <v/>
      </c>
      <c r="C333" s="42"/>
      <c r="D333" s="65"/>
    </row>
    <row r="334" spans="1:4" ht="15.75" x14ac:dyDescent="0.2">
      <c r="A334" s="6" t="str">
        <f t="shared" si="9"/>
        <v/>
      </c>
      <c r="B334" s="6" t="str">
        <f t="shared" ca="1" si="8"/>
        <v/>
      </c>
      <c r="C334" s="42"/>
      <c r="D334" s="65"/>
    </row>
    <row r="335" spans="1:4" ht="15.75" x14ac:dyDescent="0.2">
      <c r="A335" s="6" t="str">
        <f t="shared" si="9"/>
        <v/>
      </c>
      <c r="B335" s="6" t="str">
        <f t="shared" ca="1" si="8"/>
        <v/>
      </c>
      <c r="C335" s="42"/>
      <c r="D335" s="65"/>
    </row>
    <row r="336" spans="1:4" ht="15.75" x14ac:dyDescent="0.2">
      <c r="A336" s="6" t="str">
        <f t="shared" si="9"/>
        <v/>
      </c>
      <c r="B336" s="6" t="str">
        <f t="shared" ca="1" si="8"/>
        <v/>
      </c>
      <c r="C336" s="42"/>
      <c r="D336" s="65"/>
    </row>
    <row r="337" spans="1:4" ht="15.75" x14ac:dyDescent="0.2">
      <c r="A337" s="6" t="str">
        <f t="shared" si="9"/>
        <v/>
      </c>
      <c r="B337" s="6" t="str">
        <f t="shared" ca="1" si="8"/>
        <v/>
      </c>
      <c r="C337" s="42"/>
      <c r="D337" s="65"/>
    </row>
    <row r="338" spans="1:4" ht="15.75" x14ac:dyDescent="0.2">
      <c r="A338" s="6" t="str">
        <f t="shared" si="9"/>
        <v/>
      </c>
      <c r="B338" s="6" t="str">
        <f t="shared" ca="1" si="8"/>
        <v/>
      </c>
      <c r="C338" s="42"/>
      <c r="D338" s="65"/>
    </row>
    <row r="339" spans="1:4" ht="15.75" x14ac:dyDescent="0.2">
      <c r="A339" s="6" t="str">
        <f t="shared" si="9"/>
        <v/>
      </c>
      <c r="B339" s="6" t="str">
        <f t="shared" ca="1" si="8"/>
        <v/>
      </c>
      <c r="C339" s="42"/>
      <c r="D339" s="65"/>
    </row>
    <row r="340" spans="1:4" ht="15.75" x14ac:dyDescent="0.2">
      <c r="A340" s="6" t="str">
        <f t="shared" si="9"/>
        <v/>
      </c>
      <c r="B340" s="6" t="str">
        <f t="shared" ca="1" si="8"/>
        <v/>
      </c>
      <c r="C340" s="42"/>
      <c r="D340" s="65"/>
    </row>
    <row r="341" spans="1:4" ht="15.75" x14ac:dyDescent="0.2">
      <c r="A341" s="6" t="str">
        <f t="shared" si="9"/>
        <v/>
      </c>
      <c r="B341" s="6" t="str">
        <f t="shared" ca="1" si="8"/>
        <v/>
      </c>
      <c r="C341" s="42"/>
      <c r="D341" s="65"/>
    </row>
    <row r="342" spans="1:4" ht="15.75" x14ac:dyDescent="0.2">
      <c r="A342" s="6" t="str">
        <f t="shared" si="9"/>
        <v/>
      </c>
      <c r="B342" s="6" t="str">
        <f t="shared" ca="1" si="8"/>
        <v/>
      </c>
      <c r="C342" s="42"/>
      <c r="D342" s="65"/>
    </row>
    <row r="343" spans="1:4" ht="15.75" x14ac:dyDescent="0.2">
      <c r="A343" s="6" t="str">
        <f t="shared" si="9"/>
        <v/>
      </c>
      <c r="B343" s="6" t="str">
        <f t="shared" ca="1" si="8"/>
        <v/>
      </c>
      <c r="C343" s="42"/>
      <c r="D343" s="65"/>
    </row>
    <row r="344" spans="1:4" ht="15.75" x14ac:dyDescent="0.2">
      <c r="A344" s="6" t="str">
        <f t="shared" si="9"/>
        <v/>
      </c>
      <c r="B344" s="6" t="str">
        <f t="shared" ca="1" si="8"/>
        <v/>
      </c>
      <c r="C344" s="42"/>
      <c r="D344" s="65"/>
    </row>
    <row r="345" spans="1:4" ht="15.75" x14ac:dyDescent="0.2">
      <c r="A345" s="6" t="str">
        <f t="shared" si="9"/>
        <v/>
      </c>
      <c r="B345" s="6" t="str">
        <f t="shared" ca="1" si="8"/>
        <v/>
      </c>
      <c r="C345" s="42"/>
      <c r="D345" s="65"/>
    </row>
    <row r="346" spans="1:4" ht="15.75" x14ac:dyDescent="0.2">
      <c r="A346" s="6" t="str">
        <f t="shared" si="9"/>
        <v/>
      </c>
      <c r="B346" s="6" t="str">
        <f t="shared" ca="1" si="8"/>
        <v/>
      </c>
      <c r="C346" s="42"/>
      <c r="D346" s="65"/>
    </row>
    <row r="347" spans="1:4" ht="15.75" x14ac:dyDescent="0.2">
      <c r="A347" s="6" t="str">
        <f t="shared" si="9"/>
        <v/>
      </c>
      <c r="B347" s="6" t="str">
        <f t="shared" ca="1" si="8"/>
        <v/>
      </c>
      <c r="C347" s="42"/>
      <c r="D347" s="65"/>
    </row>
    <row r="348" spans="1:4" ht="15.75" x14ac:dyDescent="0.2">
      <c r="A348" s="6" t="str">
        <f t="shared" si="9"/>
        <v/>
      </c>
      <c r="B348" s="6" t="str">
        <f t="shared" ca="1" si="8"/>
        <v/>
      </c>
      <c r="C348" s="42"/>
      <c r="D348" s="65"/>
    </row>
    <row r="349" spans="1:4" ht="15.75" x14ac:dyDescent="0.2">
      <c r="A349" s="6" t="str">
        <f t="shared" si="9"/>
        <v/>
      </c>
      <c r="B349" s="6" t="str">
        <f t="shared" ca="1" si="8"/>
        <v/>
      </c>
      <c r="C349" s="42"/>
      <c r="D349" s="65"/>
    </row>
    <row r="350" spans="1:4" ht="15.75" x14ac:dyDescent="0.2">
      <c r="A350" s="6" t="str">
        <f t="shared" si="9"/>
        <v/>
      </c>
      <c r="B350" s="6" t="str">
        <f t="shared" ca="1" si="8"/>
        <v/>
      </c>
      <c r="C350" s="42"/>
      <c r="D350" s="65"/>
    </row>
    <row r="351" spans="1:4" ht="15.75" x14ac:dyDescent="0.2">
      <c r="A351" s="6" t="str">
        <f t="shared" si="9"/>
        <v/>
      </c>
      <c r="B351" s="6" t="str">
        <f t="shared" ca="1" si="8"/>
        <v/>
      </c>
      <c r="C351" s="42"/>
      <c r="D351" s="65"/>
    </row>
    <row r="352" spans="1:4" ht="15.75" x14ac:dyDescent="0.2">
      <c r="A352" s="6" t="str">
        <f t="shared" si="9"/>
        <v/>
      </c>
      <c r="B352" s="6" t="str">
        <f t="shared" ca="1" si="8"/>
        <v/>
      </c>
      <c r="C352" s="42"/>
      <c r="D352" s="65"/>
    </row>
    <row r="353" spans="1:4" ht="15.75" x14ac:dyDescent="0.2">
      <c r="A353" s="6" t="str">
        <f t="shared" si="9"/>
        <v/>
      </c>
      <c r="B353" s="6" t="str">
        <f t="shared" ca="1" si="8"/>
        <v/>
      </c>
      <c r="C353" s="42"/>
      <c r="D353" s="65"/>
    </row>
    <row r="354" spans="1:4" ht="15.75" x14ac:dyDescent="0.2">
      <c r="A354" s="6" t="str">
        <f t="shared" si="9"/>
        <v/>
      </c>
      <c r="B354" s="6" t="str">
        <f t="shared" ca="1" si="8"/>
        <v/>
      </c>
      <c r="C354" s="42"/>
      <c r="D354" s="65"/>
    </row>
    <row r="355" spans="1:4" ht="15.75" x14ac:dyDescent="0.2">
      <c r="A355" s="6" t="str">
        <f t="shared" si="9"/>
        <v/>
      </c>
      <c r="B355" s="6" t="str">
        <f t="shared" ca="1" si="8"/>
        <v/>
      </c>
      <c r="C355" s="42"/>
      <c r="D355" s="65"/>
    </row>
    <row r="356" spans="1:4" ht="15.75" x14ac:dyDescent="0.2">
      <c r="A356" s="6" t="str">
        <f t="shared" si="9"/>
        <v/>
      </c>
      <c r="B356" s="6" t="str">
        <f t="shared" ca="1" si="8"/>
        <v/>
      </c>
      <c r="C356" s="42"/>
      <c r="D356" s="65"/>
    </row>
    <row r="357" spans="1:4" ht="15.75" x14ac:dyDescent="0.2">
      <c r="A357" s="6" t="str">
        <f t="shared" si="9"/>
        <v/>
      </c>
      <c r="B357" s="6" t="str">
        <f t="shared" ca="1" si="8"/>
        <v/>
      </c>
      <c r="C357" s="42"/>
      <c r="D357" s="65"/>
    </row>
    <row r="358" spans="1:4" ht="15.75" x14ac:dyDescent="0.2">
      <c r="A358" s="6" t="str">
        <f t="shared" si="9"/>
        <v/>
      </c>
      <c r="B358" s="6" t="str">
        <f t="shared" ca="1" si="8"/>
        <v/>
      </c>
      <c r="C358" s="42"/>
      <c r="D358" s="65"/>
    </row>
    <row r="359" spans="1:4" ht="15.75" x14ac:dyDescent="0.2">
      <c r="A359" s="6" t="str">
        <f t="shared" si="9"/>
        <v/>
      </c>
      <c r="B359" s="6" t="str">
        <f t="shared" ca="1" si="8"/>
        <v/>
      </c>
      <c r="C359" s="42"/>
      <c r="D359" s="65"/>
    </row>
    <row r="360" spans="1:4" ht="15.75" x14ac:dyDescent="0.2">
      <c r="A360" s="6" t="str">
        <f t="shared" si="9"/>
        <v/>
      </c>
      <c r="B360" s="6" t="str">
        <f t="shared" ca="1" si="8"/>
        <v/>
      </c>
      <c r="C360" s="42"/>
      <c r="D360" s="65"/>
    </row>
    <row r="361" spans="1:4" ht="15.75" x14ac:dyDescent="0.2">
      <c r="A361" s="6" t="str">
        <f t="shared" si="9"/>
        <v/>
      </c>
      <c r="B361" s="6" t="str">
        <f t="shared" ca="1" si="8"/>
        <v/>
      </c>
      <c r="C361" s="42"/>
      <c r="D361" s="65"/>
    </row>
    <row r="362" spans="1:4" ht="15.75" x14ac:dyDescent="0.2">
      <c r="A362" s="6" t="str">
        <f t="shared" si="9"/>
        <v/>
      </c>
      <c r="B362" s="6" t="str">
        <f t="shared" ca="1" si="8"/>
        <v/>
      </c>
      <c r="C362" s="42"/>
      <c r="D362" s="65"/>
    </row>
    <row r="363" spans="1:4" ht="15.75" x14ac:dyDescent="0.2">
      <c r="A363" s="6" t="str">
        <f t="shared" si="9"/>
        <v/>
      </c>
      <c r="B363" s="6" t="str">
        <f t="shared" ca="1" si="8"/>
        <v/>
      </c>
      <c r="C363" s="42"/>
      <c r="D363" s="65"/>
    </row>
    <row r="364" spans="1:4" ht="15.75" x14ac:dyDescent="0.2">
      <c r="A364" s="6" t="str">
        <f t="shared" si="9"/>
        <v/>
      </c>
      <c r="B364" s="6" t="str">
        <f t="shared" ca="1" si="8"/>
        <v/>
      </c>
      <c r="C364" s="42"/>
      <c r="D364" s="65"/>
    </row>
    <row r="365" spans="1:4" ht="15.75" x14ac:dyDescent="0.2">
      <c r="A365" s="6" t="str">
        <f t="shared" si="9"/>
        <v/>
      </c>
      <c r="B365" s="6" t="str">
        <f t="shared" ca="1" si="8"/>
        <v/>
      </c>
      <c r="C365" s="42"/>
      <c r="D365" s="65"/>
    </row>
    <row r="366" spans="1:4" ht="15.75" x14ac:dyDescent="0.2">
      <c r="A366" s="6" t="str">
        <f t="shared" si="9"/>
        <v/>
      </c>
      <c r="B366" s="6" t="str">
        <f t="shared" ca="1" si="8"/>
        <v/>
      </c>
      <c r="C366" s="42"/>
      <c r="D366" s="65"/>
    </row>
    <row r="367" spans="1:4" ht="15.75" x14ac:dyDescent="0.2">
      <c r="A367" s="6" t="str">
        <f t="shared" si="9"/>
        <v/>
      </c>
      <c r="B367" s="6" t="str">
        <f t="shared" ca="1" si="8"/>
        <v/>
      </c>
      <c r="C367" s="42"/>
      <c r="D367" s="65"/>
    </row>
    <row r="368" spans="1:4" ht="15.75" x14ac:dyDescent="0.2">
      <c r="A368" s="6" t="str">
        <f t="shared" si="9"/>
        <v/>
      </c>
      <c r="B368" s="6" t="str">
        <f t="shared" ca="1" si="8"/>
        <v/>
      </c>
      <c r="C368" s="42"/>
      <c r="D368" s="65"/>
    </row>
    <row r="369" spans="1:4" ht="15.75" x14ac:dyDescent="0.2">
      <c r="A369" s="6" t="str">
        <f t="shared" si="9"/>
        <v/>
      </c>
      <c r="B369" s="6" t="str">
        <f t="shared" ca="1" si="8"/>
        <v/>
      </c>
      <c r="C369" s="42"/>
      <c r="D369" s="65"/>
    </row>
    <row r="370" spans="1:4" ht="15.75" x14ac:dyDescent="0.2">
      <c r="A370" s="6" t="str">
        <f t="shared" si="9"/>
        <v/>
      </c>
      <c r="B370" s="6" t="str">
        <f t="shared" ca="1" si="8"/>
        <v/>
      </c>
      <c r="C370" s="42"/>
      <c r="D370" s="65"/>
    </row>
    <row r="371" spans="1:4" ht="15.75" x14ac:dyDescent="0.2">
      <c r="A371" s="6" t="str">
        <f t="shared" si="9"/>
        <v/>
      </c>
      <c r="B371" s="6" t="str">
        <f t="shared" ca="1" si="8"/>
        <v/>
      </c>
      <c r="C371" s="42"/>
      <c r="D371" s="65"/>
    </row>
    <row r="372" spans="1:4" ht="15.75" x14ac:dyDescent="0.2">
      <c r="A372" s="6" t="str">
        <f t="shared" si="9"/>
        <v/>
      </c>
      <c r="B372" s="6" t="str">
        <f t="shared" ca="1" si="8"/>
        <v/>
      </c>
      <c r="C372" s="42"/>
      <c r="D372" s="65"/>
    </row>
    <row r="373" spans="1:4" ht="15.75" x14ac:dyDescent="0.2">
      <c r="A373" s="6" t="str">
        <f t="shared" si="9"/>
        <v/>
      </c>
      <c r="B373" s="6" t="str">
        <f t="shared" ref="B373:B424" ca="1" si="10">IF(ISBLANK(C373)=TRUE,"",RAND())</f>
        <v/>
      </c>
      <c r="C373" s="42"/>
      <c r="D373" s="65"/>
    </row>
    <row r="374" spans="1:4" ht="15.75" x14ac:dyDescent="0.2">
      <c r="A374" s="6" t="str">
        <f t="shared" si="9"/>
        <v/>
      </c>
      <c r="B374" s="6" t="str">
        <f t="shared" ca="1" si="10"/>
        <v/>
      </c>
      <c r="C374" s="42"/>
      <c r="D374" s="65"/>
    </row>
    <row r="375" spans="1:4" ht="15.75" x14ac:dyDescent="0.2">
      <c r="A375" s="6" t="str">
        <f t="shared" si="9"/>
        <v/>
      </c>
      <c r="B375" s="6" t="str">
        <f t="shared" ca="1" si="10"/>
        <v/>
      </c>
      <c r="C375" s="42"/>
      <c r="D375" s="65"/>
    </row>
    <row r="376" spans="1:4" ht="15.75" x14ac:dyDescent="0.2">
      <c r="A376" s="6" t="str">
        <f t="shared" si="9"/>
        <v/>
      </c>
      <c r="B376" s="6" t="str">
        <f t="shared" ca="1" si="10"/>
        <v/>
      </c>
      <c r="C376" s="42"/>
      <c r="D376" s="65"/>
    </row>
    <row r="377" spans="1:4" ht="15.75" x14ac:dyDescent="0.2">
      <c r="A377" s="6" t="str">
        <f t="shared" si="9"/>
        <v/>
      </c>
      <c r="B377" s="6" t="str">
        <f t="shared" ca="1" si="10"/>
        <v/>
      </c>
      <c r="C377" s="42"/>
      <c r="D377" s="65"/>
    </row>
    <row r="378" spans="1:4" ht="15.75" x14ac:dyDescent="0.2">
      <c r="A378" s="6" t="str">
        <f t="shared" si="9"/>
        <v/>
      </c>
      <c r="B378" s="6" t="str">
        <f t="shared" ca="1" si="10"/>
        <v/>
      </c>
      <c r="C378" s="42"/>
      <c r="D378" s="65"/>
    </row>
    <row r="379" spans="1:4" ht="15.75" x14ac:dyDescent="0.2">
      <c r="A379" s="6" t="str">
        <f t="shared" si="9"/>
        <v/>
      </c>
      <c r="B379" s="6" t="str">
        <f t="shared" ca="1" si="10"/>
        <v/>
      </c>
      <c r="C379" s="42"/>
      <c r="D379" s="65"/>
    </row>
    <row r="380" spans="1:4" ht="15.75" x14ac:dyDescent="0.2">
      <c r="A380" s="6" t="str">
        <f t="shared" si="9"/>
        <v/>
      </c>
      <c r="B380" s="6" t="str">
        <f t="shared" ca="1" si="10"/>
        <v/>
      </c>
      <c r="C380" s="42"/>
      <c r="D380" s="65"/>
    </row>
    <row r="381" spans="1:4" ht="15.75" x14ac:dyDescent="0.2">
      <c r="A381" s="6" t="str">
        <f t="shared" si="9"/>
        <v/>
      </c>
      <c r="B381" s="6" t="str">
        <f t="shared" ca="1" si="10"/>
        <v/>
      </c>
      <c r="C381" s="42"/>
      <c r="D381" s="65"/>
    </row>
    <row r="382" spans="1:4" ht="15.75" x14ac:dyDescent="0.2">
      <c r="A382" s="6" t="str">
        <f t="shared" si="9"/>
        <v/>
      </c>
      <c r="B382" s="6" t="str">
        <f t="shared" ca="1" si="10"/>
        <v/>
      </c>
      <c r="C382" s="42"/>
      <c r="D382" s="65"/>
    </row>
    <row r="383" spans="1:4" ht="15.75" x14ac:dyDescent="0.2">
      <c r="A383" s="6" t="str">
        <f t="shared" si="9"/>
        <v/>
      </c>
      <c r="B383" s="6" t="str">
        <f t="shared" ca="1" si="10"/>
        <v/>
      </c>
      <c r="C383" s="42"/>
      <c r="D383" s="65"/>
    </row>
    <row r="384" spans="1:4" ht="15.75" x14ac:dyDescent="0.2">
      <c r="A384" s="6" t="str">
        <f t="shared" si="9"/>
        <v/>
      </c>
      <c r="B384" s="6" t="str">
        <f t="shared" ca="1" si="10"/>
        <v/>
      </c>
      <c r="C384" s="42"/>
      <c r="D384" s="65"/>
    </row>
    <row r="385" spans="1:4" ht="15.75" x14ac:dyDescent="0.2">
      <c r="A385" s="6" t="str">
        <f t="shared" si="9"/>
        <v/>
      </c>
      <c r="B385" s="6" t="str">
        <f t="shared" ca="1" si="10"/>
        <v/>
      </c>
      <c r="C385" s="42"/>
      <c r="D385" s="65"/>
    </row>
    <row r="386" spans="1:4" ht="15.75" x14ac:dyDescent="0.2">
      <c r="A386" s="6" t="str">
        <f t="shared" si="9"/>
        <v/>
      </c>
      <c r="B386" s="6" t="str">
        <f t="shared" ca="1" si="10"/>
        <v/>
      </c>
      <c r="C386" s="42"/>
      <c r="D386" s="65"/>
    </row>
    <row r="387" spans="1:4" ht="15.75" x14ac:dyDescent="0.2">
      <c r="A387" s="6" t="str">
        <f t="shared" si="9"/>
        <v/>
      </c>
      <c r="B387" s="6" t="str">
        <f t="shared" ca="1" si="10"/>
        <v/>
      </c>
      <c r="C387" s="42"/>
      <c r="D387" s="65"/>
    </row>
    <row r="388" spans="1:4" ht="15.75" x14ac:dyDescent="0.2">
      <c r="A388" s="6" t="str">
        <f t="shared" si="9"/>
        <v/>
      </c>
      <c r="B388" s="6" t="str">
        <f t="shared" ca="1" si="10"/>
        <v/>
      </c>
      <c r="C388" s="42"/>
      <c r="D388" s="65"/>
    </row>
    <row r="389" spans="1:4" ht="15.75" x14ac:dyDescent="0.2">
      <c r="A389" s="6" t="str">
        <f t="shared" si="9"/>
        <v/>
      </c>
      <c r="B389" s="6" t="str">
        <f t="shared" ca="1" si="10"/>
        <v/>
      </c>
      <c r="C389" s="42"/>
      <c r="D389" s="65"/>
    </row>
    <row r="390" spans="1:4" ht="15.75" x14ac:dyDescent="0.2">
      <c r="A390" s="6" t="str">
        <f t="shared" si="9"/>
        <v/>
      </c>
      <c r="B390" s="6" t="str">
        <f t="shared" ca="1" si="10"/>
        <v/>
      </c>
      <c r="C390" s="42"/>
      <c r="D390" s="65"/>
    </row>
    <row r="391" spans="1:4" ht="15.75" x14ac:dyDescent="0.2">
      <c r="A391" s="6" t="str">
        <f t="shared" si="9"/>
        <v/>
      </c>
      <c r="B391" s="6" t="str">
        <f t="shared" ca="1" si="10"/>
        <v/>
      </c>
      <c r="C391" s="42"/>
      <c r="D391" s="65"/>
    </row>
    <row r="392" spans="1:4" ht="15.75" x14ac:dyDescent="0.2">
      <c r="A392" s="6" t="str">
        <f t="shared" si="9"/>
        <v/>
      </c>
      <c r="B392" s="6" t="str">
        <f t="shared" ca="1" si="10"/>
        <v/>
      </c>
      <c r="C392" s="42"/>
      <c r="D392" s="65"/>
    </row>
    <row r="393" spans="1:4" ht="15.75" x14ac:dyDescent="0.2">
      <c r="A393" s="6" t="str">
        <f t="shared" ref="A393:A456" si="11">IF(ISBLANK(C393)=TRUE,"",1+A392)</f>
        <v/>
      </c>
      <c r="B393" s="6" t="str">
        <f t="shared" ca="1" si="10"/>
        <v/>
      </c>
      <c r="C393" s="42"/>
      <c r="D393" s="65"/>
    </row>
    <row r="394" spans="1:4" ht="15.75" x14ac:dyDescent="0.2">
      <c r="A394" s="6" t="str">
        <f t="shared" si="11"/>
        <v/>
      </c>
      <c r="B394" s="6" t="str">
        <f t="shared" ca="1" si="10"/>
        <v/>
      </c>
      <c r="C394" s="42"/>
      <c r="D394" s="65"/>
    </row>
    <row r="395" spans="1:4" ht="15.75" x14ac:dyDescent="0.2">
      <c r="A395" s="6" t="str">
        <f t="shared" si="11"/>
        <v/>
      </c>
      <c r="B395" s="6" t="str">
        <f t="shared" ca="1" si="10"/>
        <v/>
      </c>
      <c r="C395" s="42"/>
      <c r="D395" s="65"/>
    </row>
    <row r="396" spans="1:4" ht="15.75" x14ac:dyDescent="0.2">
      <c r="A396" s="6" t="str">
        <f t="shared" si="11"/>
        <v/>
      </c>
      <c r="B396" s="6" t="str">
        <f t="shared" ca="1" si="10"/>
        <v/>
      </c>
      <c r="C396" s="42"/>
      <c r="D396" s="65"/>
    </row>
    <row r="397" spans="1:4" ht="15.75" x14ac:dyDescent="0.2">
      <c r="A397" s="6" t="str">
        <f t="shared" si="11"/>
        <v/>
      </c>
      <c r="B397" s="6" t="str">
        <f t="shared" ca="1" si="10"/>
        <v/>
      </c>
      <c r="C397" s="42"/>
      <c r="D397" s="65"/>
    </row>
    <row r="398" spans="1:4" ht="15.75" x14ac:dyDescent="0.2">
      <c r="A398" s="6" t="str">
        <f t="shared" si="11"/>
        <v/>
      </c>
      <c r="B398" s="6" t="str">
        <f t="shared" ca="1" si="10"/>
        <v/>
      </c>
      <c r="C398" s="42"/>
      <c r="D398" s="65"/>
    </row>
    <row r="399" spans="1:4" ht="15.75" x14ac:dyDescent="0.2">
      <c r="A399" s="6" t="str">
        <f t="shared" si="11"/>
        <v/>
      </c>
      <c r="B399" s="6" t="str">
        <f t="shared" ca="1" si="10"/>
        <v/>
      </c>
      <c r="C399" s="42"/>
      <c r="D399" s="65"/>
    </row>
    <row r="400" spans="1:4" ht="15.75" x14ac:dyDescent="0.2">
      <c r="A400" s="6" t="str">
        <f t="shared" si="11"/>
        <v/>
      </c>
      <c r="B400" s="6" t="str">
        <f t="shared" ca="1" si="10"/>
        <v/>
      </c>
      <c r="C400" s="42"/>
      <c r="D400" s="65"/>
    </row>
    <row r="401" spans="1:4" ht="15.75" x14ac:dyDescent="0.2">
      <c r="A401" s="6" t="str">
        <f t="shared" si="11"/>
        <v/>
      </c>
      <c r="B401" s="6" t="str">
        <f t="shared" ca="1" si="10"/>
        <v/>
      </c>
      <c r="C401" s="42"/>
      <c r="D401" s="65"/>
    </row>
    <row r="402" spans="1:4" ht="15.75" x14ac:dyDescent="0.2">
      <c r="A402" s="6" t="str">
        <f t="shared" si="11"/>
        <v/>
      </c>
      <c r="B402" s="6" t="str">
        <f t="shared" ca="1" si="10"/>
        <v/>
      </c>
      <c r="C402" s="42"/>
      <c r="D402" s="65"/>
    </row>
    <row r="403" spans="1:4" ht="15.75" x14ac:dyDescent="0.2">
      <c r="A403" s="6" t="str">
        <f t="shared" si="11"/>
        <v/>
      </c>
      <c r="B403" s="6" t="str">
        <f t="shared" ca="1" si="10"/>
        <v/>
      </c>
      <c r="C403" s="42"/>
      <c r="D403" s="65"/>
    </row>
    <row r="404" spans="1:4" ht="15.75" x14ac:dyDescent="0.2">
      <c r="A404" s="6" t="str">
        <f t="shared" si="11"/>
        <v/>
      </c>
      <c r="B404" s="6" t="str">
        <f t="shared" ca="1" si="10"/>
        <v/>
      </c>
      <c r="C404" s="42"/>
      <c r="D404" s="65"/>
    </row>
    <row r="405" spans="1:4" ht="15.75" x14ac:dyDescent="0.2">
      <c r="A405" s="6" t="str">
        <f t="shared" si="11"/>
        <v/>
      </c>
      <c r="B405" s="6" t="str">
        <f t="shared" ca="1" si="10"/>
        <v/>
      </c>
      <c r="C405" s="42"/>
      <c r="D405" s="65"/>
    </row>
    <row r="406" spans="1:4" ht="15.75" x14ac:dyDescent="0.2">
      <c r="A406" s="6" t="str">
        <f t="shared" si="11"/>
        <v/>
      </c>
      <c r="B406" s="6" t="str">
        <f t="shared" ca="1" si="10"/>
        <v/>
      </c>
      <c r="C406" s="42"/>
      <c r="D406" s="65"/>
    </row>
    <row r="407" spans="1:4" ht="15.75" x14ac:dyDescent="0.2">
      <c r="A407" s="6" t="str">
        <f t="shared" si="11"/>
        <v/>
      </c>
      <c r="B407" s="6" t="str">
        <f t="shared" ca="1" si="10"/>
        <v/>
      </c>
      <c r="C407" s="42"/>
      <c r="D407" s="65"/>
    </row>
    <row r="408" spans="1:4" ht="15.75" x14ac:dyDescent="0.2">
      <c r="A408" s="6" t="str">
        <f t="shared" si="11"/>
        <v/>
      </c>
      <c r="B408" s="6" t="str">
        <f t="shared" ca="1" si="10"/>
        <v/>
      </c>
      <c r="C408" s="42"/>
      <c r="D408" s="65"/>
    </row>
    <row r="409" spans="1:4" ht="15.75" x14ac:dyDescent="0.2">
      <c r="A409" s="6" t="str">
        <f t="shared" si="11"/>
        <v/>
      </c>
      <c r="B409" s="6" t="str">
        <f t="shared" ca="1" si="10"/>
        <v/>
      </c>
      <c r="C409" s="42"/>
      <c r="D409" s="65"/>
    </row>
    <row r="410" spans="1:4" ht="15.75" x14ac:dyDescent="0.2">
      <c r="A410" s="6" t="str">
        <f t="shared" si="11"/>
        <v/>
      </c>
      <c r="B410" s="6" t="str">
        <f t="shared" ca="1" si="10"/>
        <v/>
      </c>
      <c r="C410" s="42"/>
      <c r="D410" s="65"/>
    </row>
    <row r="411" spans="1:4" ht="15.75" x14ac:dyDescent="0.2">
      <c r="A411" s="6" t="str">
        <f t="shared" si="11"/>
        <v/>
      </c>
      <c r="B411" s="6" t="str">
        <f t="shared" ca="1" si="10"/>
        <v/>
      </c>
      <c r="C411" s="42"/>
      <c r="D411" s="65"/>
    </row>
    <row r="412" spans="1:4" ht="15.75" x14ac:dyDescent="0.2">
      <c r="A412" s="6" t="str">
        <f t="shared" si="11"/>
        <v/>
      </c>
      <c r="B412" s="6" t="str">
        <f t="shared" ca="1" si="10"/>
        <v/>
      </c>
      <c r="C412" s="42"/>
      <c r="D412" s="65"/>
    </row>
    <row r="413" spans="1:4" ht="15.75" x14ac:dyDescent="0.2">
      <c r="A413" s="6" t="str">
        <f t="shared" si="11"/>
        <v/>
      </c>
      <c r="B413" s="6" t="str">
        <f t="shared" ca="1" si="10"/>
        <v/>
      </c>
      <c r="C413" s="42"/>
      <c r="D413" s="65"/>
    </row>
    <row r="414" spans="1:4" ht="15.75" x14ac:dyDescent="0.2">
      <c r="A414" s="6" t="str">
        <f t="shared" si="11"/>
        <v/>
      </c>
      <c r="B414" s="6" t="str">
        <f t="shared" ca="1" si="10"/>
        <v/>
      </c>
      <c r="C414" s="42"/>
      <c r="D414" s="65"/>
    </row>
    <row r="415" spans="1:4" ht="15.75" x14ac:dyDescent="0.2">
      <c r="A415" s="6" t="str">
        <f t="shared" si="11"/>
        <v/>
      </c>
      <c r="B415" s="6" t="str">
        <f t="shared" ca="1" si="10"/>
        <v/>
      </c>
      <c r="C415" s="42"/>
      <c r="D415" s="65"/>
    </row>
    <row r="416" spans="1:4" ht="15.75" x14ac:dyDescent="0.2">
      <c r="A416" s="6" t="str">
        <f t="shared" si="11"/>
        <v/>
      </c>
      <c r="B416" s="6" t="str">
        <f t="shared" ca="1" si="10"/>
        <v/>
      </c>
      <c r="C416" s="42"/>
      <c r="D416" s="65"/>
    </row>
    <row r="417" spans="1:4" ht="15.75" x14ac:dyDescent="0.2">
      <c r="A417" s="6" t="str">
        <f t="shared" si="11"/>
        <v/>
      </c>
      <c r="B417" s="6" t="str">
        <f t="shared" ca="1" si="10"/>
        <v/>
      </c>
      <c r="C417" s="42"/>
      <c r="D417" s="65"/>
    </row>
    <row r="418" spans="1:4" ht="15.75" x14ac:dyDescent="0.2">
      <c r="A418" s="6" t="str">
        <f t="shared" si="11"/>
        <v/>
      </c>
      <c r="B418" s="6" t="str">
        <f t="shared" ca="1" si="10"/>
        <v/>
      </c>
      <c r="C418" s="42"/>
      <c r="D418" s="65"/>
    </row>
    <row r="419" spans="1:4" ht="15.75" x14ac:dyDescent="0.2">
      <c r="A419" s="6" t="str">
        <f t="shared" si="11"/>
        <v/>
      </c>
      <c r="B419" s="6" t="str">
        <f t="shared" ca="1" si="10"/>
        <v/>
      </c>
      <c r="C419" s="42"/>
      <c r="D419" s="65"/>
    </row>
    <row r="420" spans="1:4" ht="15.75" x14ac:dyDescent="0.2">
      <c r="A420" s="6" t="str">
        <f t="shared" si="11"/>
        <v/>
      </c>
      <c r="B420" s="6" t="str">
        <f t="shared" ca="1" si="10"/>
        <v/>
      </c>
      <c r="C420" s="42"/>
      <c r="D420" s="65"/>
    </row>
    <row r="421" spans="1:4" ht="15.75" x14ac:dyDescent="0.2">
      <c r="A421" s="6" t="str">
        <f t="shared" si="11"/>
        <v/>
      </c>
      <c r="B421" s="6" t="str">
        <f t="shared" ca="1" si="10"/>
        <v/>
      </c>
      <c r="C421" s="42"/>
      <c r="D421" s="65"/>
    </row>
    <row r="422" spans="1:4" ht="15.75" x14ac:dyDescent="0.2">
      <c r="A422" s="6" t="str">
        <f t="shared" si="11"/>
        <v/>
      </c>
      <c r="B422" s="6" t="str">
        <f t="shared" ca="1" si="10"/>
        <v/>
      </c>
      <c r="C422" s="42"/>
      <c r="D422" s="65"/>
    </row>
    <row r="423" spans="1:4" ht="15.75" x14ac:dyDescent="0.2">
      <c r="A423" s="6" t="str">
        <f t="shared" si="11"/>
        <v/>
      </c>
      <c r="B423" s="6" t="str">
        <f t="shared" ca="1" si="10"/>
        <v/>
      </c>
      <c r="C423" s="42"/>
      <c r="D423" s="65"/>
    </row>
    <row r="424" spans="1:4" ht="15.75" x14ac:dyDescent="0.2">
      <c r="A424" s="6" t="str">
        <f t="shared" si="11"/>
        <v/>
      </c>
      <c r="B424" s="6" t="str">
        <f t="shared" ca="1" si="10"/>
        <v/>
      </c>
      <c r="C424" s="42"/>
      <c r="D424" s="65"/>
    </row>
    <row r="425" spans="1:4" ht="15.75" x14ac:dyDescent="0.2">
      <c r="A425" s="6" t="str">
        <f t="shared" si="11"/>
        <v/>
      </c>
      <c r="B425" s="6" t="str">
        <f t="shared" ca="1" si="2"/>
        <v/>
      </c>
      <c r="C425" s="42"/>
      <c r="D425" s="65"/>
    </row>
    <row r="426" spans="1:4" ht="15.75" x14ac:dyDescent="0.2">
      <c r="A426" s="6" t="str">
        <f t="shared" si="11"/>
        <v/>
      </c>
      <c r="B426" s="6" t="str">
        <f t="shared" ca="1" si="2"/>
        <v/>
      </c>
      <c r="C426" s="42"/>
      <c r="D426" s="65"/>
    </row>
    <row r="427" spans="1:4" ht="15.75" x14ac:dyDescent="0.2">
      <c r="A427" s="6" t="str">
        <f t="shared" si="11"/>
        <v/>
      </c>
      <c r="B427" s="6" t="str">
        <f t="shared" ca="1" si="2"/>
        <v/>
      </c>
      <c r="C427" s="42"/>
      <c r="D427" s="65"/>
    </row>
    <row r="428" spans="1:4" ht="15.75" x14ac:dyDescent="0.2">
      <c r="A428" s="6" t="str">
        <f t="shared" si="11"/>
        <v/>
      </c>
      <c r="B428" s="6" t="str">
        <f t="shared" ca="1" si="2"/>
        <v/>
      </c>
      <c r="C428" s="42"/>
      <c r="D428" s="65"/>
    </row>
    <row r="429" spans="1:4" ht="15.75" x14ac:dyDescent="0.2">
      <c r="A429" s="6" t="str">
        <f t="shared" si="11"/>
        <v/>
      </c>
      <c r="B429" s="6" t="str">
        <f t="shared" ca="1" si="2"/>
        <v/>
      </c>
      <c r="C429" s="42"/>
      <c r="D429" s="65"/>
    </row>
    <row r="430" spans="1:4" ht="15.75" x14ac:dyDescent="0.2">
      <c r="A430" s="6" t="str">
        <f t="shared" si="11"/>
        <v/>
      </c>
      <c r="B430" s="6" t="str">
        <f t="shared" ca="1" si="2"/>
        <v/>
      </c>
      <c r="C430" s="42"/>
      <c r="D430" s="65"/>
    </row>
    <row r="431" spans="1:4" ht="15.75" x14ac:dyDescent="0.2">
      <c r="A431" s="6" t="str">
        <f t="shared" si="11"/>
        <v/>
      </c>
      <c r="B431" s="6" t="str">
        <f t="shared" ca="1" si="2"/>
        <v/>
      </c>
      <c r="C431" s="42"/>
      <c r="D431" s="65"/>
    </row>
    <row r="432" spans="1:4" ht="15.75" x14ac:dyDescent="0.2">
      <c r="A432" s="6" t="str">
        <f t="shared" si="11"/>
        <v/>
      </c>
      <c r="B432" s="6" t="str">
        <f t="shared" ca="1" si="2"/>
        <v/>
      </c>
      <c r="C432" s="42"/>
      <c r="D432" s="65"/>
    </row>
    <row r="433" spans="1:4" ht="15.75" x14ac:dyDescent="0.2">
      <c r="A433" s="6" t="str">
        <f t="shared" si="11"/>
        <v/>
      </c>
      <c r="B433" s="6" t="str">
        <f t="shared" ca="1" si="2"/>
        <v/>
      </c>
      <c r="C433" s="42"/>
      <c r="D433" s="65"/>
    </row>
    <row r="434" spans="1:4" ht="15.75" x14ac:dyDescent="0.2">
      <c r="A434" s="6" t="str">
        <f t="shared" si="11"/>
        <v/>
      </c>
      <c r="B434" s="6" t="str">
        <f t="shared" ca="1" si="2"/>
        <v/>
      </c>
      <c r="C434" s="42"/>
      <c r="D434" s="65"/>
    </row>
    <row r="435" spans="1:4" ht="15.75" x14ac:dyDescent="0.2">
      <c r="A435" s="6" t="str">
        <f t="shared" si="11"/>
        <v/>
      </c>
      <c r="B435" s="6" t="str">
        <f t="shared" ca="1" si="2"/>
        <v/>
      </c>
      <c r="C435" s="42"/>
      <c r="D435" s="65"/>
    </row>
    <row r="436" spans="1:4" ht="15.75" x14ac:dyDescent="0.2">
      <c r="A436" s="6" t="str">
        <f t="shared" si="11"/>
        <v/>
      </c>
      <c r="B436" s="6" t="str">
        <f t="shared" ca="1" si="2"/>
        <v/>
      </c>
      <c r="C436" s="42"/>
      <c r="D436" s="65"/>
    </row>
    <row r="437" spans="1:4" ht="15.75" x14ac:dyDescent="0.2">
      <c r="A437" s="6" t="str">
        <f t="shared" si="11"/>
        <v/>
      </c>
      <c r="B437" s="6" t="str">
        <f t="shared" ca="1" si="2"/>
        <v/>
      </c>
      <c r="C437" s="42"/>
      <c r="D437" s="65"/>
    </row>
    <row r="438" spans="1:4" ht="15.75" x14ac:dyDescent="0.2">
      <c r="A438" s="6" t="str">
        <f t="shared" si="11"/>
        <v/>
      </c>
      <c r="B438" s="6" t="str">
        <f t="shared" ca="1" si="2"/>
        <v/>
      </c>
      <c r="C438" s="42"/>
      <c r="D438" s="65"/>
    </row>
    <row r="439" spans="1:4" ht="15.75" x14ac:dyDescent="0.2">
      <c r="A439" s="6" t="str">
        <f t="shared" si="11"/>
        <v/>
      </c>
      <c r="B439" s="6" t="str">
        <f t="shared" ca="1" si="2"/>
        <v/>
      </c>
      <c r="C439" s="42"/>
      <c r="D439" s="65"/>
    </row>
    <row r="440" spans="1:4" ht="15.75" x14ac:dyDescent="0.2">
      <c r="A440" s="6" t="str">
        <f t="shared" si="11"/>
        <v/>
      </c>
      <c r="B440" s="6" t="str">
        <f t="shared" ca="1" si="2"/>
        <v/>
      </c>
      <c r="C440" s="42"/>
      <c r="D440" s="65"/>
    </row>
    <row r="441" spans="1:4" ht="15.75" x14ac:dyDescent="0.2">
      <c r="A441" s="6" t="str">
        <f t="shared" si="11"/>
        <v/>
      </c>
      <c r="B441" s="6" t="str">
        <f t="shared" ca="1" si="2"/>
        <v/>
      </c>
      <c r="C441" s="42"/>
      <c r="D441" s="65"/>
    </row>
    <row r="442" spans="1:4" ht="15.75" x14ac:dyDescent="0.2">
      <c r="A442" s="6" t="str">
        <f t="shared" si="11"/>
        <v/>
      </c>
      <c r="B442" s="6" t="str">
        <f t="shared" ca="1" si="2"/>
        <v/>
      </c>
      <c r="C442" s="42"/>
      <c r="D442" s="65"/>
    </row>
    <row r="443" spans="1:4" ht="15.75" x14ac:dyDescent="0.2">
      <c r="A443" s="6" t="str">
        <f t="shared" si="11"/>
        <v/>
      </c>
      <c r="B443" s="6" t="str">
        <f t="shared" ca="1" si="2"/>
        <v/>
      </c>
      <c r="C443" s="42"/>
      <c r="D443" s="65"/>
    </row>
    <row r="444" spans="1:4" ht="15.75" x14ac:dyDescent="0.2">
      <c r="A444" s="6" t="str">
        <f t="shared" si="11"/>
        <v/>
      </c>
      <c r="B444" s="6" t="str">
        <f t="shared" ca="1" si="2"/>
        <v/>
      </c>
      <c r="C444" s="42"/>
      <c r="D444" s="65"/>
    </row>
    <row r="445" spans="1:4" ht="15.75" x14ac:dyDescent="0.2">
      <c r="A445" s="6" t="str">
        <f t="shared" si="11"/>
        <v/>
      </c>
      <c r="B445" s="6" t="str">
        <f t="shared" ca="1" si="2"/>
        <v/>
      </c>
      <c r="C445" s="42"/>
      <c r="D445" s="65"/>
    </row>
    <row r="446" spans="1:4" ht="15.75" x14ac:dyDescent="0.2">
      <c r="A446" s="6" t="str">
        <f t="shared" si="11"/>
        <v/>
      </c>
      <c r="B446" s="6" t="str">
        <f t="shared" ca="1" si="2"/>
        <v/>
      </c>
      <c r="C446" s="42"/>
      <c r="D446" s="65"/>
    </row>
    <row r="447" spans="1:4" ht="15.75" x14ac:dyDescent="0.2">
      <c r="A447" s="6" t="str">
        <f t="shared" si="11"/>
        <v/>
      </c>
      <c r="B447" s="6" t="str">
        <f t="shared" ca="1" si="2"/>
        <v/>
      </c>
      <c r="C447" s="42"/>
      <c r="D447" s="65"/>
    </row>
    <row r="448" spans="1:4" ht="15.75" x14ac:dyDescent="0.2">
      <c r="A448" s="6" t="str">
        <f t="shared" si="11"/>
        <v/>
      </c>
      <c r="B448" s="6" t="str">
        <f t="shared" ca="1" si="2"/>
        <v/>
      </c>
      <c r="C448" s="42"/>
      <c r="D448" s="65"/>
    </row>
    <row r="449" spans="1:4" ht="15.75" x14ac:dyDescent="0.2">
      <c r="A449" s="6" t="str">
        <f t="shared" si="11"/>
        <v/>
      </c>
      <c r="B449" s="6" t="str">
        <f t="shared" ca="1" si="2"/>
        <v/>
      </c>
      <c r="C449" s="42"/>
      <c r="D449" s="65"/>
    </row>
    <row r="450" spans="1:4" ht="15.75" x14ac:dyDescent="0.2">
      <c r="A450" s="6" t="str">
        <f t="shared" si="11"/>
        <v/>
      </c>
      <c r="B450" s="6" t="str">
        <f t="shared" ca="1" si="2"/>
        <v/>
      </c>
      <c r="C450" s="42"/>
      <c r="D450" s="65"/>
    </row>
    <row r="451" spans="1:4" ht="15.75" x14ac:dyDescent="0.2">
      <c r="A451" s="6" t="str">
        <f t="shared" si="11"/>
        <v/>
      </c>
      <c r="B451" s="6" t="str">
        <f t="shared" ca="1" si="2"/>
        <v/>
      </c>
      <c r="C451" s="42"/>
      <c r="D451" s="65"/>
    </row>
    <row r="452" spans="1:4" ht="15.75" x14ac:dyDescent="0.2">
      <c r="A452" s="6" t="str">
        <f t="shared" si="11"/>
        <v/>
      </c>
      <c r="B452" s="6" t="str">
        <f t="shared" ca="1" si="2"/>
        <v/>
      </c>
      <c r="C452" s="42"/>
      <c r="D452" s="65"/>
    </row>
    <row r="453" spans="1:4" ht="15.75" x14ac:dyDescent="0.2">
      <c r="A453" s="6" t="str">
        <f t="shared" si="11"/>
        <v/>
      </c>
      <c r="B453" s="6" t="str">
        <f t="shared" ref="B453:B488" ca="1" si="12">IF(ISBLANK(C453)=TRUE,"",RAND())</f>
        <v/>
      </c>
      <c r="C453" s="42"/>
      <c r="D453" s="65"/>
    </row>
    <row r="454" spans="1:4" ht="15.75" x14ac:dyDescent="0.2">
      <c r="A454" s="6" t="str">
        <f t="shared" si="11"/>
        <v/>
      </c>
      <c r="B454" s="6" t="str">
        <f t="shared" ca="1" si="12"/>
        <v/>
      </c>
      <c r="C454" s="42"/>
      <c r="D454" s="65"/>
    </row>
    <row r="455" spans="1:4" ht="15.75" x14ac:dyDescent="0.2">
      <c r="A455" s="6" t="str">
        <f t="shared" si="11"/>
        <v/>
      </c>
      <c r="B455" s="6" t="str">
        <f t="shared" ca="1" si="12"/>
        <v/>
      </c>
      <c r="C455" s="42"/>
      <c r="D455" s="65"/>
    </row>
    <row r="456" spans="1:4" ht="15.75" x14ac:dyDescent="0.2">
      <c r="A456" s="6" t="str">
        <f t="shared" si="11"/>
        <v/>
      </c>
      <c r="B456" s="6" t="str">
        <f t="shared" ca="1" si="12"/>
        <v/>
      </c>
      <c r="C456" s="42"/>
      <c r="D456" s="65"/>
    </row>
    <row r="457" spans="1:4" ht="15.75" x14ac:dyDescent="0.2">
      <c r="A457" s="6" t="str">
        <f t="shared" ref="A457:A488" si="13">IF(ISBLANK(C457)=TRUE,"",1+A456)</f>
        <v/>
      </c>
      <c r="B457" s="6" t="str">
        <f t="shared" ca="1" si="12"/>
        <v/>
      </c>
      <c r="C457" s="42"/>
      <c r="D457" s="65"/>
    </row>
    <row r="458" spans="1:4" ht="15.75" x14ac:dyDescent="0.2">
      <c r="A458" s="6" t="str">
        <f t="shared" si="13"/>
        <v/>
      </c>
      <c r="B458" s="6" t="str">
        <f t="shared" ca="1" si="12"/>
        <v/>
      </c>
      <c r="C458" s="42"/>
      <c r="D458" s="65"/>
    </row>
    <row r="459" spans="1:4" ht="15.75" x14ac:dyDescent="0.2">
      <c r="A459" s="6" t="str">
        <f t="shared" si="13"/>
        <v/>
      </c>
      <c r="B459" s="6" t="str">
        <f t="shared" ca="1" si="12"/>
        <v/>
      </c>
      <c r="C459" s="42"/>
      <c r="D459" s="65"/>
    </row>
    <row r="460" spans="1:4" ht="15.75" x14ac:dyDescent="0.2">
      <c r="A460" s="6" t="str">
        <f t="shared" si="13"/>
        <v/>
      </c>
      <c r="B460" s="6" t="str">
        <f t="shared" ca="1" si="12"/>
        <v/>
      </c>
      <c r="C460" s="42"/>
      <c r="D460" s="65"/>
    </row>
    <row r="461" spans="1:4" ht="15.75" x14ac:dyDescent="0.2">
      <c r="A461" s="6" t="str">
        <f t="shared" si="13"/>
        <v/>
      </c>
      <c r="B461" s="6" t="str">
        <f t="shared" ca="1" si="12"/>
        <v/>
      </c>
      <c r="C461" s="42"/>
      <c r="D461" s="65"/>
    </row>
    <row r="462" spans="1:4" ht="15.75" x14ac:dyDescent="0.2">
      <c r="A462" s="6" t="str">
        <f t="shared" si="13"/>
        <v/>
      </c>
      <c r="B462" s="6" t="str">
        <f t="shared" ca="1" si="12"/>
        <v/>
      </c>
      <c r="C462" s="42"/>
      <c r="D462" s="65"/>
    </row>
    <row r="463" spans="1:4" ht="15.75" x14ac:dyDescent="0.2">
      <c r="A463" s="6" t="str">
        <f t="shared" si="13"/>
        <v/>
      </c>
      <c r="B463" s="6" t="str">
        <f t="shared" ca="1" si="12"/>
        <v/>
      </c>
      <c r="C463" s="42"/>
      <c r="D463" s="65"/>
    </row>
    <row r="464" spans="1:4" ht="15.75" x14ac:dyDescent="0.2">
      <c r="A464" s="6" t="str">
        <f t="shared" si="13"/>
        <v/>
      </c>
      <c r="B464" s="6"/>
      <c r="C464" s="42"/>
      <c r="D464" s="65"/>
    </row>
    <row r="465" spans="1:4" ht="15.75" x14ac:dyDescent="0.2">
      <c r="A465" s="6" t="str">
        <f t="shared" si="13"/>
        <v/>
      </c>
      <c r="B465" s="6"/>
      <c r="C465" s="42"/>
      <c r="D465" s="65"/>
    </row>
    <row r="466" spans="1:4" ht="15.75" x14ac:dyDescent="0.2">
      <c r="A466" s="6" t="str">
        <f t="shared" si="13"/>
        <v/>
      </c>
      <c r="B466" s="6"/>
      <c r="C466" s="42"/>
      <c r="D466" s="65"/>
    </row>
    <row r="467" spans="1:4" ht="15.75" x14ac:dyDescent="0.2">
      <c r="A467" s="6" t="str">
        <f t="shared" si="13"/>
        <v/>
      </c>
      <c r="B467" s="6"/>
      <c r="C467" s="42"/>
      <c r="D467" s="65"/>
    </row>
    <row r="468" spans="1:4" ht="15.75" x14ac:dyDescent="0.2">
      <c r="A468" s="6" t="str">
        <f t="shared" si="13"/>
        <v/>
      </c>
      <c r="B468" s="6"/>
      <c r="C468" s="42"/>
      <c r="D468" s="65"/>
    </row>
    <row r="469" spans="1:4" ht="15.75" x14ac:dyDescent="0.2">
      <c r="A469" s="6" t="str">
        <f t="shared" si="13"/>
        <v/>
      </c>
      <c r="B469" s="6"/>
      <c r="C469" s="42"/>
      <c r="D469" s="65"/>
    </row>
    <row r="470" spans="1:4" ht="15.75" x14ac:dyDescent="0.2">
      <c r="A470" s="6" t="str">
        <f t="shared" si="13"/>
        <v/>
      </c>
      <c r="B470" s="6"/>
      <c r="C470" s="42"/>
      <c r="D470" s="65"/>
    </row>
    <row r="471" spans="1:4" ht="15.75" x14ac:dyDescent="0.2">
      <c r="A471" s="6" t="str">
        <f t="shared" si="13"/>
        <v/>
      </c>
      <c r="B471" s="6"/>
      <c r="C471" s="42"/>
      <c r="D471" s="65"/>
    </row>
    <row r="472" spans="1:4" ht="15.75" x14ac:dyDescent="0.2">
      <c r="A472" s="6" t="str">
        <f t="shared" si="13"/>
        <v/>
      </c>
      <c r="B472" s="6" t="str">
        <f t="shared" ca="1" si="12"/>
        <v/>
      </c>
      <c r="C472" s="42"/>
      <c r="D472" s="65"/>
    </row>
    <row r="473" spans="1:4" ht="15.75" x14ac:dyDescent="0.2">
      <c r="A473" s="6" t="str">
        <f t="shared" si="13"/>
        <v/>
      </c>
      <c r="B473" s="6" t="str">
        <f t="shared" ca="1" si="12"/>
        <v/>
      </c>
      <c r="C473" s="42"/>
      <c r="D473" s="65"/>
    </row>
    <row r="474" spans="1:4" ht="15.75" x14ac:dyDescent="0.2">
      <c r="A474" s="6" t="str">
        <f t="shared" si="13"/>
        <v/>
      </c>
      <c r="B474" s="6" t="str">
        <f t="shared" ca="1" si="12"/>
        <v/>
      </c>
      <c r="C474" s="42"/>
      <c r="D474" s="65"/>
    </row>
    <row r="475" spans="1:4" ht="15.75" x14ac:dyDescent="0.2">
      <c r="A475" s="6" t="str">
        <f t="shared" si="13"/>
        <v/>
      </c>
      <c r="B475" s="6" t="str">
        <f t="shared" ca="1" si="12"/>
        <v/>
      </c>
      <c r="C475" s="42"/>
      <c r="D475" s="65"/>
    </row>
    <row r="476" spans="1:4" ht="15.75" x14ac:dyDescent="0.2">
      <c r="A476" s="6" t="str">
        <f t="shared" si="13"/>
        <v/>
      </c>
      <c r="B476" s="6" t="str">
        <f t="shared" ca="1" si="12"/>
        <v/>
      </c>
      <c r="C476" s="42"/>
      <c r="D476" s="65"/>
    </row>
    <row r="477" spans="1:4" ht="15.75" x14ac:dyDescent="0.2">
      <c r="A477" s="6" t="str">
        <f t="shared" si="13"/>
        <v/>
      </c>
      <c r="B477" s="6" t="str">
        <f t="shared" ca="1" si="12"/>
        <v/>
      </c>
      <c r="C477" s="42"/>
      <c r="D477" s="65"/>
    </row>
    <row r="478" spans="1:4" ht="15.75" x14ac:dyDescent="0.2">
      <c r="A478" s="6" t="str">
        <f t="shared" si="13"/>
        <v/>
      </c>
      <c r="B478" s="6" t="str">
        <f t="shared" ca="1" si="12"/>
        <v/>
      </c>
      <c r="C478" s="42"/>
      <c r="D478" s="65"/>
    </row>
    <row r="479" spans="1:4" ht="15.75" x14ac:dyDescent="0.2">
      <c r="A479" s="6" t="str">
        <f t="shared" si="13"/>
        <v/>
      </c>
      <c r="B479" s="6" t="str">
        <f t="shared" ca="1" si="12"/>
        <v/>
      </c>
      <c r="C479" s="42"/>
      <c r="D479" s="65"/>
    </row>
    <row r="480" spans="1:4" ht="15.75" x14ac:dyDescent="0.2">
      <c r="A480" s="6" t="str">
        <f t="shared" si="13"/>
        <v/>
      </c>
      <c r="B480" s="6" t="str">
        <f t="shared" ca="1" si="12"/>
        <v/>
      </c>
      <c r="C480" s="42"/>
      <c r="D480" s="65"/>
    </row>
    <row r="481" spans="1:4" ht="15.75" x14ac:dyDescent="0.2">
      <c r="A481" s="6" t="str">
        <f t="shared" si="13"/>
        <v/>
      </c>
      <c r="B481" s="6" t="str">
        <f t="shared" ca="1" si="12"/>
        <v/>
      </c>
      <c r="C481" s="42"/>
      <c r="D481" s="65"/>
    </row>
    <row r="482" spans="1:4" ht="15.75" x14ac:dyDescent="0.2">
      <c r="A482" s="6" t="str">
        <f t="shared" si="13"/>
        <v/>
      </c>
      <c r="B482" s="6" t="str">
        <f t="shared" ca="1" si="12"/>
        <v/>
      </c>
      <c r="C482" s="42"/>
      <c r="D482" s="65"/>
    </row>
    <row r="483" spans="1:4" ht="15.75" x14ac:dyDescent="0.2">
      <c r="A483" s="6" t="str">
        <f t="shared" si="13"/>
        <v/>
      </c>
      <c r="B483" s="6"/>
      <c r="C483" s="42"/>
      <c r="D483" s="65"/>
    </row>
    <row r="484" spans="1:4" ht="15.75" x14ac:dyDescent="0.2">
      <c r="A484" s="6" t="str">
        <f t="shared" si="13"/>
        <v/>
      </c>
      <c r="B484" s="6" t="str">
        <f t="shared" ca="1" si="12"/>
        <v/>
      </c>
      <c r="C484" s="42"/>
      <c r="D484" s="65"/>
    </row>
    <row r="485" spans="1:4" ht="15.75" x14ac:dyDescent="0.2">
      <c r="A485" s="6" t="str">
        <f t="shared" si="13"/>
        <v/>
      </c>
      <c r="B485" s="6" t="str">
        <f t="shared" ca="1" si="12"/>
        <v/>
      </c>
      <c r="C485" s="42"/>
      <c r="D485" s="65"/>
    </row>
    <row r="486" spans="1:4" ht="15.75" x14ac:dyDescent="0.2">
      <c r="A486" s="6" t="str">
        <f t="shared" si="13"/>
        <v/>
      </c>
      <c r="B486" s="6" t="str">
        <f t="shared" ca="1" si="12"/>
        <v/>
      </c>
      <c r="C486" s="42"/>
      <c r="D486" s="65"/>
    </row>
    <row r="487" spans="1:4" ht="15.75" x14ac:dyDescent="0.2">
      <c r="A487" s="6" t="str">
        <f t="shared" si="13"/>
        <v/>
      </c>
      <c r="B487" s="6" t="str">
        <f t="shared" ca="1" si="12"/>
        <v/>
      </c>
      <c r="C487" s="42"/>
      <c r="D487" s="65"/>
    </row>
    <row r="488" spans="1:4" ht="15.75" x14ac:dyDescent="0.2">
      <c r="A488" s="6" t="str">
        <f t="shared" si="13"/>
        <v/>
      </c>
      <c r="B488" s="6" t="str">
        <f t="shared" ca="1" si="12"/>
        <v/>
      </c>
      <c r="C488" s="42"/>
      <c r="D488" s="65"/>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5"/>
  <sheetViews>
    <sheetView workbookViewId="0">
      <selection activeCell="H11" sqref="H11"/>
    </sheetView>
  </sheetViews>
  <sheetFormatPr defaultRowHeight="12.75" x14ac:dyDescent="0.2"/>
  <cols>
    <col min="1" max="1" width="18.5703125" customWidth="1"/>
    <col min="2" max="2" width="16.28515625" customWidth="1"/>
    <col min="3" max="4" width="17.7109375" customWidth="1"/>
    <col min="5" max="5" width="10.28515625" bestFit="1" customWidth="1"/>
  </cols>
  <sheetData>
    <row r="1" spans="1:14" ht="15.75" thickBot="1" x14ac:dyDescent="0.3">
      <c r="A1" s="12" t="s">
        <v>35</v>
      </c>
      <c r="H1" s="67"/>
      <c r="I1" s="67" t="s">
        <v>47</v>
      </c>
      <c r="J1" s="67" t="s">
        <v>48</v>
      </c>
      <c r="L1" s="67"/>
      <c r="M1" s="67" t="s">
        <v>47</v>
      </c>
      <c r="N1" s="67" t="s">
        <v>48</v>
      </c>
    </row>
    <row r="2" spans="1:14" ht="13.5" thickTop="1" x14ac:dyDescent="0.2">
      <c r="A2" s="24" t="s">
        <v>36</v>
      </c>
      <c r="B2" s="17"/>
      <c r="C2" s="58" t="str">
        <f>D6</f>
        <v>Methods</v>
      </c>
      <c r="D2" s="58" t="str">
        <f>D6</f>
        <v>Methods</v>
      </c>
      <c r="E2" s="59" t="s">
        <v>34</v>
      </c>
      <c r="H2" s="67" t="s">
        <v>47</v>
      </c>
      <c r="I2">
        <f ca="1">COUNTIFS($C7:$C500,1,$D7:$D500,"PBS")</f>
        <v>115</v>
      </c>
      <c r="J2">
        <f ca="1">COUNTIFS($C7:$C500,0,$D7:$D500,"PBS")</f>
        <v>0</v>
      </c>
      <c r="L2" s="67" t="s">
        <v>47</v>
      </c>
      <c r="M2">
        <f ca="1">COUNTIFS($C7:$C500,1,$D7:$D500,"OMOP")</f>
        <v>112</v>
      </c>
      <c r="N2">
        <f ca="1">COUNTIFS($C7:$C500,0,$D7:$D500,"OMOP")</f>
        <v>3</v>
      </c>
    </row>
    <row r="3" spans="1:14" ht="13.5" thickBot="1" x14ac:dyDescent="0.25">
      <c r="A3" s="22">
        <f>Sample!A3</f>
        <v>230</v>
      </c>
      <c r="B3" s="20"/>
      <c r="C3" s="62" t="str">
        <f>Sample!C3</f>
        <v>PBS</v>
      </c>
      <c r="D3" s="62" t="str">
        <f>Sample!D3</f>
        <v>OMOP</v>
      </c>
      <c r="E3" s="21"/>
      <c r="H3" s="67" t="s">
        <v>48</v>
      </c>
      <c r="I3">
        <v>0</v>
      </c>
      <c r="J3">
        <v>0</v>
      </c>
      <c r="L3" s="67" t="s">
        <v>48</v>
      </c>
      <c r="M3">
        <v>0</v>
      </c>
      <c r="N3">
        <v>0</v>
      </c>
    </row>
    <row r="4" spans="1:14" ht="14.25" thickTop="1" thickBot="1" x14ac:dyDescent="0.25">
      <c r="B4" s="57" t="str">
        <f>"Average "&amp;C6</f>
        <v>Average Mark</v>
      </c>
      <c r="C4" s="23">
        <f ca="1">J6</f>
        <v>1</v>
      </c>
      <c r="D4" s="23">
        <f ca="1">N6</f>
        <v>0.986784140969163</v>
      </c>
      <c r="E4" s="56">
        <f ca="1">C4-D4</f>
        <v>1.3215859030836996E-2</v>
      </c>
    </row>
    <row r="5" spans="1:14" ht="13.5" thickTop="1" x14ac:dyDescent="0.2">
      <c r="A5" s="17"/>
      <c r="B5" s="19" t="s">
        <v>1</v>
      </c>
      <c r="C5" s="6"/>
      <c r="D5" s="21"/>
      <c r="H5" s="67" t="s">
        <v>49</v>
      </c>
      <c r="I5" s="67" t="s">
        <v>50</v>
      </c>
      <c r="J5" s="67" t="s">
        <v>51</v>
      </c>
      <c r="L5" s="67" t="s">
        <v>49</v>
      </c>
      <c r="M5" s="67" t="s">
        <v>50</v>
      </c>
      <c r="N5" s="67" t="s">
        <v>51</v>
      </c>
    </row>
    <row r="6" spans="1:14" ht="38.25" x14ac:dyDescent="0.2">
      <c r="A6" s="19" t="s">
        <v>16</v>
      </c>
      <c r="B6" s="25" t="s">
        <v>37</v>
      </c>
      <c r="C6" s="27" t="str">
        <f>Sample!C6</f>
        <v>Mark</v>
      </c>
      <c r="D6" s="26" t="str">
        <f>Sample!D6</f>
        <v>Methods</v>
      </c>
      <c r="H6">
        <f ca="1">I2/(I2+J2)</f>
        <v>1</v>
      </c>
      <c r="I6">
        <f ca="1">I2/(I2+I3)</f>
        <v>1</v>
      </c>
      <c r="J6">
        <f ca="1">2*((H6*I6)/(H6+I6))</f>
        <v>1</v>
      </c>
      <c r="L6">
        <f ca="1">M2/(M2+N2)</f>
        <v>0.97391304347826091</v>
      </c>
      <c r="M6">
        <f ca="1">M2/(M2+M3)</f>
        <v>1</v>
      </c>
      <c r="N6">
        <f ca="1">2*((L6*M6)/(L6+M6))</f>
        <v>0.986784140969163</v>
      </c>
    </row>
    <row r="7" spans="1:14" x14ac:dyDescent="0.2">
      <c r="A7" s="20">
        <f>IF($A$3&gt;=1,1,"")</f>
        <v>1</v>
      </c>
      <c r="B7" s="20">
        <f ca="1">IF($A7&lt;=MIN($A$3,Sample!$A$3),RANK(Sample!B7,randomnos),"")</f>
        <v>1</v>
      </c>
      <c r="C7" s="6">
        <f t="shared" ref="C7:C71" ca="1" si="0">IF($B7&lt;&gt;"",VLOOKUP($B7,sampledata,3),"")</f>
        <v>1</v>
      </c>
      <c r="D7" s="21" t="str">
        <f t="shared" ref="D7:D71" ca="1" si="1">IF($B7&lt;&gt;"",VLOOKUP($A7,sampledata,4),"")</f>
        <v>PBS</v>
      </c>
    </row>
    <row r="8" spans="1:14" x14ac:dyDescent="0.2">
      <c r="A8" s="20">
        <f t="shared" ref="A8:A39" si="2">IF(A7&lt;$A$3,A7+1,"")</f>
        <v>2</v>
      </c>
      <c r="B8" s="20">
        <f ca="1">IF($A8&lt;=MIN($A$3,Sample!$A$3),RANK(Sample!B8,randomnos),"")</f>
        <v>5</v>
      </c>
      <c r="C8" s="6">
        <f t="shared" ca="1" si="0"/>
        <v>1</v>
      </c>
      <c r="D8" s="21" t="str">
        <f t="shared" ca="1" si="1"/>
        <v>PBS</v>
      </c>
    </row>
    <row r="9" spans="1:14" x14ac:dyDescent="0.2">
      <c r="A9" s="20">
        <f t="shared" si="2"/>
        <v>3</v>
      </c>
      <c r="B9" s="20">
        <f ca="1">IF($A9&lt;=MIN($A$3,Sample!$A$3),RANK(Sample!B9,randomnos),"")</f>
        <v>179</v>
      </c>
      <c r="C9" s="6">
        <f t="shared" ca="1" si="0"/>
        <v>1</v>
      </c>
      <c r="D9" s="21" t="str">
        <f t="shared" ca="1" si="1"/>
        <v>PBS</v>
      </c>
    </row>
    <row r="10" spans="1:14" x14ac:dyDescent="0.2">
      <c r="A10" s="20">
        <f t="shared" si="2"/>
        <v>4</v>
      </c>
      <c r="B10" s="20">
        <f ca="1">IF($A10&lt;=MIN($A$3,Sample!$A$3),RANK(Sample!B10,randomnos),"")</f>
        <v>131</v>
      </c>
      <c r="C10" s="6">
        <f t="shared" ca="1" si="0"/>
        <v>1</v>
      </c>
      <c r="D10" s="21" t="str">
        <f t="shared" ca="1" si="1"/>
        <v>PBS</v>
      </c>
    </row>
    <row r="11" spans="1:14" x14ac:dyDescent="0.2">
      <c r="A11" s="20">
        <f t="shared" si="2"/>
        <v>5</v>
      </c>
      <c r="B11" s="20">
        <f ca="1">IF($A11&lt;=MIN($A$3,Sample!$A$3),RANK(Sample!B11,randomnos),"")</f>
        <v>107</v>
      </c>
      <c r="C11" s="6">
        <f t="shared" ca="1" si="0"/>
        <v>1</v>
      </c>
      <c r="D11" s="21" t="str">
        <f t="shared" ca="1" si="1"/>
        <v>PBS</v>
      </c>
    </row>
    <row r="12" spans="1:14" x14ac:dyDescent="0.2">
      <c r="A12" s="20">
        <f t="shared" si="2"/>
        <v>6</v>
      </c>
      <c r="B12" s="20">
        <f ca="1">IF($A12&lt;=MIN($A$3,Sample!$A$3),RANK(Sample!B12,randomnos),"")</f>
        <v>53</v>
      </c>
      <c r="C12" s="6">
        <f t="shared" ca="1" si="0"/>
        <v>1</v>
      </c>
      <c r="D12" s="21" t="str">
        <f t="shared" ca="1" si="1"/>
        <v>PBS</v>
      </c>
    </row>
    <row r="13" spans="1:14" x14ac:dyDescent="0.2">
      <c r="A13" s="20">
        <f t="shared" si="2"/>
        <v>7</v>
      </c>
      <c r="B13" s="20">
        <f ca="1">IF($A13&lt;=MIN($A$3,Sample!$A$3),RANK(Sample!B13,randomnos),"")</f>
        <v>82</v>
      </c>
      <c r="C13" s="6">
        <f t="shared" ca="1" si="0"/>
        <v>1</v>
      </c>
      <c r="D13" s="21" t="str">
        <f t="shared" ca="1" si="1"/>
        <v>PBS</v>
      </c>
    </row>
    <row r="14" spans="1:14" x14ac:dyDescent="0.2">
      <c r="A14" s="20">
        <f t="shared" si="2"/>
        <v>8</v>
      </c>
      <c r="B14" s="20">
        <f ca="1">IF($A14&lt;=MIN($A$3,Sample!$A$3),RANK(Sample!B14,randomnos),"")</f>
        <v>87</v>
      </c>
      <c r="C14" s="6">
        <f t="shared" ca="1" si="0"/>
        <v>1</v>
      </c>
      <c r="D14" s="21" t="str">
        <f t="shared" ca="1" si="1"/>
        <v>PBS</v>
      </c>
    </row>
    <row r="15" spans="1:14" x14ac:dyDescent="0.2">
      <c r="A15" s="20">
        <f t="shared" si="2"/>
        <v>9</v>
      </c>
      <c r="B15" s="20">
        <f ca="1">IF($A15&lt;=MIN($A$3,Sample!$A$3),RANK(Sample!B15,randomnos),"")</f>
        <v>135</v>
      </c>
      <c r="C15" s="6">
        <f t="shared" ca="1" si="0"/>
        <v>1</v>
      </c>
      <c r="D15" s="21" t="str">
        <f t="shared" ca="1" si="1"/>
        <v>PBS</v>
      </c>
    </row>
    <row r="16" spans="1:14" x14ac:dyDescent="0.2">
      <c r="A16" s="20">
        <f t="shared" si="2"/>
        <v>10</v>
      </c>
      <c r="B16" s="20">
        <f ca="1">IF($A16&lt;=MIN($A$3,Sample!$A$3),RANK(Sample!B16,randomnos),"")</f>
        <v>49</v>
      </c>
      <c r="C16" s="6">
        <f t="shared" ca="1" si="0"/>
        <v>1</v>
      </c>
      <c r="D16" s="21" t="str">
        <f t="shared" ca="1" si="1"/>
        <v>PBS</v>
      </c>
    </row>
    <row r="17" spans="1:4" x14ac:dyDescent="0.2">
      <c r="A17" s="20">
        <f t="shared" si="2"/>
        <v>11</v>
      </c>
      <c r="B17" s="20">
        <f ca="1">IF($A17&lt;=MIN($A$3,Sample!$A$3),RANK(Sample!B17,randomnos),"")</f>
        <v>4</v>
      </c>
      <c r="C17" s="6">
        <f t="shared" ca="1" si="0"/>
        <v>1</v>
      </c>
      <c r="D17" s="21" t="str">
        <f t="shared" ca="1" si="1"/>
        <v>PBS</v>
      </c>
    </row>
    <row r="18" spans="1:4" x14ac:dyDescent="0.2">
      <c r="A18" s="20">
        <f t="shared" si="2"/>
        <v>12</v>
      </c>
      <c r="B18" s="20">
        <f ca="1">IF($A18&lt;=MIN($A$3,Sample!$A$3),RANK(Sample!B18,randomnos),"")</f>
        <v>32</v>
      </c>
      <c r="C18" s="6">
        <f t="shared" ca="1" si="0"/>
        <v>1</v>
      </c>
      <c r="D18" s="21" t="str">
        <f t="shared" ca="1" si="1"/>
        <v>PBS</v>
      </c>
    </row>
    <row r="19" spans="1:4" x14ac:dyDescent="0.2">
      <c r="A19" s="20">
        <f t="shared" si="2"/>
        <v>13</v>
      </c>
      <c r="B19" s="20">
        <f ca="1">IF($A19&lt;=MIN($A$3,Sample!$A$3),RANK(Sample!B19,randomnos),"")</f>
        <v>106</v>
      </c>
      <c r="C19" s="6">
        <f t="shared" ca="1" si="0"/>
        <v>1</v>
      </c>
      <c r="D19" s="21" t="str">
        <f t="shared" ca="1" si="1"/>
        <v>PBS</v>
      </c>
    </row>
    <row r="20" spans="1:4" x14ac:dyDescent="0.2">
      <c r="A20" s="20">
        <f t="shared" si="2"/>
        <v>14</v>
      </c>
      <c r="B20" s="20">
        <f ca="1">IF($A20&lt;=MIN($A$3,Sample!$A$3),RANK(Sample!B20,randomnos),"")</f>
        <v>7</v>
      </c>
      <c r="C20" s="6">
        <f t="shared" ca="1" si="0"/>
        <v>1</v>
      </c>
      <c r="D20" s="21" t="str">
        <f t="shared" ca="1" si="1"/>
        <v>PBS</v>
      </c>
    </row>
    <row r="21" spans="1:4" x14ac:dyDescent="0.2">
      <c r="A21" s="20">
        <f t="shared" si="2"/>
        <v>15</v>
      </c>
      <c r="B21" s="20">
        <f ca="1">IF($A21&lt;=MIN($A$3,Sample!$A$3),RANK(Sample!B21,randomnos),"")</f>
        <v>80</v>
      </c>
      <c r="C21" s="6">
        <f t="shared" ca="1" si="0"/>
        <v>1</v>
      </c>
      <c r="D21" s="21" t="str">
        <f t="shared" ca="1" si="1"/>
        <v>PBS</v>
      </c>
    </row>
    <row r="22" spans="1:4" x14ac:dyDescent="0.2">
      <c r="A22" s="20">
        <f t="shared" si="2"/>
        <v>16</v>
      </c>
      <c r="B22" s="20">
        <f ca="1">IF($A22&lt;=MIN($A$3,Sample!$A$3),RANK(Sample!B22,randomnos),"")</f>
        <v>11</v>
      </c>
      <c r="C22" s="6">
        <f t="shared" ca="1" si="0"/>
        <v>1</v>
      </c>
      <c r="D22" s="21" t="str">
        <f t="shared" ca="1" si="1"/>
        <v>PBS</v>
      </c>
    </row>
    <row r="23" spans="1:4" x14ac:dyDescent="0.2">
      <c r="A23" s="20">
        <f t="shared" si="2"/>
        <v>17</v>
      </c>
      <c r="B23" s="20">
        <f ca="1">IF($A23&lt;=MIN($A$3,Sample!$A$3),RANK(Sample!B23,randomnos),"")</f>
        <v>117</v>
      </c>
      <c r="C23" s="6">
        <f t="shared" ca="1" si="0"/>
        <v>1</v>
      </c>
      <c r="D23" s="21" t="str">
        <f t="shared" ca="1" si="1"/>
        <v>PBS</v>
      </c>
    </row>
    <row r="24" spans="1:4" x14ac:dyDescent="0.2">
      <c r="A24" s="20">
        <f t="shared" si="2"/>
        <v>18</v>
      </c>
      <c r="B24" s="20">
        <f ca="1">IF($A24&lt;=MIN($A$3,Sample!$A$3),RANK(Sample!B24,randomnos),"")</f>
        <v>228</v>
      </c>
      <c r="C24" s="6">
        <f t="shared" ca="1" si="0"/>
        <v>1</v>
      </c>
      <c r="D24" s="21" t="str">
        <f t="shared" ca="1" si="1"/>
        <v>PBS</v>
      </c>
    </row>
    <row r="25" spans="1:4" x14ac:dyDescent="0.2">
      <c r="A25" s="20">
        <f t="shared" si="2"/>
        <v>19</v>
      </c>
      <c r="B25" s="20">
        <f ca="1">IF($A25&lt;=MIN($A$3,Sample!$A$3),RANK(Sample!B25,randomnos),"")</f>
        <v>149</v>
      </c>
      <c r="C25" s="6">
        <f t="shared" ca="1" si="0"/>
        <v>1</v>
      </c>
      <c r="D25" s="21" t="str">
        <f t="shared" ca="1" si="1"/>
        <v>PBS</v>
      </c>
    </row>
    <row r="26" spans="1:4" x14ac:dyDescent="0.2">
      <c r="A26" s="20">
        <f t="shared" si="2"/>
        <v>20</v>
      </c>
      <c r="B26" s="20">
        <f ca="1">IF($A26&lt;=MIN($A$3,Sample!$A$3),RANK(Sample!B26,randomnos),"")</f>
        <v>24</v>
      </c>
      <c r="C26" s="6">
        <f t="shared" ca="1" si="0"/>
        <v>1</v>
      </c>
      <c r="D26" s="21" t="str">
        <f t="shared" ca="1" si="1"/>
        <v>PBS</v>
      </c>
    </row>
    <row r="27" spans="1:4" x14ac:dyDescent="0.2">
      <c r="A27" s="20">
        <f t="shared" si="2"/>
        <v>21</v>
      </c>
      <c r="B27" s="20">
        <f ca="1">IF($A27&lt;=MIN($A$3,Sample!$A$3),RANK(Sample!B27,randomnos),"")</f>
        <v>203</v>
      </c>
      <c r="C27" s="6">
        <f t="shared" ca="1" si="0"/>
        <v>1</v>
      </c>
      <c r="D27" s="21" t="str">
        <f t="shared" ca="1" si="1"/>
        <v>PBS</v>
      </c>
    </row>
    <row r="28" spans="1:4" x14ac:dyDescent="0.2">
      <c r="A28" s="20">
        <f t="shared" si="2"/>
        <v>22</v>
      </c>
      <c r="B28" s="20">
        <f ca="1">IF($A28&lt;=MIN($A$3,Sample!$A$3),RANK(Sample!B28,randomnos),"")</f>
        <v>85</v>
      </c>
      <c r="C28" s="6">
        <f t="shared" ca="1" si="0"/>
        <v>1</v>
      </c>
      <c r="D28" s="21" t="str">
        <f t="shared" ca="1" si="1"/>
        <v>PBS</v>
      </c>
    </row>
    <row r="29" spans="1:4" x14ac:dyDescent="0.2">
      <c r="A29" s="20">
        <f t="shared" si="2"/>
        <v>23</v>
      </c>
      <c r="B29" s="20">
        <f ca="1">IF($A29&lt;=MIN($A$3,Sample!$A$3),RANK(Sample!B29,randomnos),"")</f>
        <v>209</v>
      </c>
      <c r="C29" s="6">
        <f t="shared" ca="1" si="0"/>
        <v>1</v>
      </c>
      <c r="D29" s="21" t="str">
        <f t="shared" ca="1" si="1"/>
        <v>PBS</v>
      </c>
    </row>
    <row r="30" spans="1:4" x14ac:dyDescent="0.2">
      <c r="A30" s="20">
        <f t="shared" si="2"/>
        <v>24</v>
      </c>
      <c r="B30" s="20">
        <f ca="1">IF($A30&lt;=MIN($A$3,Sample!$A$3),RANK(Sample!B30,randomnos),"")</f>
        <v>71</v>
      </c>
      <c r="C30" s="6">
        <f t="shared" ca="1" si="0"/>
        <v>1</v>
      </c>
      <c r="D30" s="21" t="str">
        <f t="shared" ca="1" si="1"/>
        <v>PBS</v>
      </c>
    </row>
    <row r="31" spans="1:4" x14ac:dyDescent="0.2">
      <c r="A31" s="20">
        <f t="shared" si="2"/>
        <v>25</v>
      </c>
      <c r="B31" s="20">
        <f ca="1">IF($A31&lt;=MIN($A$3,Sample!$A$3),RANK(Sample!B31,randomnos),"")</f>
        <v>6</v>
      </c>
      <c r="C31" s="6">
        <f t="shared" ca="1" si="0"/>
        <v>1</v>
      </c>
      <c r="D31" s="21" t="str">
        <f t="shared" ca="1" si="1"/>
        <v>PBS</v>
      </c>
    </row>
    <row r="32" spans="1:4" x14ac:dyDescent="0.2">
      <c r="A32" s="20">
        <f t="shared" si="2"/>
        <v>26</v>
      </c>
      <c r="B32" s="20">
        <f ca="1">IF($A32&lt;=MIN($A$3,Sample!$A$3),RANK(Sample!B32,randomnos),"")</f>
        <v>189</v>
      </c>
      <c r="C32" s="6">
        <f t="shared" ca="1" si="0"/>
        <v>1</v>
      </c>
      <c r="D32" s="21" t="str">
        <f t="shared" ca="1" si="1"/>
        <v>PBS</v>
      </c>
    </row>
    <row r="33" spans="1:4" x14ac:dyDescent="0.2">
      <c r="A33" s="20">
        <f t="shared" si="2"/>
        <v>27</v>
      </c>
      <c r="B33" s="20">
        <f ca="1">IF($A33&lt;=MIN($A$3,Sample!$A$3),RANK(Sample!B33,randomnos),"")</f>
        <v>95</v>
      </c>
      <c r="C33" s="6">
        <f t="shared" ca="1" si="0"/>
        <v>1</v>
      </c>
      <c r="D33" s="21" t="str">
        <f t="shared" ca="1" si="1"/>
        <v>PBS</v>
      </c>
    </row>
    <row r="34" spans="1:4" x14ac:dyDescent="0.2">
      <c r="A34" s="20">
        <f t="shared" si="2"/>
        <v>28</v>
      </c>
      <c r="B34" s="20">
        <f ca="1">IF($A34&lt;=MIN($A$3,Sample!$A$3),RANK(Sample!B34,randomnos),"")</f>
        <v>64</v>
      </c>
      <c r="C34" s="6">
        <f t="shared" ca="1" si="0"/>
        <v>1</v>
      </c>
      <c r="D34" s="21" t="str">
        <f t="shared" ca="1" si="1"/>
        <v>PBS</v>
      </c>
    </row>
    <row r="35" spans="1:4" x14ac:dyDescent="0.2">
      <c r="A35" s="20">
        <f t="shared" si="2"/>
        <v>29</v>
      </c>
      <c r="B35" s="20">
        <f ca="1">IF($A35&lt;=MIN($A$3,Sample!$A$3),RANK(Sample!B35,randomnos),"")</f>
        <v>44</v>
      </c>
      <c r="C35" s="6">
        <f t="shared" ca="1" si="0"/>
        <v>1</v>
      </c>
      <c r="D35" s="21" t="str">
        <f t="shared" ca="1" si="1"/>
        <v>PBS</v>
      </c>
    </row>
    <row r="36" spans="1:4" x14ac:dyDescent="0.2">
      <c r="A36" s="20">
        <f t="shared" si="2"/>
        <v>30</v>
      </c>
      <c r="B36" s="20">
        <f ca="1">IF($A36&lt;=MIN($A$3,Sample!$A$3),RANK(Sample!B36,randomnos),"")</f>
        <v>161</v>
      </c>
      <c r="C36" s="6">
        <f t="shared" ca="1" si="0"/>
        <v>1</v>
      </c>
      <c r="D36" s="21" t="str">
        <f t="shared" ca="1" si="1"/>
        <v>PBS</v>
      </c>
    </row>
    <row r="37" spans="1:4" x14ac:dyDescent="0.2">
      <c r="A37" s="20">
        <f t="shared" si="2"/>
        <v>31</v>
      </c>
      <c r="B37" s="20">
        <f ca="1">IF($A37&lt;=MIN($A$3,Sample!$A$3),RANK(Sample!B37,randomnos),"")</f>
        <v>16</v>
      </c>
      <c r="C37" s="6">
        <f t="shared" ca="1" si="0"/>
        <v>1</v>
      </c>
      <c r="D37" s="21" t="str">
        <f t="shared" ca="1" si="1"/>
        <v>PBS</v>
      </c>
    </row>
    <row r="38" spans="1:4" x14ac:dyDescent="0.2">
      <c r="A38" s="20">
        <f t="shared" si="2"/>
        <v>32</v>
      </c>
      <c r="B38" s="20">
        <f ca="1">IF($A38&lt;=MIN($A$3,Sample!$A$3),RANK(Sample!B38,randomnos),"")</f>
        <v>94</v>
      </c>
      <c r="C38" s="6">
        <f t="shared" ca="1" si="0"/>
        <v>1</v>
      </c>
      <c r="D38" s="21" t="str">
        <f t="shared" ca="1" si="1"/>
        <v>PBS</v>
      </c>
    </row>
    <row r="39" spans="1:4" x14ac:dyDescent="0.2">
      <c r="A39" s="20">
        <f t="shared" si="2"/>
        <v>33</v>
      </c>
      <c r="B39" s="20">
        <f ca="1">IF($A39&lt;=MIN($A$3,Sample!$A$3),RANK(Sample!B39,randomnos),"")</f>
        <v>205</v>
      </c>
      <c r="C39" s="6">
        <f t="shared" ca="1" si="0"/>
        <v>1</v>
      </c>
      <c r="D39" s="21" t="str">
        <f t="shared" ca="1" si="1"/>
        <v>PBS</v>
      </c>
    </row>
    <row r="40" spans="1:4" x14ac:dyDescent="0.2">
      <c r="A40" s="20">
        <f t="shared" ref="A40:A71" si="3">IF(A39&lt;$A$3,A39+1,"")</f>
        <v>34</v>
      </c>
      <c r="B40" s="20">
        <f ca="1">IF($A40&lt;=MIN($A$3,Sample!$A$3),RANK(Sample!B40,randomnos),"")</f>
        <v>31</v>
      </c>
      <c r="C40" s="6">
        <f t="shared" ca="1" si="0"/>
        <v>1</v>
      </c>
      <c r="D40" s="21" t="str">
        <f t="shared" ca="1" si="1"/>
        <v>PBS</v>
      </c>
    </row>
    <row r="41" spans="1:4" x14ac:dyDescent="0.2">
      <c r="A41" s="20">
        <f t="shared" si="3"/>
        <v>35</v>
      </c>
      <c r="B41" s="20">
        <f ca="1">IF($A41&lt;=MIN($A$3,Sample!$A$3),RANK(Sample!B41,randomnos),"")</f>
        <v>86</v>
      </c>
      <c r="C41" s="6">
        <f t="shared" ca="1" si="0"/>
        <v>1</v>
      </c>
      <c r="D41" s="21" t="str">
        <f t="shared" ca="1" si="1"/>
        <v>PBS</v>
      </c>
    </row>
    <row r="42" spans="1:4" x14ac:dyDescent="0.2">
      <c r="A42" s="20">
        <f t="shared" si="3"/>
        <v>36</v>
      </c>
      <c r="B42" s="20">
        <f ca="1">IF($A42&lt;=MIN($A$3,Sample!$A$3),RANK(Sample!B42,randomnos),"")</f>
        <v>153</v>
      </c>
      <c r="C42" s="6">
        <f t="shared" ca="1" si="0"/>
        <v>1</v>
      </c>
      <c r="D42" s="21" t="str">
        <f t="shared" ca="1" si="1"/>
        <v>PBS</v>
      </c>
    </row>
    <row r="43" spans="1:4" x14ac:dyDescent="0.2">
      <c r="A43" s="20">
        <f t="shared" si="3"/>
        <v>37</v>
      </c>
      <c r="B43" s="20">
        <f ca="1">IF($A43&lt;=MIN($A$3,Sample!$A$3),RANK(Sample!B43,randomnos),"")</f>
        <v>93</v>
      </c>
      <c r="C43" s="6">
        <f t="shared" ca="1" si="0"/>
        <v>1</v>
      </c>
      <c r="D43" s="21" t="str">
        <f t="shared" ca="1" si="1"/>
        <v>PBS</v>
      </c>
    </row>
    <row r="44" spans="1:4" x14ac:dyDescent="0.2">
      <c r="A44" s="20">
        <f t="shared" si="3"/>
        <v>38</v>
      </c>
      <c r="B44" s="20">
        <f ca="1">IF($A44&lt;=MIN($A$3,Sample!$A$3),RANK(Sample!B44,randomnos),"")</f>
        <v>90</v>
      </c>
      <c r="C44" s="6">
        <f t="shared" ca="1" si="0"/>
        <v>1</v>
      </c>
      <c r="D44" s="21" t="str">
        <f t="shared" ca="1" si="1"/>
        <v>PBS</v>
      </c>
    </row>
    <row r="45" spans="1:4" x14ac:dyDescent="0.2">
      <c r="A45" s="20">
        <f t="shared" si="3"/>
        <v>39</v>
      </c>
      <c r="B45" s="20">
        <f ca="1">IF($A45&lt;=MIN($A$3,Sample!$A$3),RANK(Sample!B45,randomnos),"")</f>
        <v>99</v>
      </c>
      <c r="C45" s="6">
        <f t="shared" ca="1" si="0"/>
        <v>1</v>
      </c>
      <c r="D45" s="21" t="str">
        <f t="shared" ca="1" si="1"/>
        <v>PBS</v>
      </c>
    </row>
    <row r="46" spans="1:4" x14ac:dyDescent="0.2">
      <c r="A46" s="20">
        <f t="shared" si="3"/>
        <v>40</v>
      </c>
      <c r="B46" s="20">
        <f ca="1">IF($A46&lt;=MIN($A$3,Sample!$A$3),RANK(Sample!B46,randomnos),"")</f>
        <v>226</v>
      </c>
      <c r="C46" s="6">
        <f t="shared" ca="1" si="0"/>
        <v>1</v>
      </c>
      <c r="D46" s="21" t="str">
        <f t="shared" ca="1" si="1"/>
        <v>PBS</v>
      </c>
    </row>
    <row r="47" spans="1:4" x14ac:dyDescent="0.2">
      <c r="A47" s="20">
        <f t="shared" si="3"/>
        <v>41</v>
      </c>
      <c r="B47" s="20">
        <f ca="1">IF($A47&lt;=MIN($A$3,Sample!$A$3),RANK(Sample!B47,randomnos),"")</f>
        <v>221</v>
      </c>
      <c r="C47" s="6">
        <f t="shared" ca="1" si="0"/>
        <v>1</v>
      </c>
      <c r="D47" s="21" t="str">
        <f t="shared" ca="1" si="1"/>
        <v>PBS</v>
      </c>
    </row>
    <row r="48" spans="1:4" x14ac:dyDescent="0.2">
      <c r="A48" s="20">
        <f t="shared" si="3"/>
        <v>42</v>
      </c>
      <c r="B48" s="20">
        <f ca="1">IF($A48&lt;=MIN($A$3,Sample!$A$3),RANK(Sample!B48,randomnos),"")</f>
        <v>76</v>
      </c>
      <c r="C48" s="6">
        <f t="shared" ca="1" si="0"/>
        <v>1</v>
      </c>
      <c r="D48" s="21" t="str">
        <f t="shared" ca="1" si="1"/>
        <v>PBS</v>
      </c>
    </row>
    <row r="49" spans="1:4" x14ac:dyDescent="0.2">
      <c r="A49" s="20">
        <f t="shared" si="3"/>
        <v>43</v>
      </c>
      <c r="B49" s="20">
        <f ca="1">IF($A49&lt;=MIN($A$3,Sample!$A$3),RANK(Sample!B49,randomnos),"")</f>
        <v>196</v>
      </c>
      <c r="C49" s="6">
        <f t="shared" ca="1" si="0"/>
        <v>1</v>
      </c>
      <c r="D49" s="21" t="str">
        <f t="shared" ca="1" si="1"/>
        <v>PBS</v>
      </c>
    </row>
    <row r="50" spans="1:4" x14ac:dyDescent="0.2">
      <c r="A50" s="20">
        <f t="shared" si="3"/>
        <v>44</v>
      </c>
      <c r="B50" s="20">
        <f ca="1">IF($A50&lt;=MIN($A$3,Sample!$A$3),RANK(Sample!B50,randomnos),"")</f>
        <v>150</v>
      </c>
      <c r="C50" s="6">
        <f t="shared" ca="1" si="0"/>
        <v>1</v>
      </c>
      <c r="D50" s="21" t="str">
        <f t="shared" ca="1" si="1"/>
        <v>PBS</v>
      </c>
    </row>
    <row r="51" spans="1:4" x14ac:dyDescent="0.2">
      <c r="A51" s="20">
        <f t="shared" si="3"/>
        <v>45</v>
      </c>
      <c r="B51" s="20">
        <f ca="1">IF($A51&lt;=MIN($A$3,Sample!$A$3),RANK(Sample!B51,randomnos),"")</f>
        <v>51</v>
      </c>
      <c r="C51" s="6">
        <f t="shared" ca="1" si="0"/>
        <v>1</v>
      </c>
      <c r="D51" s="21" t="str">
        <f t="shared" ca="1" si="1"/>
        <v>PBS</v>
      </c>
    </row>
    <row r="52" spans="1:4" x14ac:dyDescent="0.2">
      <c r="A52" s="20">
        <f t="shared" si="3"/>
        <v>46</v>
      </c>
      <c r="B52" s="20">
        <f ca="1">IF($A52&lt;=MIN($A$3,Sample!$A$3),RANK(Sample!B52,randomnos),"")</f>
        <v>74</v>
      </c>
      <c r="C52" s="6">
        <f t="shared" ca="1" si="0"/>
        <v>1</v>
      </c>
      <c r="D52" s="21" t="str">
        <f t="shared" ca="1" si="1"/>
        <v>PBS</v>
      </c>
    </row>
    <row r="53" spans="1:4" x14ac:dyDescent="0.2">
      <c r="A53" s="20">
        <f t="shared" si="3"/>
        <v>47</v>
      </c>
      <c r="B53" s="20">
        <f ca="1">IF($A53&lt;=MIN($A$3,Sample!$A$3),RANK(Sample!B53,randomnos),"")</f>
        <v>36</v>
      </c>
      <c r="C53" s="6">
        <f t="shared" ca="1" si="0"/>
        <v>1</v>
      </c>
      <c r="D53" s="21" t="str">
        <f t="shared" ca="1" si="1"/>
        <v>PBS</v>
      </c>
    </row>
    <row r="54" spans="1:4" x14ac:dyDescent="0.2">
      <c r="A54" s="20">
        <f t="shared" si="3"/>
        <v>48</v>
      </c>
      <c r="B54" s="20">
        <f ca="1">IF($A54&lt;=MIN($A$3,Sample!$A$3),RANK(Sample!B54,randomnos),"")</f>
        <v>2</v>
      </c>
      <c r="C54" s="6">
        <f t="shared" ca="1" si="0"/>
        <v>1</v>
      </c>
      <c r="D54" s="21" t="str">
        <f t="shared" ca="1" si="1"/>
        <v>PBS</v>
      </c>
    </row>
    <row r="55" spans="1:4" x14ac:dyDescent="0.2">
      <c r="A55" s="20">
        <f t="shared" si="3"/>
        <v>49</v>
      </c>
      <c r="B55" s="20">
        <f ca="1">IF($A55&lt;=MIN($A$3,Sample!$A$3),RANK(Sample!B55,randomnos),"")</f>
        <v>202</v>
      </c>
      <c r="C55" s="6">
        <f t="shared" ca="1" si="0"/>
        <v>1</v>
      </c>
      <c r="D55" s="21" t="str">
        <f t="shared" ca="1" si="1"/>
        <v>PBS</v>
      </c>
    </row>
    <row r="56" spans="1:4" x14ac:dyDescent="0.2">
      <c r="A56" s="20">
        <f t="shared" si="3"/>
        <v>50</v>
      </c>
      <c r="B56" s="20">
        <f ca="1">IF($A56&lt;=MIN($A$3,Sample!$A$3),RANK(Sample!B56,randomnos),"")</f>
        <v>20</v>
      </c>
      <c r="C56" s="6">
        <f t="shared" ca="1" si="0"/>
        <v>1</v>
      </c>
      <c r="D56" s="21" t="str">
        <f t="shared" ca="1" si="1"/>
        <v>PBS</v>
      </c>
    </row>
    <row r="57" spans="1:4" x14ac:dyDescent="0.2">
      <c r="A57" s="20">
        <f t="shared" si="3"/>
        <v>51</v>
      </c>
      <c r="B57" s="20">
        <f ca="1">IF($A57&lt;=MIN($A$3,Sample!$A$3),RANK(Sample!B57,randomnos),"")</f>
        <v>206</v>
      </c>
      <c r="C57" s="6">
        <f t="shared" ca="1" si="0"/>
        <v>1</v>
      </c>
      <c r="D57" s="21" t="str">
        <f t="shared" ca="1" si="1"/>
        <v>PBS</v>
      </c>
    </row>
    <row r="58" spans="1:4" x14ac:dyDescent="0.2">
      <c r="A58" s="20">
        <f t="shared" si="3"/>
        <v>52</v>
      </c>
      <c r="B58" s="20">
        <f ca="1">IF($A58&lt;=MIN($A$3,Sample!$A$3),RANK(Sample!B58,randomnos),"")</f>
        <v>119</v>
      </c>
      <c r="C58" s="6">
        <f t="shared" ca="1" si="0"/>
        <v>1</v>
      </c>
      <c r="D58" s="21" t="str">
        <f t="shared" ca="1" si="1"/>
        <v>PBS</v>
      </c>
    </row>
    <row r="59" spans="1:4" x14ac:dyDescent="0.2">
      <c r="A59" s="20">
        <f t="shared" si="3"/>
        <v>53</v>
      </c>
      <c r="B59" s="20">
        <f ca="1">IF($A59&lt;=MIN($A$3,Sample!$A$3),RANK(Sample!B59,randomnos),"")</f>
        <v>18</v>
      </c>
      <c r="C59" s="6">
        <f t="shared" ca="1" si="0"/>
        <v>1</v>
      </c>
      <c r="D59" s="21" t="str">
        <f t="shared" ca="1" si="1"/>
        <v>PBS</v>
      </c>
    </row>
    <row r="60" spans="1:4" x14ac:dyDescent="0.2">
      <c r="A60" s="20">
        <f t="shared" si="3"/>
        <v>54</v>
      </c>
      <c r="B60" s="20">
        <f ca="1">IF($A60&lt;=MIN($A$3,Sample!$A$3),RANK(Sample!B60,randomnos),"")</f>
        <v>183</v>
      </c>
      <c r="C60" s="6">
        <f t="shared" ca="1" si="0"/>
        <v>1</v>
      </c>
      <c r="D60" s="21" t="str">
        <f t="shared" ca="1" si="1"/>
        <v>PBS</v>
      </c>
    </row>
    <row r="61" spans="1:4" x14ac:dyDescent="0.2">
      <c r="A61" s="20">
        <f t="shared" si="3"/>
        <v>55</v>
      </c>
      <c r="B61" s="20">
        <f ca="1">IF($A61&lt;=MIN($A$3,Sample!$A$3),RANK(Sample!B61,randomnos),"")</f>
        <v>155</v>
      </c>
      <c r="C61" s="6">
        <f t="shared" ca="1" si="0"/>
        <v>1</v>
      </c>
      <c r="D61" s="21" t="str">
        <f t="shared" ca="1" si="1"/>
        <v>PBS</v>
      </c>
    </row>
    <row r="62" spans="1:4" x14ac:dyDescent="0.2">
      <c r="A62" s="20">
        <f t="shared" si="3"/>
        <v>56</v>
      </c>
      <c r="B62" s="20">
        <f ca="1">IF($A62&lt;=MIN($A$3,Sample!$A$3),RANK(Sample!B62,randomnos),"")</f>
        <v>48</v>
      </c>
      <c r="C62" s="6">
        <f t="shared" ca="1" si="0"/>
        <v>1</v>
      </c>
      <c r="D62" s="21" t="str">
        <f t="shared" ca="1" si="1"/>
        <v>PBS</v>
      </c>
    </row>
    <row r="63" spans="1:4" x14ac:dyDescent="0.2">
      <c r="A63" s="20">
        <f t="shared" si="3"/>
        <v>57</v>
      </c>
      <c r="B63" s="20">
        <f ca="1">IF($A63&lt;=MIN($A$3,Sample!$A$3),RANK(Sample!B63,randomnos),"")</f>
        <v>201</v>
      </c>
      <c r="C63" s="6">
        <f t="shared" ca="1" si="0"/>
        <v>1</v>
      </c>
      <c r="D63" s="21" t="str">
        <f t="shared" ca="1" si="1"/>
        <v>PBS</v>
      </c>
    </row>
    <row r="64" spans="1:4" x14ac:dyDescent="0.2">
      <c r="A64" s="20">
        <f t="shared" si="3"/>
        <v>58</v>
      </c>
      <c r="B64" s="20">
        <f ca="1">IF($A64&lt;=MIN($A$3,Sample!$A$3),RANK(Sample!B64,randomnos),"")</f>
        <v>9</v>
      </c>
      <c r="C64" s="6">
        <f t="shared" ca="1" si="0"/>
        <v>1</v>
      </c>
      <c r="D64" s="21" t="str">
        <f t="shared" ca="1" si="1"/>
        <v>PBS</v>
      </c>
    </row>
    <row r="65" spans="1:4" x14ac:dyDescent="0.2">
      <c r="A65" s="20">
        <f t="shared" si="3"/>
        <v>59</v>
      </c>
      <c r="B65" s="20">
        <f ca="1">IF($A65&lt;=MIN($A$3,Sample!$A$3),RANK(Sample!B65,randomnos),"")</f>
        <v>65</v>
      </c>
      <c r="C65" s="6">
        <f t="shared" ca="1" si="0"/>
        <v>1</v>
      </c>
      <c r="D65" s="21" t="str">
        <f t="shared" ca="1" si="1"/>
        <v>PBS</v>
      </c>
    </row>
    <row r="66" spans="1:4" x14ac:dyDescent="0.2">
      <c r="A66" s="20">
        <f t="shared" si="3"/>
        <v>60</v>
      </c>
      <c r="B66" s="20">
        <f ca="1">IF($A66&lt;=MIN($A$3,Sample!$A$3),RANK(Sample!B66,randomnos),"")</f>
        <v>10</v>
      </c>
      <c r="C66" s="6">
        <f t="shared" ca="1" si="0"/>
        <v>1</v>
      </c>
      <c r="D66" s="21" t="str">
        <f t="shared" ca="1" si="1"/>
        <v>PBS</v>
      </c>
    </row>
    <row r="67" spans="1:4" x14ac:dyDescent="0.2">
      <c r="A67" s="20">
        <f t="shared" si="3"/>
        <v>61</v>
      </c>
      <c r="B67" s="20">
        <f ca="1">IF($A67&lt;=MIN($A$3,Sample!$A$3),RANK(Sample!B67,randomnos),"")</f>
        <v>145</v>
      </c>
      <c r="C67" s="6">
        <f t="shared" ca="1" si="0"/>
        <v>1</v>
      </c>
      <c r="D67" s="21" t="str">
        <f t="shared" ca="1" si="1"/>
        <v>PBS</v>
      </c>
    </row>
    <row r="68" spans="1:4" x14ac:dyDescent="0.2">
      <c r="A68" s="20">
        <f t="shared" si="3"/>
        <v>62</v>
      </c>
      <c r="B68" s="20">
        <f ca="1">IF($A68&lt;=MIN($A$3,Sample!$A$3),RANK(Sample!B68,randomnos),"")</f>
        <v>35</v>
      </c>
      <c r="C68" s="6">
        <f t="shared" ca="1" si="0"/>
        <v>1</v>
      </c>
      <c r="D68" s="21" t="str">
        <f t="shared" ca="1" si="1"/>
        <v>PBS</v>
      </c>
    </row>
    <row r="69" spans="1:4" x14ac:dyDescent="0.2">
      <c r="A69" s="20">
        <f t="shared" si="3"/>
        <v>63</v>
      </c>
      <c r="B69" s="20">
        <f ca="1">IF($A69&lt;=MIN($A$3,Sample!$A$3),RANK(Sample!B69,randomnos),"")</f>
        <v>129</v>
      </c>
      <c r="C69" s="6">
        <f t="shared" ca="1" si="0"/>
        <v>1</v>
      </c>
      <c r="D69" s="21" t="str">
        <f t="shared" ca="1" si="1"/>
        <v>PBS</v>
      </c>
    </row>
    <row r="70" spans="1:4" x14ac:dyDescent="0.2">
      <c r="A70" s="20">
        <f t="shared" si="3"/>
        <v>64</v>
      </c>
      <c r="B70" s="20">
        <f ca="1">IF($A70&lt;=MIN($A$3,Sample!$A$3),RANK(Sample!B70,randomnos),"")</f>
        <v>59</v>
      </c>
      <c r="C70" s="6">
        <f t="shared" ca="1" si="0"/>
        <v>1</v>
      </c>
      <c r="D70" s="21" t="str">
        <f t="shared" ca="1" si="1"/>
        <v>PBS</v>
      </c>
    </row>
    <row r="71" spans="1:4" x14ac:dyDescent="0.2">
      <c r="A71" s="20">
        <f t="shared" si="3"/>
        <v>65</v>
      </c>
      <c r="B71" s="20">
        <f ca="1">IF($A71&lt;=MIN($A$3,Sample!$A$3),RANK(Sample!B71,randomnos),"")</f>
        <v>29</v>
      </c>
      <c r="C71" s="6">
        <f t="shared" ca="1" si="0"/>
        <v>1</v>
      </c>
      <c r="D71" s="21" t="str">
        <f t="shared" ca="1" si="1"/>
        <v>PBS</v>
      </c>
    </row>
    <row r="72" spans="1:4" x14ac:dyDescent="0.2">
      <c r="A72" s="20">
        <f t="shared" ref="A72:A135" si="4">IF(A71&lt;$A$3,A71+1,"")</f>
        <v>66</v>
      </c>
      <c r="B72" s="20">
        <f ca="1">IF($A72&lt;=MIN($A$3,Sample!$A$3),RANK(Sample!B72,randomnos),"")</f>
        <v>225</v>
      </c>
      <c r="C72" s="6">
        <f t="shared" ref="C72:C135" ca="1" si="5">IF($B72&lt;&gt;"",VLOOKUP($B72,sampledata,3),"")</f>
        <v>1</v>
      </c>
      <c r="D72" s="21" t="str">
        <f t="shared" ref="D72:D135" ca="1" si="6">IF($B72&lt;&gt;"",VLOOKUP($A72,sampledata,4),"")</f>
        <v>PBS</v>
      </c>
    </row>
    <row r="73" spans="1:4" x14ac:dyDescent="0.2">
      <c r="A73" s="20">
        <f t="shared" si="4"/>
        <v>67</v>
      </c>
      <c r="B73" s="20">
        <f ca="1">IF($A73&lt;=MIN($A$3,Sample!$A$3),RANK(Sample!B73,randomnos),"")</f>
        <v>141</v>
      </c>
      <c r="C73" s="6">
        <f t="shared" ca="1" si="5"/>
        <v>1</v>
      </c>
      <c r="D73" s="21" t="str">
        <f t="shared" ca="1" si="6"/>
        <v>PBS</v>
      </c>
    </row>
    <row r="74" spans="1:4" x14ac:dyDescent="0.2">
      <c r="A74" s="20">
        <f t="shared" si="4"/>
        <v>68</v>
      </c>
      <c r="B74" s="20">
        <f ca="1">IF($A74&lt;=MIN($A$3,Sample!$A$3),RANK(Sample!B74,randomnos),"")</f>
        <v>43</v>
      </c>
      <c r="C74" s="6">
        <f t="shared" ca="1" si="5"/>
        <v>1</v>
      </c>
      <c r="D74" s="21" t="str">
        <f t="shared" ca="1" si="6"/>
        <v>PBS</v>
      </c>
    </row>
    <row r="75" spans="1:4" x14ac:dyDescent="0.2">
      <c r="A75" s="20">
        <f t="shared" si="4"/>
        <v>69</v>
      </c>
      <c r="B75" s="20">
        <f ca="1">IF($A75&lt;=MIN($A$3,Sample!$A$3),RANK(Sample!B75,randomnos),"")</f>
        <v>73</v>
      </c>
      <c r="C75" s="6">
        <f t="shared" ca="1" si="5"/>
        <v>1</v>
      </c>
      <c r="D75" s="21" t="str">
        <f t="shared" ca="1" si="6"/>
        <v>PBS</v>
      </c>
    </row>
    <row r="76" spans="1:4" x14ac:dyDescent="0.2">
      <c r="A76" s="20">
        <f t="shared" si="4"/>
        <v>70</v>
      </c>
      <c r="B76" s="20">
        <f ca="1">IF($A76&lt;=MIN($A$3,Sample!$A$3),RANK(Sample!B76,randomnos),"")</f>
        <v>125</v>
      </c>
      <c r="C76" s="6">
        <f t="shared" ca="1" si="5"/>
        <v>1</v>
      </c>
      <c r="D76" s="21" t="str">
        <f t="shared" ca="1" si="6"/>
        <v>PBS</v>
      </c>
    </row>
    <row r="77" spans="1:4" x14ac:dyDescent="0.2">
      <c r="A77" s="20">
        <f t="shared" si="4"/>
        <v>71</v>
      </c>
      <c r="B77" s="20">
        <f ca="1">IF($A77&lt;=MIN($A$3,Sample!$A$3),RANK(Sample!B77,randomnos),"")</f>
        <v>208</v>
      </c>
      <c r="C77" s="6">
        <f t="shared" ca="1" si="5"/>
        <v>1</v>
      </c>
      <c r="D77" s="21" t="str">
        <f t="shared" ca="1" si="6"/>
        <v>PBS</v>
      </c>
    </row>
    <row r="78" spans="1:4" x14ac:dyDescent="0.2">
      <c r="A78" s="20">
        <f t="shared" si="4"/>
        <v>72</v>
      </c>
      <c r="B78" s="20">
        <f ca="1">IF($A78&lt;=MIN($A$3,Sample!$A$3),RANK(Sample!B78,randomnos),"")</f>
        <v>136</v>
      </c>
      <c r="C78" s="6">
        <f t="shared" ca="1" si="5"/>
        <v>1</v>
      </c>
      <c r="D78" s="21" t="str">
        <f t="shared" ca="1" si="6"/>
        <v>PBS</v>
      </c>
    </row>
    <row r="79" spans="1:4" x14ac:dyDescent="0.2">
      <c r="A79" s="20">
        <f t="shared" si="4"/>
        <v>73</v>
      </c>
      <c r="B79" s="20">
        <f ca="1">IF($A79&lt;=MIN($A$3,Sample!$A$3),RANK(Sample!B79,randomnos),"")</f>
        <v>173</v>
      </c>
      <c r="C79" s="6">
        <f t="shared" ca="1" si="5"/>
        <v>1</v>
      </c>
      <c r="D79" s="21" t="str">
        <f t="shared" ca="1" si="6"/>
        <v>PBS</v>
      </c>
    </row>
    <row r="80" spans="1:4" x14ac:dyDescent="0.2">
      <c r="A80" s="20">
        <f t="shared" si="4"/>
        <v>74</v>
      </c>
      <c r="B80" s="20">
        <f ca="1">IF($A80&lt;=MIN($A$3,Sample!$A$3),RANK(Sample!B80,randomnos),"")</f>
        <v>190</v>
      </c>
      <c r="C80" s="6">
        <f t="shared" ca="1" si="5"/>
        <v>1</v>
      </c>
      <c r="D80" s="21" t="str">
        <f t="shared" ca="1" si="6"/>
        <v>PBS</v>
      </c>
    </row>
    <row r="81" spans="1:4" x14ac:dyDescent="0.2">
      <c r="A81" s="20">
        <f t="shared" si="4"/>
        <v>75</v>
      </c>
      <c r="B81" s="20">
        <f ca="1">IF($A81&lt;=MIN($A$3,Sample!$A$3),RANK(Sample!B81,randomnos),"")</f>
        <v>151</v>
      </c>
      <c r="C81" s="6">
        <f t="shared" ca="1" si="5"/>
        <v>1</v>
      </c>
      <c r="D81" s="21" t="str">
        <f t="shared" ca="1" si="6"/>
        <v>PBS</v>
      </c>
    </row>
    <row r="82" spans="1:4" x14ac:dyDescent="0.2">
      <c r="A82" s="20">
        <f t="shared" si="4"/>
        <v>76</v>
      </c>
      <c r="B82" s="20">
        <f ca="1">IF($A82&lt;=MIN($A$3,Sample!$A$3),RANK(Sample!B82,randomnos),"")</f>
        <v>79</v>
      </c>
      <c r="C82" s="6">
        <f t="shared" ca="1" si="5"/>
        <v>1</v>
      </c>
      <c r="D82" s="21" t="str">
        <f t="shared" ca="1" si="6"/>
        <v>PBS</v>
      </c>
    </row>
    <row r="83" spans="1:4" x14ac:dyDescent="0.2">
      <c r="A83" s="20">
        <f t="shared" si="4"/>
        <v>77</v>
      </c>
      <c r="B83" s="20">
        <f ca="1">IF($A83&lt;=MIN($A$3,Sample!$A$3),RANK(Sample!B83,randomnos),"")</f>
        <v>170</v>
      </c>
      <c r="C83" s="6">
        <f t="shared" ca="1" si="5"/>
        <v>1</v>
      </c>
      <c r="D83" s="21" t="str">
        <f t="shared" ca="1" si="6"/>
        <v>PBS</v>
      </c>
    </row>
    <row r="84" spans="1:4" x14ac:dyDescent="0.2">
      <c r="A84" s="20">
        <f t="shared" si="4"/>
        <v>78</v>
      </c>
      <c r="B84" s="20">
        <f ca="1">IF($A84&lt;=MIN($A$3,Sample!$A$3),RANK(Sample!B84,randomnos),"")</f>
        <v>207</v>
      </c>
      <c r="C84" s="6">
        <f t="shared" ca="1" si="5"/>
        <v>1</v>
      </c>
      <c r="D84" s="21" t="str">
        <f t="shared" ca="1" si="6"/>
        <v>PBS</v>
      </c>
    </row>
    <row r="85" spans="1:4" x14ac:dyDescent="0.2">
      <c r="A85" s="20">
        <f t="shared" si="4"/>
        <v>79</v>
      </c>
      <c r="B85" s="20">
        <f ca="1">IF($A85&lt;=MIN($A$3,Sample!$A$3),RANK(Sample!B85,randomnos),"")</f>
        <v>184</v>
      </c>
      <c r="C85" s="6">
        <f t="shared" ca="1" si="5"/>
        <v>1</v>
      </c>
      <c r="D85" s="21" t="str">
        <f t="shared" ca="1" si="6"/>
        <v>PBS</v>
      </c>
    </row>
    <row r="86" spans="1:4" x14ac:dyDescent="0.2">
      <c r="A86" s="20">
        <f t="shared" si="4"/>
        <v>80</v>
      </c>
      <c r="B86" s="20">
        <f ca="1">IF($A86&lt;=MIN($A$3,Sample!$A$3),RANK(Sample!B86,randomnos),"")</f>
        <v>15</v>
      </c>
      <c r="C86" s="6">
        <f t="shared" ca="1" si="5"/>
        <v>1</v>
      </c>
      <c r="D86" s="21" t="str">
        <f t="shared" ca="1" si="6"/>
        <v>PBS</v>
      </c>
    </row>
    <row r="87" spans="1:4" x14ac:dyDescent="0.2">
      <c r="A87" s="20">
        <f t="shared" si="4"/>
        <v>81</v>
      </c>
      <c r="B87" s="20">
        <f ca="1">IF($A87&lt;=MIN($A$3,Sample!$A$3),RANK(Sample!B87,randomnos),"")</f>
        <v>217</v>
      </c>
      <c r="C87" s="6">
        <f t="shared" ca="1" si="5"/>
        <v>1</v>
      </c>
      <c r="D87" s="21" t="str">
        <f t="shared" ca="1" si="6"/>
        <v>PBS</v>
      </c>
    </row>
    <row r="88" spans="1:4" x14ac:dyDescent="0.2">
      <c r="A88" s="20">
        <f t="shared" si="4"/>
        <v>82</v>
      </c>
      <c r="B88" s="20">
        <f ca="1">IF($A88&lt;=MIN($A$3,Sample!$A$3),RANK(Sample!B88,randomnos),"")</f>
        <v>3</v>
      </c>
      <c r="C88" s="6">
        <f t="shared" ca="1" si="5"/>
        <v>1</v>
      </c>
      <c r="D88" s="21" t="str">
        <f t="shared" ca="1" si="6"/>
        <v>PBS</v>
      </c>
    </row>
    <row r="89" spans="1:4" x14ac:dyDescent="0.2">
      <c r="A89" s="20">
        <f t="shared" si="4"/>
        <v>83</v>
      </c>
      <c r="B89" s="20">
        <f ca="1">IF($A89&lt;=MIN($A$3,Sample!$A$3),RANK(Sample!B89,randomnos),"")</f>
        <v>66</v>
      </c>
      <c r="C89" s="6">
        <f t="shared" ca="1" si="5"/>
        <v>1</v>
      </c>
      <c r="D89" s="21" t="str">
        <f t="shared" ca="1" si="6"/>
        <v>PBS</v>
      </c>
    </row>
    <row r="90" spans="1:4" x14ac:dyDescent="0.2">
      <c r="A90" s="20">
        <f t="shared" si="4"/>
        <v>84</v>
      </c>
      <c r="B90" s="20">
        <f ca="1">IF($A90&lt;=MIN($A$3,Sample!$A$3),RANK(Sample!B90,randomnos),"")</f>
        <v>182</v>
      </c>
      <c r="C90" s="6">
        <f t="shared" ca="1" si="5"/>
        <v>1</v>
      </c>
      <c r="D90" s="21" t="str">
        <f t="shared" ca="1" si="6"/>
        <v>PBS</v>
      </c>
    </row>
    <row r="91" spans="1:4" x14ac:dyDescent="0.2">
      <c r="A91" s="20">
        <f t="shared" si="4"/>
        <v>85</v>
      </c>
      <c r="B91" s="20">
        <f ca="1">IF($A91&lt;=MIN($A$3,Sample!$A$3),RANK(Sample!B91,randomnos),"")</f>
        <v>57</v>
      </c>
      <c r="C91" s="6">
        <f t="shared" ca="1" si="5"/>
        <v>1</v>
      </c>
      <c r="D91" s="21" t="str">
        <f t="shared" ca="1" si="6"/>
        <v>PBS</v>
      </c>
    </row>
    <row r="92" spans="1:4" x14ac:dyDescent="0.2">
      <c r="A92" s="20">
        <f t="shared" si="4"/>
        <v>86</v>
      </c>
      <c r="B92" s="20">
        <f ca="1">IF($A92&lt;=MIN($A$3,Sample!$A$3),RANK(Sample!B92,randomnos),"")</f>
        <v>156</v>
      </c>
      <c r="C92" s="6">
        <f t="shared" ca="1" si="5"/>
        <v>1</v>
      </c>
      <c r="D92" s="21" t="str">
        <f t="shared" ca="1" si="6"/>
        <v>PBS</v>
      </c>
    </row>
    <row r="93" spans="1:4" x14ac:dyDescent="0.2">
      <c r="A93" s="20">
        <f t="shared" si="4"/>
        <v>87</v>
      </c>
      <c r="B93" s="20">
        <f ca="1">IF($A93&lt;=MIN($A$3,Sample!$A$3),RANK(Sample!B93,randomnos),"")</f>
        <v>167</v>
      </c>
      <c r="C93" s="6">
        <f t="shared" ca="1" si="5"/>
        <v>1</v>
      </c>
      <c r="D93" s="21" t="str">
        <f t="shared" ca="1" si="6"/>
        <v>PBS</v>
      </c>
    </row>
    <row r="94" spans="1:4" x14ac:dyDescent="0.2">
      <c r="A94" s="20">
        <f t="shared" si="4"/>
        <v>88</v>
      </c>
      <c r="B94" s="20">
        <f ca="1">IF($A94&lt;=MIN($A$3,Sample!$A$3),RANK(Sample!B94,randomnos),"")</f>
        <v>110</v>
      </c>
      <c r="C94" s="6">
        <f t="shared" ca="1" si="5"/>
        <v>1</v>
      </c>
      <c r="D94" s="21" t="str">
        <f t="shared" ca="1" si="6"/>
        <v>PBS</v>
      </c>
    </row>
    <row r="95" spans="1:4" x14ac:dyDescent="0.2">
      <c r="A95" s="20">
        <f t="shared" si="4"/>
        <v>89</v>
      </c>
      <c r="B95" s="20">
        <f ca="1">IF($A95&lt;=MIN($A$3,Sample!$A$3),RANK(Sample!B95,randomnos),"")</f>
        <v>50</v>
      </c>
      <c r="C95" s="6">
        <f t="shared" ca="1" si="5"/>
        <v>1</v>
      </c>
      <c r="D95" s="21" t="str">
        <f t="shared" ca="1" si="6"/>
        <v>PBS</v>
      </c>
    </row>
    <row r="96" spans="1:4" x14ac:dyDescent="0.2">
      <c r="A96" s="20">
        <f t="shared" si="4"/>
        <v>90</v>
      </c>
      <c r="B96" s="20">
        <f ca="1">IF($A96&lt;=MIN($A$3,Sample!$A$3),RANK(Sample!B96,randomnos),"")</f>
        <v>109</v>
      </c>
      <c r="C96" s="6">
        <f t="shared" ca="1" si="5"/>
        <v>1</v>
      </c>
      <c r="D96" s="21" t="str">
        <f t="shared" ca="1" si="6"/>
        <v>PBS</v>
      </c>
    </row>
    <row r="97" spans="1:4" x14ac:dyDescent="0.2">
      <c r="A97" s="20">
        <f t="shared" si="4"/>
        <v>91</v>
      </c>
      <c r="B97" s="20">
        <f ca="1">IF($A97&lt;=MIN($A$3,Sample!$A$3),RANK(Sample!B97,randomnos),"")</f>
        <v>34</v>
      </c>
      <c r="C97" s="6">
        <f t="shared" ca="1" si="5"/>
        <v>1</v>
      </c>
      <c r="D97" s="21" t="str">
        <f t="shared" ca="1" si="6"/>
        <v>PBS</v>
      </c>
    </row>
    <row r="98" spans="1:4" x14ac:dyDescent="0.2">
      <c r="A98" s="20">
        <f t="shared" si="4"/>
        <v>92</v>
      </c>
      <c r="B98" s="20">
        <f ca="1">IF($A98&lt;=MIN($A$3,Sample!$A$3),RANK(Sample!B98,randomnos),"")</f>
        <v>186</v>
      </c>
      <c r="C98" s="6">
        <f t="shared" ca="1" si="5"/>
        <v>1</v>
      </c>
      <c r="D98" s="21" t="str">
        <f t="shared" ca="1" si="6"/>
        <v>PBS</v>
      </c>
    </row>
    <row r="99" spans="1:4" x14ac:dyDescent="0.2">
      <c r="A99" s="20">
        <f t="shared" si="4"/>
        <v>93</v>
      </c>
      <c r="B99" s="20">
        <f ca="1">IF($A99&lt;=MIN($A$3,Sample!$A$3),RANK(Sample!B99,randomnos),"")</f>
        <v>12</v>
      </c>
      <c r="C99" s="6">
        <f t="shared" ca="1" si="5"/>
        <v>1</v>
      </c>
      <c r="D99" s="21" t="str">
        <f t="shared" ca="1" si="6"/>
        <v>PBS</v>
      </c>
    </row>
    <row r="100" spans="1:4" x14ac:dyDescent="0.2">
      <c r="A100" s="20">
        <f t="shared" si="4"/>
        <v>94</v>
      </c>
      <c r="B100" s="20">
        <f ca="1">IF($A100&lt;=MIN($A$3,Sample!$A$3),RANK(Sample!B100,randomnos),"")</f>
        <v>127</v>
      </c>
      <c r="C100" s="6">
        <f t="shared" ca="1" si="5"/>
        <v>1</v>
      </c>
      <c r="D100" s="21" t="str">
        <f t="shared" ca="1" si="6"/>
        <v>PBS</v>
      </c>
    </row>
    <row r="101" spans="1:4" x14ac:dyDescent="0.2">
      <c r="A101" s="20">
        <f t="shared" si="4"/>
        <v>95</v>
      </c>
      <c r="B101" s="20">
        <f ca="1">IF($A101&lt;=MIN($A$3,Sample!$A$3),RANK(Sample!B101,randomnos),"")</f>
        <v>47</v>
      </c>
      <c r="C101" s="6">
        <f t="shared" ca="1" si="5"/>
        <v>1</v>
      </c>
      <c r="D101" s="21" t="str">
        <f t="shared" ca="1" si="6"/>
        <v>PBS</v>
      </c>
    </row>
    <row r="102" spans="1:4" x14ac:dyDescent="0.2">
      <c r="A102" s="20">
        <f t="shared" si="4"/>
        <v>96</v>
      </c>
      <c r="B102" s="20">
        <f ca="1">IF($A102&lt;=MIN($A$3,Sample!$A$3),RANK(Sample!B102,randomnos),"")</f>
        <v>216</v>
      </c>
      <c r="C102" s="6">
        <f t="shared" ca="1" si="5"/>
        <v>1</v>
      </c>
      <c r="D102" s="21" t="str">
        <f t="shared" ca="1" si="6"/>
        <v>PBS</v>
      </c>
    </row>
    <row r="103" spans="1:4" x14ac:dyDescent="0.2">
      <c r="A103" s="20">
        <f t="shared" si="4"/>
        <v>97</v>
      </c>
      <c r="B103" s="20">
        <f ca="1">IF($A103&lt;=MIN($A$3,Sample!$A$3),RANK(Sample!B103,randomnos),"")</f>
        <v>154</v>
      </c>
      <c r="C103" s="6">
        <f t="shared" ca="1" si="5"/>
        <v>1</v>
      </c>
      <c r="D103" s="21" t="str">
        <f t="shared" ca="1" si="6"/>
        <v>PBS</v>
      </c>
    </row>
    <row r="104" spans="1:4" x14ac:dyDescent="0.2">
      <c r="A104" s="20">
        <f t="shared" si="4"/>
        <v>98</v>
      </c>
      <c r="B104" s="20">
        <f ca="1">IF($A104&lt;=MIN($A$3,Sample!$A$3),RANK(Sample!B104,randomnos),"")</f>
        <v>142</v>
      </c>
      <c r="C104" s="6">
        <f t="shared" ca="1" si="5"/>
        <v>1</v>
      </c>
      <c r="D104" s="21" t="str">
        <f t="shared" ca="1" si="6"/>
        <v>PBS</v>
      </c>
    </row>
    <row r="105" spans="1:4" x14ac:dyDescent="0.2">
      <c r="A105" s="20">
        <f t="shared" si="4"/>
        <v>99</v>
      </c>
      <c r="B105" s="20">
        <f ca="1">IF($A105&lt;=MIN($A$3,Sample!$A$3),RANK(Sample!B105,randomnos),"")</f>
        <v>14</v>
      </c>
      <c r="C105" s="6">
        <f t="shared" ca="1" si="5"/>
        <v>1</v>
      </c>
      <c r="D105" s="21" t="str">
        <f t="shared" ca="1" si="6"/>
        <v>PBS</v>
      </c>
    </row>
    <row r="106" spans="1:4" ht="13.5" thickBot="1" x14ac:dyDescent="0.25">
      <c r="A106" s="22">
        <f t="shared" si="4"/>
        <v>100</v>
      </c>
      <c r="B106" s="20">
        <f ca="1">IF($A106&lt;=MIN($A$3,Sample!$A$3),RANK(Sample!B106,randomnos),"")</f>
        <v>223</v>
      </c>
      <c r="C106" s="6">
        <f t="shared" ca="1" si="5"/>
        <v>1</v>
      </c>
      <c r="D106" s="21" t="str">
        <f t="shared" ca="1" si="6"/>
        <v>PBS</v>
      </c>
    </row>
    <row r="107" spans="1:4" ht="14.25" thickTop="1" thickBot="1" x14ac:dyDescent="0.25">
      <c r="A107" s="22">
        <f t="shared" si="4"/>
        <v>101</v>
      </c>
      <c r="B107" s="20">
        <f ca="1">IF($A107&lt;=MIN($A$3,Sample!$A$3),RANK(Sample!B107,randomnos),"")</f>
        <v>188</v>
      </c>
      <c r="C107" s="6">
        <f t="shared" ca="1" si="5"/>
        <v>1</v>
      </c>
      <c r="D107" s="21" t="str">
        <f t="shared" ca="1" si="6"/>
        <v>PBS</v>
      </c>
    </row>
    <row r="108" spans="1:4" ht="14.25" thickTop="1" thickBot="1" x14ac:dyDescent="0.25">
      <c r="A108" s="22">
        <f t="shared" si="4"/>
        <v>102</v>
      </c>
      <c r="B108" s="20">
        <f ca="1">IF($A108&lt;=MIN($A$3,Sample!$A$3),RANK(Sample!B108,randomnos),"")</f>
        <v>134</v>
      </c>
      <c r="C108" s="6">
        <f t="shared" ca="1" si="5"/>
        <v>1</v>
      </c>
      <c r="D108" s="21" t="str">
        <f t="shared" ca="1" si="6"/>
        <v>PBS</v>
      </c>
    </row>
    <row r="109" spans="1:4" ht="14.25" thickTop="1" thickBot="1" x14ac:dyDescent="0.25">
      <c r="A109" s="22">
        <f t="shared" si="4"/>
        <v>103</v>
      </c>
      <c r="B109" s="20">
        <f ca="1">IF($A109&lt;=MIN($A$3,Sample!$A$3),RANK(Sample!B109,randomnos),"")</f>
        <v>213</v>
      </c>
      <c r="C109" s="6">
        <f t="shared" ca="1" si="5"/>
        <v>1</v>
      </c>
      <c r="D109" s="21" t="str">
        <f t="shared" ca="1" si="6"/>
        <v>PBS</v>
      </c>
    </row>
    <row r="110" spans="1:4" ht="14.25" thickTop="1" thickBot="1" x14ac:dyDescent="0.25">
      <c r="A110" s="22">
        <f t="shared" si="4"/>
        <v>104</v>
      </c>
      <c r="B110" s="20">
        <f ca="1">IF($A110&lt;=MIN($A$3,Sample!$A$3),RANK(Sample!B110,randomnos),"")</f>
        <v>174</v>
      </c>
      <c r="C110" s="6">
        <f t="shared" ca="1" si="5"/>
        <v>1</v>
      </c>
      <c r="D110" s="21" t="str">
        <f t="shared" ca="1" si="6"/>
        <v>PBS</v>
      </c>
    </row>
    <row r="111" spans="1:4" ht="14.25" thickTop="1" thickBot="1" x14ac:dyDescent="0.25">
      <c r="A111" s="22">
        <f t="shared" si="4"/>
        <v>105</v>
      </c>
      <c r="B111" s="20">
        <f ca="1">IF($A111&lt;=MIN($A$3,Sample!$A$3),RANK(Sample!B111,randomnos),"")</f>
        <v>181</v>
      </c>
      <c r="C111" s="6">
        <f t="shared" ca="1" si="5"/>
        <v>1</v>
      </c>
      <c r="D111" s="21" t="str">
        <f t="shared" ca="1" si="6"/>
        <v>PBS</v>
      </c>
    </row>
    <row r="112" spans="1:4" ht="14.25" thickTop="1" thickBot="1" x14ac:dyDescent="0.25">
      <c r="A112" s="22">
        <f t="shared" si="4"/>
        <v>106</v>
      </c>
      <c r="B112" s="20">
        <f ca="1">IF($A112&lt;=MIN($A$3,Sample!$A$3),RANK(Sample!B112,randomnos),"")</f>
        <v>67</v>
      </c>
      <c r="C112" s="6">
        <f t="shared" ca="1" si="5"/>
        <v>1</v>
      </c>
      <c r="D112" s="21" t="str">
        <f t="shared" ca="1" si="6"/>
        <v>PBS</v>
      </c>
    </row>
    <row r="113" spans="1:4" ht="14.25" thickTop="1" thickBot="1" x14ac:dyDescent="0.25">
      <c r="A113" s="22">
        <f t="shared" si="4"/>
        <v>107</v>
      </c>
      <c r="B113" s="20">
        <f ca="1">IF($A113&lt;=MIN($A$3,Sample!$A$3),RANK(Sample!B113,randomnos),"")</f>
        <v>63</v>
      </c>
      <c r="C113" s="6">
        <f t="shared" ca="1" si="5"/>
        <v>1</v>
      </c>
      <c r="D113" s="21" t="str">
        <f t="shared" ca="1" si="6"/>
        <v>PBS</v>
      </c>
    </row>
    <row r="114" spans="1:4" ht="14.25" thickTop="1" thickBot="1" x14ac:dyDescent="0.25">
      <c r="A114" s="22">
        <f t="shared" si="4"/>
        <v>108</v>
      </c>
      <c r="B114" s="20">
        <f ca="1">IF($A114&lt;=MIN($A$3,Sample!$A$3),RANK(Sample!B114,randomnos),"")</f>
        <v>192</v>
      </c>
      <c r="C114" s="6">
        <f t="shared" ca="1" si="5"/>
        <v>1</v>
      </c>
      <c r="D114" s="21" t="str">
        <f t="shared" ca="1" si="6"/>
        <v>PBS</v>
      </c>
    </row>
    <row r="115" spans="1:4" ht="14.25" thickTop="1" thickBot="1" x14ac:dyDescent="0.25">
      <c r="A115" s="22">
        <f t="shared" si="4"/>
        <v>109</v>
      </c>
      <c r="B115" s="20">
        <f ca="1">IF($A115&lt;=MIN($A$3,Sample!$A$3),RANK(Sample!B115,randomnos),"")</f>
        <v>103</v>
      </c>
      <c r="C115" s="6">
        <f t="shared" ca="1" si="5"/>
        <v>1</v>
      </c>
      <c r="D115" s="21" t="str">
        <f t="shared" ca="1" si="6"/>
        <v>PBS</v>
      </c>
    </row>
    <row r="116" spans="1:4" ht="14.25" thickTop="1" thickBot="1" x14ac:dyDescent="0.25">
      <c r="A116" s="22">
        <f t="shared" si="4"/>
        <v>110</v>
      </c>
      <c r="B116" s="20">
        <f ca="1">IF($A116&lt;=MIN($A$3,Sample!$A$3),RANK(Sample!B116,randomnos),"")</f>
        <v>40</v>
      </c>
      <c r="C116" s="6">
        <f t="shared" ca="1" si="5"/>
        <v>1</v>
      </c>
      <c r="D116" s="21" t="str">
        <f t="shared" ca="1" si="6"/>
        <v>PBS</v>
      </c>
    </row>
    <row r="117" spans="1:4" ht="14.25" thickTop="1" thickBot="1" x14ac:dyDescent="0.25">
      <c r="A117" s="22">
        <f t="shared" si="4"/>
        <v>111</v>
      </c>
      <c r="B117" s="20">
        <f ca="1">IF($A117&lt;=MIN($A$3,Sample!$A$3),RANK(Sample!B117,randomnos),"")</f>
        <v>70</v>
      </c>
      <c r="C117" s="6">
        <f t="shared" ca="1" si="5"/>
        <v>1</v>
      </c>
      <c r="D117" s="21" t="str">
        <f t="shared" ca="1" si="6"/>
        <v>PBS</v>
      </c>
    </row>
    <row r="118" spans="1:4" ht="14.25" thickTop="1" thickBot="1" x14ac:dyDescent="0.25">
      <c r="A118" s="22">
        <f t="shared" si="4"/>
        <v>112</v>
      </c>
      <c r="B118" s="20">
        <f ca="1">IF($A118&lt;=MIN($A$3,Sample!$A$3),RANK(Sample!B118,randomnos),"")</f>
        <v>118</v>
      </c>
      <c r="C118" s="6">
        <f t="shared" ca="1" si="5"/>
        <v>1</v>
      </c>
      <c r="D118" s="21" t="str">
        <f t="shared" ca="1" si="6"/>
        <v>PBS</v>
      </c>
    </row>
    <row r="119" spans="1:4" ht="14.25" thickTop="1" thickBot="1" x14ac:dyDescent="0.25">
      <c r="A119" s="22">
        <f t="shared" si="4"/>
        <v>113</v>
      </c>
      <c r="B119" s="20">
        <f ca="1">IF($A119&lt;=MIN($A$3,Sample!$A$3),RANK(Sample!B119,randomnos),"")</f>
        <v>204</v>
      </c>
      <c r="C119" s="6">
        <f t="shared" ca="1" si="5"/>
        <v>1</v>
      </c>
      <c r="D119" s="21" t="str">
        <f t="shared" ca="1" si="6"/>
        <v>PBS</v>
      </c>
    </row>
    <row r="120" spans="1:4" ht="14.25" thickTop="1" thickBot="1" x14ac:dyDescent="0.25">
      <c r="A120" s="22">
        <f t="shared" si="4"/>
        <v>114</v>
      </c>
      <c r="B120" s="20">
        <f ca="1">IF($A120&lt;=MIN($A$3,Sample!$A$3),RANK(Sample!B120,randomnos),"")</f>
        <v>146</v>
      </c>
      <c r="C120" s="6">
        <f t="shared" ca="1" si="5"/>
        <v>1</v>
      </c>
      <c r="D120" s="21" t="str">
        <f t="shared" ca="1" si="6"/>
        <v>PBS</v>
      </c>
    </row>
    <row r="121" spans="1:4" ht="14.25" thickTop="1" thickBot="1" x14ac:dyDescent="0.25">
      <c r="A121" s="22">
        <f t="shared" si="4"/>
        <v>115</v>
      </c>
      <c r="B121" s="20">
        <f ca="1">IF($A121&lt;=MIN($A$3,Sample!$A$3),RANK(Sample!B121,randomnos),"")</f>
        <v>195</v>
      </c>
      <c r="C121" s="6">
        <f t="shared" ca="1" si="5"/>
        <v>1</v>
      </c>
      <c r="D121" s="21" t="str">
        <f t="shared" ca="1" si="6"/>
        <v>PBS</v>
      </c>
    </row>
    <row r="122" spans="1:4" ht="14.25" thickTop="1" thickBot="1" x14ac:dyDescent="0.25">
      <c r="A122" s="22">
        <f t="shared" si="4"/>
        <v>116</v>
      </c>
      <c r="B122" s="20">
        <f ca="1">IF($A122&lt;=MIN($A$3,Sample!$A$3),RANK(Sample!B122,randomnos),"")</f>
        <v>104</v>
      </c>
      <c r="C122" s="6">
        <f t="shared" ca="1" si="5"/>
        <v>1</v>
      </c>
      <c r="D122" s="21" t="str">
        <f t="shared" ca="1" si="6"/>
        <v>OMOP</v>
      </c>
    </row>
    <row r="123" spans="1:4" ht="14.25" thickTop="1" thickBot="1" x14ac:dyDescent="0.25">
      <c r="A123" s="22">
        <f t="shared" si="4"/>
        <v>117</v>
      </c>
      <c r="B123" s="20">
        <f ca="1">IF($A123&lt;=MIN($A$3,Sample!$A$3),RANK(Sample!B123,randomnos),"")</f>
        <v>157</v>
      </c>
      <c r="C123" s="6">
        <f t="shared" ca="1" si="5"/>
        <v>1</v>
      </c>
      <c r="D123" s="21" t="str">
        <f t="shared" ca="1" si="6"/>
        <v>OMOP</v>
      </c>
    </row>
    <row r="124" spans="1:4" ht="14.25" thickTop="1" thickBot="1" x14ac:dyDescent="0.25">
      <c r="A124" s="22">
        <f t="shared" si="4"/>
        <v>118</v>
      </c>
      <c r="B124" s="20">
        <f ca="1">IF($A124&lt;=MIN($A$3,Sample!$A$3),RANK(Sample!B124,randomnos),"")</f>
        <v>38</v>
      </c>
      <c r="C124" s="6">
        <f t="shared" ca="1" si="5"/>
        <v>1</v>
      </c>
      <c r="D124" s="21" t="str">
        <f t="shared" ca="1" si="6"/>
        <v>OMOP</v>
      </c>
    </row>
    <row r="125" spans="1:4" ht="14.25" thickTop="1" thickBot="1" x14ac:dyDescent="0.25">
      <c r="A125" s="22">
        <f t="shared" si="4"/>
        <v>119</v>
      </c>
      <c r="B125" s="20">
        <f ca="1">IF($A125&lt;=MIN($A$3,Sample!$A$3),RANK(Sample!B125,randomnos),"")</f>
        <v>100</v>
      </c>
      <c r="C125" s="6">
        <f t="shared" ca="1" si="5"/>
        <v>1</v>
      </c>
      <c r="D125" s="21" t="str">
        <f t="shared" ca="1" si="6"/>
        <v>OMOP</v>
      </c>
    </row>
    <row r="126" spans="1:4" ht="14.25" thickTop="1" thickBot="1" x14ac:dyDescent="0.25">
      <c r="A126" s="22">
        <f t="shared" si="4"/>
        <v>120</v>
      </c>
      <c r="B126" s="20">
        <f ca="1">IF($A126&lt;=MIN($A$3,Sample!$A$3),RANK(Sample!B126,randomnos),"")</f>
        <v>214</v>
      </c>
      <c r="C126" s="6">
        <f t="shared" ca="1" si="5"/>
        <v>1</v>
      </c>
      <c r="D126" s="21" t="str">
        <f t="shared" ca="1" si="6"/>
        <v>OMOP</v>
      </c>
    </row>
    <row r="127" spans="1:4" ht="14.25" thickTop="1" thickBot="1" x14ac:dyDescent="0.25">
      <c r="A127" s="22">
        <f t="shared" si="4"/>
        <v>121</v>
      </c>
      <c r="B127" s="20">
        <f ca="1">IF($A127&lt;=MIN($A$3,Sample!$A$3),RANK(Sample!B127,randomnos),"")</f>
        <v>116</v>
      </c>
      <c r="C127" s="6">
        <f t="shared" ca="1" si="5"/>
        <v>1</v>
      </c>
      <c r="D127" s="21" t="str">
        <f t="shared" ca="1" si="6"/>
        <v>OMOP</v>
      </c>
    </row>
    <row r="128" spans="1:4" ht="14.25" thickTop="1" thickBot="1" x14ac:dyDescent="0.25">
      <c r="A128" s="22">
        <f t="shared" si="4"/>
        <v>122</v>
      </c>
      <c r="B128" s="20">
        <f ca="1">IF($A128&lt;=MIN($A$3,Sample!$A$3),RANK(Sample!B128,randomnos),"")</f>
        <v>60</v>
      </c>
      <c r="C128" s="6">
        <f t="shared" ca="1" si="5"/>
        <v>1</v>
      </c>
      <c r="D128" s="21" t="str">
        <f t="shared" ca="1" si="6"/>
        <v>OMOP</v>
      </c>
    </row>
    <row r="129" spans="1:4" ht="14.25" thickTop="1" thickBot="1" x14ac:dyDescent="0.25">
      <c r="A129" s="22">
        <f t="shared" si="4"/>
        <v>123</v>
      </c>
      <c r="B129" s="20">
        <f ca="1">IF($A129&lt;=MIN($A$3,Sample!$A$3),RANK(Sample!B129,randomnos),"")</f>
        <v>75</v>
      </c>
      <c r="C129" s="6">
        <f t="shared" ca="1" si="5"/>
        <v>1</v>
      </c>
      <c r="D129" s="21" t="str">
        <f t="shared" ca="1" si="6"/>
        <v>OMOP</v>
      </c>
    </row>
    <row r="130" spans="1:4" ht="14.25" thickTop="1" thickBot="1" x14ac:dyDescent="0.25">
      <c r="A130" s="22">
        <f t="shared" si="4"/>
        <v>124</v>
      </c>
      <c r="B130" s="20">
        <f ca="1">IF($A130&lt;=MIN($A$3,Sample!$A$3),RANK(Sample!B130,randomnos),"")</f>
        <v>111</v>
      </c>
      <c r="C130" s="6">
        <f t="shared" ca="1" si="5"/>
        <v>1</v>
      </c>
      <c r="D130" s="21" t="str">
        <f t="shared" ca="1" si="6"/>
        <v>OMOP</v>
      </c>
    </row>
    <row r="131" spans="1:4" ht="14.25" thickTop="1" thickBot="1" x14ac:dyDescent="0.25">
      <c r="A131" s="22">
        <f t="shared" si="4"/>
        <v>125</v>
      </c>
      <c r="B131" s="20">
        <f ca="1">IF($A131&lt;=MIN($A$3,Sample!$A$3),RANK(Sample!B131,randomnos),"")</f>
        <v>13</v>
      </c>
      <c r="C131" s="6">
        <f t="shared" ca="1" si="5"/>
        <v>1</v>
      </c>
      <c r="D131" s="21" t="str">
        <f t="shared" ca="1" si="6"/>
        <v>OMOP</v>
      </c>
    </row>
    <row r="132" spans="1:4" ht="14.25" thickTop="1" thickBot="1" x14ac:dyDescent="0.25">
      <c r="A132" s="22">
        <f t="shared" si="4"/>
        <v>126</v>
      </c>
      <c r="B132" s="20">
        <f ca="1">IF($A132&lt;=MIN($A$3,Sample!$A$3),RANK(Sample!B132,randomnos),"")</f>
        <v>97</v>
      </c>
      <c r="C132" s="6">
        <f t="shared" ca="1" si="5"/>
        <v>1</v>
      </c>
      <c r="D132" s="21" t="str">
        <f t="shared" ca="1" si="6"/>
        <v>OMOP</v>
      </c>
    </row>
    <row r="133" spans="1:4" ht="14.25" thickTop="1" thickBot="1" x14ac:dyDescent="0.25">
      <c r="A133" s="22">
        <f t="shared" si="4"/>
        <v>127</v>
      </c>
      <c r="B133" s="20">
        <f ca="1">IF($A133&lt;=MIN($A$3,Sample!$A$3),RANK(Sample!B133,randomnos),"")</f>
        <v>121</v>
      </c>
      <c r="C133" s="6">
        <f t="shared" ca="1" si="5"/>
        <v>1</v>
      </c>
      <c r="D133" s="21" t="str">
        <f t="shared" ca="1" si="6"/>
        <v>OMOP</v>
      </c>
    </row>
    <row r="134" spans="1:4" ht="14.25" thickTop="1" thickBot="1" x14ac:dyDescent="0.25">
      <c r="A134" s="22">
        <f t="shared" si="4"/>
        <v>128</v>
      </c>
      <c r="B134" s="20">
        <f ca="1">IF($A134&lt;=MIN($A$3,Sample!$A$3),RANK(Sample!B134,randomnos),"")</f>
        <v>215</v>
      </c>
      <c r="C134" s="6">
        <f t="shared" ca="1" si="5"/>
        <v>1</v>
      </c>
      <c r="D134" s="21" t="str">
        <f t="shared" ca="1" si="6"/>
        <v>OMOP</v>
      </c>
    </row>
    <row r="135" spans="1:4" ht="14.25" thickTop="1" thickBot="1" x14ac:dyDescent="0.25">
      <c r="A135" s="22">
        <f t="shared" si="4"/>
        <v>129</v>
      </c>
      <c r="B135" s="20">
        <f ca="1">IF($A135&lt;=MIN($A$3,Sample!$A$3),RANK(Sample!B135,randomnos),"")</f>
        <v>148</v>
      </c>
      <c r="C135" s="6">
        <f t="shared" ca="1" si="5"/>
        <v>1</v>
      </c>
      <c r="D135" s="21" t="str">
        <f t="shared" ca="1" si="6"/>
        <v>OMOP</v>
      </c>
    </row>
    <row r="136" spans="1:4" ht="14.25" thickTop="1" thickBot="1" x14ac:dyDescent="0.25">
      <c r="A136" s="22">
        <f t="shared" ref="A136:A199" si="7">IF(A135&lt;$A$3,A135+1,"")</f>
        <v>130</v>
      </c>
      <c r="B136" s="20">
        <f ca="1">IF($A136&lt;=MIN($A$3,Sample!$A$3),RANK(Sample!B136,randomnos),"")</f>
        <v>39</v>
      </c>
      <c r="C136" s="6">
        <f t="shared" ref="C136:C199" ca="1" si="8">IF($B136&lt;&gt;"",VLOOKUP($B136,sampledata,3),"")</f>
        <v>1</v>
      </c>
      <c r="D136" s="21" t="str">
        <f t="shared" ref="D136:D199" ca="1" si="9">IF($B136&lt;&gt;"",VLOOKUP($A136,sampledata,4),"")</f>
        <v>OMOP</v>
      </c>
    </row>
    <row r="137" spans="1:4" ht="14.25" thickTop="1" thickBot="1" x14ac:dyDescent="0.25">
      <c r="A137" s="22">
        <f t="shared" si="7"/>
        <v>131</v>
      </c>
      <c r="B137" s="20">
        <f ca="1">IF($A137&lt;=MIN($A$3,Sample!$A$3),RANK(Sample!B137,randomnos),"")</f>
        <v>68</v>
      </c>
      <c r="C137" s="6">
        <f t="shared" ca="1" si="8"/>
        <v>1</v>
      </c>
      <c r="D137" s="21" t="str">
        <f t="shared" ca="1" si="9"/>
        <v>OMOP</v>
      </c>
    </row>
    <row r="138" spans="1:4" ht="14.25" thickTop="1" thickBot="1" x14ac:dyDescent="0.25">
      <c r="A138" s="22">
        <f t="shared" si="7"/>
        <v>132</v>
      </c>
      <c r="B138" s="20">
        <f ca="1">IF($A138&lt;=MIN($A$3,Sample!$A$3),RANK(Sample!B138,randomnos),"")</f>
        <v>58</v>
      </c>
      <c r="C138" s="6">
        <f t="shared" ca="1" si="8"/>
        <v>1</v>
      </c>
      <c r="D138" s="21" t="str">
        <f t="shared" ca="1" si="9"/>
        <v>OMOP</v>
      </c>
    </row>
    <row r="139" spans="1:4" ht="14.25" thickTop="1" thickBot="1" x14ac:dyDescent="0.25">
      <c r="A139" s="22">
        <f t="shared" si="7"/>
        <v>133</v>
      </c>
      <c r="B139" s="20">
        <f ca="1">IF($A139&lt;=MIN($A$3,Sample!$A$3),RANK(Sample!B139,randomnos),"")</f>
        <v>138</v>
      </c>
      <c r="C139" s="6">
        <f t="shared" ca="1" si="8"/>
        <v>1</v>
      </c>
      <c r="D139" s="21" t="str">
        <f t="shared" ca="1" si="9"/>
        <v>OMOP</v>
      </c>
    </row>
    <row r="140" spans="1:4" ht="14.25" thickTop="1" thickBot="1" x14ac:dyDescent="0.25">
      <c r="A140" s="22">
        <f t="shared" si="7"/>
        <v>134</v>
      </c>
      <c r="B140" s="20">
        <f ca="1">IF($A140&lt;=MIN($A$3,Sample!$A$3),RANK(Sample!B140,randomnos),"")</f>
        <v>178</v>
      </c>
      <c r="C140" s="6">
        <f t="shared" ca="1" si="8"/>
        <v>1</v>
      </c>
      <c r="D140" s="21" t="str">
        <f t="shared" ca="1" si="9"/>
        <v>OMOP</v>
      </c>
    </row>
    <row r="141" spans="1:4" ht="14.25" thickTop="1" thickBot="1" x14ac:dyDescent="0.25">
      <c r="A141" s="22">
        <f t="shared" si="7"/>
        <v>135</v>
      </c>
      <c r="B141" s="20">
        <f ca="1">IF($A141&lt;=MIN($A$3,Sample!$A$3),RANK(Sample!B141,randomnos),"")</f>
        <v>143</v>
      </c>
      <c r="C141" s="6">
        <f t="shared" ca="1" si="8"/>
        <v>1</v>
      </c>
      <c r="D141" s="21" t="str">
        <f t="shared" ca="1" si="9"/>
        <v>OMOP</v>
      </c>
    </row>
    <row r="142" spans="1:4" ht="14.25" thickTop="1" thickBot="1" x14ac:dyDescent="0.25">
      <c r="A142" s="22">
        <f t="shared" si="7"/>
        <v>136</v>
      </c>
      <c r="B142" s="20">
        <f ca="1">IF($A142&lt;=MIN($A$3,Sample!$A$3),RANK(Sample!B142,randomnos),"")</f>
        <v>171</v>
      </c>
      <c r="C142" s="6">
        <f t="shared" ca="1" si="8"/>
        <v>1</v>
      </c>
      <c r="D142" s="21" t="str">
        <f t="shared" ca="1" si="9"/>
        <v>OMOP</v>
      </c>
    </row>
    <row r="143" spans="1:4" ht="14.25" thickTop="1" thickBot="1" x14ac:dyDescent="0.25">
      <c r="A143" s="22">
        <f t="shared" si="7"/>
        <v>137</v>
      </c>
      <c r="B143" s="20">
        <f ca="1">IF($A143&lt;=MIN($A$3,Sample!$A$3),RANK(Sample!B143,randomnos),"")</f>
        <v>27</v>
      </c>
      <c r="C143" s="6">
        <f t="shared" ca="1" si="8"/>
        <v>1</v>
      </c>
      <c r="D143" s="21" t="str">
        <f t="shared" ca="1" si="9"/>
        <v>OMOP</v>
      </c>
    </row>
    <row r="144" spans="1:4" ht="14.25" thickTop="1" thickBot="1" x14ac:dyDescent="0.25">
      <c r="A144" s="22">
        <f t="shared" si="7"/>
        <v>138</v>
      </c>
      <c r="B144" s="20">
        <f ca="1">IF($A144&lt;=MIN($A$3,Sample!$A$3),RANK(Sample!B144,randomnos),"")</f>
        <v>19</v>
      </c>
      <c r="C144" s="6">
        <f t="shared" ca="1" si="8"/>
        <v>1</v>
      </c>
      <c r="D144" s="21" t="str">
        <f t="shared" ca="1" si="9"/>
        <v>OMOP</v>
      </c>
    </row>
    <row r="145" spans="1:4" ht="14.25" thickTop="1" thickBot="1" x14ac:dyDescent="0.25">
      <c r="A145" s="22">
        <f t="shared" si="7"/>
        <v>139</v>
      </c>
      <c r="B145" s="20">
        <f ca="1">IF($A145&lt;=MIN($A$3,Sample!$A$3),RANK(Sample!B145,randomnos),"")</f>
        <v>46</v>
      </c>
      <c r="C145" s="6">
        <f t="shared" ca="1" si="8"/>
        <v>1</v>
      </c>
      <c r="D145" s="21" t="str">
        <f t="shared" ca="1" si="9"/>
        <v>OMOP</v>
      </c>
    </row>
    <row r="146" spans="1:4" ht="14.25" thickTop="1" thickBot="1" x14ac:dyDescent="0.25">
      <c r="A146" s="22">
        <f t="shared" si="7"/>
        <v>140</v>
      </c>
      <c r="B146" s="20">
        <f ca="1">IF($A146&lt;=MIN($A$3,Sample!$A$3),RANK(Sample!B146,randomnos),"")</f>
        <v>227</v>
      </c>
      <c r="C146" s="6">
        <f t="shared" ca="1" si="8"/>
        <v>1</v>
      </c>
      <c r="D146" s="21" t="str">
        <f t="shared" ca="1" si="9"/>
        <v>OMOP</v>
      </c>
    </row>
    <row r="147" spans="1:4" ht="14.25" thickTop="1" thickBot="1" x14ac:dyDescent="0.25">
      <c r="A147" s="22">
        <f t="shared" si="7"/>
        <v>141</v>
      </c>
      <c r="B147" s="20">
        <f ca="1">IF($A147&lt;=MIN($A$3,Sample!$A$3),RANK(Sample!B147,randomnos),"")</f>
        <v>83</v>
      </c>
      <c r="C147" s="6">
        <f t="shared" ca="1" si="8"/>
        <v>1</v>
      </c>
      <c r="D147" s="21" t="str">
        <f t="shared" ca="1" si="9"/>
        <v>OMOP</v>
      </c>
    </row>
    <row r="148" spans="1:4" ht="14.25" thickTop="1" thickBot="1" x14ac:dyDescent="0.25">
      <c r="A148" s="22">
        <f t="shared" si="7"/>
        <v>142</v>
      </c>
      <c r="B148" s="20">
        <f ca="1">IF($A148&lt;=MIN($A$3,Sample!$A$3),RANK(Sample!B148,randomnos),"")</f>
        <v>33</v>
      </c>
      <c r="C148" s="6">
        <f t="shared" ca="1" si="8"/>
        <v>1</v>
      </c>
      <c r="D148" s="21" t="str">
        <f t="shared" ca="1" si="9"/>
        <v>OMOP</v>
      </c>
    </row>
    <row r="149" spans="1:4" ht="14.25" thickTop="1" thickBot="1" x14ac:dyDescent="0.25">
      <c r="A149" s="22">
        <f t="shared" si="7"/>
        <v>143</v>
      </c>
      <c r="B149" s="20">
        <f ca="1">IF($A149&lt;=MIN($A$3,Sample!$A$3),RANK(Sample!B149,randomnos),"")</f>
        <v>102</v>
      </c>
      <c r="C149" s="6">
        <f t="shared" ca="1" si="8"/>
        <v>1</v>
      </c>
      <c r="D149" s="21" t="str">
        <f t="shared" ca="1" si="9"/>
        <v>OMOP</v>
      </c>
    </row>
    <row r="150" spans="1:4" ht="14.25" thickTop="1" thickBot="1" x14ac:dyDescent="0.25">
      <c r="A150" s="22">
        <f t="shared" si="7"/>
        <v>144</v>
      </c>
      <c r="B150" s="20">
        <f ca="1">IF($A150&lt;=MIN($A$3,Sample!$A$3),RANK(Sample!B150,randomnos),"")</f>
        <v>98</v>
      </c>
      <c r="C150" s="6">
        <f t="shared" ca="1" si="8"/>
        <v>1</v>
      </c>
      <c r="D150" s="21" t="str">
        <f t="shared" ca="1" si="9"/>
        <v>OMOP</v>
      </c>
    </row>
    <row r="151" spans="1:4" ht="14.25" thickTop="1" thickBot="1" x14ac:dyDescent="0.25">
      <c r="A151" s="22">
        <f t="shared" si="7"/>
        <v>145</v>
      </c>
      <c r="B151" s="20">
        <f ca="1">IF($A151&lt;=MIN($A$3,Sample!$A$3),RANK(Sample!B151,randomnos),"")</f>
        <v>199</v>
      </c>
      <c r="C151" s="6">
        <f t="shared" ca="1" si="8"/>
        <v>1</v>
      </c>
      <c r="D151" s="21" t="str">
        <f t="shared" ca="1" si="9"/>
        <v>OMOP</v>
      </c>
    </row>
    <row r="152" spans="1:4" ht="14.25" thickTop="1" thickBot="1" x14ac:dyDescent="0.25">
      <c r="A152" s="22">
        <f t="shared" si="7"/>
        <v>146</v>
      </c>
      <c r="B152" s="20">
        <f ca="1">IF($A152&lt;=MIN($A$3,Sample!$A$3),RANK(Sample!B152,randomnos),"")</f>
        <v>187</v>
      </c>
      <c r="C152" s="6">
        <f t="shared" ca="1" si="8"/>
        <v>1</v>
      </c>
      <c r="D152" s="21" t="str">
        <f t="shared" ca="1" si="9"/>
        <v>OMOP</v>
      </c>
    </row>
    <row r="153" spans="1:4" ht="14.25" thickTop="1" thickBot="1" x14ac:dyDescent="0.25">
      <c r="A153" s="22">
        <f t="shared" si="7"/>
        <v>147</v>
      </c>
      <c r="B153" s="20">
        <f ca="1">IF($A153&lt;=MIN($A$3,Sample!$A$3),RANK(Sample!B153,randomnos),"")</f>
        <v>25</v>
      </c>
      <c r="C153" s="6">
        <f t="shared" ca="1" si="8"/>
        <v>1</v>
      </c>
      <c r="D153" s="21" t="str">
        <f t="shared" ca="1" si="9"/>
        <v>OMOP</v>
      </c>
    </row>
    <row r="154" spans="1:4" ht="14.25" thickTop="1" thickBot="1" x14ac:dyDescent="0.25">
      <c r="A154" s="22">
        <f t="shared" si="7"/>
        <v>148</v>
      </c>
      <c r="B154" s="20">
        <f ca="1">IF($A154&lt;=MIN($A$3,Sample!$A$3),RANK(Sample!B154,randomnos),"")</f>
        <v>210</v>
      </c>
      <c r="C154" s="6">
        <f t="shared" ca="1" si="8"/>
        <v>1</v>
      </c>
      <c r="D154" s="21" t="str">
        <f t="shared" ca="1" si="9"/>
        <v>OMOP</v>
      </c>
    </row>
    <row r="155" spans="1:4" ht="14.25" thickTop="1" thickBot="1" x14ac:dyDescent="0.25">
      <c r="A155" s="22">
        <f t="shared" si="7"/>
        <v>149</v>
      </c>
      <c r="B155" s="20">
        <f ca="1">IF($A155&lt;=MIN($A$3,Sample!$A$3),RANK(Sample!B155,randomnos),"")</f>
        <v>45</v>
      </c>
      <c r="C155" s="6">
        <f t="shared" ca="1" si="8"/>
        <v>1</v>
      </c>
      <c r="D155" s="21" t="str">
        <f t="shared" ca="1" si="9"/>
        <v>OMOP</v>
      </c>
    </row>
    <row r="156" spans="1:4" ht="14.25" thickTop="1" thickBot="1" x14ac:dyDescent="0.25">
      <c r="A156" s="22">
        <f t="shared" si="7"/>
        <v>150</v>
      </c>
      <c r="B156" s="20">
        <f ca="1">IF($A156&lt;=MIN($A$3,Sample!$A$3),RANK(Sample!B156,randomnos),"")</f>
        <v>126</v>
      </c>
      <c r="C156" s="6">
        <f t="shared" ca="1" si="8"/>
        <v>1</v>
      </c>
      <c r="D156" s="21" t="str">
        <f t="shared" ca="1" si="9"/>
        <v>OMOP</v>
      </c>
    </row>
    <row r="157" spans="1:4" ht="14.25" thickTop="1" thickBot="1" x14ac:dyDescent="0.25">
      <c r="A157" s="22">
        <f t="shared" si="7"/>
        <v>151</v>
      </c>
      <c r="B157" s="20">
        <f ca="1">IF($A157&lt;=MIN($A$3,Sample!$A$3),RANK(Sample!B157,randomnos),"")</f>
        <v>55</v>
      </c>
      <c r="C157" s="6">
        <f t="shared" ca="1" si="8"/>
        <v>1</v>
      </c>
      <c r="D157" s="21" t="str">
        <f t="shared" ca="1" si="9"/>
        <v>OMOP</v>
      </c>
    </row>
    <row r="158" spans="1:4" ht="14.25" thickTop="1" thickBot="1" x14ac:dyDescent="0.25">
      <c r="A158" s="22">
        <f t="shared" si="7"/>
        <v>152</v>
      </c>
      <c r="B158" s="20">
        <f ca="1">IF($A158&lt;=MIN($A$3,Sample!$A$3),RANK(Sample!B158,randomnos),"")</f>
        <v>165</v>
      </c>
      <c r="C158" s="6">
        <f t="shared" ca="1" si="8"/>
        <v>1</v>
      </c>
      <c r="D158" s="21" t="str">
        <f t="shared" ca="1" si="9"/>
        <v>OMOP</v>
      </c>
    </row>
    <row r="159" spans="1:4" ht="14.25" thickTop="1" thickBot="1" x14ac:dyDescent="0.25">
      <c r="A159" s="22">
        <f t="shared" si="7"/>
        <v>153</v>
      </c>
      <c r="B159" s="20">
        <f ca="1">IF($A159&lt;=MIN($A$3,Sample!$A$3),RANK(Sample!B159,randomnos),"")</f>
        <v>91</v>
      </c>
      <c r="C159" s="6">
        <f t="shared" ca="1" si="8"/>
        <v>1</v>
      </c>
      <c r="D159" s="21" t="str">
        <f t="shared" ca="1" si="9"/>
        <v>OMOP</v>
      </c>
    </row>
    <row r="160" spans="1:4" ht="14.25" thickTop="1" thickBot="1" x14ac:dyDescent="0.25">
      <c r="A160" s="22">
        <f t="shared" si="7"/>
        <v>154</v>
      </c>
      <c r="B160" s="20">
        <f ca="1">IF($A160&lt;=MIN($A$3,Sample!$A$3),RANK(Sample!B160,randomnos),"")</f>
        <v>168</v>
      </c>
      <c r="C160" s="6">
        <f t="shared" ca="1" si="8"/>
        <v>1</v>
      </c>
      <c r="D160" s="21" t="str">
        <f t="shared" ca="1" si="9"/>
        <v>OMOP</v>
      </c>
    </row>
    <row r="161" spans="1:4" ht="14.25" thickTop="1" thickBot="1" x14ac:dyDescent="0.25">
      <c r="A161" s="22">
        <f t="shared" si="7"/>
        <v>155</v>
      </c>
      <c r="B161" s="20">
        <f ca="1">IF($A161&lt;=MIN($A$3,Sample!$A$3),RANK(Sample!B161,randomnos),"")</f>
        <v>54</v>
      </c>
      <c r="C161" s="6">
        <f t="shared" ca="1" si="8"/>
        <v>1</v>
      </c>
      <c r="D161" s="21" t="str">
        <f t="shared" ca="1" si="9"/>
        <v>OMOP</v>
      </c>
    </row>
    <row r="162" spans="1:4" ht="14.25" thickTop="1" thickBot="1" x14ac:dyDescent="0.25">
      <c r="A162" s="22">
        <f t="shared" si="7"/>
        <v>156</v>
      </c>
      <c r="B162" s="20">
        <f ca="1">IF($A162&lt;=MIN($A$3,Sample!$A$3),RANK(Sample!B162,randomnos),"")</f>
        <v>219</v>
      </c>
      <c r="C162" s="6">
        <f t="shared" ca="1" si="8"/>
        <v>1</v>
      </c>
      <c r="D162" s="21" t="str">
        <f t="shared" ca="1" si="9"/>
        <v>OMOP</v>
      </c>
    </row>
    <row r="163" spans="1:4" ht="14.25" thickTop="1" thickBot="1" x14ac:dyDescent="0.25">
      <c r="A163" s="22">
        <f t="shared" si="7"/>
        <v>157</v>
      </c>
      <c r="B163" s="20">
        <f ca="1">IF($A163&lt;=MIN($A$3,Sample!$A$3),RANK(Sample!B163,randomnos),"")</f>
        <v>229</v>
      </c>
      <c r="C163" s="6">
        <f t="shared" ca="1" si="8"/>
        <v>1</v>
      </c>
      <c r="D163" s="21" t="str">
        <f t="shared" ca="1" si="9"/>
        <v>OMOP</v>
      </c>
    </row>
    <row r="164" spans="1:4" ht="14.25" thickTop="1" thickBot="1" x14ac:dyDescent="0.25">
      <c r="A164" s="22">
        <f t="shared" si="7"/>
        <v>158</v>
      </c>
      <c r="B164" s="20">
        <f ca="1">IF($A164&lt;=MIN($A$3,Sample!$A$3),RANK(Sample!B164,randomnos),"")</f>
        <v>112</v>
      </c>
      <c r="C164" s="6">
        <f t="shared" ca="1" si="8"/>
        <v>1</v>
      </c>
      <c r="D164" s="21" t="str">
        <f t="shared" ca="1" si="9"/>
        <v>OMOP</v>
      </c>
    </row>
    <row r="165" spans="1:4" ht="14.25" thickTop="1" thickBot="1" x14ac:dyDescent="0.25">
      <c r="A165" s="22">
        <f t="shared" si="7"/>
        <v>159</v>
      </c>
      <c r="B165" s="20">
        <f ca="1">IF($A165&lt;=MIN($A$3,Sample!$A$3),RANK(Sample!B165,randomnos),"")</f>
        <v>133</v>
      </c>
      <c r="C165" s="6">
        <f t="shared" ca="1" si="8"/>
        <v>1</v>
      </c>
      <c r="D165" s="21" t="str">
        <f t="shared" ca="1" si="9"/>
        <v>OMOP</v>
      </c>
    </row>
    <row r="166" spans="1:4" ht="14.25" thickTop="1" thickBot="1" x14ac:dyDescent="0.25">
      <c r="A166" s="22">
        <f t="shared" si="7"/>
        <v>160</v>
      </c>
      <c r="B166" s="20">
        <f ca="1">IF($A166&lt;=MIN($A$3,Sample!$A$3),RANK(Sample!B166,randomnos),"")</f>
        <v>162</v>
      </c>
      <c r="C166" s="6">
        <f t="shared" ca="1" si="8"/>
        <v>1</v>
      </c>
      <c r="D166" s="21" t="str">
        <f t="shared" ca="1" si="9"/>
        <v>OMOP</v>
      </c>
    </row>
    <row r="167" spans="1:4" ht="14.25" thickTop="1" thickBot="1" x14ac:dyDescent="0.25">
      <c r="A167" s="22">
        <f t="shared" si="7"/>
        <v>161</v>
      </c>
      <c r="B167" s="20">
        <f ca="1">IF($A167&lt;=MIN($A$3,Sample!$A$3),RANK(Sample!B167,randomnos),"")</f>
        <v>166</v>
      </c>
      <c r="C167" s="6">
        <f t="shared" ca="1" si="8"/>
        <v>1</v>
      </c>
      <c r="D167" s="21" t="str">
        <f t="shared" ca="1" si="9"/>
        <v>OMOP</v>
      </c>
    </row>
    <row r="168" spans="1:4" ht="14.25" thickTop="1" thickBot="1" x14ac:dyDescent="0.25">
      <c r="A168" s="22">
        <f t="shared" si="7"/>
        <v>162</v>
      </c>
      <c r="B168" s="20">
        <f ca="1">IF($A168&lt;=MIN($A$3,Sample!$A$3),RANK(Sample!B168,randomnos),"")</f>
        <v>101</v>
      </c>
      <c r="C168" s="6">
        <f t="shared" ca="1" si="8"/>
        <v>1</v>
      </c>
      <c r="D168" s="21" t="str">
        <f t="shared" ca="1" si="9"/>
        <v>OMOP</v>
      </c>
    </row>
    <row r="169" spans="1:4" ht="14.25" thickTop="1" thickBot="1" x14ac:dyDescent="0.25">
      <c r="A169" s="22">
        <f t="shared" si="7"/>
        <v>163</v>
      </c>
      <c r="B169" s="20">
        <f ca="1">IF($A169&lt;=MIN($A$3,Sample!$A$3),RANK(Sample!B169,randomnos),"")</f>
        <v>113</v>
      </c>
      <c r="C169" s="6">
        <f t="shared" ca="1" si="8"/>
        <v>0</v>
      </c>
      <c r="D169" s="21" t="str">
        <f t="shared" ca="1" si="9"/>
        <v>OMOP</v>
      </c>
    </row>
    <row r="170" spans="1:4" ht="14.25" thickTop="1" thickBot="1" x14ac:dyDescent="0.25">
      <c r="A170" s="22">
        <f t="shared" si="7"/>
        <v>164</v>
      </c>
      <c r="B170" s="20">
        <f ca="1">IF($A170&lt;=MIN($A$3,Sample!$A$3),RANK(Sample!B170,randomnos),"")</f>
        <v>37</v>
      </c>
      <c r="C170" s="6">
        <f t="shared" ca="1" si="8"/>
        <v>1</v>
      </c>
      <c r="D170" s="21" t="str">
        <f t="shared" ca="1" si="9"/>
        <v>OMOP</v>
      </c>
    </row>
    <row r="171" spans="1:4" ht="14.25" thickTop="1" thickBot="1" x14ac:dyDescent="0.25">
      <c r="A171" s="22">
        <f t="shared" si="7"/>
        <v>165</v>
      </c>
      <c r="B171" s="20">
        <f ca="1">IF($A171&lt;=MIN($A$3,Sample!$A$3),RANK(Sample!B171,randomnos),"")</f>
        <v>224</v>
      </c>
      <c r="C171" s="6">
        <f t="shared" ca="1" si="8"/>
        <v>1</v>
      </c>
      <c r="D171" s="21" t="str">
        <f t="shared" ca="1" si="9"/>
        <v>OMOP</v>
      </c>
    </row>
    <row r="172" spans="1:4" ht="14.25" thickTop="1" thickBot="1" x14ac:dyDescent="0.25">
      <c r="A172" s="22">
        <f t="shared" si="7"/>
        <v>166</v>
      </c>
      <c r="B172" s="20">
        <f ca="1">IF($A172&lt;=MIN($A$3,Sample!$A$3),RANK(Sample!B172,randomnos),"")</f>
        <v>194</v>
      </c>
      <c r="C172" s="6">
        <f t="shared" ca="1" si="8"/>
        <v>1</v>
      </c>
      <c r="D172" s="21" t="str">
        <f t="shared" ca="1" si="9"/>
        <v>OMOP</v>
      </c>
    </row>
    <row r="173" spans="1:4" ht="14.25" thickTop="1" thickBot="1" x14ac:dyDescent="0.25">
      <c r="A173" s="22">
        <f t="shared" si="7"/>
        <v>167</v>
      </c>
      <c r="B173" s="20">
        <f ca="1">IF($A173&lt;=MIN($A$3,Sample!$A$3),RANK(Sample!B173,randomnos),"")</f>
        <v>122</v>
      </c>
      <c r="C173" s="6">
        <f t="shared" ca="1" si="8"/>
        <v>1</v>
      </c>
      <c r="D173" s="21" t="str">
        <f t="shared" ca="1" si="9"/>
        <v>OMOP</v>
      </c>
    </row>
    <row r="174" spans="1:4" ht="14.25" thickTop="1" thickBot="1" x14ac:dyDescent="0.25">
      <c r="A174" s="22">
        <f t="shared" si="7"/>
        <v>168</v>
      </c>
      <c r="B174" s="20">
        <f ca="1">IF($A174&lt;=MIN($A$3,Sample!$A$3),RANK(Sample!B174,randomnos),"")</f>
        <v>140</v>
      </c>
      <c r="C174" s="6">
        <f t="shared" ca="1" si="8"/>
        <v>1</v>
      </c>
      <c r="D174" s="21" t="str">
        <f t="shared" ca="1" si="9"/>
        <v>OMOP</v>
      </c>
    </row>
    <row r="175" spans="1:4" ht="14.25" thickTop="1" thickBot="1" x14ac:dyDescent="0.25">
      <c r="A175" s="22">
        <f t="shared" si="7"/>
        <v>169</v>
      </c>
      <c r="B175" s="20">
        <f ca="1">IF($A175&lt;=MIN($A$3,Sample!$A$3),RANK(Sample!B175,randomnos),"")</f>
        <v>152</v>
      </c>
      <c r="C175" s="6">
        <f t="shared" ca="1" si="8"/>
        <v>1</v>
      </c>
      <c r="D175" s="21" t="str">
        <f t="shared" ca="1" si="9"/>
        <v>OMOP</v>
      </c>
    </row>
    <row r="176" spans="1:4" ht="14.25" thickTop="1" thickBot="1" x14ac:dyDescent="0.25">
      <c r="A176" s="22">
        <f t="shared" si="7"/>
        <v>170</v>
      </c>
      <c r="B176" s="20">
        <f ca="1">IF($A176&lt;=MIN($A$3,Sample!$A$3),RANK(Sample!B176,randomnos),"")</f>
        <v>124</v>
      </c>
      <c r="C176" s="6">
        <f t="shared" ca="1" si="8"/>
        <v>1</v>
      </c>
      <c r="D176" s="21" t="str">
        <f t="shared" ca="1" si="9"/>
        <v>OMOP</v>
      </c>
    </row>
    <row r="177" spans="1:4" ht="14.25" thickTop="1" thickBot="1" x14ac:dyDescent="0.25">
      <c r="A177" s="22">
        <f t="shared" si="7"/>
        <v>171</v>
      </c>
      <c r="B177" s="20">
        <f ca="1">IF($A177&lt;=MIN($A$3,Sample!$A$3),RANK(Sample!B177,randomnos),"")</f>
        <v>81</v>
      </c>
      <c r="C177" s="6">
        <f t="shared" ca="1" si="8"/>
        <v>1</v>
      </c>
      <c r="D177" s="21" t="str">
        <f t="shared" ca="1" si="9"/>
        <v>OMOP</v>
      </c>
    </row>
    <row r="178" spans="1:4" ht="14.25" thickTop="1" thickBot="1" x14ac:dyDescent="0.25">
      <c r="A178" s="22">
        <f t="shared" si="7"/>
        <v>172</v>
      </c>
      <c r="B178" s="20">
        <f ca="1">IF($A178&lt;=MIN($A$3,Sample!$A$3),RANK(Sample!B178,randomnos),"")</f>
        <v>41</v>
      </c>
      <c r="C178" s="6">
        <f t="shared" ca="1" si="8"/>
        <v>1</v>
      </c>
      <c r="D178" s="21" t="str">
        <f t="shared" ca="1" si="9"/>
        <v>OMOP</v>
      </c>
    </row>
    <row r="179" spans="1:4" ht="14.25" thickTop="1" thickBot="1" x14ac:dyDescent="0.25">
      <c r="A179" s="22">
        <f t="shared" si="7"/>
        <v>173</v>
      </c>
      <c r="B179" s="20">
        <f ca="1">IF($A179&lt;=MIN($A$3,Sample!$A$3),RANK(Sample!B179,randomnos),"")</f>
        <v>218</v>
      </c>
      <c r="C179" s="6">
        <f t="shared" ca="1" si="8"/>
        <v>1</v>
      </c>
      <c r="D179" s="21" t="str">
        <f t="shared" ca="1" si="9"/>
        <v>OMOP</v>
      </c>
    </row>
    <row r="180" spans="1:4" ht="14.25" thickTop="1" thickBot="1" x14ac:dyDescent="0.25">
      <c r="A180" s="22">
        <f t="shared" si="7"/>
        <v>174</v>
      </c>
      <c r="B180" s="20">
        <f ca="1">IF($A180&lt;=MIN($A$3,Sample!$A$3),RANK(Sample!B180,randomnos),"")</f>
        <v>26</v>
      </c>
      <c r="C180" s="6">
        <f t="shared" ca="1" si="8"/>
        <v>1</v>
      </c>
      <c r="D180" s="21" t="str">
        <f t="shared" ca="1" si="9"/>
        <v>OMOP</v>
      </c>
    </row>
    <row r="181" spans="1:4" ht="14.25" thickTop="1" thickBot="1" x14ac:dyDescent="0.25">
      <c r="A181" s="22">
        <f t="shared" si="7"/>
        <v>175</v>
      </c>
      <c r="B181" s="20">
        <f ca="1">IF($A181&lt;=MIN($A$3,Sample!$A$3),RANK(Sample!B181,randomnos),"")</f>
        <v>120</v>
      </c>
      <c r="C181" s="6">
        <f t="shared" ca="1" si="8"/>
        <v>1</v>
      </c>
      <c r="D181" s="21" t="str">
        <f t="shared" ca="1" si="9"/>
        <v>OMOP</v>
      </c>
    </row>
    <row r="182" spans="1:4" ht="14.25" thickTop="1" thickBot="1" x14ac:dyDescent="0.25">
      <c r="A182" s="22">
        <f t="shared" si="7"/>
        <v>176</v>
      </c>
      <c r="B182" s="20">
        <f ca="1">IF($A182&lt;=MIN($A$3,Sample!$A$3),RANK(Sample!B182,randomnos),"")</f>
        <v>78</v>
      </c>
      <c r="C182" s="6">
        <f t="shared" ca="1" si="8"/>
        <v>1</v>
      </c>
      <c r="D182" s="21" t="str">
        <f t="shared" ca="1" si="9"/>
        <v>OMOP</v>
      </c>
    </row>
    <row r="183" spans="1:4" ht="14.25" thickTop="1" thickBot="1" x14ac:dyDescent="0.25">
      <c r="A183" s="22">
        <f t="shared" si="7"/>
        <v>177</v>
      </c>
      <c r="B183" s="20">
        <f ca="1">IF($A183&lt;=MIN($A$3,Sample!$A$3),RANK(Sample!B183,randomnos),"")</f>
        <v>88</v>
      </c>
      <c r="C183" s="6">
        <f t="shared" ca="1" si="8"/>
        <v>1</v>
      </c>
      <c r="D183" s="21" t="str">
        <f t="shared" ca="1" si="9"/>
        <v>OMOP</v>
      </c>
    </row>
    <row r="184" spans="1:4" ht="14.25" thickTop="1" thickBot="1" x14ac:dyDescent="0.25">
      <c r="A184" s="22">
        <f t="shared" si="7"/>
        <v>178</v>
      </c>
      <c r="B184" s="20">
        <f ca="1">IF($A184&lt;=MIN($A$3,Sample!$A$3),RANK(Sample!B184,randomnos),"")</f>
        <v>62</v>
      </c>
      <c r="C184" s="6">
        <f t="shared" ca="1" si="8"/>
        <v>1</v>
      </c>
      <c r="D184" s="21" t="str">
        <f t="shared" ca="1" si="9"/>
        <v>OMOP</v>
      </c>
    </row>
    <row r="185" spans="1:4" ht="14.25" thickTop="1" thickBot="1" x14ac:dyDescent="0.25">
      <c r="A185" s="22">
        <f t="shared" si="7"/>
        <v>179</v>
      </c>
      <c r="B185" s="20">
        <f ca="1">IF($A185&lt;=MIN($A$3,Sample!$A$3),RANK(Sample!B185,randomnos),"")</f>
        <v>220</v>
      </c>
      <c r="C185" s="6">
        <f t="shared" ca="1" si="8"/>
        <v>1</v>
      </c>
      <c r="D185" s="21" t="str">
        <f t="shared" ca="1" si="9"/>
        <v>OMOP</v>
      </c>
    </row>
    <row r="186" spans="1:4" ht="14.25" thickTop="1" thickBot="1" x14ac:dyDescent="0.25">
      <c r="A186" s="22">
        <f t="shared" si="7"/>
        <v>180</v>
      </c>
      <c r="B186" s="20">
        <f ca="1">IF($A186&lt;=MIN($A$3,Sample!$A$3),RANK(Sample!B186,randomnos),"")</f>
        <v>114</v>
      </c>
      <c r="C186" s="6">
        <f t="shared" ca="1" si="8"/>
        <v>0</v>
      </c>
      <c r="D186" s="21" t="str">
        <f t="shared" ca="1" si="9"/>
        <v>OMOP</v>
      </c>
    </row>
    <row r="187" spans="1:4" ht="14.25" thickTop="1" thickBot="1" x14ac:dyDescent="0.25">
      <c r="A187" s="22">
        <f t="shared" si="7"/>
        <v>181</v>
      </c>
      <c r="B187" s="20">
        <f ca="1">IF($A187&lt;=MIN($A$3,Sample!$A$3),RANK(Sample!B187,randomnos),"")</f>
        <v>108</v>
      </c>
      <c r="C187" s="6">
        <f t="shared" ca="1" si="8"/>
        <v>1</v>
      </c>
      <c r="D187" s="21" t="str">
        <f t="shared" ca="1" si="9"/>
        <v>OMOP</v>
      </c>
    </row>
    <row r="188" spans="1:4" ht="14.25" thickTop="1" thickBot="1" x14ac:dyDescent="0.25">
      <c r="A188" s="22">
        <f t="shared" si="7"/>
        <v>182</v>
      </c>
      <c r="B188" s="20">
        <f ca="1">IF($A188&lt;=MIN($A$3,Sample!$A$3),RANK(Sample!B188,randomnos),"")</f>
        <v>22</v>
      </c>
      <c r="C188" s="6">
        <f t="shared" ca="1" si="8"/>
        <v>1</v>
      </c>
      <c r="D188" s="21" t="str">
        <f t="shared" ca="1" si="9"/>
        <v>OMOP</v>
      </c>
    </row>
    <row r="189" spans="1:4" ht="14.25" thickTop="1" thickBot="1" x14ac:dyDescent="0.25">
      <c r="A189" s="22">
        <f t="shared" si="7"/>
        <v>183</v>
      </c>
      <c r="B189" s="20">
        <f ca="1">IF($A189&lt;=MIN($A$3,Sample!$A$3),RANK(Sample!B189,randomnos),"")</f>
        <v>193</v>
      </c>
      <c r="C189" s="6">
        <f t="shared" ca="1" si="8"/>
        <v>1</v>
      </c>
      <c r="D189" s="21" t="str">
        <f t="shared" ca="1" si="9"/>
        <v>OMOP</v>
      </c>
    </row>
    <row r="190" spans="1:4" ht="14.25" thickTop="1" thickBot="1" x14ac:dyDescent="0.25">
      <c r="A190" s="22">
        <f t="shared" si="7"/>
        <v>184</v>
      </c>
      <c r="B190" s="20">
        <f ca="1">IF($A190&lt;=MIN($A$3,Sample!$A$3),RANK(Sample!B190,randomnos),"")</f>
        <v>230</v>
      </c>
      <c r="C190" s="6">
        <f t="shared" ca="1" si="8"/>
        <v>1</v>
      </c>
      <c r="D190" s="21" t="str">
        <f t="shared" ca="1" si="9"/>
        <v>OMOP</v>
      </c>
    </row>
    <row r="191" spans="1:4" ht="14.25" thickTop="1" thickBot="1" x14ac:dyDescent="0.25">
      <c r="A191" s="22">
        <f t="shared" si="7"/>
        <v>185</v>
      </c>
      <c r="B191" s="20">
        <f ca="1">IF($A191&lt;=MIN($A$3,Sample!$A$3),RANK(Sample!B191,randomnos),"")</f>
        <v>72</v>
      </c>
      <c r="C191" s="6">
        <f t="shared" ca="1" si="8"/>
        <v>1</v>
      </c>
      <c r="D191" s="21" t="str">
        <f t="shared" ca="1" si="9"/>
        <v>OMOP</v>
      </c>
    </row>
    <row r="192" spans="1:4" ht="14.25" thickTop="1" thickBot="1" x14ac:dyDescent="0.25">
      <c r="A192" s="22">
        <f t="shared" si="7"/>
        <v>186</v>
      </c>
      <c r="B192" s="20">
        <f ca="1">IF($A192&lt;=MIN($A$3,Sample!$A$3),RANK(Sample!B192,randomnos),"")</f>
        <v>23</v>
      </c>
      <c r="C192" s="6">
        <f t="shared" ca="1" si="8"/>
        <v>1</v>
      </c>
      <c r="D192" s="21" t="str">
        <f t="shared" ca="1" si="9"/>
        <v>OMOP</v>
      </c>
    </row>
    <row r="193" spans="1:4" ht="14.25" thickTop="1" thickBot="1" x14ac:dyDescent="0.25">
      <c r="A193" s="22">
        <f t="shared" si="7"/>
        <v>187</v>
      </c>
      <c r="B193" s="20">
        <f ca="1">IF($A193&lt;=MIN($A$3,Sample!$A$3),RANK(Sample!B193,randomnos),"")</f>
        <v>123</v>
      </c>
      <c r="C193" s="6">
        <f t="shared" ca="1" si="8"/>
        <v>1</v>
      </c>
      <c r="D193" s="21" t="str">
        <f t="shared" ca="1" si="9"/>
        <v>OMOP</v>
      </c>
    </row>
    <row r="194" spans="1:4" ht="14.25" thickTop="1" thickBot="1" x14ac:dyDescent="0.25">
      <c r="A194" s="22">
        <f t="shared" si="7"/>
        <v>188</v>
      </c>
      <c r="B194" s="20">
        <f ca="1">IF($A194&lt;=MIN($A$3,Sample!$A$3),RANK(Sample!B194,randomnos),"")</f>
        <v>175</v>
      </c>
      <c r="C194" s="6">
        <f t="shared" ca="1" si="8"/>
        <v>1</v>
      </c>
      <c r="D194" s="21" t="str">
        <f t="shared" ca="1" si="9"/>
        <v>OMOP</v>
      </c>
    </row>
    <row r="195" spans="1:4" ht="14.25" thickTop="1" thickBot="1" x14ac:dyDescent="0.25">
      <c r="A195" s="22">
        <f t="shared" si="7"/>
        <v>189</v>
      </c>
      <c r="B195" s="20">
        <f ca="1">IF($A195&lt;=MIN($A$3,Sample!$A$3),RANK(Sample!B195,randomnos),"")</f>
        <v>159</v>
      </c>
      <c r="C195" s="6">
        <f t="shared" ca="1" si="8"/>
        <v>1</v>
      </c>
      <c r="D195" s="21" t="str">
        <f t="shared" ca="1" si="9"/>
        <v>OMOP</v>
      </c>
    </row>
    <row r="196" spans="1:4" ht="14.25" thickTop="1" thickBot="1" x14ac:dyDescent="0.25">
      <c r="A196" s="22">
        <f t="shared" si="7"/>
        <v>190</v>
      </c>
      <c r="B196" s="20">
        <f ca="1">IF($A196&lt;=MIN($A$3,Sample!$A$3),RANK(Sample!B196,randomnos),"")</f>
        <v>61</v>
      </c>
      <c r="C196" s="6">
        <f t="shared" ca="1" si="8"/>
        <v>1</v>
      </c>
      <c r="D196" s="21" t="str">
        <f t="shared" ca="1" si="9"/>
        <v>OMOP</v>
      </c>
    </row>
    <row r="197" spans="1:4" ht="14.25" thickTop="1" thickBot="1" x14ac:dyDescent="0.25">
      <c r="A197" s="22">
        <f t="shared" si="7"/>
        <v>191</v>
      </c>
      <c r="B197" s="20">
        <f ca="1">IF($A197&lt;=MIN($A$3,Sample!$A$3),RANK(Sample!B197,randomnos),"")</f>
        <v>69</v>
      </c>
      <c r="C197" s="6">
        <f t="shared" ca="1" si="8"/>
        <v>1</v>
      </c>
      <c r="D197" s="21" t="str">
        <f t="shared" ca="1" si="9"/>
        <v>OMOP</v>
      </c>
    </row>
    <row r="198" spans="1:4" ht="14.25" thickTop="1" thickBot="1" x14ac:dyDescent="0.25">
      <c r="A198" s="22">
        <f t="shared" si="7"/>
        <v>192</v>
      </c>
      <c r="B198" s="20">
        <f ca="1">IF($A198&lt;=MIN($A$3,Sample!$A$3),RANK(Sample!B198,randomnos),"")</f>
        <v>144</v>
      </c>
      <c r="C198" s="6">
        <f t="shared" ca="1" si="8"/>
        <v>1</v>
      </c>
      <c r="D198" s="21" t="str">
        <f t="shared" ca="1" si="9"/>
        <v>OMOP</v>
      </c>
    </row>
    <row r="199" spans="1:4" ht="14.25" thickTop="1" thickBot="1" x14ac:dyDescent="0.25">
      <c r="A199" s="22">
        <f t="shared" si="7"/>
        <v>193</v>
      </c>
      <c r="B199" s="20">
        <f ca="1">IF($A199&lt;=MIN($A$3,Sample!$A$3),RANK(Sample!B199,randomnos),"")</f>
        <v>139</v>
      </c>
      <c r="C199" s="6">
        <f t="shared" ca="1" si="8"/>
        <v>1</v>
      </c>
      <c r="D199" s="21" t="str">
        <f t="shared" ca="1" si="9"/>
        <v>OMOP</v>
      </c>
    </row>
    <row r="200" spans="1:4" ht="14.25" thickTop="1" thickBot="1" x14ac:dyDescent="0.25">
      <c r="A200" s="22">
        <f t="shared" ref="A200:A263" si="10">IF(A199&lt;$A$3,A199+1,"")</f>
        <v>194</v>
      </c>
      <c r="B200" s="20">
        <f ca="1">IF($A200&lt;=MIN($A$3,Sample!$A$3),RANK(Sample!B200,randomnos),"")</f>
        <v>158</v>
      </c>
      <c r="C200" s="6">
        <f t="shared" ref="C200:C263" ca="1" si="11">IF($B200&lt;&gt;"",VLOOKUP($B200,sampledata,3),"")</f>
        <v>1</v>
      </c>
      <c r="D200" s="21" t="str">
        <f t="shared" ref="D200:D263" ca="1" si="12">IF($B200&lt;&gt;"",VLOOKUP($A200,sampledata,4),"")</f>
        <v>OMOP</v>
      </c>
    </row>
    <row r="201" spans="1:4" ht="14.25" thickTop="1" thickBot="1" x14ac:dyDescent="0.25">
      <c r="A201" s="22">
        <f t="shared" si="10"/>
        <v>195</v>
      </c>
      <c r="B201" s="20">
        <f ca="1">IF($A201&lt;=MIN($A$3,Sample!$A$3),RANK(Sample!B201,randomnos),"")</f>
        <v>105</v>
      </c>
      <c r="C201" s="6">
        <f t="shared" ca="1" si="11"/>
        <v>1</v>
      </c>
      <c r="D201" s="21" t="str">
        <f t="shared" ca="1" si="12"/>
        <v>OMOP</v>
      </c>
    </row>
    <row r="202" spans="1:4" ht="14.25" thickTop="1" thickBot="1" x14ac:dyDescent="0.25">
      <c r="A202" s="22">
        <f t="shared" si="10"/>
        <v>196</v>
      </c>
      <c r="B202" s="20">
        <f ca="1">IF($A202&lt;=MIN($A$3,Sample!$A$3),RANK(Sample!B202,randomnos),"")</f>
        <v>96</v>
      </c>
      <c r="C202" s="6">
        <f t="shared" ca="1" si="11"/>
        <v>1</v>
      </c>
      <c r="D202" s="21" t="str">
        <f t="shared" ca="1" si="12"/>
        <v>OMOP</v>
      </c>
    </row>
    <row r="203" spans="1:4" ht="14.25" thickTop="1" thickBot="1" x14ac:dyDescent="0.25">
      <c r="A203" s="22">
        <f t="shared" si="10"/>
        <v>197</v>
      </c>
      <c r="B203" s="20">
        <f ca="1">IF($A203&lt;=MIN($A$3,Sample!$A$3),RANK(Sample!B203,randomnos),"")</f>
        <v>163</v>
      </c>
      <c r="C203" s="6">
        <f t="shared" ca="1" si="11"/>
        <v>1</v>
      </c>
      <c r="D203" s="21" t="str">
        <f t="shared" ca="1" si="12"/>
        <v>OMOP</v>
      </c>
    </row>
    <row r="204" spans="1:4" ht="14.25" thickTop="1" thickBot="1" x14ac:dyDescent="0.25">
      <c r="A204" s="22">
        <f t="shared" si="10"/>
        <v>198</v>
      </c>
      <c r="B204" s="20">
        <f ca="1">IF($A204&lt;=MIN($A$3,Sample!$A$3),RANK(Sample!B204,randomnos),"")</f>
        <v>137</v>
      </c>
      <c r="C204" s="6">
        <f t="shared" ca="1" si="11"/>
        <v>1</v>
      </c>
      <c r="D204" s="21" t="str">
        <f t="shared" ca="1" si="12"/>
        <v>OMOP</v>
      </c>
    </row>
    <row r="205" spans="1:4" ht="14.25" thickTop="1" thickBot="1" x14ac:dyDescent="0.25">
      <c r="A205" s="22">
        <f t="shared" si="10"/>
        <v>199</v>
      </c>
      <c r="B205" s="20">
        <f ca="1">IF($A205&lt;=MIN($A$3,Sample!$A$3),RANK(Sample!B205,randomnos),"")</f>
        <v>77</v>
      </c>
      <c r="C205" s="6">
        <f t="shared" ca="1" si="11"/>
        <v>1</v>
      </c>
      <c r="D205" s="21" t="str">
        <f t="shared" ca="1" si="12"/>
        <v>OMOP</v>
      </c>
    </row>
    <row r="206" spans="1:4" ht="14.25" thickTop="1" thickBot="1" x14ac:dyDescent="0.25">
      <c r="A206" s="22">
        <f t="shared" si="10"/>
        <v>200</v>
      </c>
      <c r="B206" s="20">
        <f ca="1">IF($A206&lt;=MIN($A$3,Sample!$A$3),RANK(Sample!B206,randomnos),"")</f>
        <v>197</v>
      </c>
      <c r="C206" s="6">
        <f t="shared" ca="1" si="11"/>
        <v>1</v>
      </c>
      <c r="D206" s="21" t="str">
        <f t="shared" ca="1" si="12"/>
        <v>OMOP</v>
      </c>
    </row>
    <row r="207" spans="1:4" ht="14.25" thickTop="1" thickBot="1" x14ac:dyDescent="0.25">
      <c r="A207" s="22">
        <f t="shared" si="10"/>
        <v>201</v>
      </c>
      <c r="B207" s="20">
        <f ca="1">IF($A207&lt;=MIN($A$3,Sample!$A$3),RANK(Sample!B207,randomnos),"")</f>
        <v>177</v>
      </c>
      <c r="C207" s="6">
        <f t="shared" ca="1" si="11"/>
        <v>1</v>
      </c>
      <c r="D207" s="21" t="str">
        <f t="shared" ca="1" si="12"/>
        <v>OMOP</v>
      </c>
    </row>
    <row r="208" spans="1:4" ht="14.25" thickTop="1" thickBot="1" x14ac:dyDescent="0.25">
      <c r="A208" s="22">
        <f t="shared" si="10"/>
        <v>202</v>
      </c>
      <c r="B208" s="20">
        <f ca="1">IF($A208&lt;=MIN($A$3,Sample!$A$3),RANK(Sample!B208,randomnos),"")</f>
        <v>222</v>
      </c>
      <c r="C208" s="6">
        <f t="shared" ca="1" si="11"/>
        <v>1</v>
      </c>
      <c r="D208" s="21" t="str">
        <f t="shared" ca="1" si="12"/>
        <v>OMOP</v>
      </c>
    </row>
    <row r="209" spans="1:4" ht="14.25" thickTop="1" thickBot="1" x14ac:dyDescent="0.25">
      <c r="A209" s="22">
        <f t="shared" si="10"/>
        <v>203</v>
      </c>
      <c r="B209" s="20">
        <f ca="1">IF($A209&lt;=MIN($A$3,Sample!$A$3),RANK(Sample!B209,randomnos),"")</f>
        <v>198</v>
      </c>
      <c r="C209" s="6">
        <f t="shared" ca="1" si="11"/>
        <v>1</v>
      </c>
      <c r="D209" s="21" t="str">
        <f t="shared" ca="1" si="12"/>
        <v>OMOP</v>
      </c>
    </row>
    <row r="210" spans="1:4" ht="14.25" thickTop="1" thickBot="1" x14ac:dyDescent="0.25">
      <c r="A210" s="22">
        <f t="shared" si="10"/>
        <v>204</v>
      </c>
      <c r="B210" s="20">
        <f ca="1">IF($A210&lt;=MIN($A$3,Sample!$A$3),RANK(Sample!B210,randomnos),"")</f>
        <v>212</v>
      </c>
      <c r="C210" s="6">
        <f t="shared" ca="1" si="11"/>
        <v>1</v>
      </c>
      <c r="D210" s="21" t="str">
        <f t="shared" ca="1" si="12"/>
        <v>OMOP</v>
      </c>
    </row>
    <row r="211" spans="1:4" ht="14.25" thickTop="1" thickBot="1" x14ac:dyDescent="0.25">
      <c r="A211" s="22">
        <f t="shared" si="10"/>
        <v>205</v>
      </c>
      <c r="B211" s="20">
        <f ca="1">IF($A211&lt;=MIN($A$3,Sample!$A$3),RANK(Sample!B211,randomnos),"")</f>
        <v>191</v>
      </c>
      <c r="C211" s="6">
        <f t="shared" ca="1" si="11"/>
        <v>1</v>
      </c>
      <c r="D211" s="21" t="str">
        <f t="shared" ca="1" si="12"/>
        <v>OMOP</v>
      </c>
    </row>
    <row r="212" spans="1:4" ht="14.25" thickTop="1" thickBot="1" x14ac:dyDescent="0.25">
      <c r="A212" s="22">
        <f t="shared" si="10"/>
        <v>206</v>
      </c>
      <c r="B212" s="20">
        <f ca="1">IF($A212&lt;=MIN($A$3,Sample!$A$3),RANK(Sample!B212,randomnos),"")</f>
        <v>169</v>
      </c>
      <c r="C212" s="6">
        <f t="shared" ca="1" si="11"/>
        <v>1</v>
      </c>
      <c r="D212" s="21" t="str">
        <f t="shared" ca="1" si="12"/>
        <v>OMOP</v>
      </c>
    </row>
    <row r="213" spans="1:4" ht="14.25" thickTop="1" thickBot="1" x14ac:dyDescent="0.25">
      <c r="A213" s="22">
        <f t="shared" si="10"/>
        <v>207</v>
      </c>
      <c r="B213" s="20">
        <f ca="1">IF($A213&lt;=MIN($A$3,Sample!$A$3),RANK(Sample!B213,randomnos),"")</f>
        <v>84</v>
      </c>
      <c r="C213" s="6">
        <f t="shared" ca="1" si="11"/>
        <v>1</v>
      </c>
      <c r="D213" s="21" t="str">
        <f t="shared" ca="1" si="12"/>
        <v>OMOP</v>
      </c>
    </row>
    <row r="214" spans="1:4" ht="14.25" thickTop="1" thickBot="1" x14ac:dyDescent="0.25">
      <c r="A214" s="22">
        <f t="shared" si="10"/>
        <v>208</v>
      </c>
      <c r="B214" s="20">
        <f ca="1">IF($A214&lt;=MIN($A$3,Sample!$A$3),RANK(Sample!B214,randomnos),"")</f>
        <v>164</v>
      </c>
      <c r="C214" s="6">
        <f t="shared" ca="1" si="11"/>
        <v>1</v>
      </c>
      <c r="D214" s="21" t="str">
        <f t="shared" ca="1" si="12"/>
        <v>OMOP</v>
      </c>
    </row>
    <row r="215" spans="1:4" ht="14.25" thickTop="1" thickBot="1" x14ac:dyDescent="0.25">
      <c r="A215" s="22">
        <f t="shared" si="10"/>
        <v>209</v>
      </c>
      <c r="B215" s="20">
        <f ca="1">IF($A215&lt;=MIN($A$3,Sample!$A$3),RANK(Sample!B215,randomnos),"")</f>
        <v>128</v>
      </c>
      <c r="C215" s="6">
        <f t="shared" ca="1" si="11"/>
        <v>1</v>
      </c>
      <c r="D215" s="21" t="str">
        <f t="shared" ca="1" si="12"/>
        <v>OMOP</v>
      </c>
    </row>
    <row r="216" spans="1:4" ht="14.25" thickTop="1" thickBot="1" x14ac:dyDescent="0.25">
      <c r="A216" s="22">
        <f t="shared" si="10"/>
        <v>210</v>
      </c>
      <c r="B216" s="20">
        <f ca="1">IF($A216&lt;=MIN($A$3,Sample!$A$3),RANK(Sample!B216,randomnos),"")</f>
        <v>211</v>
      </c>
      <c r="C216" s="6">
        <f t="shared" ca="1" si="11"/>
        <v>1</v>
      </c>
      <c r="D216" s="21" t="str">
        <f t="shared" ca="1" si="12"/>
        <v>OMOP</v>
      </c>
    </row>
    <row r="217" spans="1:4" ht="14.25" thickTop="1" thickBot="1" x14ac:dyDescent="0.25">
      <c r="A217" s="22">
        <f t="shared" si="10"/>
        <v>211</v>
      </c>
      <c r="B217" s="20">
        <f ca="1">IF($A217&lt;=MIN($A$3,Sample!$A$3),RANK(Sample!B217,randomnos),"")</f>
        <v>21</v>
      </c>
      <c r="C217" s="6">
        <f t="shared" ca="1" si="11"/>
        <v>1</v>
      </c>
      <c r="D217" s="21" t="str">
        <f t="shared" ca="1" si="12"/>
        <v>OMOP</v>
      </c>
    </row>
    <row r="218" spans="1:4" ht="14.25" thickTop="1" thickBot="1" x14ac:dyDescent="0.25">
      <c r="A218" s="22">
        <f t="shared" si="10"/>
        <v>212</v>
      </c>
      <c r="B218" s="20">
        <f ca="1">IF($A218&lt;=MIN($A$3,Sample!$A$3),RANK(Sample!B218,randomnos),"")</f>
        <v>17</v>
      </c>
      <c r="C218" s="6">
        <f t="shared" ca="1" si="11"/>
        <v>1</v>
      </c>
      <c r="D218" s="21" t="str">
        <f t="shared" ca="1" si="12"/>
        <v>OMOP</v>
      </c>
    </row>
    <row r="219" spans="1:4" ht="14.25" thickTop="1" thickBot="1" x14ac:dyDescent="0.25">
      <c r="A219" s="22">
        <f t="shared" si="10"/>
        <v>213</v>
      </c>
      <c r="B219" s="20">
        <f ca="1">IF($A219&lt;=MIN($A$3,Sample!$A$3),RANK(Sample!B219,randomnos),"")</f>
        <v>147</v>
      </c>
      <c r="C219" s="6">
        <f t="shared" ca="1" si="11"/>
        <v>1</v>
      </c>
      <c r="D219" s="21" t="str">
        <f t="shared" ca="1" si="12"/>
        <v>OMOP</v>
      </c>
    </row>
    <row r="220" spans="1:4" ht="14.25" thickTop="1" thickBot="1" x14ac:dyDescent="0.25">
      <c r="A220" s="22">
        <f t="shared" si="10"/>
        <v>214</v>
      </c>
      <c r="B220" s="20">
        <f ca="1">IF($A220&lt;=MIN($A$3,Sample!$A$3),RANK(Sample!B220,randomnos),"")</f>
        <v>30</v>
      </c>
      <c r="C220" s="6">
        <f t="shared" ca="1" si="11"/>
        <v>1</v>
      </c>
      <c r="D220" s="21" t="str">
        <f t="shared" ca="1" si="12"/>
        <v>OMOP</v>
      </c>
    </row>
    <row r="221" spans="1:4" ht="14.25" thickTop="1" thickBot="1" x14ac:dyDescent="0.25">
      <c r="A221" s="22">
        <f t="shared" si="10"/>
        <v>215</v>
      </c>
      <c r="B221" s="20">
        <f ca="1">IF($A221&lt;=MIN($A$3,Sample!$A$3),RANK(Sample!B221,randomnos),"")</f>
        <v>200</v>
      </c>
      <c r="C221" s="6">
        <f t="shared" ca="1" si="11"/>
        <v>1</v>
      </c>
      <c r="D221" s="21" t="str">
        <f t="shared" ca="1" si="12"/>
        <v>OMOP</v>
      </c>
    </row>
    <row r="222" spans="1:4" ht="14.25" thickTop="1" thickBot="1" x14ac:dyDescent="0.25">
      <c r="A222" s="22">
        <f t="shared" si="10"/>
        <v>216</v>
      </c>
      <c r="B222" s="20">
        <f ca="1">IF($A222&lt;=MIN($A$3,Sample!$A$3),RANK(Sample!B222,randomnos),"")</f>
        <v>172</v>
      </c>
      <c r="C222" s="6">
        <f t="shared" ca="1" si="11"/>
        <v>1</v>
      </c>
      <c r="D222" s="21" t="str">
        <f t="shared" ca="1" si="12"/>
        <v>OMOP</v>
      </c>
    </row>
    <row r="223" spans="1:4" ht="14.25" thickTop="1" thickBot="1" x14ac:dyDescent="0.25">
      <c r="A223" s="22">
        <f t="shared" si="10"/>
        <v>217</v>
      </c>
      <c r="B223" s="20">
        <f ca="1">IF($A223&lt;=MIN($A$3,Sample!$A$3),RANK(Sample!B223,randomnos),"")</f>
        <v>56</v>
      </c>
      <c r="C223" s="6">
        <f t="shared" ca="1" si="11"/>
        <v>1</v>
      </c>
      <c r="D223" s="21" t="str">
        <f t="shared" ca="1" si="12"/>
        <v>OMOP</v>
      </c>
    </row>
    <row r="224" spans="1:4" ht="14.25" thickTop="1" thickBot="1" x14ac:dyDescent="0.25">
      <c r="A224" s="22">
        <f t="shared" si="10"/>
        <v>218</v>
      </c>
      <c r="B224" s="20">
        <f ca="1">IF($A224&lt;=MIN($A$3,Sample!$A$3),RANK(Sample!B224,randomnos),"")</f>
        <v>160</v>
      </c>
      <c r="C224" s="6">
        <f t="shared" ca="1" si="11"/>
        <v>1</v>
      </c>
      <c r="D224" s="21" t="str">
        <f t="shared" ca="1" si="12"/>
        <v>OMOP</v>
      </c>
    </row>
    <row r="225" spans="1:4" ht="14.25" thickTop="1" thickBot="1" x14ac:dyDescent="0.25">
      <c r="A225" s="22">
        <f t="shared" si="10"/>
        <v>219</v>
      </c>
      <c r="B225" s="20">
        <f ca="1">IF($A225&lt;=MIN($A$3,Sample!$A$3),RANK(Sample!B225,randomnos),"")</f>
        <v>8</v>
      </c>
      <c r="C225" s="6">
        <f t="shared" ca="1" si="11"/>
        <v>1</v>
      </c>
      <c r="D225" s="21" t="str">
        <f t="shared" ca="1" si="12"/>
        <v>OMOP</v>
      </c>
    </row>
    <row r="226" spans="1:4" ht="14.25" thickTop="1" thickBot="1" x14ac:dyDescent="0.25">
      <c r="A226" s="22">
        <f t="shared" si="10"/>
        <v>220</v>
      </c>
      <c r="B226" s="20">
        <f ca="1">IF($A226&lt;=MIN($A$3,Sample!$A$3),RANK(Sample!B226,randomnos),"")</f>
        <v>132</v>
      </c>
      <c r="C226" s="6">
        <f t="shared" ca="1" si="11"/>
        <v>1</v>
      </c>
      <c r="D226" s="21" t="str">
        <f t="shared" ca="1" si="12"/>
        <v>OMOP</v>
      </c>
    </row>
    <row r="227" spans="1:4" ht="14.25" thickTop="1" thickBot="1" x14ac:dyDescent="0.25">
      <c r="A227" s="22">
        <f t="shared" si="10"/>
        <v>221</v>
      </c>
      <c r="B227" s="20">
        <f ca="1">IF($A227&lt;=MIN($A$3,Sample!$A$3),RANK(Sample!B227,randomnos),"")</f>
        <v>92</v>
      </c>
      <c r="C227" s="6">
        <f t="shared" ca="1" si="11"/>
        <v>1</v>
      </c>
      <c r="D227" s="21" t="str">
        <f t="shared" ca="1" si="12"/>
        <v>OMOP</v>
      </c>
    </row>
    <row r="228" spans="1:4" ht="14.25" thickTop="1" thickBot="1" x14ac:dyDescent="0.25">
      <c r="A228" s="22">
        <f t="shared" si="10"/>
        <v>222</v>
      </c>
      <c r="B228" s="20">
        <f ca="1">IF($A228&lt;=MIN($A$3,Sample!$A$3),RANK(Sample!B228,randomnos),"")</f>
        <v>176</v>
      </c>
      <c r="C228" s="6">
        <f t="shared" ca="1" si="11"/>
        <v>1</v>
      </c>
      <c r="D228" s="21" t="str">
        <f t="shared" ca="1" si="12"/>
        <v>OMOP</v>
      </c>
    </row>
    <row r="229" spans="1:4" ht="14.25" thickTop="1" thickBot="1" x14ac:dyDescent="0.25">
      <c r="A229" s="22">
        <f t="shared" si="10"/>
        <v>223</v>
      </c>
      <c r="B229" s="20">
        <f ca="1">IF($A229&lt;=MIN($A$3,Sample!$A$3),RANK(Sample!B229,randomnos),"")</f>
        <v>115</v>
      </c>
      <c r="C229" s="6">
        <f t="shared" ca="1" si="11"/>
        <v>0</v>
      </c>
      <c r="D229" s="21" t="str">
        <f t="shared" ca="1" si="12"/>
        <v>OMOP</v>
      </c>
    </row>
    <row r="230" spans="1:4" ht="14.25" thickTop="1" thickBot="1" x14ac:dyDescent="0.25">
      <c r="A230" s="22">
        <f t="shared" si="10"/>
        <v>224</v>
      </c>
      <c r="B230" s="20">
        <f ca="1">IF($A230&lt;=MIN($A$3,Sample!$A$3),RANK(Sample!B230,randomnos),"")</f>
        <v>52</v>
      </c>
      <c r="C230" s="6">
        <f t="shared" ca="1" si="11"/>
        <v>1</v>
      </c>
      <c r="D230" s="21" t="str">
        <f t="shared" ca="1" si="12"/>
        <v>OMOP</v>
      </c>
    </row>
    <row r="231" spans="1:4" ht="14.25" thickTop="1" thickBot="1" x14ac:dyDescent="0.25">
      <c r="A231" s="22">
        <f t="shared" si="10"/>
        <v>225</v>
      </c>
      <c r="B231" s="20">
        <f ca="1">IF($A231&lt;=MIN($A$3,Sample!$A$3),RANK(Sample!B231,randomnos),"")</f>
        <v>42</v>
      </c>
      <c r="C231" s="6">
        <f t="shared" ca="1" si="11"/>
        <v>1</v>
      </c>
      <c r="D231" s="21" t="str">
        <f t="shared" ca="1" si="12"/>
        <v>OMOP</v>
      </c>
    </row>
    <row r="232" spans="1:4" ht="14.25" thickTop="1" thickBot="1" x14ac:dyDescent="0.25">
      <c r="A232" s="22">
        <f t="shared" si="10"/>
        <v>226</v>
      </c>
      <c r="B232" s="20">
        <f ca="1">IF($A232&lt;=MIN($A$3,Sample!$A$3),RANK(Sample!B232,randomnos),"")</f>
        <v>28</v>
      </c>
      <c r="C232" s="6">
        <f t="shared" ca="1" si="11"/>
        <v>1</v>
      </c>
      <c r="D232" s="21" t="str">
        <f t="shared" ca="1" si="12"/>
        <v>OMOP</v>
      </c>
    </row>
    <row r="233" spans="1:4" ht="14.25" thickTop="1" thickBot="1" x14ac:dyDescent="0.25">
      <c r="A233" s="22">
        <f t="shared" si="10"/>
        <v>227</v>
      </c>
      <c r="B233" s="20">
        <f ca="1">IF($A233&lt;=MIN($A$3,Sample!$A$3),RANK(Sample!B233,randomnos),"")</f>
        <v>130</v>
      </c>
      <c r="C233" s="6">
        <f t="shared" ca="1" si="11"/>
        <v>1</v>
      </c>
      <c r="D233" s="21" t="str">
        <f t="shared" ca="1" si="12"/>
        <v>OMOP</v>
      </c>
    </row>
    <row r="234" spans="1:4" ht="14.25" thickTop="1" thickBot="1" x14ac:dyDescent="0.25">
      <c r="A234" s="22">
        <f t="shared" si="10"/>
        <v>228</v>
      </c>
      <c r="B234" s="20">
        <f ca="1">IF($A234&lt;=MIN($A$3,Sample!$A$3),RANK(Sample!B234,randomnos),"")</f>
        <v>180</v>
      </c>
      <c r="C234" s="6">
        <f t="shared" ca="1" si="11"/>
        <v>1</v>
      </c>
      <c r="D234" s="21" t="str">
        <f t="shared" ca="1" si="12"/>
        <v>OMOP</v>
      </c>
    </row>
    <row r="235" spans="1:4" ht="14.25" thickTop="1" thickBot="1" x14ac:dyDescent="0.25">
      <c r="A235" s="22">
        <f t="shared" si="10"/>
        <v>229</v>
      </c>
      <c r="B235" s="20">
        <f ca="1">IF($A235&lt;=MIN($A$3,Sample!$A$3),RANK(Sample!B235,randomnos),"")</f>
        <v>89</v>
      </c>
      <c r="C235" s="6">
        <f t="shared" ca="1" si="11"/>
        <v>1</v>
      </c>
      <c r="D235" s="21" t="str">
        <f t="shared" ca="1" si="12"/>
        <v>OMOP</v>
      </c>
    </row>
    <row r="236" spans="1:4" ht="14.25" thickTop="1" thickBot="1" x14ac:dyDescent="0.25">
      <c r="A236" s="22">
        <f t="shared" si="10"/>
        <v>230</v>
      </c>
      <c r="B236" s="20">
        <f ca="1">IF($A236&lt;=MIN($A$3,Sample!$A$3),RANK(Sample!B236,randomnos),"")</f>
        <v>185</v>
      </c>
      <c r="C236" s="6">
        <f t="shared" ca="1" si="11"/>
        <v>1</v>
      </c>
      <c r="D236" s="21" t="str">
        <f t="shared" ca="1" si="12"/>
        <v>OMOP</v>
      </c>
    </row>
    <row r="237" spans="1:4" ht="14.25" thickTop="1" thickBot="1" x14ac:dyDescent="0.25">
      <c r="A237" s="22" t="str">
        <f t="shared" si="10"/>
        <v/>
      </c>
      <c r="B237" s="20" t="str">
        <f>IF($A237&lt;=MIN($A$3,Sample!$A$3),RANK(Sample!B237,randomnos),"")</f>
        <v/>
      </c>
      <c r="C237" s="6" t="str">
        <f t="shared" si="11"/>
        <v/>
      </c>
      <c r="D237" s="21" t="str">
        <f t="shared" si="12"/>
        <v/>
      </c>
    </row>
    <row r="238" spans="1:4" ht="14.25" thickTop="1" thickBot="1" x14ac:dyDescent="0.25">
      <c r="A238" s="22" t="str">
        <f t="shared" si="10"/>
        <v/>
      </c>
      <c r="B238" s="20" t="str">
        <f>IF($A238&lt;=MIN($A$3,Sample!$A$3),RANK(Sample!B238,randomnos),"")</f>
        <v/>
      </c>
      <c r="C238" s="6" t="str">
        <f t="shared" si="11"/>
        <v/>
      </c>
      <c r="D238" s="21" t="str">
        <f t="shared" si="12"/>
        <v/>
      </c>
    </row>
    <row r="239" spans="1:4" ht="14.25" thickTop="1" thickBot="1" x14ac:dyDescent="0.25">
      <c r="A239" s="22" t="str">
        <f t="shared" si="10"/>
        <v/>
      </c>
      <c r="B239" s="20" t="str">
        <f>IF($A239&lt;=MIN($A$3,Sample!$A$3),RANK(Sample!B239,randomnos),"")</f>
        <v/>
      </c>
      <c r="C239" s="6" t="str">
        <f t="shared" si="11"/>
        <v/>
      </c>
      <c r="D239" s="21" t="str">
        <f t="shared" si="12"/>
        <v/>
      </c>
    </row>
    <row r="240" spans="1:4" ht="14.25" thickTop="1" thickBot="1" x14ac:dyDescent="0.25">
      <c r="A240" s="22" t="str">
        <f t="shared" si="10"/>
        <v/>
      </c>
      <c r="B240" s="20" t="str">
        <f>IF($A240&lt;=MIN($A$3,Sample!$A$3),RANK(Sample!B240,randomnos),"")</f>
        <v/>
      </c>
      <c r="C240" s="6" t="str">
        <f t="shared" si="11"/>
        <v/>
      </c>
      <c r="D240" s="21" t="str">
        <f t="shared" si="12"/>
        <v/>
      </c>
    </row>
    <row r="241" spans="1:4" ht="14.25" thickTop="1" thickBot="1" x14ac:dyDescent="0.25">
      <c r="A241" s="22" t="str">
        <f t="shared" si="10"/>
        <v/>
      </c>
      <c r="B241" s="20" t="str">
        <f>IF($A241&lt;=MIN($A$3,Sample!$A$3),RANK(Sample!B241,randomnos),"")</f>
        <v/>
      </c>
      <c r="C241" s="6" t="str">
        <f t="shared" si="11"/>
        <v/>
      </c>
      <c r="D241" s="21" t="str">
        <f t="shared" si="12"/>
        <v/>
      </c>
    </row>
    <row r="242" spans="1:4" ht="14.25" thickTop="1" thickBot="1" x14ac:dyDescent="0.25">
      <c r="A242" s="22" t="str">
        <f t="shared" si="10"/>
        <v/>
      </c>
      <c r="B242" s="20" t="str">
        <f>IF($A242&lt;=MIN($A$3,Sample!$A$3),RANK(Sample!B242,randomnos),"")</f>
        <v/>
      </c>
      <c r="C242" s="6" t="str">
        <f t="shared" si="11"/>
        <v/>
      </c>
      <c r="D242" s="21" t="str">
        <f t="shared" si="12"/>
        <v/>
      </c>
    </row>
    <row r="243" spans="1:4" ht="14.25" thickTop="1" thickBot="1" x14ac:dyDescent="0.25">
      <c r="A243" s="22" t="str">
        <f t="shared" si="10"/>
        <v/>
      </c>
      <c r="B243" s="20" t="str">
        <f>IF($A243&lt;=MIN($A$3,Sample!$A$3),RANK(Sample!B243,randomnos),"")</f>
        <v/>
      </c>
      <c r="C243" s="6" t="str">
        <f t="shared" si="11"/>
        <v/>
      </c>
      <c r="D243" s="21" t="str">
        <f t="shared" si="12"/>
        <v/>
      </c>
    </row>
    <row r="244" spans="1:4" ht="14.25" thickTop="1" thickBot="1" x14ac:dyDescent="0.25">
      <c r="A244" s="22" t="str">
        <f t="shared" si="10"/>
        <v/>
      </c>
      <c r="B244" s="20" t="str">
        <f>IF($A244&lt;=MIN($A$3,Sample!$A$3),RANK(Sample!B244,randomnos),"")</f>
        <v/>
      </c>
      <c r="C244" s="6" t="str">
        <f t="shared" si="11"/>
        <v/>
      </c>
      <c r="D244" s="21" t="str">
        <f t="shared" si="12"/>
        <v/>
      </c>
    </row>
    <row r="245" spans="1:4" ht="14.25" thickTop="1" thickBot="1" x14ac:dyDescent="0.25">
      <c r="A245" s="22" t="str">
        <f t="shared" si="10"/>
        <v/>
      </c>
      <c r="B245" s="20" t="str">
        <f>IF($A245&lt;=MIN($A$3,Sample!$A$3),RANK(Sample!B245,randomnos),"")</f>
        <v/>
      </c>
      <c r="C245" s="6" t="str">
        <f t="shared" si="11"/>
        <v/>
      </c>
      <c r="D245" s="21" t="str">
        <f t="shared" si="12"/>
        <v/>
      </c>
    </row>
    <row r="246" spans="1:4" ht="14.25" thickTop="1" thickBot="1" x14ac:dyDescent="0.25">
      <c r="A246" s="22" t="str">
        <f t="shared" si="10"/>
        <v/>
      </c>
      <c r="B246" s="20" t="str">
        <f>IF($A246&lt;=MIN($A$3,Sample!$A$3),RANK(Sample!B246,randomnos),"")</f>
        <v/>
      </c>
      <c r="C246" s="6" t="str">
        <f t="shared" si="11"/>
        <v/>
      </c>
      <c r="D246" s="21" t="str">
        <f t="shared" si="12"/>
        <v/>
      </c>
    </row>
    <row r="247" spans="1:4" ht="14.25" thickTop="1" thickBot="1" x14ac:dyDescent="0.25">
      <c r="A247" s="22" t="str">
        <f t="shared" si="10"/>
        <v/>
      </c>
      <c r="B247" s="20" t="str">
        <f>IF($A247&lt;=MIN($A$3,Sample!$A$3),RANK(Sample!B247,randomnos),"")</f>
        <v/>
      </c>
      <c r="C247" s="6" t="str">
        <f t="shared" si="11"/>
        <v/>
      </c>
      <c r="D247" s="21" t="str">
        <f t="shared" si="12"/>
        <v/>
      </c>
    </row>
    <row r="248" spans="1:4" ht="14.25" thickTop="1" thickBot="1" x14ac:dyDescent="0.25">
      <c r="A248" s="22" t="str">
        <f t="shared" si="10"/>
        <v/>
      </c>
      <c r="B248" s="20" t="str">
        <f>IF($A248&lt;=MIN($A$3,Sample!$A$3),RANK(Sample!B248,randomnos),"")</f>
        <v/>
      </c>
      <c r="C248" s="6" t="str">
        <f t="shared" si="11"/>
        <v/>
      </c>
      <c r="D248" s="21" t="str">
        <f t="shared" si="12"/>
        <v/>
      </c>
    </row>
    <row r="249" spans="1:4" ht="14.25" thickTop="1" thickBot="1" x14ac:dyDescent="0.25">
      <c r="A249" s="22" t="str">
        <f t="shared" si="10"/>
        <v/>
      </c>
      <c r="B249" s="20" t="str">
        <f>IF($A249&lt;=MIN($A$3,Sample!$A$3),RANK(Sample!B249,randomnos),"")</f>
        <v/>
      </c>
      <c r="C249" s="6" t="str">
        <f t="shared" si="11"/>
        <v/>
      </c>
      <c r="D249" s="21" t="str">
        <f t="shared" si="12"/>
        <v/>
      </c>
    </row>
    <row r="250" spans="1:4" ht="14.25" thickTop="1" thickBot="1" x14ac:dyDescent="0.25">
      <c r="A250" s="22" t="str">
        <f t="shared" si="10"/>
        <v/>
      </c>
      <c r="B250" s="20" t="str">
        <f>IF($A250&lt;=MIN($A$3,Sample!$A$3),RANK(Sample!B250,randomnos),"")</f>
        <v/>
      </c>
      <c r="C250" s="6" t="str">
        <f t="shared" si="11"/>
        <v/>
      </c>
      <c r="D250" s="21" t="str">
        <f t="shared" si="12"/>
        <v/>
      </c>
    </row>
    <row r="251" spans="1:4" ht="14.25" thickTop="1" thickBot="1" x14ac:dyDescent="0.25">
      <c r="A251" s="22" t="str">
        <f t="shared" si="10"/>
        <v/>
      </c>
      <c r="B251" s="20" t="str">
        <f>IF($A251&lt;=MIN($A$3,Sample!$A$3),RANK(Sample!B251,randomnos),"")</f>
        <v/>
      </c>
      <c r="C251" s="6" t="str">
        <f t="shared" si="11"/>
        <v/>
      </c>
      <c r="D251" s="21" t="str">
        <f t="shared" si="12"/>
        <v/>
      </c>
    </row>
    <row r="252" spans="1:4" ht="14.25" thickTop="1" thickBot="1" x14ac:dyDescent="0.25">
      <c r="A252" s="22" t="str">
        <f t="shared" si="10"/>
        <v/>
      </c>
      <c r="B252" s="20" t="str">
        <f>IF($A252&lt;=MIN($A$3,Sample!$A$3),RANK(Sample!B252,randomnos),"")</f>
        <v/>
      </c>
      <c r="C252" s="6" t="str">
        <f t="shared" si="11"/>
        <v/>
      </c>
      <c r="D252" s="21" t="str">
        <f t="shared" si="12"/>
        <v/>
      </c>
    </row>
    <row r="253" spans="1:4" ht="14.25" thickTop="1" thickBot="1" x14ac:dyDescent="0.25">
      <c r="A253" s="22" t="str">
        <f t="shared" si="10"/>
        <v/>
      </c>
      <c r="B253" s="20" t="str">
        <f>IF($A253&lt;=MIN($A$3,Sample!$A$3),RANK(Sample!B253,randomnos),"")</f>
        <v/>
      </c>
      <c r="C253" s="6" t="str">
        <f t="shared" si="11"/>
        <v/>
      </c>
      <c r="D253" s="21" t="str">
        <f t="shared" si="12"/>
        <v/>
      </c>
    </row>
    <row r="254" spans="1:4" ht="14.25" thickTop="1" thickBot="1" x14ac:dyDescent="0.25">
      <c r="A254" s="22" t="str">
        <f t="shared" si="10"/>
        <v/>
      </c>
      <c r="B254" s="20" t="str">
        <f>IF($A254&lt;=MIN($A$3,Sample!$A$3),RANK(Sample!B254,randomnos),"")</f>
        <v/>
      </c>
      <c r="C254" s="6" t="str">
        <f t="shared" si="11"/>
        <v/>
      </c>
      <c r="D254" s="21" t="str">
        <f t="shared" si="12"/>
        <v/>
      </c>
    </row>
    <row r="255" spans="1:4" ht="14.25" thickTop="1" thickBot="1" x14ac:dyDescent="0.25">
      <c r="A255" s="22" t="str">
        <f t="shared" si="10"/>
        <v/>
      </c>
      <c r="B255" s="20" t="str">
        <f>IF($A255&lt;=MIN($A$3,Sample!$A$3),RANK(Sample!B255,randomnos),"")</f>
        <v/>
      </c>
      <c r="C255" s="6" t="str">
        <f t="shared" si="11"/>
        <v/>
      </c>
      <c r="D255" s="21" t="str">
        <f t="shared" si="12"/>
        <v/>
      </c>
    </row>
    <row r="256" spans="1:4" ht="14.25" thickTop="1" thickBot="1" x14ac:dyDescent="0.25">
      <c r="A256" s="22" t="str">
        <f t="shared" si="10"/>
        <v/>
      </c>
      <c r="B256" s="20" t="str">
        <f>IF($A256&lt;=MIN($A$3,Sample!$A$3),RANK(Sample!B256,randomnos),"")</f>
        <v/>
      </c>
      <c r="C256" s="6" t="str">
        <f t="shared" si="11"/>
        <v/>
      </c>
      <c r="D256" s="21" t="str">
        <f t="shared" si="12"/>
        <v/>
      </c>
    </row>
    <row r="257" spans="1:4" ht="14.25" thickTop="1" thickBot="1" x14ac:dyDescent="0.25">
      <c r="A257" s="22" t="str">
        <f t="shared" si="10"/>
        <v/>
      </c>
      <c r="B257" s="20" t="str">
        <f>IF($A257&lt;=MIN($A$3,Sample!$A$3),RANK(Sample!B257,randomnos),"")</f>
        <v/>
      </c>
      <c r="C257" s="6" t="str">
        <f t="shared" si="11"/>
        <v/>
      </c>
      <c r="D257" s="21" t="str">
        <f t="shared" si="12"/>
        <v/>
      </c>
    </row>
    <row r="258" spans="1:4" ht="14.25" thickTop="1" thickBot="1" x14ac:dyDescent="0.25">
      <c r="A258" s="22" t="str">
        <f t="shared" si="10"/>
        <v/>
      </c>
      <c r="B258" s="20" t="str">
        <f>IF($A258&lt;=MIN($A$3,Sample!$A$3),RANK(Sample!B258,randomnos),"")</f>
        <v/>
      </c>
      <c r="C258" s="6" t="str">
        <f t="shared" si="11"/>
        <v/>
      </c>
      <c r="D258" s="21" t="str">
        <f t="shared" si="12"/>
        <v/>
      </c>
    </row>
    <row r="259" spans="1:4" ht="14.25" thickTop="1" thickBot="1" x14ac:dyDescent="0.25">
      <c r="A259" s="22" t="str">
        <f t="shared" si="10"/>
        <v/>
      </c>
      <c r="B259" s="20" t="str">
        <f>IF($A259&lt;=MIN($A$3,Sample!$A$3),RANK(Sample!B259,randomnos),"")</f>
        <v/>
      </c>
      <c r="C259" s="6" t="str">
        <f t="shared" si="11"/>
        <v/>
      </c>
      <c r="D259" s="21" t="str">
        <f t="shared" si="12"/>
        <v/>
      </c>
    </row>
    <row r="260" spans="1:4" ht="14.25" thickTop="1" thickBot="1" x14ac:dyDescent="0.25">
      <c r="A260" s="22" t="str">
        <f t="shared" si="10"/>
        <v/>
      </c>
      <c r="B260" s="20" t="str">
        <f>IF($A260&lt;=MIN($A$3,Sample!$A$3),RANK(Sample!B260,randomnos),"")</f>
        <v/>
      </c>
      <c r="C260" s="6" t="str">
        <f t="shared" si="11"/>
        <v/>
      </c>
      <c r="D260" s="21" t="str">
        <f t="shared" si="12"/>
        <v/>
      </c>
    </row>
    <row r="261" spans="1:4" ht="14.25" thickTop="1" thickBot="1" x14ac:dyDescent="0.25">
      <c r="A261" s="22" t="str">
        <f t="shared" si="10"/>
        <v/>
      </c>
      <c r="B261" s="20" t="str">
        <f>IF($A261&lt;=MIN($A$3,Sample!$A$3),RANK(Sample!B261,randomnos),"")</f>
        <v/>
      </c>
      <c r="C261" s="6" t="str">
        <f t="shared" si="11"/>
        <v/>
      </c>
      <c r="D261" s="21" t="str">
        <f t="shared" si="12"/>
        <v/>
      </c>
    </row>
    <row r="262" spans="1:4" ht="14.25" thickTop="1" thickBot="1" x14ac:dyDescent="0.25">
      <c r="A262" s="22" t="str">
        <f t="shared" si="10"/>
        <v/>
      </c>
      <c r="B262" s="20" t="str">
        <f>IF($A262&lt;=MIN($A$3,Sample!$A$3),RANK(Sample!B262,randomnos),"")</f>
        <v/>
      </c>
      <c r="C262" s="6" t="str">
        <f t="shared" si="11"/>
        <v/>
      </c>
      <c r="D262" s="21" t="str">
        <f t="shared" si="12"/>
        <v/>
      </c>
    </row>
    <row r="263" spans="1:4" ht="14.25" thickTop="1" thickBot="1" x14ac:dyDescent="0.25">
      <c r="A263" s="22" t="str">
        <f t="shared" si="10"/>
        <v/>
      </c>
      <c r="B263" s="20" t="str">
        <f>IF($A263&lt;=MIN($A$3,Sample!$A$3),RANK(Sample!B263,randomnos),"")</f>
        <v/>
      </c>
      <c r="C263" s="6" t="str">
        <f t="shared" si="11"/>
        <v/>
      </c>
      <c r="D263" s="21" t="str">
        <f t="shared" si="12"/>
        <v/>
      </c>
    </row>
    <row r="264" spans="1:4" ht="14.25" thickTop="1" thickBot="1" x14ac:dyDescent="0.25">
      <c r="A264" s="22" t="str">
        <f t="shared" ref="A264:A327" si="13">IF(A263&lt;$A$3,A263+1,"")</f>
        <v/>
      </c>
      <c r="B264" s="20" t="str">
        <f>IF($A264&lt;=MIN($A$3,Sample!$A$3),RANK(Sample!B264,randomnos),"")</f>
        <v/>
      </c>
      <c r="C264" s="6" t="str">
        <f t="shared" ref="C264:C327" si="14">IF($B264&lt;&gt;"",VLOOKUP($B264,sampledata,3),"")</f>
        <v/>
      </c>
      <c r="D264" s="21" t="str">
        <f t="shared" ref="D264:D327" si="15">IF($B264&lt;&gt;"",VLOOKUP($A264,sampledata,4),"")</f>
        <v/>
      </c>
    </row>
    <row r="265" spans="1:4" ht="14.25" thickTop="1" thickBot="1" x14ac:dyDescent="0.25">
      <c r="A265" s="22" t="str">
        <f t="shared" si="13"/>
        <v/>
      </c>
      <c r="B265" s="20" t="str">
        <f>IF($A265&lt;=MIN($A$3,Sample!$A$3),RANK(Sample!B265,randomnos),"")</f>
        <v/>
      </c>
      <c r="C265" s="6" t="str">
        <f t="shared" si="14"/>
        <v/>
      </c>
      <c r="D265" s="21" t="str">
        <f t="shared" si="15"/>
        <v/>
      </c>
    </row>
    <row r="266" spans="1:4" ht="14.25" thickTop="1" thickBot="1" x14ac:dyDescent="0.25">
      <c r="A266" s="22" t="str">
        <f t="shared" si="13"/>
        <v/>
      </c>
      <c r="B266" s="20" t="str">
        <f>IF($A266&lt;=MIN($A$3,Sample!$A$3),RANK(Sample!B266,randomnos),"")</f>
        <v/>
      </c>
      <c r="C266" s="6" t="str">
        <f t="shared" si="14"/>
        <v/>
      </c>
      <c r="D266" s="21" t="str">
        <f t="shared" si="15"/>
        <v/>
      </c>
    </row>
    <row r="267" spans="1:4" ht="14.25" thickTop="1" thickBot="1" x14ac:dyDescent="0.25">
      <c r="A267" s="22" t="str">
        <f t="shared" si="13"/>
        <v/>
      </c>
      <c r="B267" s="20" t="str">
        <f>IF($A267&lt;=MIN($A$3,Sample!$A$3),RANK(Sample!B267,randomnos),"")</f>
        <v/>
      </c>
      <c r="C267" s="6" t="str">
        <f t="shared" si="14"/>
        <v/>
      </c>
      <c r="D267" s="21" t="str">
        <f t="shared" si="15"/>
        <v/>
      </c>
    </row>
    <row r="268" spans="1:4" ht="14.25" thickTop="1" thickBot="1" x14ac:dyDescent="0.25">
      <c r="A268" s="22" t="str">
        <f t="shared" si="13"/>
        <v/>
      </c>
      <c r="B268" s="20" t="str">
        <f>IF($A268&lt;=MIN($A$3,Sample!$A$3),RANK(Sample!B268,randomnos),"")</f>
        <v/>
      </c>
      <c r="C268" s="6" t="str">
        <f t="shared" si="14"/>
        <v/>
      </c>
      <c r="D268" s="21" t="str">
        <f t="shared" si="15"/>
        <v/>
      </c>
    </row>
    <row r="269" spans="1:4" ht="14.25" thickTop="1" thickBot="1" x14ac:dyDescent="0.25">
      <c r="A269" s="22" t="str">
        <f t="shared" si="13"/>
        <v/>
      </c>
      <c r="B269" s="20" t="str">
        <f>IF($A269&lt;=MIN($A$3,Sample!$A$3),RANK(Sample!B269,randomnos),"")</f>
        <v/>
      </c>
      <c r="C269" s="6" t="str">
        <f t="shared" si="14"/>
        <v/>
      </c>
      <c r="D269" s="21" t="str">
        <f t="shared" si="15"/>
        <v/>
      </c>
    </row>
    <row r="270" spans="1:4" ht="14.25" thickTop="1" thickBot="1" x14ac:dyDescent="0.25">
      <c r="A270" s="22" t="str">
        <f t="shared" si="13"/>
        <v/>
      </c>
      <c r="B270" s="20" t="str">
        <f>IF($A270&lt;=MIN($A$3,Sample!$A$3),RANK(Sample!B270,randomnos),"")</f>
        <v/>
      </c>
      <c r="C270" s="6" t="str">
        <f t="shared" si="14"/>
        <v/>
      </c>
      <c r="D270" s="21" t="str">
        <f t="shared" si="15"/>
        <v/>
      </c>
    </row>
    <row r="271" spans="1:4" ht="14.25" thickTop="1" thickBot="1" x14ac:dyDescent="0.25">
      <c r="A271" s="22" t="str">
        <f t="shared" si="13"/>
        <v/>
      </c>
      <c r="B271" s="20" t="str">
        <f>IF($A271&lt;=MIN($A$3,Sample!$A$3),RANK(Sample!B271,randomnos),"")</f>
        <v/>
      </c>
      <c r="C271" s="6" t="str">
        <f t="shared" si="14"/>
        <v/>
      </c>
      <c r="D271" s="21" t="str">
        <f t="shared" si="15"/>
        <v/>
      </c>
    </row>
    <row r="272" spans="1:4" ht="14.25" thickTop="1" thickBot="1" x14ac:dyDescent="0.25">
      <c r="A272" s="22" t="str">
        <f t="shared" si="13"/>
        <v/>
      </c>
      <c r="B272" s="20" t="str">
        <f>IF($A272&lt;=MIN($A$3,Sample!$A$3),RANK(Sample!B272,randomnos),"")</f>
        <v/>
      </c>
      <c r="C272" s="6" t="str">
        <f t="shared" si="14"/>
        <v/>
      </c>
      <c r="D272" s="21" t="str">
        <f t="shared" si="15"/>
        <v/>
      </c>
    </row>
    <row r="273" spans="1:4" ht="14.25" thickTop="1" thickBot="1" x14ac:dyDescent="0.25">
      <c r="A273" s="22" t="str">
        <f t="shared" si="13"/>
        <v/>
      </c>
      <c r="B273" s="20" t="str">
        <f>IF($A273&lt;=MIN($A$3,Sample!$A$3),RANK(Sample!B273,randomnos),"")</f>
        <v/>
      </c>
      <c r="C273" s="6" t="str">
        <f t="shared" si="14"/>
        <v/>
      </c>
      <c r="D273" s="21" t="str">
        <f t="shared" si="15"/>
        <v/>
      </c>
    </row>
    <row r="274" spans="1:4" ht="14.25" thickTop="1" thickBot="1" x14ac:dyDescent="0.25">
      <c r="A274" s="22" t="str">
        <f t="shared" si="13"/>
        <v/>
      </c>
      <c r="B274" s="20" t="str">
        <f>IF($A274&lt;=MIN($A$3,Sample!$A$3),RANK(Sample!B274,randomnos),"")</f>
        <v/>
      </c>
      <c r="C274" s="6" t="str">
        <f t="shared" si="14"/>
        <v/>
      </c>
      <c r="D274" s="21" t="str">
        <f t="shared" si="15"/>
        <v/>
      </c>
    </row>
    <row r="275" spans="1:4" ht="14.25" thickTop="1" thickBot="1" x14ac:dyDescent="0.25">
      <c r="A275" s="22" t="str">
        <f t="shared" si="13"/>
        <v/>
      </c>
      <c r="B275" s="20" t="str">
        <f>IF($A275&lt;=MIN($A$3,Sample!$A$3),RANK(Sample!B275,randomnos),"")</f>
        <v/>
      </c>
      <c r="C275" s="6" t="str">
        <f t="shared" si="14"/>
        <v/>
      </c>
      <c r="D275" s="21" t="str">
        <f t="shared" si="15"/>
        <v/>
      </c>
    </row>
    <row r="276" spans="1:4" ht="14.25" thickTop="1" thickBot="1" x14ac:dyDescent="0.25">
      <c r="A276" s="22" t="str">
        <f t="shared" si="13"/>
        <v/>
      </c>
      <c r="B276" s="20" t="str">
        <f>IF($A276&lt;=MIN($A$3,Sample!$A$3),RANK(Sample!B276,randomnos),"")</f>
        <v/>
      </c>
      <c r="C276" s="6" t="str">
        <f t="shared" si="14"/>
        <v/>
      </c>
      <c r="D276" s="21" t="str">
        <f t="shared" si="15"/>
        <v/>
      </c>
    </row>
    <row r="277" spans="1:4" ht="14.25" thickTop="1" thickBot="1" x14ac:dyDescent="0.25">
      <c r="A277" s="22" t="str">
        <f t="shared" si="13"/>
        <v/>
      </c>
      <c r="B277" s="20" t="str">
        <f>IF($A277&lt;=MIN($A$3,Sample!$A$3),RANK(Sample!B277,randomnos),"")</f>
        <v/>
      </c>
      <c r="C277" s="6" t="str">
        <f t="shared" si="14"/>
        <v/>
      </c>
      <c r="D277" s="21" t="str">
        <f t="shared" si="15"/>
        <v/>
      </c>
    </row>
    <row r="278" spans="1:4" ht="14.25" thickTop="1" thickBot="1" x14ac:dyDescent="0.25">
      <c r="A278" s="22" t="str">
        <f t="shared" si="13"/>
        <v/>
      </c>
      <c r="B278" s="20" t="str">
        <f>IF($A278&lt;=MIN($A$3,Sample!$A$3),RANK(Sample!B278,randomnos),"")</f>
        <v/>
      </c>
      <c r="C278" s="6" t="str">
        <f t="shared" si="14"/>
        <v/>
      </c>
      <c r="D278" s="21" t="str">
        <f t="shared" si="15"/>
        <v/>
      </c>
    </row>
    <row r="279" spans="1:4" ht="14.25" thickTop="1" thickBot="1" x14ac:dyDescent="0.25">
      <c r="A279" s="22" t="str">
        <f t="shared" si="13"/>
        <v/>
      </c>
      <c r="B279" s="20" t="str">
        <f>IF($A279&lt;=MIN($A$3,Sample!$A$3),RANK(Sample!B279,randomnos),"")</f>
        <v/>
      </c>
      <c r="C279" s="6" t="str">
        <f t="shared" si="14"/>
        <v/>
      </c>
      <c r="D279" s="21" t="str">
        <f t="shared" si="15"/>
        <v/>
      </c>
    </row>
    <row r="280" spans="1:4" ht="14.25" thickTop="1" thickBot="1" x14ac:dyDescent="0.25">
      <c r="A280" s="22" t="str">
        <f t="shared" si="13"/>
        <v/>
      </c>
      <c r="B280" s="20" t="str">
        <f>IF($A280&lt;=MIN($A$3,Sample!$A$3),RANK(Sample!B280,randomnos),"")</f>
        <v/>
      </c>
      <c r="C280" s="6" t="str">
        <f t="shared" si="14"/>
        <v/>
      </c>
      <c r="D280" s="21" t="str">
        <f t="shared" si="15"/>
        <v/>
      </c>
    </row>
    <row r="281" spans="1:4" ht="14.25" thickTop="1" thickBot="1" x14ac:dyDescent="0.25">
      <c r="A281" s="22" t="str">
        <f t="shared" si="13"/>
        <v/>
      </c>
      <c r="B281" s="20" t="str">
        <f>IF($A281&lt;=MIN($A$3,Sample!$A$3),RANK(Sample!B281,randomnos),"")</f>
        <v/>
      </c>
      <c r="C281" s="6" t="str">
        <f t="shared" si="14"/>
        <v/>
      </c>
      <c r="D281" s="21" t="str">
        <f t="shared" si="15"/>
        <v/>
      </c>
    </row>
    <row r="282" spans="1:4" ht="14.25" thickTop="1" thickBot="1" x14ac:dyDescent="0.25">
      <c r="A282" s="22" t="str">
        <f t="shared" si="13"/>
        <v/>
      </c>
      <c r="B282" s="20" t="str">
        <f>IF($A282&lt;=MIN($A$3,Sample!$A$3),RANK(Sample!B282,randomnos),"")</f>
        <v/>
      </c>
      <c r="C282" s="6" t="str">
        <f t="shared" si="14"/>
        <v/>
      </c>
      <c r="D282" s="21" t="str">
        <f t="shared" si="15"/>
        <v/>
      </c>
    </row>
    <row r="283" spans="1:4" ht="14.25" thickTop="1" thickBot="1" x14ac:dyDescent="0.25">
      <c r="A283" s="22" t="str">
        <f t="shared" si="13"/>
        <v/>
      </c>
      <c r="B283" s="20" t="str">
        <f>IF($A283&lt;=MIN($A$3,Sample!$A$3),RANK(Sample!B283,randomnos),"")</f>
        <v/>
      </c>
      <c r="C283" s="6" t="str">
        <f t="shared" si="14"/>
        <v/>
      </c>
      <c r="D283" s="21" t="str">
        <f t="shared" si="15"/>
        <v/>
      </c>
    </row>
    <row r="284" spans="1:4" ht="14.25" thickTop="1" thickBot="1" x14ac:dyDescent="0.25">
      <c r="A284" s="22" t="str">
        <f t="shared" si="13"/>
        <v/>
      </c>
      <c r="B284" s="20" t="str">
        <f>IF($A284&lt;=MIN($A$3,Sample!$A$3),RANK(Sample!B284,randomnos),"")</f>
        <v/>
      </c>
      <c r="C284" s="6" t="str">
        <f t="shared" si="14"/>
        <v/>
      </c>
      <c r="D284" s="21" t="str">
        <f t="shared" si="15"/>
        <v/>
      </c>
    </row>
    <row r="285" spans="1:4" ht="14.25" thickTop="1" thickBot="1" x14ac:dyDescent="0.25">
      <c r="A285" s="22" t="str">
        <f t="shared" si="13"/>
        <v/>
      </c>
      <c r="B285" s="20" t="str">
        <f>IF($A285&lt;=MIN($A$3,Sample!$A$3),RANK(Sample!B285,randomnos),"")</f>
        <v/>
      </c>
      <c r="C285" s="6" t="str">
        <f t="shared" si="14"/>
        <v/>
      </c>
      <c r="D285" s="21" t="str">
        <f t="shared" si="15"/>
        <v/>
      </c>
    </row>
    <row r="286" spans="1:4" ht="14.25" thickTop="1" thickBot="1" x14ac:dyDescent="0.25">
      <c r="A286" s="22" t="str">
        <f t="shared" si="13"/>
        <v/>
      </c>
      <c r="B286" s="20" t="str">
        <f>IF($A286&lt;=MIN($A$3,Sample!$A$3),RANK(Sample!B286,randomnos),"")</f>
        <v/>
      </c>
      <c r="C286" s="6" t="str">
        <f t="shared" si="14"/>
        <v/>
      </c>
      <c r="D286" s="21" t="str">
        <f t="shared" si="15"/>
        <v/>
      </c>
    </row>
    <row r="287" spans="1:4" ht="14.25" thickTop="1" thickBot="1" x14ac:dyDescent="0.25">
      <c r="A287" s="22" t="str">
        <f t="shared" si="13"/>
        <v/>
      </c>
      <c r="B287" s="20" t="str">
        <f>IF($A287&lt;=MIN($A$3,Sample!$A$3),RANK(Sample!B287,randomnos),"")</f>
        <v/>
      </c>
      <c r="C287" s="6" t="str">
        <f t="shared" si="14"/>
        <v/>
      </c>
      <c r="D287" s="21" t="str">
        <f t="shared" si="15"/>
        <v/>
      </c>
    </row>
    <row r="288" spans="1:4" ht="14.25" thickTop="1" thickBot="1" x14ac:dyDescent="0.25">
      <c r="A288" s="22" t="str">
        <f t="shared" si="13"/>
        <v/>
      </c>
      <c r="B288" s="20" t="str">
        <f>IF($A288&lt;=MIN($A$3,Sample!$A$3),RANK(Sample!B288,randomnos),"")</f>
        <v/>
      </c>
      <c r="C288" s="6" t="str">
        <f t="shared" si="14"/>
        <v/>
      </c>
      <c r="D288" s="21" t="str">
        <f t="shared" si="15"/>
        <v/>
      </c>
    </row>
    <row r="289" spans="1:4" ht="14.25" thickTop="1" thickBot="1" x14ac:dyDescent="0.25">
      <c r="A289" s="22" t="str">
        <f t="shared" si="13"/>
        <v/>
      </c>
      <c r="B289" s="20" t="str">
        <f>IF($A289&lt;=MIN($A$3,Sample!$A$3),RANK(Sample!B289,randomnos),"")</f>
        <v/>
      </c>
      <c r="C289" s="6" t="str">
        <f t="shared" si="14"/>
        <v/>
      </c>
      <c r="D289" s="21" t="str">
        <f t="shared" si="15"/>
        <v/>
      </c>
    </row>
    <row r="290" spans="1:4" ht="14.25" thickTop="1" thickBot="1" x14ac:dyDescent="0.25">
      <c r="A290" s="22" t="str">
        <f t="shared" si="13"/>
        <v/>
      </c>
      <c r="B290" s="20" t="str">
        <f>IF($A290&lt;=MIN($A$3,Sample!$A$3),RANK(Sample!B290,randomnos),"")</f>
        <v/>
      </c>
      <c r="C290" s="6" t="str">
        <f t="shared" si="14"/>
        <v/>
      </c>
      <c r="D290" s="21" t="str">
        <f t="shared" si="15"/>
        <v/>
      </c>
    </row>
    <row r="291" spans="1:4" ht="14.25" thickTop="1" thickBot="1" x14ac:dyDescent="0.25">
      <c r="A291" s="22" t="str">
        <f t="shared" si="13"/>
        <v/>
      </c>
      <c r="B291" s="20" t="str">
        <f>IF($A291&lt;=MIN($A$3,Sample!$A$3),RANK(Sample!B291,randomnos),"")</f>
        <v/>
      </c>
      <c r="C291" s="6" t="str">
        <f t="shared" si="14"/>
        <v/>
      </c>
      <c r="D291" s="21" t="str">
        <f t="shared" si="15"/>
        <v/>
      </c>
    </row>
    <row r="292" spans="1:4" ht="14.25" thickTop="1" thickBot="1" x14ac:dyDescent="0.25">
      <c r="A292" s="22" t="str">
        <f t="shared" si="13"/>
        <v/>
      </c>
      <c r="B292" s="20" t="str">
        <f>IF($A292&lt;=MIN($A$3,Sample!$A$3),RANK(Sample!B292,randomnos),"")</f>
        <v/>
      </c>
      <c r="C292" s="6" t="str">
        <f t="shared" si="14"/>
        <v/>
      </c>
      <c r="D292" s="21" t="str">
        <f t="shared" si="15"/>
        <v/>
      </c>
    </row>
    <row r="293" spans="1:4" ht="14.25" thickTop="1" thickBot="1" x14ac:dyDescent="0.25">
      <c r="A293" s="22" t="str">
        <f t="shared" si="13"/>
        <v/>
      </c>
      <c r="B293" s="20" t="str">
        <f>IF($A293&lt;=MIN($A$3,Sample!$A$3),RANK(Sample!B293,randomnos),"")</f>
        <v/>
      </c>
      <c r="C293" s="6" t="str">
        <f t="shared" si="14"/>
        <v/>
      </c>
      <c r="D293" s="21" t="str">
        <f t="shared" si="15"/>
        <v/>
      </c>
    </row>
    <row r="294" spans="1:4" ht="14.25" thickTop="1" thickBot="1" x14ac:dyDescent="0.25">
      <c r="A294" s="22" t="str">
        <f t="shared" si="13"/>
        <v/>
      </c>
      <c r="B294" s="20" t="str">
        <f>IF($A294&lt;=MIN($A$3,Sample!$A$3),RANK(Sample!B294,randomnos),"")</f>
        <v/>
      </c>
      <c r="C294" s="6" t="str">
        <f t="shared" si="14"/>
        <v/>
      </c>
      <c r="D294" s="21" t="str">
        <f t="shared" si="15"/>
        <v/>
      </c>
    </row>
    <row r="295" spans="1:4" ht="14.25" thickTop="1" thickBot="1" x14ac:dyDescent="0.25">
      <c r="A295" s="22" t="str">
        <f t="shared" si="13"/>
        <v/>
      </c>
      <c r="B295" s="20" t="str">
        <f>IF($A295&lt;=MIN($A$3,Sample!$A$3),RANK(Sample!B295,randomnos),"")</f>
        <v/>
      </c>
      <c r="C295" s="6" t="str">
        <f t="shared" si="14"/>
        <v/>
      </c>
      <c r="D295" s="21" t="str">
        <f t="shared" si="15"/>
        <v/>
      </c>
    </row>
    <row r="296" spans="1:4" ht="14.25" thickTop="1" thickBot="1" x14ac:dyDescent="0.25">
      <c r="A296" s="22" t="str">
        <f t="shared" si="13"/>
        <v/>
      </c>
      <c r="B296" s="20" t="str">
        <f>IF($A296&lt;=MIN($A$3,Sample!$A$3),RANK(Sample!B296,randomnos),"")</f>
        <v/>
      </c>
      <c r="C296" s="6" t="str">
        <f t="shared" si="14"/>
        <v/>
      </c>
      <c r="D296" s="21" t="str">
        <f t="shared" si="15"/>
        <v/>
      </c>
    </row>
    <row r="297" spans="1:4" ht="14.25" thickTop="1" thickBot="1" x14ac:dyDescent="0.25">
      <c r="A297" s="22" t="str">
        <f t="shared" si="13"/>
        <v/>
      </c>
      <c r="B297" s="20" t="str">
        <f>IF($A297&lt;=MIN($A$3,Sample!$A$3),RANK(Sample!B297,randomnos),"")</f>
        <v/>
      </c>
      <c r="C297" s="6" t="str">
        <f t="shared" si="14"/>
        <v/>
      </c>
      <c r="D297" s="21" t="str">
        <f t="shared" si="15"/>
        <v/>
      </c>
    </row>
    <row r="298" spans="1:4" ht="14.25" thickTop="1" thickBot="1" x14ac:dyDescent="0.25">
      <c r="A298" s="22" t="str">
        <f t="shared" si="13"/>
        <v/>
      </c>
      <c r="B298" s="20" t="str">
        <f>IF($A298&lt;=MIN($A$3,Sample!$A$3),RANK(Sample!B298,randomnos),"")</f>
        <v/>
      </c>
      <c r="C298" s="6" t="str">
        <f t="shared" si="14"/>
        <v/>
      </c>
      <c r="D298" s="21" t="str">
        <f t="shared" si="15"/>
        <v/>
      </c>
    </row>
    <row r="299" spans="1:4" ht="14.25" thickTop="1" thickBot="1" x14ac:dyDescent="0.25">
      <c r="A299" s="22" t="str">
        <f t="shared" si="13"/>
        <v/>
      </c>
      <c r="B299" s="20" t="str">
        <f>IF($A299&lt;=MIN($A$3,Sample!$A$3),RANK(Sample!B299,randomnos),"")</f>
        <v/>
      </c>
      <c r="C299" s="6" t="str">
        <f t="shared" si="14"/>
        <v/>
      </c>
      <c r="D299" s="21" t="str">
        <f t="shared" si="15"/>
        <v/>
      </c>
    </row>
    <row r="300" spans="1:4" ht="14.25" thickTop="1" thickBot="1" x14ac:dyDescent="0.25">
      <c r="A300" s="22" t="str">
        <f t="shared" si="13"/>
        <v/>
      </c>
      <c r="B300" s="20" t="str">
        <f>IF($A300&lt;=MIN($A$3,Sample!$A$3),RANK(Sample!B300,randomnos),"")</f>
        <v/>
      </c>
      <c r="C300" s="6" t="str">
        <f t="shared" si="14"/>
        <v/>
      </c>
      <c r="D300" s="21" t="str">
        <f t="shared" si="15"/>
        <v/>
      </c>
    </row>
    <row r="301" spans="1:4" ht="14.25" thickTop="1" thickBot="1" x14ac:dyDescent="0.25">
      <c r="A301" s="22" t="str">
        <f t="shared" si="13"/>
        <v/>
      </c>
      <c r="B301" s="20" t="str">
        <f>IF($A301&lt;=MIN($A$3,Sample!$A$3),RANK(Sample!B301,randomnos),"")</f>
        <v/>
      </c>
      <c r="C301" s="6" t="str">
        <f t="shared" si="14"/>
        <v/>
      </c>
      <c r="D301" s="21" t="str">
        <f t="shared" si="15"/>
        <v/>
      </c>
    </row>
    <row r="302" spans="1:4" ht="14.25" thickTop="1" thickBot="1" x14ac:dyDescent="0.25">
      <c r="A302" s="22" t="str">
        <f t="shared" si="13"/>
        <v/>
      </c>
      <c r="B302" s="20" t="str">
        <f>IF($A302&lt;=MIN($A$3,Sample!$A$3),RANK(Sample!B302,randomnos),"")</f>
        <v/>
      </c>
      <c r="C302" s="6" t="str">
        <f t="shared" si="14"/>
        <v/>
      </c>
      <c r="D302" s="21" t="str">
        <f t="shared" si="15"/>
        <v/>
      </c>
    </row>
    <row r="303" spans="1:4" ht="14.25" thickTop="1" thickBot="1" x14ac:dyDescent="0.25">
      <c r="A303" s="22" t="str">
        <f t="shared" si="13"/>
        <v/>
      </c>
      <c r="B303" s="20" t="str">
        <f>IF($A303&lt;=MIN($A$3,Sample!$A$3),RANK(Sample!B303,randomnos),"")</f>
        <v/>
      </c>
      <c r="C303" s="6" t="str">
        <f t="shared" si="14"/>
        <v/>
      </c>
      <c r="D303" s="21" t="str">
        <f t="shared" si="15"/>
        <v/>
      </c>
    </row>
    <row r="304" spans="1:4" ht="14.25" thickTop="1" thickBot="1" x14ac:dyDescent="0.25">
      <c r="A304" s="22" t="str">
        <f t="shared" si="13"/>
        <v/>
      </c>
      <c r="B304" s="20" t="str">
        <f>IF($A304&lt;=MIN($A$3,Sample!$A$3),RANK(Sample!B304,randomnos),"")</f>
        <v/>
      </c>
      <c r="C304" s="6" t="str">
        <f t="shared" si="14"/>
        <v/>
      </c>
      <c r="D304" s="21" t="str">
        <f t="shared" si="15"/>
        <v/>
      </c>
    </row>
    <row r="305" spans="1:4" ht="14.25" thickTop="1" thickBot="1" x14ac:dyDescent="0.25">
      <c r="A305" s="22" t="str">
        <f t="shared" si="13"/>
        <v/>
      </c>
      <c r="B305" s="20" t="str">
        <f>IF($A305&lt;=MIN($A$3,Sample!$A$3),RANK(Sample!B305,randomnos),"")</f>
        <v/>
      </c>
      <c r="C305" s="6" t="str">
        <f t="shared" si="14"/>
        <v/>
      </c>
      <c r="D305" s="21" t="str">
        <f t="shared" si="15"/>
        <v/>
      </c>
    </row>
    <row r="306" spans="1:4" ht="14.25" thickTop="1" thickBot="1" x14ac:dyDescent="0.25">
      <c r="A306" s="22" t="str">
        <f t="shared" si="13"/>
        <v/>
      </c>
      <c r="B306" s="20" t="str">
        <f>IF($A306&lt;=MIN($A$3,Sample!$A$3),RANK(Sample!B306,randomnos),"")</f>
        <v/>
      </c>
      <c r="C306" s="6" t="str">
        <f t="shared" si="14"/>
        <v/>
      </c>
      <c r="D306" s="21" t="str">
        <f t="shared" si="15"/>
        <v/>
      </c>
    </row>
    <row r="307" spans="1:4" ht="14.25" thickTop="1" thickBot="1" x14ac:dyDescent="0.25">
      <c r="A307" s="22" t="str">
        <f t="shared" si="13"/>
        <v/>
      </c>
      <c r="B307" s="20" t="str">
        <f>IF($A307&lt;=MIN($A$3,Sample!$A$3),RANK(Sample!B307,randomnos),"")</f>
        <v/>
      </c>
      <c r="C307" s="6" t="str">
        <f t="shared" si="14"/>
        <v/>
      </c>
      <c r="D307" s="21" t="str">
        <f t="shared" si="15"/>
        <v/>
      </c>
    </row>
    <row r="308" spans="1:4" ht="14.25" thickTop="1" thickBot="1" x14ac:dyDescent="0.25">
      <c r="A308" s="22" t="str">
        <f t="shared" si="13"/>
        <v/>
      </c>
      <c r="B308" s="20" t="str">
        <f>IF($A308&lt;=MIN($A$3,Sample!$A$3),RANK(Sample!B308,randomnos),"")</f>
        <v/>
      </c>
      <c r="C308" s="6" t="str">
        <f t="shared" si="14"/>
        <v/>
      </c>
      <c r="D308" s="21" t="str">
        <f t="shared" si="15"/>
        <v/>
      </c>
    </row>
    <row r="309" spans="1:4" ht="14.25" thickTop="1" thickBot="1" x14ac:dyDescent="0.25">
      <c r="A309" s="22" t="str">
        <f t="shared" si="13"/>
        <v/>
      </c>
      <c r="B309" s="20" t="str">
        <f>IF($A309&lt;=MIN($A$3,Sample!$A$3),RANK(Sample!B309,randomnos),"")</f>
        <v/>
      </c>
      <c r="C309" s="6" t="str">
        <f t="shared" si="14"/>
        <v/>
      </c>
      <c r="D309" s="21" t="str">
        <f t="shared" si="15"/>
        <v/>
      </c>
    </row>
    <row r="310" spans="1:4" ht="14.25" thickTop="1" thickBot="1" x14ac:dyDescent="0.25">
      <c r="A310" s="22" t="str">
        <f t="shared" si="13"/>
        <v/>
      </c>
      <c r="B310" s="20" t="str">
        <f>IF($A310&lt;=MIN($A$3,Sample!$A$3),RANK(Sample!B310,randomnos),"")</f>
        <v/>
      </c>
      <c r="C310" s="6" t="str">
        <f t="shared" si="14"/>
        <v/>
      </c>
      <c r="D310" s="21" t="str">
        <f t="shared" si="15"/>
        <v/>
      </c>
    </row>
    <row r="311" spans="1:4" ht="14.25" thickTop="1" thickBot="1" x14ac:dyDescent="0.25">
      <c r="A311" s="22" t="str">
        <f t="shared" si="13"/>
        <v/>
      </c>
      <c r="B311" s="20" t="str">
        <f>IF($A311&lt;=MIN($A$3,Sample!$A$3),RANK(Sample!B311,randomnos),"")</f>
        <v/>
      </c>
      <c r="C311" s="6" t="str">
        <f t="shared" si="14"/>
        <v/>
      </c>
      <c r="D311" s="21" t="str">
        <f t="shared" si="15"/>
        <v/>
      </c>
    </row>
    <row r="312" spans="1:4" ht="14.25" thickTop="1" thickBot="1" x14ac:dyDescent="0.25">
      <c r="A312" s="22" t="str">
        <f t="shared" si="13"/>
        <v/>
      </c>
      <c r="B312" s="20" t="str">
        <f>IF($A312&lt;=MIN($A$3,Sample!$A$3),RANK(Sample!B312,randomnos),"")</f>
        <v/>
      </c>
      <c r="C312" s="6" t="str">
        <f t="shared" si="14"/>
        <v/>
      </c>
      <c r="D312" s="21" t="str">
        <f t="shared" si="15"/>
        <v/>
      </c>
    </row>
    <row r="313" spans="1:4" ht="14.25" thickTop="1" thickBot="1" x14ac:dyDescent="0.25">
      <c r="A313" s="22" t="str">
        <f t="shared" si="13"/>
        <v/>
      </c>
      <c r="B313" s="20" t="str">
        <f>IF($A313&lt;=MIN($A$3,Sample!$A$3),RANK(Sample!B313,randomnos),"")</f>
        <v/>
      </c>
      <c r="C313" s="6" t="str">
        <f t="shared" si="14"/>
        <v/>
      </c>
      <c r="D313" s="21" t="str">
        <f t="shared" si="15"/>
        <v/>
      </c>
    </row>
    <row r="314" spans="1:4" ht="14.25" thickTop="1" thickBot="1" x14ac:dyDescent="0.25">
      <c r="A314" s="22" t="str">
        <f t="shared" si="13"/>
        <v/>
      </c>
      <c r="B314" s="20" t="str">
        <f>IF($A314&lt;=MIN($A$3,Sample!$A$3),RANK(Sample!B314,randomnos),"")</f>
        <v/>
      </c>
      <c r="C314" s="6" t="str">
        <f t="shared" si="14"/>
        <v/>
      </c>
      <c r="D314" s="21" t="str">
        <f t="shared" si="15"/>
        <v/>
      </c>
    </row>
    <row r="315" spans="1:4" ht="14.25" thickTop="1" thickBot="1" x14ac:dyDescent="0.25">
      <c r="A315" s="22" t="str">
        <f t="shared" si="13"/>
        <v/>
      </c>
      <c r="B315" s="20" t="str">
        <f>IF($A315&lt;=MIN($A$3,Sample!$A$3),RANK(Sample!B315,randomnos),"")</f>
        <v/>
      </c>
      <c r="C315" s="6" t="str">
        <f t="shared" si="14"/>
        <v/>
      </c>
      <c r="D315" s="21" t="str">
        <f t="shared" si="15"/>
        <v/>
      </c>
    </row>
    <row r="316" spans="1:4" ht="14.25" thickTop="1" thickBot="1" x14ac:dyDescent="0.25">
      <c r="A316" s="22" t="str">
        <f t="shared" si="13"/>
        <v/>
      </c>
      <c r="B316" s="20" t="str">
        <f>IF($A316&lt;=MIN($A$3,Sample!$A$3),RANK(Sample!B316,randomnos),"")</f>
        <v/>
      </c>
      <c r="C316" s="6" t="str">
        <f t="shared" si="14"/>
        <v/>
      </c>
      <c r="D316" s="21" t="str">
        <f t="shared" si="15"/>
        <v/>
      </c>
    </row>
    <row r="317" spans="1:4" ht="14.25" thickTop="1" thickBot="1" x14ac:dyDescent="0.25">
      <c r="A317" s="22" t="str">
        <f t="shared" si="13"/>
        <v/>
      </c>
      <c r="B317" s="20" t="str">
        <f>IF($A317&lt;=MIN($A$3,Sample!$A$3),RANK(Sample!B317,randomnos),"")</f>
        <v/>
      </c>
      <c r="C317" s="6" t="str">
        <f t="shared" si="14"/>
        <v/>
      </c>
      <c r="D317" s="21" t="str">
        <f t="shared" si="15"/>
        <v/>
      </c>
    </row>
    <row r="318" spans="1:4" ht="14.25" thickTop="1" thickBot="1" x14ac:dyDescent="0.25">
      <c r="A318" s="22" t="str">
        <f t="shared" si="13"/>
        <v/>
      </c>
      <c r="B318" s="20" t="str">
        <f>IF($A318&lt;=MIN($A$3,Sample!$A$3),RANK(Sample!B318,randomnos),"")</f>
        <v/>
      </c>
      <c r="C318" s="6" t="str">
        <f t="shared" si="14"/>
        <v/>
      </c>
      <c r="D318" s="21" t="str">
        <f t="shared" si="15"/>
        <v/>
      </c>
    </row>
    <row r="319" spans="1:4" ht="14.25" thickTop="1" thickBot="1" x14ac:dyDescent="0.25">
      <c r="A319" s="22" t="str">
        <f t="shared" si="13"/>
        <v/>
      </c>
      <c r="B319" s="20" t="str">
        <f>IF($A319&lt;=MIN($A$3,Sample!$A$3),RANK(Sample!B319,randomnos),"")</f>
        <v/>
      </c>
      <c r="C319" s="6" t="str">
        <f t="shared" si="14"/>
        <v/>
      </c>
      <c r="D319" s="21" t="str">
        <f t="shared" si="15"/>
        <v/>
      </c>
    </row>
    <row r="320" spans="1:4" ht="14.25" thickTop="1" thickBot="1" x14ac:dyDescent="0.25">
      <c r="A320" s="22" t="str">
        <f t="shared" si="13"/>
        <v/>
      </c>
      <c r="B320" s="20" t="str">
        <f>IF($A320&lt;=MIN($A$3,Sample!$A$3),RANK(Sample!B320,randomnos),"")</f>
        <v/>
      </c>
      <c r="C320" s="6" t="str">
        <f t="shared" si="14"/>
        <v/>
      </c>
      <c r="D320" s="21" t="str">
        <f t="shared" si="15"/>
        <v/>
      </c>
    </row>
    <row r="321" spans="1:4" ht="14.25" thickTop="1" thickBot="1" x14ac:dyDescent="0.25">
      <c r="A321" s="22" t="str">
        <f t="shared" si="13"/>
        <v/>
      </c>
      <c r="B321" s="20" t="str">
        <f>IF($A321&lt;=MIN($A$3,Sample!$A$3),RANK(Sample!B321,randomnos),"")</f>
        <v/>
      </c>
      <c r="C321" s="6" t="str">
        <f t="shared" si="14"/>
        <v/>
      </c>
      <c r="D321" s="21" t="str">
        <f t="shared" si="15"/>
        <v/>
      </c>
    </row>
    <row r="322" spans="1:4" ht="14.25" thickTop="1" thickBot="1" x14ac:dyDescent="0.25">
      <c r="A322" s="22" t="str">
        <f t="shared" si="13"/>
        <v/>
      </c>
      <c r="B322" s="20" t="str">
        <f>IF($A322&lt;=MIN($A$3,Sample!$A$3),RANK(Sample!B322,randomnos),"")</f>
        <v/>
      </c>
      <c r="C322" s="6" t="str">
        <f t="shared" si="14"/>
        <v/>
      </c>
      <c r="D322" s="21" t="str">
        <f t="shared" si="15"/>
        <v/>
      </c>
    </row>
    <row r="323" spans="1:4" ht="14.25" thickTop="1" thickBot="1" x14ac:dyDescent="0.25">
      <c r="A323" s="22" t="str">
        <f t="shared" si="13"/>
        <v/>
      </c>
      <c r="B323" s="20" t="str">
        <f>IF($A323&lt;=MIN($A$3,Sample!$A$3),RANK(Sample!B323,randomnos),"")</f>
        <v/>
      </c>
      <c r="C323" s="6" t="str">
        <f t="shared" si="14"/>
        <v/>
      </c>
      <c r="D323" s="21" t="str">
        <f t="shared" si="15"/>
        <v/>
      </c>
    </row>
    <row r="324" spans="1:4" ht="14.25" thickTop="1" thickBot="1" x14ac:dyDescent="0.25">
      <c r="A324" s="22" t="str">
        <f t="shared" si="13"/>
        <v/>
      </c>
      <c r="B324" s="20" t="str">
        <f>IF($A324&lt;=MIN($A$3,Sample!$A$3),RANK(Sample!B324,randomnos),"")</f>
        <v/>
      </c>
      <c r="C324" s="6" t="str">
        <f t="shared" si="14"/>
        <v/>
      </c>
      <c r="D324" s="21" t="str">
        <f t="shared" si="15"/>
        <v/>
      </c>
    </row>
    <row r="325" spans="1:4" ht="14.25" thickTop="1" thickBot="1" x14ac:dyDescent="0.25">
      <c r="A325" s="22" t="str">
        <f t="shared" si="13"/>
        <v/>
      </c>
      <c r="B325" s="20" t="str">
        <f>IF($A325&lt;=MIN($A$3,Sample!$A$3),RANK(Sample!B325,randomnos),"")</f>
        <v/>
      </c>
      <c r="C325" s="6" t="str">
        <f t="shared" si="14"/>
        <v/>
      </c>
      <c r="D325" s="21" t="str">
        <f t="shared" si="15"/>
        <v/>
      </c>
    </row>
    <row r="326" spans="1:4" ht="14.25" thickTop="1" thickBot="1" x14ac:dyDescent="0.25">
      <c r="A326" s="22" t="str">
        <f t="shared" si="13"/>
        <v/>
      </c>
      <c r="B326" s="20" t="str">
        <f>IF($A326&lt;=MIN($A$3,Sample!$A$3),RANK(Sample!B326,randomnos),"")</f>
        <v/>
      </c>
      <c r="C326" s="6" t="str">
        <f t="shared" si="14"/>
        <v/>
      </c>
      <c r="D326" s="21" t="str">
        <f t="shared" si="15"/>
        <v/>
      </c>
    </row>
    <row r="327" spans="1:4" ht="14.25" thickTop="1" thickBot="1" x14ac:dyDescent="0.25">
      <c r="A327" s="22" t="str">
        <f t="shared" si="13"/>
        <v/>
      </c>
      <c r="B327" s="20" t="str">
        <f>IF($A327&lt;=MIN($A$3,Sample!$A$3),RANK(Sample!B327,randomnos),"")</f>
        <v/>
      </c>
      <c r="C327" s="6" t="str">
        <f t="shared" si="14"/>
        <v/>
      </c>
      <c r="D327" s="21" t="str">
        <f t="shared" si="15"/>
        <v/>
      </c>
    </row>
    <row r="328" spans="1:4" ht="14.25" thickTop="1" thickBot="1" x14ac:dyDescent="0.25">
      <c r="A328" s="22" t="str">
        <f t="shared" ref="A328:A391" si="16">IF(A327&lt;$A$3,A327+1,"")</f>
        <v/>
      </c>
      <c r="B328" s="20" t="str">
        <f>IF($A328&lt;=MIN($A$3,Sample!$A$3),RANK(Sample!B328,randomnos),"")</f>
        <v/>
      </c>
      <c r="C328" s="6" t="str">
        <f t="shared" ref="C328:C391" si="17">IF($B328&lt;&gt;"",VLOOKUP($B328,sampledata,3),"")</f>
        <v/>
      </c>
      <c r="D328" s="21" t="str">
        <f t="shared" ref="D328:D391" si="18">IF($B328&lt;&gt;"",VLOOKUP($A328,sampledata,4),"")</f>
        <v/>
      </c>
    </row>
    <row r="329" spans="1:4" ht="14.25" thickTop="1" thickBot="1" x14ac:dyDescent="0.25">
      <c r="A329" s="22" t="str">
        <f t="shared" si="16"/>
        <v/>
      </c>
      <c r="B329" s="20" t="str">
        <f>IF($A329&lt;=MIN($A$3,Sample!$A$3),RANK(Sample!B329,randomnos),"")</f>
        <v/>
      </c>
      <c r="C329" s="6" t="str">
        <f t="shared" si="17"/>
        <v/>
      </c>
      <c r="D329" s="21" t="str">
        <f t="shared" si="18"/>
        <v/>
      </c>
    </row>
    <row r="330" spans="1:4" ht="14.25" thickTop="1" thickBot="1" x14ac:dyDescent="0.25">
      <c r="A330" s="22" t="str">
        <f t="shared" si="16"/>
        <v/>
      </c>
      <c r="B330" s="20" t="str">
        <f>IF($A330&lt;=MIN($A$3,Sample!$A$3),RANK(Sample!B330,randomnos),"")</f>
        <v/>
      </c>
      <c r="C330" s="6" t="str">
        <f t="shared" si="17"/>
        <v/>
      </c>
      <c r="D330" s="21" t="str">
        <f t="shared" si="18"/>
        <v/>
      </c>
    </row>
    <row r="331" spans="1:4" ht="14.25" thickTop="1" thickBot="1" x14ac:dyDescent="0.25">
      <c r="A331" s="22" t="str">
        <f t="shared" si="16"/>
        <v/>
      </c>
      <c r="B331" s="20" t="str">
        <f>IF($A331&lt;=MIN($A$3,Sample!$A$3),RANK(Sample!B331,randomnos),"")</f>
        <v/>
      </c>
      <c r="C331" s="6" t="str">
        <f t="shared" si="17"/>
        <v/>
      </c>
      <c r="D331" s="21" t="str">
        <f t="shared" si="18"/>
        <v/>
      </c>
    </row>
    <row r="332" spans="1:4" ht="14.25" thickTop="1" thickBot="1" x14ac:dyDescent="0.25">
      <c r="A332" s="22" t="str">
        <f t="shared" si="16"/>
        <v/>
      </c>
      <c r="B332" s="20" t="str">
        <f>IF($A332&lt;=MIN($A$3,Sample!$A$3),RANK(Sample!B332,randomnos),"")</f>
        <v/>
      </c>
      <c r="C332" s="6" t="str">
        <f t="shared" si="17"/>
        <v/>
      </c>
      <c r="D332" s="21" t="str">
        <f t="shared" si="18"/>
        <v/>
      </c>
    </row>
    <row r="333" spans="1:4" ht="14.25" thickTop="1" thickBot="1" x14ac:dyDescent="0.25">
      <c r="A333" s="22" t="str">
        <f t="shared" si="16"/>
        <v/>
      </c>
      <c r="B333" s="20" t="str">
        <f>IF($A333&lt;=MIN($A$3,Sample!$A$3),RANK(Sample!B333,randomnos),"")</f>
        <v/>
      </c>
      <c r="C333" s="6" t="str">
        <f t="shared" si="17"/>
        <v/>
      </c>
      <c r="D333" s="21" t="str">
        <f t="shared" si="18"/>
        <v/>
      </c>
    </row>
    <row r="334" spans="1:4" ht="14.25" thickTop="1" thickBot="1" x14ac:dyDescent="0.25">
      <c r="A334" s="22" t="str">
        <f t="shared" si="16"/>
        <v/>
      </c>
      <c r="B334" s="20" t="str">
        <f>IF($A334&lt;=MIN($A$3,Sample!$A$3),RANK(Sample!B334,randomnos),"")</f>
        <v/>
      </c>
      <c r="C334" s="6" t="str">
        <f t="shared" si="17"/>
        <v/>
      </c>
      <c r="D334" s="21" t="str">
        <f t="shared" si="18"/>
        <v/>
      </c>
    </row>
    <row r="335" spans="1:4" ht="14.25" thickTop="1" thickBot="1" x14ac:dyDescent="0.25">
      <c r="A335" s="22" t="str">
        <f t="shared" si="16"/>
        <v/>
      </c>
      <c r="B335" s="20" t="str">
        <f>IF($A335&lt;=MIN($A$3,Sample!$A$3),RANK(Sample!B335,randomnos),"")</f>
        <v/>
      </c>
      <c r="C335" s="6" t="str">
        <f t="shared" si="17"/>
        <v/>
      </c>
      <c r="D335" s="21" t="str">
        <f t="shared" si="18"/>
        <v/>
      </c>
    </row>
    <row r="336" spans="1:4" ht="14.25" thickTop="1" thickBot="1" x14ac:dyDescent="0.25">
      <c r="A336" s="22" t="str">
        <f t="shared" si="16"/>
        <v/>
      </c>
      <c r="B336" s="20" t="str">
        <f>IF($A336&lt;=MIN($A$3,Sample!$A$3),RANK(Sample!B336,randomnos),"")</f>
        <v/>
      </c>
      <c r="C336" s="6" t="str">
        <f t="shared" si="17"/>
        <v/>
      </c>
      <c r="D336" s="21" t="str">
        <f t="shared" si="18"/>
        <v/>
      </c>
    </row>
    <row r="337" spans="1:4" ht="14.25" thickTop="1" thickBot="1" x14ac:dyDescent="0.25">
      <c r="A337" s="22" t="str">
        <f t="shared" si="16"/>
        <v/>
      </c>
      <c r="B337" s="20" t="str">
        <f>IF($A337&lt;=MIN($A$3,Sample!$A$3),RANK(Sample!B337,randomnos),"")</f>
        <v/>
      </c>
      <c r="C337" s="6" t="str">
        <f t="shared" si="17"/>
        <v/>
      </c>
      <c r="D337" s="21" t="str">
        <f t="shared" si="18"/>
        <v/>
      </c>
    </row>
    <row r="338" spans="1:4" ht="14.25" thickTop="1" thickBot="1" x14ac:dyDescent="0.25">
      <c r="A338" s="22" t="str">
        <f t="shared" si="16"/>
        <v/>
      </c>
      <c r="B338" s="20" t="str">
        <f>IF($A338&lt;=MIN($A$3,Sample!$A$3),RANK(Sample!B338,randomnos),"")</f>
        <v/>
      </c>
      <c r="C338" s="6" t="str">
        <f t="shared" si="17"/>
        <v/>
      </c>
      <c r="D338" s="21" t="str">
        <f t="shared" si="18"/>
        <v/>
      </c>
    </row>
    <row r="339" spans="1:4" ht="14.25" thickTop="1" thickBot="1" x14ac:dyDescent="0.25">
      <c r="A339" s="22" t="str">
        <f t="shared" si="16"/>
        <v/>
      </c>
      <c r="B339" s="20" t="str">
        <f>IF($A339&lt;=MIN($A$3,Sample!$A$3),RANK(Sample!B339,randomnos),"")</f>
        <v/>
      </c>
      <c r="C339" s="6" t="str">
        <f t="shared" si="17"/>
        <v/>
      </c>
      <c r="D339" s="21" t="str">
        <f t="shared" si="18"/>
        <v/>
      </c>
    </row>
    <row r="340" spans="1:4" ht="14.25" thickTop="1" thickBot="1" x14ac:dyDescent="0.25">
      <c r="A340" s="22" t="str">
        <f t="shared" si="16"/>
        <v/>
      </c>
      <c r="B340" s="20" t="str">
        <f>IF($A340&lt;=MIN($A$3,Sample!$A$3),RANK(Sample!B340,randomnos),"")</f>
        <v/>
      </c>
      <c r="C340" s="6" t="str">
        <f t="shared" si="17"/>
        <v/>
      </c>
      <c r="D340" s="21" t="str">
        <f t="shared" si="18"/>
        <v/>
      </c>
    </row>
    <row r="341" spans="1:4" ht="14.25" thickTop="1" thickBot="1" x14ac:dyDescent="0.25">
      <c r="A341" s="22" t="str">
        <f t="shared" si="16"/>
        <v/>
      </c>
      <c r="B341" s="20" t="str">
        <f>IF($A341&lt;=MIN($A$3,Sample!$A$3),RANK(Sample!B341,randomnos),"")</f>
        <v/>
      </c>
      <c r="C341" s="6" t="str">
        <f t="shared" si="17"/>
        <v/>
      </c>
      <c r="D341" s="21" t="str">
        <f t="shared" si="18"/>
        <v/>
      </c>
    </row>
    <row r="342" spans="1:4" ht="14.25" thickTop="1" thickBot="1" x14ac:dyDescent="0.25">
      <c r="A342" s="22" t="str">
        <f t="shared" si="16"/>
        <v/>
      </c>
      <c r="B342" s="20" t="str">
        <f>IF($A342&lt;=MIN($A$3,Sample!$A$3),RANK(Sample!B342,randomnos),"")</f>
        <v/>
      </c>
      <c r="C342" s="6" t="str">
        <f t="shared" si="17"/>
        <v/>
      </c>
      <c r="D342" s="21" t="str">
        <f t="shared" si="18"/>
        <v/>
      </c>
    </row>
    <row r="343" spans="1:4" ht="14.25" thickTop="1" thickBot="1" x14ac:dyDescent="0.25">
      <c r="A343" s="22" t="str">
        <f t="shared" si="16"/>
        <v/>
      </c>
      <c r="B343" s="20" t="str">
        <f>IF($A343&lt;=MIN($A$3,Sample!$A$3),RANK(Sample!B343,randomnos),"")</f>
        <v/>
      </c>
      <c r="C343" s="6" t="str">
        <f t="shared" si="17"/>
        <v/>
      </c>
      <c r="D343" s="21" t="str">
        <f t="shared" si="18"/>
        <v/>
      </c>
    </row>
    <row r="344" spans="1:4" ht="14.25" thickTop="1" thickBot="1" x14ac:dyDescent="0.25">
      <c r="A344" s="22" t="str">
        <f t="shared" si="16"/>
        <v/>
      </c>
      <c r="B344" s="20" t="str">
        <f>IF($A344&lt;=MIN($A$3,Sample!$A$3),RANK(Sample!B344,randomnos),"")</f>
        <v/>
      </c>
      <c r="C344" s="6" t="str">
        <f t="shared" si="17"/>
        <v/>
      </c>
      <c r="D344" s="21" t="str">
        <f t="shared" si="18"/>
        <v/>
      </c>
    </row>
    <row r="345" spans="1:4" ht="14.25" thickTop="1" thickBot="1" x14ac:dyDescent="0.25">
      <c r="A345" s="22" t="str">
        <f t="shared" si="16"/>
        <v/>
      </c>
      <c r="B345" s="20" t="str">
        <f>IF($A345&lt;=MIN($A$3,Sample!$A$3),RANK(Sample!B345,randomnos),"")</f>
        <v/>
      </c>
      <c r="C345" s="6" t="str">
        <f t="shared" si="17"/>
        <v/>
      </c>
      <c r="D345" s="21" t="str">
        <f t="shared" si="18"/>
        <v/>
      </c>
    </row>
    <row r="346" spans="1:4" ht="14.25" thickTop="1" thickBot="1" x14ac:dyDescent="0.25">
      <c r="A346" s="22" t="str">
        <f t="shared" si="16"/>
        <v/>
      </c>
      <c r="B346" s="20" t="str">
        <f>IF($A346&lt;=MIN($A$3,Sample!$A$3),RANK(Sample!B346,randomnos),"")</f>
        <v/>
      </c>
      <c r="C346" s="6" t="str">
        <f t="shared" si="17"/>
        <v/>
      </c>
      <c r="D346" s="21" t="str">
        <f t="shared" si="18"/>
        <v/>
      </c>
    </row>
    <row r="347" spans="1:4" ht="14.25" thickTop="1" thickBot="1" x14ac:dyDescent="0.25">
      <c r="A347" s="22" t="str">
        <f t="shared" si="16"/>
        <v/>
      </c>
      <c r="B347" s="20" t="str">
        <f>IF($A347&lt;=MIN($A$3,Sample!$A$3),RANK(Sample!B347,randomnos),"")</f>
        <v/>
      </c>
      <c r="C347" s="6" t="str">
        <f t="shared" si="17"/>
        <v/>
      </c>
      <c r="D347" s="21" t="str">
        <f t="shared" si="18"/>
        <v/>
      </c>
    </row>
    <row r="348" spans="1:4" ht="14.25" thickTop="1" thickBot="1" x14ac:dyDescent="0.25">
      <c r="A348" s="22" t="str">
        <f t="shared" si="16"/>
        <v/>
      </c>
      <c r="B348" s="20" t="str">
        <f>IF($A348&lt;=MIN($A$3,Sample!$A$3),RANK(Sample!B348,randomnos),"")</f>
        <v/>
      </c>
      <c r="C348" s="6" t="str">
        <f t="shared" si="17"/>
        <v/>
      </c>
      <c r="D348" s="21" t="str">
        <f t="shared" si="18"/>
        <v/>
      </c>
    </row>
    <row r="349" spans="1:4" ht="14.25" thickTop="1" thickBot="1" x14ac:dyDescent="0.25">
      <c r="A349" s="22" t="str">
        <f t="shared" si="16"/>
        <v/>
      </c>
      <c r="B349" s="20" t="str">
        <f>IF($A349&lt;=MIN($A$3,Sample!$A$3),RANK(Sample!B349,randomnos),"")</f>
        <v/>
      </c>
      <c r="C349" s="6" t="str">
        <f t="shared" si="17"/>
        <v/>
      </c>
      <c r="D349" s="21" t="str">
        <f t="shared" si="18"/>
        <v/>
      </c>
    </row>
    <row r="350" spans="1:4" ht="14.25" thickTop="1" thickBot="1" x14ac:dyDescent="0.25">
      <c r="A350" s="22" t="str">
        <f t="shared" si="16"/>
        <v/>
      </c>
      <c r="B350" s="20" t="str">
        <f>IF($A350&lt;=MIN($A$3,Sample!$A$3),RANK(Sample!B350,randomnos),"")</f>
        <v/>
      </c>
      <c r="C350" s="6" t="str">
        <f t="shared" si="17"/>
        <v/>
      </c>
      <c r="D350" s="21" t="str">
        <f t="shared" si="18"/>
        <v/>
      </c>
    </row>
    <row r="351" spans="1:4" ht="14.25" thickTop="1" thickBot="1" x14ac:dyDescent="0.25">
      <c r="A351" s="22" t="str">
        <f t="shared" si="16"/>
        <v/>
      </c>
      <c r="B351" s="20" t="str">
        <f>IF($A351&lt;=MIN($A$3,Sample!$A$3),RANK(Sample!B351,randomnos),"")</f>
        <v/>
      </c>
      <c r="C351" s="6" t="str">
        <f t="shared" si="17"/>
        <v/>
      </c>
      <c r="D351" s="21" t="str">
        <f t="shared" si="18"/>
        <v/>
      </c>
    </row>
    <row r="352" spans="1:4" ht="14.25" thickTop="1" thickBot="1" x14ac:dyDescent="0.25">
      <c r="A352" s="22" t="str">
        <f t="shared" si="16"/>
        <v/>
      </c>
      <c r="B352" s="20" t="str">
        <f>IF($A352&lt;=MIN($A$3,Sample!$A$3),RANK(Sample!B352,randomnos),"")</f>
        <v/>
      </c>
      <c r="C352" s="6" t="str">
        <f t="shared" si="17"/>
        <v/>
      </c>
      <c r="D352" s="21" t="str">
        <f t="shared" si="18"/>
        <v/>
      </c>
    </row>
    <row r="353" spans="1:4" ht="14.25" thickTop="1" thickBot="1" x14ac:dyDescent="0.25">
      <c r="A353" s="22" t="str">
        <f t="shared" si="16"/>
        <v/>
      </c>
      <c r="B353" s="20" t="str">
        <f>IF($A353&lt;=MIN($A$3,Sample!$A$3),RANK(Sample!B353,randomnos),"")</f>
        <v/>
      </c>
      <c r="C353" s="6" t="str">
        <f t="shared" si="17"/>
        <v/>
      </c>
      <c r="D353" s="21" t="str">
        <f t="shared" si="18"/>
        <v/>
      </c>
    </row>
    <row r="354" spans="1:4" ht="14.25" thickTop="1" thickBot="1" x14ac:dyDescent="0.25">
      <c r="A354" s="22" t="str">
        <f t="shared" si="16"/>
        <v/>
      </c>
      <c r="B354" s="20" t="str">
        <f>IF($A354&lt;=MIN($A$3,Sample!$A$3),RANK(Sample!B354,randomnos),"")</f>
        <v/>
      </c>
      <c r="C354" s="6" t="str">
        <f t="shared" si="17"/>
        <v/>
      </c>
      <c r="D354" s="21" t="str">
        <f t="shared" si="18"/>
        <v/>
      </c>
    </row>
    <row r="355" spans="1:4" ht="14.25" thickTop="1" thickBot="1" x14ac:dyDescent="0.25">
      <c r="A355" s="22" t="str">
        <f t="shared" si="16"/>
        <v/>
      </c>
      <c r="B355" s="20" t="str">
        <f>IF($A355&lt;=MIN($A$3,Sample!$A$3),RANK(Sample!B355,randomnos),"")</f>
        <v/>
      </c>
      <c r="C355" s="6" t="str">
        <f t="shared" si="17"/>
        <v/>
      </c>
      <c r="D355" s="21" t="str">
        <f t="shared" si="18"/>
        <v/>
      </c>
    </row>
    <row r="356" spans="1:4" ht="14.25" thickTop="1" thickBot="1" x14ac:dyDescent="0.25">
      <c r="A356" s="22" t="str">
        <f t="shared" si="16"/>
        <v/>
      </c>
      <c r="B356" s="20" t="str">
        <f>IF($A356&lt;=MIN($A$3,Sample!$A$3),RANK(Sample!B356,randomnos),"")</f>
        <v/>
      </c>
      <c r="C356" s="6" t="str">
        <f t="shared" si="17"/>
        <v/>
      </c>
      <c r="D356" s="21" t="str">
        <f t="shared" si="18"/>
        <v/>
      </c>
    </row>
    <row r="357" spans="1:4" ht="14.25" thickTop="1" thickBot="1" x14ac:dyDescent="0.25">
      <c r="A357" s="22" t="str">
        <f t="shared" si="16"/>
        <v/>
      </c>
      <c r="B357" s="20" t="str">
        <f>IF($A357&lt;=MIN($A$3,Sample!$A$3),RANK(Sample!B357,randomnos),"")</f>
        <v/>
      </c>
      <c r="C357" s="6" t="str">
        <f t="shared" si="17"/>
        <v/>
      </c>
      <c r="D357" s="21" t="str">
        <f t="shared" si="18"/>
        <v/>
      </c>
    </row>
    <row r="358" spans="1:4" ht="14.25" thickTop="1" thickBot="1" x14ac:dyDescent="0.25">
      <c r="A358" s="22" t="str">
        <f t="shared" si="16"/>
        <v/>
      </c>
      <c r="B358" s="20" t="str">
        <f>IF($A358&lt;=MIN($A$3,Sample!$A$3),RANK(Sample!B358,randomnos),"")</f>
        <v/>
      </c>
      <c r="C358" s="6" t="str">
        <f t="shared" si="17"/>
        <v/>
      </c>
      <c r="D358" s="21" t="str">
        <f t="shared" si="18"/>
        <v/>
      </c>
    </row>
    <row r="359" spans="1:4" ht="14.25" thickTop="1" thickBot="1" x14ac:dyDescent="0.25">
      <c r="A359" s="22" t="str">
        <f t="shared" si="16"/>
        <v/>
      </c>
      <c r="B359" s="20" t="str">
        <f>IF($A359&lt;=MIN($A$3,Sample!$A$3),RANK(Sample!B359,randomnos),"")</f>
        <v/>
      </c>
      <c r="C359" s="6" t="str">
        <f t="shared" si="17"/>
        <v/>
      </c>
      <c r="D359" s="21" t="str">
        <f t="shared" si="18"/>
        <v/>
      </c>
    </row>
    <row r="360" spans="1:4" ht="14.25" thickTop="1" thickBot="1" x14ac:dyDescent="0.25">
      <c r="A360" s="22" t="str">
        <f t="shared" si="16"/>
        <v/>
      </c>
      <c r="B360" s="20" t="str">
        <f>IF($A360&lt;=MIN($A$3,Sample!$A$3),RANK(Sample!B360,randomnos),"")</f>
        <v/>
      </c>
      <c r="C360" s="6" t="str">
        <f t="shared" si="17"/>
        <v/>
      </c>
      <c r="D360" s="21" t="str">
        <f t="shared" si="18"/>
        <v/>
      </c>
    </row>
    <row r="361" spans="1:4" ht="14.25" thickTop="1" thickBot="1" x14ac:dyDescent="0.25">
      <c r="A361" s="22" t="str">
        <f t="shared" si="16"/>
        <v/>
      </c>
      <c r="B361" s="20" t="str">
        <f>IF($A361&lt;=MIN($A$3,Sample!$A$3),RANK(Sample!B361,randomnos),"")</f>
        <v/>
      </c>
      <c r="C361" s="6" t="str">
        <f t="shared" si="17"/>
        <v/>
      </c>
      <c r="D361" s="21" t="str">
        <f t="shared" si="18"/>
        <v/>
      </c>
    </row>
    <row r="362" spans="1:4" ht="14.25" thickTop="1" thickBot="1" x14ac:dyDescent="0.25">
      <c r="A362" s="22" t="str">
        <f t="shared" si="16"/>
        <v/>
      </c>
      <c r="B362" s="20" t="str">
        <f>IF($A362&lt;=MIN($A$3,Sample!$A$3),RANK(Sample!B362,randomnos),"")</f>
        <v/>
      </c>
      <c r="C362" s="6" t="str">
        <f t="shared" si="17"/>
        <v/>
      </c>
      <c r="D362" s="21" t="str">
        <f t="shared" si="18"/>
        <v/>
      </c>
    </row>
    <row r="363" spans="1:4" ht="14.25" thickTop="1" thickBot="1" x14ac:dyDescent="0.25">
      <c r="A363" s="22" t="str">
        <f t="shared" si="16"/>
        <v/>
      </c>
      <c r="B363" s="20" t="str">
        <f>IF($A363&lt;=MIN($A$3,Sample!$A$3),RANK(Sample!B363,randomnos),"")</f>
        <v/>
      </c>
      <c r="C363" s="6" t="str">
        <f t="shared" si="17"/>
        <v/>
      </c>
      <c r="D363" s="21" t="str">
        <f t="shared" si="18"/>
        <v/>
      </c>
    </row>
    <row r="364" spans="1:4" ht="14.25" thickTop="1" thickBot="1" x14ac:dyDescent="0.25">
      <c r="A364" s="22" t="str">
        <f t="shared" si="16"/>
        <v/>
      </c>
      <c r="B364" s="20" t="str">
        <f>IF($A364&lt;=MIN($A$3,Sample!$A$3),RANK(Sample!B364,randomnos),"")</f>
        <v/>
      </c>
      <c r="C364" s="6" t="str">
        <f t="shared" si="17"/>
        <v/>
      </c>
      <c r="D364" s="21" t="str">
        <f t="shared" si="18"/>
        <v/>
      </c>
    </row>
    <row r="365" spans="1:4" ht="14.25" thickTop="1" thickBot="1" x14ac:dyDescent="0.25">
      <c r="A365" s="22" t="str">
        <f t="shared" si="16"/>
        <v/>
      </c>
      <c r="B365" s="20" t="str">
        <f>IF($A365&lt;=MIN($A$3,Sample!$A$3),RANK(Sample!B365,randomnos),"")</f>
        <v/>
      </c>
      <c r="C365" s="6" t="str">
        <f t="shared" si="17"/>
        <v/>
      </c>
      <c r="D365" s="21" t="str">
        <f t="shared" si="18"/>
        <v/>
      </c>
    </row>
    <row r="366" spans="1:4" ht="14.25" thickTop="1" thickBot="1" x14ac:dyDescent="0.25">
      <c r="A366" s="22" t="str">
        <f t="shared" si="16"/>
        <v/>
      </c>
      <c r="B366" s="20" t="str">
        <f>IF($A366&lt;=MIN($A$3,Sample!$A$3),RANK(Sample!B366,randomnos),"")</f>
        <v/>
      </c>
      <c r="C366" s="6" t="str">
        <f t="shared" si="17"/>
        <v/>
      </c>
      <c r="D366" s="21" t="str">
        <f t="shared" si="18"/>
        <v/>
      </c>
    </row>
    <row r="367" spans="1:4" ht="14.25" thickTop="1" thickBot="1" x14ac:dyDescent="0.25">
      <c r="A367" s="22" t="str">
        <f t="shared" si="16"/>
        <v/>
      </c>
      <c r="B367" s="20" t="str">
        <f>IF($A367&lt;=MIN($A$3,Sample!$A$3),RANK(Sample!B367,randomnos),"")</f>
        <v/>
      </c>
      <c r="C367" s="6" t="str">
        <f t="shared" si="17"/>
        <v/>
      </c>
      <c r="D367" s="21" t="str">
        <f t="shared" si="18"/>
        <v/>
      </c>
    </row>
    <row r="368" spans="1:4" ht="14.25" thickTop="1" thickBot="1" x14ac:dyDescent="0.25">
      <c r="A368" s="22" t="str">
        <f t="shared" si="16"/>
        <v/>
      </c>
      <c r="B368" s="20" t="str">
        <f>IF($A368&lt;=MIN($A$3,Sample!$A$3),RANK(Sample!B368,randomnos),"")</f>
        <v/>
      </c>
      <c r="C368" s="6" t="str">
        <f t="shared" si="17"/>
        <v/>
      </c>
      <c r="D368" s="21" t="str">
        <f t="shared" si="18"/>
        <v/>
      </c>
    </row>
    <row r="369" spans="1:4" ht="14.25" thickTop="1" thickBot="1" x14ac:dyDescent="0.25">
      <c r="A369" s="22" t="str">
        <f t="shared" si="16"/>
        <v/>
      </c>
      <c r="B369" s="20" t="str">
        <f>IF($A369&lt;=MIN($A$3,Sample!$A$3),RANK(Sample!B369,randomnos),"")</f>
        <v/>
      </c>
      <c r="C369" s="6" t="str">
        <f t="shared" si="17"/>
        <v/>
      </c>
      <c r="D369" s="21" t="str">
        <f t="shared" si="18"/>
        <v/>
      </c>
    </row>
    <row r="370" spans="1:4" ht="14.25" thickTop="1" thickBot="1" x14ac:dyDescent="0.25">
      <c r="A370" s="22" t="str">
        <f t="shared" si="16"/>
        <v/>
      </c>
      <c r="B370" s="20" t="str">
        <f>IF($A370&lt;=MIN($A$3,Sample!$A$3),RANK(Sample!B370,randomnos),"")</f>
        <v/>
      </c>
      <c r="C370" s="6" t="str">
        <f t="shared" si="17"/>
        <v/>
      </c>
      <c r="D370" s="21" t="str">
        <f t="shared" si="18"/>
        <v/>
      </c>
    </row>
    <row r="371" spans="1:4" ht="14.25" thickTop="1" thickBot="1" x14ac:dyDescent="0.25">
      <c r="A371" s="22" t="str">
        <f t="shared" si="16"/>
        <v/>
      </c>
      <c r="B371" s="20" t="str">
        <f>IF($A371&lt;=MIN($A$3,Sample!$A$3),RANK(Sample!B371,randomnos),"")</f>
        <v/>
      </c>
      <c r="C371" s="6" t="str">
        <f t="shared" si="17"/>
        <v/>
      </c>
      <c r="D371" s="21" t="str">
        <f t="shared" si="18"/>
        <v/>
      </c>
    </row>
    <row r="372" spans="1:4" ht="14.25" thickTop="1" thickBot="1" x14ac:dyDescent="0.25">
      <c r="A372" s="22" t="str">
        <f t="shared" si="16"/>
        <v/>
      </c>
      <c r="B372" s="20" t="str">
        <f>IF($A372&lt;=MIN($A$3,Sample!$A$3),RANK(Sample!B372,randomnos),"")</f>
        <v/>
      </c>
      <c r="C372" s="6" t="str">
        <f t="shared" si="17"/>
        <v/>
      </c>
      <c r="D372" s="21" t="str">
        <f t="shared" si="18"/>
        <v/>
      </c>
    </row>
    <row r="373" spans="1:4" ht="14.25" thickTop="1" thickBot="1" x14ac:dyDescent="0.25">
      <c r="A373" s="22" t="str">
        <f t="shared" si="16"/>
        <v/>
      </c>
      <c r="B373" s="20" t="str">
        <f>IF($A373&lt;=MIN($A$3,Sample!$A$3),RANK(Sample!B373,randomnos),"")</f>
        <v/>
      </c>
      <c r="C373" s="6" t="str">
        <f t="shared" si="17"/>
        <v/>
      </c>
      <c r="D373" s="21" t="str">
        <f t="shared" si="18"/>
        <v/>
      </c>
    </row>
    <row r="374" spans="1:4" ht="14.25" thickTop="1" thickBot="1" x14ac:dyDescent="0.25">
      <c r="A374" s="22" t="str">
        <f t="shared" si="16"/>
        <v/>
      </c>
      <c r="B374" s="20" t="str">
        <f>IF($A374&lt;=MIN($A$3,Sample!$A$3),RANK(Sample!B374,randomnos),"")</f>
        <v/>
      </c>
      <c r="C374" s="6" t="str">
        <f t="shared" si="17"/>
        <v/>
      </c>
      <c r="D374" s="21" t="str">
        <f t="shared" si="18"/>
        <v/>
      </c>
    </row>
    <row r="375" spans="1:4" ht="14.25" thickTop="1" thickBot="1" x14ac:dyDescent="0.25">
      <c r="A375" s="22" t="str">
        <f t="shared" si="16"/>
        <v/>
      </c>
      <c r="B375" s="20" t="str">
        <f>IF($A375&lt;=MIN($A$3,Sample!$A$3),RANK(Sample!B375,randomnos),"")</f>
        <v/>
      </c>
      <c r="C375" s="6" t="str">
        <f t="shared" si="17"/>
        <v/>
      </c>
      <c r="D375" s="21" t="str">
        <f t="shared" si="18"/>
        <v/>
      </c>
    </row>
    <row r="376" spans="1:4" ht="14.25" thickTop="1" thickBot="1" x14ac:dyDescent="0.25">
      <c r="A376" s="22" t="str">
        <f t="shared" si="16"/>
        <v/>
      </c>
      <c r="B376" s="20" t="str">
        <f>IF($A376&lt;=MIN($A$3,Sample!$A$3),RANK(Sample!B376,randomnos),"")</f>
        <v/>
      </c>
      <c r="C376" s="6" t="str">
        <f t="shared" si="17"/>
        <v/>
      </c>
      <c r="D376" s="21" t="str">
        <f t="shared" si="18"/>
        <v/>
      </c>
    </row>
    <row r="377" spans="1:4" ht="14.25" thickTop="1" thickBot="1" x14ac:dyDescent="0.25">
      <c r="A377" s="22" t="str">
        <f t="shared" si="16"/>
        <v/>
      </c>
      <c r="B377" s="20" t="str">
        <f>IF($A377&lt;=MIN($A$3,Sample!$A$3),RANK(Sample!B377,randomnos),"")</f>
        <v/>
      </c>
      <c r="C377" s="6" t="str">
        <f t="shared" si="17"/>
        <v/>
      </c>
      <c r="D377" s="21" t="str">
        <f t="shared" si="18"/>
        <v/>
      </c>
    </row>
    <row r="378" spans="1:4" ht="14.25" thickTop="1" thickBot="1" x14ac:dyDescent="0.25">
      <c r="A378" s="22" t="str">
        <f t="shared" si="16"/>
        <v/>
      </c>
      <c r="B378" s="20" t="str">
        <f>IF($A378&lt;=MIN($A$3,Sample!$A$3),RANK(Sample!B378,randomnos),"")</f>
        <v/>
      </c>
      <c r="C378" s="6" t="str">
        <f t="shared" si="17"/>
        <v/>
      </c>
      <c r="D378" s="21" t="str">
        <f t="shared" si="18"/>
        <v/>
      </c>
    </row>
    <row r="379" spans="1:4" ht="14.25" thickTop="1" thickBot="1" x14ac:dyDescent="0.25">
      <c r="A379" s="22" t="str">
        <f t="shared" si="16"/>
        <v/>
      </c>
      <c r="B379" s="20" t="str">
        <f>IF($A379&lt;=MIN($A$3,Sample!$A$3),RANK(Sample!B379,randomnos),"")</f>
        <v/>
      </c>
      <c r="C379" s="6" t="str">
        <f t="shared" si="17"/>
        <v/>
      </c>
      <c r="D379" s="21" t="str">
        <f t="shared" si="18"/>
        <v/>
      </c>
    </row>
    <row r="380" spans="1:4" ht="14.25" thickTop="1" thickBot="1" x14ac:dyDescent="0.25">
      <c r="A380" s="22" t="str">
        <f t="shared" si="16"/>
        <v/>
      </c>
      <c r="B380" s="20" t="str">
        <f>IF($A380&lt;=MIN($A$3,Sample!$A$3),RANK(Sample!B380,randomnos),"")</f>
        <v/>
      </c>
      <c r="C380" s="6" t="str">
        <f t="shared" si="17"/>
        <v/>
      </c>
      <c r="D380" s="21" t="str">
        <f t="shared" si="18"/>
        <v/>
      </c>
    </row>
    <row r="381" spans="1:4" ht="14.25" thickTop="1" thickBot="1" x14ac:dyDescent="0.25">
      <c r="A381" s="22" t="str">
        <f t="shared" si="16"/>
        <v/>
      </c>
      <c r="B381" s="20" t="str">
        <f>IF($A381&lt;=MIN($A$3,Sample!$A$3),RANK(Sample!B381,randomnos),"")</f>
        <v/>
      </c>
      <c r="C381" s="6" t="str">
        <f t="shared" si="17"/>
        <v/>
      </c>
      <c r="D381" s="21" t="str">
        <f t="shared" si="18"/>
        <v/>
      </c>
    </row>
    <row r="382" spans="1:4" ht="14.25" thickTop="1" thickBot="1" x14ac:dyDescent="0.25">
      <c r="A382" s="22" t="str">
        <f t="shared" si="16"/>
        <v/>
      </c>
      <c r="B382" s="20" t="str">
        <f>IF($A382&lt;=MIN($A$3,Sample!$A$3),RANK(Sample!B382,randomnos),"")</f>
        <v/>
      </c>
      <c r="C382" s="6" t="str">
        <f t="shared" si="17"/>
        <v/>
      </c>
      <c r="D382" s="21" t="str">
        <f t="shared" si="18"/>
        <v/>
      </c>
    </row>
    <row r="383" spans="1:4" ht="14.25" thickTop="1" thickBot="1" x14ac:dyDescent="0.25">
      <c r="A383" s="22" t="str">
        <f t="shared" si="16"/>
        <v/>
      </c>
      <c r="B383" s="20" t="str">
        <f>IF($A383&lt;=MIN($A$3,Sample!$A$3),RANK(Sample!B383,randomnos),"")</f>
        <v/>
      </c>
      <c r="C383" s="6" t="str">
        <f t="shared" si="17"/>
        <v/>
      </c>
      <c r="D383" s="21" t="str">
        <f t="shared" si="18"/>
        <v/>
      </c>
    </row>
    <row r="384" spans="1:4" ht="14.25" thickTop="1" thickBot="1" x14ac:dyDescent="0.25">
      <c r="A384" s="22" t="str">
        <f t="shared" si="16"/>
        <v/>
      </c>
      <c r="B384" s="20" t="str">
        <f>IF($A384&lt;=MIN($A$3,Sample!$A$3),RANK(Sample!B384,randomnos),"")</f>
        <v/>
      </c>
      <c r="C384" s="6" t="str">
        <f t="shared" si="17"/>
        <v/>
      </c>
      <c r="D384" s="21" t="str">
        <f t="shared" si="18"/>
        <v/>
      </c>
    </row>
    <row r="385" spans="1:4" ht="14.25" thickTop="1" thickBot="1" x14ac:dyDescent="0.25">
      <c r="A385" s="22" t="str">
        <f t="shared" si="16"/>
        <v/>
      </c>
      <c r="B385" s="20" t="str">
        <f>IF($A385&lt;=MIN($A$3,Sample!$A$3),RANK(Sample!B385,randomnos),"")</f>
        <v/>
      </c>
      <c r="C385" s="6" t="str">
        <f t="shared" si="17"/>
        <v/>
      </c>
      <c r="D385" s="21" t="str">
        <f t="shared" si="18"/>
        <v/>
      </c>
    </row>
    <row r="386" spans="1:4" ht="14.25" thickTop="1" thickBot="1" x14ac:dyDescent="0.25">
      <c r="A386" s="22" t="str">
        <f t="shared" si="16"/>
        <v/>
      </c>
      <c r="B386" s="20" t="str">
        <f>IF($A386&lt;=MIN($A$3,Sample!$A$3),RANK(Sample!B386,randomnos),"")</f>
        <v/>
      </c>
      <c r="C386" s="6" t="str">
        <f t="shared" si="17"/>
        <v/>
      </c>
      <c r="D386" s="21" t="str">
        <f t="shared" si="18"/>
        <v/>
      </c>
    </row>
    <row r="387" spans="1:4" ht="14.25" thickTop="1" thickBot="1" x14ac:dyDescent="0.25">
      <c r="A387" s="22" t="str">
        <f t="shared" si="16"/>
        <v/>
      </c>
      <c r="B387" s="20" t="str">
        <f>IF($A387&lt;=MIN($A$3,Sample!$A$3),RANK(Sample!B387,randomnos),"")</f>
        <v/>
      </c>
      <c r="C387" s="6" t="str">
        <f t="shared" si="17"/>
        <v/>
      </c>
      <c r="D387" s="21" t="str">
        <f t="shared" si="18"/>
        <v/>
      </c>
    </row>
    <row r="388" spans="1:4" ht="14.25" thickTop="1" thickBot="1" x14ac:dyDescent="0.25">
      <c r="A388" s="22" t="str">
        <f t="shared" si="16"/>
        <v/>
      </c>
      <c r="B388" s="20" t="str">
        <f>IF($A388&lt;=MIN($A$3,Sample!$A$3),RANK(Sample!B388,randomnos),"")</f>
        <v/>
      </c>
      <c r="C388" s="6" t="str">
        <f t="shared" si="17"/>
        <v/>
      </c>
      <c r="D388" s="21" t="str">
        <f t="shared" si="18"/>
        <v/>
      </c>
    </row>
    <row r="389" spans="1:4" ht="14.25" thickTop="1" thickBot="1" x14ac:dyDescent="0.25">
      <c r="A389" s="22" t="str">
        <f t="shared" si="16"/>
        <v/>
      </c>
      <c r="B389" s="20" t="str">
        <f>IF($A389&lt;=MIN($A$3,Sample!$A$3),RANK(Sample!B389,randomnos),"")</f>
        <v/>
      </c>
      <c r="C389" s="6" t="str">
        <f t="shared" si="17"/>
        <v/>
      </c>
      <c r="D389" s="21" t="str">
        <f t="shared" si="18"/>
        <v/>
      </c>
    </row>
    <row r="390" spans="1:4" ht="14.25" thickTop="1" thickBot="1" x14ac:dyDescent="0.25">
      <c r="A390" s="22" t="str">
        <f t="shared" si="16"/>
        <v/>
      </c>
      <c r="B390" s="20" t="str">
        <f>IF($A390&lt;=MIN($A$3,Sample!$A$3),RANK(Sample!B390,randomnos),"")</f>
        <v/>
      </c>
      <c r="C390" s="6" t="str">
        <f t="shared" si="17"/>
        <v/>
      </c>
      <c r="D390" s="21" t="str">
        <f t="shared" si="18"/>
        <v/>
      </c>
    </row>
    <row r="391" spans="1:4" ht="14.25" thickTop="1" thickBot="1" x14ac:dyDescent="0.25">
      <c r="A391" s="22" t="str">
        <f t="shared" si="16"/>
        <v/>
      </c>
      <c r="B391" s="20" t="str">
        <f>IF($A391&lt;=MIN($A$3,Sample!$A$3),RANK(Sample!B391,randomnos),"")</f>
        <v/>
      </c>
      <c r="C391" s="6" t="str">
        <f t="shared" si="17"/>
        <v/>
      </c>
      <c r="D391" s="21" t="str">
        <f t="shared" si="18"/>
        <v/>
      </c>
    </row>
    <row r="392" spans="1:4" ht="14.25" thickTop="1" thickBot="1" x14ac:dyDescent="0.25">
      <c r="A392" s="22" t="str">
        <f t="shared" ref="A392:A455" si="19">IF(A391&lt;$A$3,A391+1,"")</f>
        <v/>
      </c>
      <c r="B392" s="20" t="str">
        <f>IF($A392&lt;=MIN($A$3,Sample!$A$3),RANK(Sample!B392,randomnos),"")</f>
        <v/>
      </c>
      <c r="C392" s="6" t="str">
        <f t="shared" ref="C392:C455" si="20">IF($B392&lt;&gt;"",VLOOKUP($B392,sampledata,3),"")</f>
        <v/>
      </c>
      <c r="D392" s="21" t="str">
        <f t="shared" ref="D392:D455" si="21">IF($B392&lt;&gt;"",VLOOKUP($A392,sampledata,4),"")</f>
        <v/>
      </c>
    </row>
    <row r="393" spans="1:4" ht="14.25" thickTop="1" thickBot="1" x14ac:dyDescent="0.25">
      <c r="A393" s="22" t="str">
        <f t="shared" si="19"/>
        <v/>
      </c>
      <c r="B393" s="20" t="str">
        <f>IF($A393&lt;=MIN($A$3,Sample!$A$3),RANK(Sample!B393,randomnos),"")</f>
        <v/>
      </c>
      <c r="C393" s="6" t="str">
        <f t="shared" si="20"/>
        <v/>
      </c>
      <c r="D393" s="21" t="str">
        <f t="shared" si="21"/>
        <v/>
      </c>
    </row>
    <row r="394" spans="1:4" ht="14.25" thickTop="1" thickBot="1" x14ac:dyDescent="0.25">
      <c r="A394" s="22" t="str">
        <f t="shared" si="19"/>
        <v/>
      </c>
      <c r="B394" s="20" t="str">
        <f>IF($A394&lt;=MIN($A$3,Sample!$A$3),RANK(Sample!B394,randomnos),"")</f>
        <v/>
      </c>
      <c r="C394" s="6" t="str">
        <f t="shared" si="20"/>
        <v/>
      </c>
      <c r="D394" s="21" t="str">
        <f t="shared" si="21"/>
        <v/>
      </c>
    </row>
    <row r="395" spans="1:4" ht="14.25" thickTop="1" thickBot="1" x14ac:dyDescent="0.25">
      <c r="A395" s="22" t="str">
        <f t="shared" si="19"/>
        <v/>
      </c>
      <c r="B395" s="20" t="str">
        <f>IF($A395&lt;=MIN($A$3,Sample!$A$3),RANK(Sample!B395,randomnos),"")</f>
        <v/>
      </c>
      <c r="C395" s="6" t="str">
        <f t="shared" si="20"/>
        <v/>
      </c>
      <c r="D395" s="21" t="str">
        <f t="shared" si="21"/>
        <v/>
      </c>
    </row>
    <row r="396" spans="1:4" ht="14.25" thickTop="1" thickBot="1" x14ac:dyDescent="0.25">
      <c r="A396" s="22" t="str">
        <f t="shared" si="19"/>
        <v/>
      </c>
      <c r="B396" s="20" t="str">
        <f>IF($A396&lt;=MIN($A$3,Sample!$A$3),RANK(Sample!B396,randomnos),"")</f>
        <v/>
      </c>
      <c r="C396" s="6" t="str">
        <f t="shared" si="20"/>
        <v/>
      </c>
      <c r="D396" s="21" t="str">
        <f t="shared" si="21"/>
        <v/>
      </c>
    </row>
    <row r="397" spans="1:4" ht="14.25" thickTop="1" thickBot="1" x14ac:dyDescent="0.25">
      <c r="A397" s="22" t="str">
        <f t="shared" si="19"/>
        <v/>
      </c>
      <c r="B397" s="20" t="str">
        <f>IF($A397&lt;=MIN($A$3,Sample!$A$3),RANK(Sample!B397,randomnos),"")</f>
        <v/>
      </c>
      <c r="C397" s="6" t="str">
        <f t="shared" si="20"/>
        <v/>
      </c>
      <c r="D397" s="21" t="str">
        <f t="shared" si="21"/>
        <v/>
      </c>
    </row>
    <row r="398" spans="1:4" ht="14.25" thickTop="1" thickBot="1" x14ac:dyDescent="0.25">
      <c r="A398" s="22" t="str">
        <f t="shared" si="19"/>
        <v/>
      </c>
      <c r="B398" s="20" t="str">
        <f>IF($A398&lt;=MIN($A$3,Sample!$A$3),RANK(Sample!B398,randomnos),"")</f>
        <v/>
      </c>
      <c r="C398" s="6" t="str">
        <f t="shared" si="20"/>
        <v/>
      </c>
      <c r="D398" s="21" t="str">
        <f t="shared" si="21"/>
        <v/>
      </c>
    </row>
    <row r="399" spans="1:4" ht="14.25" thickTop="1" thickBot="1" x14ac:dyDescent="0.25">
      <c r="A399" s="22" t="str">
        <f t="shared" si="19"/>
        <v/>
      </c>
      <c r="B399" s="20" t="str">
        <f>IF($A399&lt;=MIN($A$3,Sample!$A$3),RANK(Sample!B399,randomnos),"")</f>
        <v/>
      </c>
      <c r="C399" s="6" t="str">
        <f t="shared" si="20"/>
        <v/>
      </c>
      <c r="D399" s="21" t="str">
        <f t="shared" si="21"/>
        <v/>
      </c>
    </row>
    <row r="400" spans="1:4" ht="14.25" thickTop="1" thickBot="1" x14ac:dyDescent="0.25">
      <c r="A400" s="22" t="str">
        <f t="shared" si="19"/>
        <v/>
      </c>
      <c r="B400" s="20" t="str">
        <f>IF($A400&lt;=MIN($A$3,Sample!$A$3),RANK(Sample!B400,randomnos),"")</f>
        <v/>
      </c>
      <c r="C400" s="6" t="str">
        <f t="shared" si="20"/>
        <v/>
      </c>
      <c r="D400" s="21" t="str">
        <f t="shared" si="21"/>
        <v/>
      </c>
    </row>
    <row r="401" spans="1:4" ht="14.25" thickTop="1" thickBot="1" x14ac:dyDescent="0.25">
      <c r="A401" s="22" t="str">
        <f t="shared" si="19"/>
        <v/>
      </c>
      <c r="B401" s="20" t="str">
        <f>IF($A401&lt;=MIN($A$3,Sample!$A$3),RANK(Sample!B401,randomnos),"")</f>
        <v/>
      </c>
      <c r="C401" s="6" t="str">
        <f t="shared" si="20"/>
        <v/>
      </c>
      <c r="D401" s="21" t="str">
        <f t="shared" si="21"/>
        <v/>
      </c>
    </row>
    <row r="402" spans="1:4" ht="14.25" thickTop="1" thickBot="1" x14ac:dyDescent="0.25">
      <c r="A402" s="22" t="str">
        <f t="shared" si="19"/>
        <v/>
      </c>
      <c r="B402" s="20" t="str">
        <f>IF($A402&lt;=MIN($A$3,Sample!$A$3),RANK(Sample!B402,randomnos),"")</f>
        <v/>
      </c>
      <c r="C402" s="6" t="str">
        <f t="shared" si="20"/>
        <v/>
      </c>
      <c r="D402" s="21" t="str">
        <f t="shared" si="21"/>
        <v/>
      </c>
    </row>
    <row r="403" spans="1:4" ht="14.25" thickTop="1" thickBot="1" x14ac:dyDescent="0.25">
      <c r="A403" s="22" t="str">
        <f t="shared" si="19"/>
        <v/>
      </c>
      <c r="B403" s="20" t="str">
        <f>IF($A403&lt;=MIN($A$3,Sample!$A$3),RANK(Sample!B403,randomnos),"")</f>
        <v/>
      </c>
      <c r="C403" s="6" t="str">
        <f t="shared" si="20"/>
        <v/>
      </c>
      <c r="D403" s="21" t="str">
        <f t="shared" si="21"/>
        <v/>
      </c>
    </row>
    <row r="404" spans="1:4" ht="14.25" thickTop="1" thickBot="1" x14ac:dyDescent="0.25">
      <c r="A404" s="22" t="str">
        <f t="shared" si="19"/>
        <v/>
      </c>
      <c r="B404" s="20" t="str">
        <f>IF($A404&lt;=MIN($A$3,Sample!$A$3),RANK(Sample!B404,randomnos),"")</f>
        <v/>
      </c>
      <c r="C404" s="6" t="str">
        <f t="shared" si="20"/>
        <v/>
      </c>
      <c r="D404" s="21" t="str">
        <f t="shared" si="21"/>
        <v/>
      </c>
    </row>
    <row r="405" spans="1:4" ht="14.25" thickTop="1" thickBot="1" x14ac:dyDescent="0.25">
      <c r="A405" s="22" t="str">
        <f t="shared" si="19"/>
        <v/>
      </c>
      <c r="B405" s="20" t="str">
        <f>IF($A405&lt;=MIN($A$3,Sample!$A$3),RANK(Sample!B405,randomnos),"")</f>
        <v/>
      </c>
      <c r="C405" s="6" t="str">
        <f t="shared" si="20"/>
        <v/>
      </c>
      <c r="D405" s="21" t="str">
        <f t="shared" si="21"/>
        <v/>
      </c>
    </row>
    <row r="406" spans="1:4" ht="14.25" thickTop="1" thickBot="1" x14ac:dyDescent="0.25">
      <c r="A406" s="22" t="str">
        <f t="shared" si="19"/>
        <v/>
      </c>
      <c r="B406" s="20" t="str">
        <f>IF($A406&lt;=MIN($A$3,Sample!$A$3),RANK(Sample!B406,randomnos),"")</f>
        <v/>
      </c>
      <c r="C406" s="6" t="str">
        <f t="shared" si="20"/>
        <v/>
      </c>
      <c r="D406" s="21" t="str">
        <f t="shared" si="21"/>
        <v/>
      </c>
    </row>
    <row r="407" spans="1:4" ht="14.25" thickTop="1" thickBot="1" x14ac:dyDescent="0.25">
      <c r="A407" s="22" t="str">
        <f t="shared" si="19"/>
        <v/>
      </c>
      <c r="B407" s="20" t="str">
        <f>IF($A407&lt;=MIN($A$3,Sample!$A$3),RANK(Sample!B407,randomnos),"")</f>
        <v/>
      </c>
      <c r="C407" s="6" t="str">
        <f t="shared" si="20"/>
        <v/>
      </c>
      <c r="D407" s="21" t="str">
        <f t="shared" si="21"/>
        <v/>
      </c>
    </row>
    <row r="408" spans="1:4" ht="14.25" thickTop="1" thickBot="1" x14ac:dyDescent="0.25">
      <c r="A408" s="22" t="str">
        <f t="shared" si="19"/>
        <v/>
      </c>
      <c r="B408" s="20" t="str">
        <f>IF($A408&lt;=MIN($A$3,Sample!$A$3),RANK(Sample!B408,randomnos),"")</f>
        <v/>
      </c>
      <c r="C408" s="6" t="str">
        <f t="shared" si="20"/>
        <v/>
      </c>
      <c r="D408" s="21" t="str">
        <f t="shared" si="21"/>
        <v/>
      </c>
    </row>
    <row r="409" spans="1:4" ht="14.25" thickTop="1" thickBot="1" x14ac:dyDescent="0.25">
      <c r="A409" s="22" t="str">
        <f t="shared" si="19"/>
        <v/>
      </c>
      <c r="B409" s="20" t="str">
        <f>IF($A409&lt;=MIN($A$3,Sample!$A$3),RANK(Sample!B409,randomnos),"")</f>
        <v/>
      </c>
      <c r="C409" s="6" t="str">
        <f t="shared" si="20"/>
        <v/>
      </c>
      <c r="D409" s="21" t="str">
        <f t="shared" si="21"/>
        <v/>
      </c>
    </row>
    <row r="410" spans="1:4" ht="14.25" thickTop="1" thickBot="1" x14ac:dyDescent="0.25">
      <c r="A410" s="22" t="str">
        <f t="shared" si="19"/>
        <v/>
      </c>
      <c r="B410" s="20" t="str">
        <f>IF($A410&lt;=MIN($A$3,Sample!$A$3),RANK(Sample!B410,randomnos),"")</f>
        <v/>
      </c>
      <c r="C410" s="6" t="str">
        <f t="shared" si="20"/>
        <v/>
      </c>
      <c r="D410" s="21" t="str">
        <f t="shared" si="21"/>
        <v/>
      </c>
    </row>
    <row r="411" spans="1:4" ht="14.25" thickTop="1" thickBot="1" x14ac:dyDescent="0.25">
      <c r="A411" s="22" t="str">
        <f t="shared" si="19"/>
        <v/>
      </c>
      <c r="B411" s="20" t="str">
        <f>IF($A411&lt;=MIN($A$3,Sample!$A$3),RANK(Sample!B411,randomnos),"")</f>
        <v/>
      </c>
      <c r="C411" s="6" t="str">
        <f t="shared" si="20"/>
        <v/>
      </c>
      <c r="D411" s="21" t="str">
        <f t="shared" si="21"/>
        <v/>
      </c>
    </row>
    <row r="412" spans="1:4" ht="14.25" thickTop="1" thickBot="1" x14ac:dyDescent="0.25">
      <c r="A412" s="22" t="str">
        <f t="shared" si="19"/>
        <v/>
      </c>
      <c r="B412" s="20" t="str">
        <f>IF($A412&lt;=MIN($A$3,Sample!$A$3),RANK(Sample!B412,randomnos),"")</f>
        <v/>
      </c>
      <c r="C412" s="6" t="str">
        <f t="shared" si="20"/>
        <v/>
      </c>
      <c r="D412" s="21" t="str">
        <f t="shared" si="21"/>
        <v/>
      </c>
    </row>
    <row r="413" spans="1:4" ht="14.25" thickTop="1" thickBot="1" x14ac:dyDescent="0.25">
      <c r="A413" s="22" t="str">
        <f t="shared" si="19"/>
        <v/>
      </c>
      <c r="B413" s="20" t="str">
        <f>IF($A413&lt;=MIN($A$3,Sample!$A$3),RANK(Sample!B413,randomnos),"")</f>
        <v/>
      </c>
      <c r="C413" s="6" t="str">
        <f t="shared" si="20"/>
        <v/>
      </c>
      <c r="D413" s="21" t="str">
        <f t="shared" si="21"/>
        <v/>
      </c>
    </row>
    <row r="414" spans="1:4" ht="14.25" thickTop="1" thickBot="1" x14ac:dyDescent="0.25">
      <c r="A414" s="22" t="str">
        <f t="shared" si="19"/>
        <v/>
      </c>
      <c r="B414" s="20" t="str">
        <f>IF($A414&lt;=MIN($A$3,Sample!$A$3),RANK(Sample!B414,randomnos),"")</f>
        <v/>
      </c>
      <c r="C414" s="6" t="str">
        <f t="shared" si="20"/>
        <v/>
      </c>
      <c r="D414" s="21" t="str">
        <f t="shared" si="21"/>
        <v/>
      </c>
    </row>
    <row r="415" spans="1:4" ht="14.25" thickTop="1" thickBot="1" x14ac:dyDescent="0.25">
      <c r="A415" s="22" t="str">
        <f t="shared" si="19"/>
        <v/>
      </c>
      <c r="B415" s="20" t="str">
        <f>IF($A415&lt;=MIN($A$3,Sample!$A$3),RANK(Sample!B415,randomnos),"")</f>
        <v/>
      </c>
      <c r="C415" s="6" t="str">
        <f t="shared" si="20"/>
        <v/>
      </c>
      <c r="D415" s="21" t="str">
        <f t="shared" si="21"/>
        <v/>
      </c>
    </row>
    <row r="416" spans="1:4" ht="14.25" thickTop="1" thickBot="1" x14ac:dyDescent="0.25">
      <c r="A416" s="22" t="str">
        <f t="shared" si="19"/>
        <v/>
      </c>
      <c r="B416" s="20" t="str">
        <f>IF($A416&lt;=MIN($A$3,Sample!$A$3),RANK(Sample!B416,randomnos),"")</f>
        <v/>
      </c>
      <c r="C416" s="6" t="str">
        <f t="shared" si="20"/>
        <v/>
      </c>
      <c r="D416" s="21" t="str">
        <f t="shared" si="21"/>
        <v/>
      </c>
    </row>
    <row r="417" spans="1:4" ht="14.25" thickTop="1" thickBot="1" x14ac:dyDescent="0.25">
      <c r="A417" s="22" t="str">
        <f t="shared" si="19"/>
        <v/>
      </c>
      <c r="B417" s="20" t="str">
        <f>IF($A417&lt;=MIN($A$3,Sample!$A$3),RANK(Sample!B417,randomnos),"")</f>
        <v/>
      </c>
      <c r="C417" s="6" t="str">
        <f t="shared" si="20"/>
        <v/>
      </c>
      <c r="D417" s="21" t="str">
        <f t="shared" si="21"/>
        <v/>
      </c>
    </row>
    <row r="418" spans="1:4" ht="14.25" thickTop="1" thickBot="1" x14ac:dyDescent="0.25">
      <c r="A418" s="22" t="str">
        <f t="shared" si="19"/>
        <v/>
      </c>
      <c r="B418" s="20" t="str">
        <f>IF($A418&lt;=MIN($A$3,Sample!$A$3),RANK(Sample!B418,randomnos),"")</f>
        <v/>
      </c>
      <c r="C418" s="6" t="str">
        <f t="shared" si="20"/>
        <v/>
      </c>
      <c r="D418" s="21" t="str">
        <f t="shared" si="21"/>
        <v/>
      </c>
    </row>
    <row r="419" spans="1:4" ht="14.25" thickTop="1" thickBot="1" x14ac:dyDescent="0.25">
      <c r="A419" s="22" t="str">
        <f t="shared" si="19"/>
        <v/>
      </c>
      <c r="B419" s="20" t="str">
        <f>IF($A419&lt;=MIN($A$3,Sample!$A$3),RANK(Sample!B419,randomnos),"")</f>
        <v/>
      </c>
      <c r="C419" s="6" t="str">
        <f t="shared" si="20"/>
        <v/>
      </c>
      <c r="D419" s="21" t="str">
        <f t="shared" si="21"/>
        <v/>
      </c>
    </row>
    <row r="420" spans="1:4" ht="14.25" thickTop="1" thickBot="1" x14ac:dyDescent="0.25">
      <c r="A420" s="22" t="str">
        <f t="shared" si="19"/>
        <v/>
      </c>
      <c r="B420" s="20" t="str">
        <f>IF($A420&lt;=MIN($A$3,Sample!$A$3),RANK(Sample!B420,randomnos),"")</f>
        <v/>
      </c>
      <c r="C420" s="6" t="str">
        <f t="shared" si="20"/>
        <v/>
      </c>
      <c r="D420" s="21" t="str">
        <f t="shared" si="21"/>
        <v/>
      </c>
    </row>
    <row r="421" spans="1:4" ht="14.25" thickTop="1" thickBot="1" x14ac:dyDescent="0.25">
      <c r="A421" s="22" t="str">
        <f t="shared" si="19"/>
        <v/>
      </c>
      <c r="B421" s="20" t="str">
        <f>IF($A421&lt;=MIN($A$3,Sample!$A$3),RANK(Sample!B421,randomnos),"")</f>
        <v/>
      </c>
      <c r="C421" s="6" t="str">
        <f t="shared" si="20"/>
        <v/>
      </c>
      <c r="D421" s="21" t="str">
        <f t="shared" si="21"/>
        <v/>
      </c>
    </row>
    <row r="422" spans="1:4" ht="14.25" thickTop="1" thickBot="1" x14ac:dyDescent="0.25">
      <c r="A422" s="22" t="str">
        <f t="shared" si="19"/>
        <v/>
      </c>
      <c r="B422" s="20" t="str">
        <f>IF($A422&lt;=MIN($A$3,Sample!$A$3),RANK(Sample!B422,randomnos),"")</f>
        <v/>
      </c>
      <c r="C422" s="6" t="str">
        <f t="shared" si="20"/>
        <v/>
      </c>
      <c r="D422" s="21" t="str">
        <f t="shared" si="21"/>
        <v/>
      </c>
    </row>
    <row r="423" spans="1:4" ht="14.25" thickTop="1" thickBot="1" x14ac:dyDescent="0.25">
      <c r="A423" s="22" t="str">
        <f t="shared" si="19"/>
        <v/>
      </c>
      <c r="B423" s="20" t="str">
        <f>IF($A423&lt;=MIN($A$3,Sample!$A$3),RANK(Sample!B423,randomnos),"")</f>
        <v/>
      </c>
      <c r="C423" s="6" t="str">
        <f t="shared" si="20"/>
        <v/>
      </c>
      <c r="D423" s="21" t="str">
        <f t="shared" si="21"/>
        <v/>
      </c>
    </row>
    <row r="424" spans="1:4" ht="14.25" thickTop="1" thickBot="1" x14ac:dyDescent="0.25">
      <c r="A424" s="22" t="str">
        <f t="shared" si="19"/>
        <v/>
      </c>
      <c r="B424" s="20" t="str">
        <f>IF($A424&lt;=MIN($A$3,Sample!$A$3),RANK(Sample!B424,randomnos),"")</f>
        <v/>
      </c>
      <c r="C424" s="6" t="str">
        <f t="shared" si="20"/>
        <v/>
      </c>
      <c r="D424" s="21" t="str">
        <f t="shared" si="21"/>
        <v/>
      </c>
    </row>
    <row r="425" spans="1:4" ht="14.25" thickTop="1" thickBot="1" x14ac:dyDescent="0.25">
      <c r="A425" s="22" t="str">
        <f t="shared" si="19"/>
        <v/>
      </c>
      <c r="B425" s="20" t="str">
        <f>IF($A425&lt;=MIN($A$3,Sample!$A$3),RANK(Sample!B425,randomnos),"")</f>
        <v/>
      </c>
      <c r="C425" s="6" t="str">
        <f t="shared" si="20"/>
        <v/>
      </c>
      <c r="D425" s="21" t="str">
        <f t="shared" si="21"/>
        <v/>
      </c>
    </row>
    <row r="426" spans="1:4" ht="14.25" thickTop="1" thickBot="1" x14ac:dyDescent="0.25">
      <c r="A426" s="22" t="str">
        <f t="shared" si="19"/>
        <v/>
      </c>
      <c r="B426" s="20" t="str">
        <f>IF($A426&lt;=MIN($A$3,Sample!$A$3),RANK(Sample!B426,randomnos),"")</f>
        <v/>
      </c>
      <c r="C426" s="6" t="str">
        <f t="shared" si="20"/>
        <v/>
      </c>
      <c r="D426" s="21" t="str">
        <f t="shared" si="21"/>
        <v/>
      </c>
    </row>
    <row r="427" spans="1:4" ht="14.25" thickTop="1" thickBot="1" x14ac:dyDescent="0.25">
      <c r="A427" s="22" t="str">
        <f t="shared" si="19"/>
        <v/>
      </c>
      <c r="B427" s="20" t="str">
        <f>IF($A427&lt;=MIN($A$3,Sample!$A$3),RANK(Sample!B427,randomnos),"")</f>
        <v/>
      </c>
      <c r="C427" s="6" t="str">
        <f t="shared" si="20"/>
        <v/>
      </c>
      <c r="D427" s="21" t="str">
        <f t="shared" si="21"/>
        <v/>
      </c>
    </row>
    <row r="428" spans="1:4" ht="14.25" thickTop="1" thickBot="1" x14ac:dyDescent="0.25">
      <c r="A428" s="22" t="str">
        <f t="shared" si="19"/>
        <v/>
      </c>
      <c r="B428" s="20" t="str">
        <f>IF($A428&lt;=MIN($A$3,Sample!$A$3),RANK(Sample!B428,randomnos),"")</f>
        <v/>
      </c>
      <c r="C428" s="6" t="str">
        <f t="shared" si="20"/>
        <v/>
      </c>
      <c r="D428" s="21" t="str">
        <f t="shared" si="21"/>
        <v/>
      </c>
    </row>
    <row r="429" spans="1:4" ht="14.25" thickTop="1" thickBot="1" x14ac:dyDescent="0.25">
      <c r="A429" s="22" t="str">
        <f t="shared" si="19"/>
        <v/>
      </c>
      <c r="B429" s="20" t="str">
        <f>IF($A429&lt;=MIN($A$3,Sample!$A$3),RANK(Sample!B429,randomnos),"")</f>
        <v/>
      </c>
      <c r="C429" s="6" t="str">
        <f t="shared" si="20"/>
        <v/>
      </c>
      <c r="D429" s="21" t="str">
        <f t="shared" si="21"/>
        <v/>
      </c>
    </row>
    <row r="430" spans="1:4" ht="14.25" thickTop="1" thickBot="1" x14ac:dyDescent="0.25">
      <c r="A430" s="22" t="str">
        <f t="shared" si="19"/>
        <v/>
      </c>
      <c r="B430" s="20" t="str">
        <f>IF($A430&lt;=MIN($A$3,Sample!$A$3),RANK(Sample!B430,randomnos),"")</f>
        <v/>
      </c>
      <c r="C430" s="6" t="str">
        <f t="shared" si="20"/>
        <v/>
      </c>
      <c r="D430" s="21" t="str">
        <f t="shared" si="21"/>
        <v/>
      </c>
    </row>
    <row r="431" spans="1:4" ht="14.25" thickTop="1" thickBot="1" x14ac:dyDescent="0.25">
      <c r="A431" s="22" t="str">
        <f t="shared" si="19"/>
        <v/>
      </c>
      <c r="B431" s="20" t="str">
        <f>IF($A431&lt;=MIN($A$3,Sample!$A$3),RANK(Sample!B431,randomnos),"")</f>
        <v/>
      </c>
      <c r="C431" s="6" t="str">
        <f t="shared" si="20"/>
        <v/>
      </c>
      <c r="D431" s="21" t="str">
        <f t="shared" si="21"/>
        <v/>
      </c>
    </row>
    <row r="432" spans="1:4" ht="14.25" thickTop="1" thickBot="1" x14ac:dyDescent="0.25">
      <c r="A432" s="22" t="str">
        <f t="shared" si="19"/>
        <v/>
      </c>
      <c r="B432" s="20" t="str">
        <f>IF($A432&lt;=MIN($A$3,Sample!$A$3),RANK(Sample!B432,randomnos),"")</f>
        <v/>
      </c>
      <c r="C432" s="6" t="str">
        <f t="shared" si="20"/>
        <v/>
      </c>
      <c r="D432" s="21" t="str">
        <f t="shared" si="21"/>
        <v/>
      </c>
    </row>
    <row r="433" spans="1:4" ht="14.25" thickTop="1" thickBot="1" x14ac:dyDescent="0.25">
      <c r="A433" s="22" t="str">
        <f t="shared" si="19"/>
        <v/>
      </c>
      <c r="B433" s="20" t="str">
        <f>IF($A433&lt;=MIN($A$3,Sample!$A$3),RANK(Sample!B433,randomnos),"")</f>
        <v/>
      </c>
      <c r="C433" s="6" t="str">
        <f t="shared" si="20"/>
        <v/>
      </c>
      <c r="D433" s="21" t="str">
        <f t="shared" si="21"/>
        <v/>
      </c>
    </row>
    <row r="434" spans="1:4" ht="14.25" thickTop="1" thickBot="1" x14ac:dyDescent="0.25">
      <c r="A434" s="22" t="str">
        <f t="shared" si="19"/>
        <v/>
      </c>
      <c r="B434" s="20" t="str">
        <f>IF($A434&lt;=MIN($A$3,Sample!$A$3),RANK(Sample!B434,randomnos),"")</f>
        <v/>
      </c>
      <c r="C434" s="6" t="str">
        <f t="shared" si="20"/>
        <v/>
      </c>
      <c r="D434" s="21" t="str">
        <f t="shared" si="21"/>
        <v/>
      </c>
    </row>
    <row r="435" spans="1:4" ht="14.25" thickTop="1" thickBot="1" x14ac:dyDescent="0.25">
      <c r="A435" s="22" t="str">
        <f t="shared" si="19"/>
        <v/>
      </c>
      <c r="B435" s="20" t="str">
        <f>IF($A435&lt;=MIN($A$3,Sample!$A$3),RANK(Sample!B435,randomnos),"")</f>
        <v/>
      </c>
      <c r="C435" s="6" t="str">
        <f t="shared" si="20"/>
        <v/>
      </c>
      <c r="D435" s="21" t="str">
        <f t="shared" si="21"/>
        <v/>
      </c>
    </row>
    <row r="436" spans="1:4" ht="14.25" thickTop="1" thickBot="1" x14ac:dyDescent="0.25">
      <c r="A436" s="22" t="str">
        <f t="shared" si="19"/>
        <v/>
      </c>
      <c r="B436" s="20" t="str">
        <f>IF($A436&lt;=MIN($A$3,Sample!$A$3),RANK(Sample!B436,randomnos),"")</f>
        <v/>
      </c>
      <c r="C436" s="6" t="str">
        <f t="shared" si="20"/>
        <v/>
      </c>
      <c r="D436" s="21" t="str">
        <f t="shared" si="21"/>
        <v/>
      </c>
    </row>
    <row r="437" spans="1:4" ht="14.25" thickTop="1" thickBot="1" x14ac:dyDescent="0.25">
      <c r="A437" s="22" t="str">
        <f t="shared" si="19"/>
        <v/>
      </c>
      <c r="B437" s="20" t="str">
        <f>IF($A437&lt;=MIN($A$3,Sample!$A$3),RANK(Sample!B437,randomnos),"")</f>
        <v/>
      </c>
      <c r="C437" s="6" t="str">
        <f t="shared" si="20"/>
        <v/>
      </c>
      <c r="D437" s="21" t="str">
        <f t="shared" si="21"/>
        <v/>
      </c>
    </row>
    <row r="438" spans="1:4" ht="14.25" thickTop="1" thickBot="1" x14ac:dyDescent="0.25">
      <c r="A438" s="22" t="str">
        <f t="shared" si="19"/>
        <v/>
      </c>
      <c r="B438" s="20" t="str">
        <f>IF($A438&lt;=MIN($A$3,Sample!$A$3),RANK(Sample!B438,randomnos),"")</f>
        <v/>
      </c>
      <c r="C438" s="6" t="str">
        <f t="shared" si="20"/>
        <v/>
      </c>
      <c r="D438" s="21" t="str">
        <f t="shared" si="21"/>
        <v/>
      </c>
    </row>
    <row r="439" spans="1:4" ht="14.25" thickTop="1" thickBot="1" x14ac:dyDescent="0.25">
      <c r="A439" s="22" t="str">
        <f t="shared" si="19"/>
        <v/>
      </c>
      <c r="B439" s="20" t="str">
        <f>IF($A439&lt;=MIN($A$3,Sample!$A$3),RANK(Sample!B439,randomnos),"")</f>
        <v/>
      </c>
      <c r="C439" s="6" t="str">
        <f t="shared" si="20"/>
        <v/>
      </c>
      <c r="D439" s="21" t="str">
        <f t="shared" si="21"/>
        <v/>
      </c>
    </row>
    <row r="440" spans="1:4" ht="14.25" thickTop="1" thickBot="1" x14ac:dyDescent="0.25">
      <c r="A440" s="22" t="str">
        <f t="shared" si="19"/>
        <v/>
      </c>
      <c r="B440" s="20" t="str">
        <f>IF($A440&lt;=MIN($A$3,Sample!$A$3),RANK(Sample!B440,randomnos),"")</f>
        <v/>
      </c>
      <c r="C440" s="6" t="str">
        <f t="shared" si="20"/>
        <v/>
      </c>
      <c r="D440" s="21" t="str">
        <f t="shared" si="21"/>
        <v/>
      </c>
    </row>
    <row r="441" spans="1:4" ht="14.25" thickTop="1" thickBot="1" x14ac:dyDescent="0.25">
      <c r="A441" s="22" t="str">
        <f t="shared" si="19"/>
        <v/>
      </c>
      <c r="B441" s="20" t="str">
        <f>IF($A441&lt;=MIN($A$3,Sample!$A$3),RANK(Sample!B441,randomnos),"")</f>
        <v/>
      </c>
      <c r="C441" s="6" t="str">
        <f t="shared" si="20"/>
        <v/>
      </c>
      <c r="D441" s="21" t="str">
        <f t="shared" si="21"/>
        <v/>
      </c>
    </row>
    <row r="442" spans="1:4" ht="14.25" thickTop="1" thickBot="1" x14ac:dyDescent="0.25">
      <c r="A442" s="22" t="str">
        <f t="shared" si="19"/>
        <v/>
      </c>
      <c r="B442" s="20" t="str">
        <f>IF($A442&lt;=MIN($A$3,Sample!$A$3),RANK(Sample!B442,randomnos),"")</f>
        <v/>
      </c>
      <c r="C442" s="6" t="str">
        <f t="shared" si="20"/>
        <v/>
      </c>
      <c r="D442" s="21" t="str">
        <f t="shared" si="21"/>
        <v/>
      </c>
    </row>
    <row r="443" spans="1:4" ht="14.25" thickTop="1" thickBot="1" x14ac:dyDescent="0.25">
      <c r="A443" s="22" t="str">
        <f t="shared" si="19"/>
        <v/>
      </c>
      <c r="B443" s="20" t="str">
        <f>IF($A443&lt;=MIN($A$3,Sample!$A$3),RANK(Sample!B443,randomnos),"")</f>
        <v/>
      </c>
      <c r="C443" s="6" t="str">
        <f t="shared" si="20"/>
        <v/>
      </c>
      <c r="D443" s="21" t="str">
        <f t="shared" si="21"/>
        <v/>
      </c>
    </row>
    <row r="444" spans="1:4" ht="14.25" thickTop="1" thickBot="1" x14ac:dyDescent="0.25">
      <c r="A444" s="22" t="str">
        <f t="shared" si="19"/>
        <v/>
      </c>
      <c r="B444" s="20" t="str">
        <f>IF($A444&lt;=MIN($A$3,Sample!$A$3),RANK(Sample!B444,randomnos),"")</f>
        <v/>
      </c>
      <c r="C444" s="6" t="str">
        <f t="shared" si="20"/>
        <v/>
      </c>
      <c r="D444" s="21" t="str">
        <f t="shared" si="21"/>
        <v/>
      </c>
    </row>
    <row r="445" spans="1:4" ht="14.25" thickTop="1" thickBot="1" x14ac:dyDescent="0.25">
      <c r="A445" s="22" t="str">
        <f t="shared" si="19"/>
        <v/>
      </c>
      <c r="B445" s="20" t="str">
        <f>IF($A445&lt;=MIN($A$3,Sample!$A$3),RANK(Sample!B445,randomnos),"")</f>
        <v/>
      </c>
      <c r="C445" s="6" t="str">
        <f t="shared" si="20"/>
        <v/>
      </c>
      <c r="D445" s="21" t="str">
        <f t="shared" si="21"/>
        <v/>
      </c>
    </row>
    <row r="446" spans="1:4" ht="14.25" thickTop="1" thickBot="1" x14ac:dyDescent="0.25">
      <c r="A446" s="22" t="str">
        <f t="shared" si="19"/>
        <v/>
      </c>
      <c r="B446" s="20" t="str">
        <f>IF($A446&lt;=MIN($A$3,Sample!$A$3),RANK(Sample!B446,randomnos),"")</f>
        <v/>
      </c>
      <c r="C446" s="6" t="str">
        <f t="shared" si="20"/>
        <v/>
      </c>
      <c r="D446" s="21" t="str">
        <f t="shared" si="21"/>
        <v/>
      </c>
    </row>
    <row r="447" spans="1:4" ht="14.25" thickTop="1" thickBot="1" x14ac:dyDescent="0.25">
      <c r="A447" s="22" t="str">
        <f t="shared" si="19"/>
        <v/>
      </c>
      <c r="B447" s="20" t="str">
        <f>IF($A447&lt;=MIN($A$3,Sample!$A$3),RANK(Sample!B447,randomnos),"")</f>
        <v/>
      </c>
      <c r="C447" s="6" t="str">
        <f t="shared" si="20"/>
        <v/>
      </c>
      <c r="D447" s="21" t="str">
        <f t="shared" si="21"/>
        <v/>
      </c>
    </row>
    <row r="448" spans="1:4" ht="14.25" thickTop="1" thickBot="1" x14ac:dyDescent="0.25">
      <c r="A448" s="22" t="str">
        <f t="shared" si="19"/>
        <v/>
      </c>
      <c r="B448" s="20" t="str">
        <f>IF($A448&lt;=MIN($A$3,Sample!$A$3),RANK(Sample!B448,randomnos),"")</f>
        <v/>
      </c>
      <c r="C448" s="6" t="str">
        <f t="shared" si="20"/>
        <v/>
      </c>
      <c r="D448" s="21" t="str">
        <f t="shared" si="21"/>
        <v/>
      </c>
    </row>
    <row r="449" spans="1:4" ht="14.25" thickTop="1" thickBot="1" x14ac:dyDescent="0.25">
      <c r="A449" s="22" t="str">
        <f t="shared" si="19"/>
        <v/>
      </c>
      <c r="B449" s="20" t="str">
        <f>IF($A449&lt;=MIN($A$3,Sample!$A$3),RANK(Sample!B449,randomnos),"")</f>
        <v/>
      </c>
      <c r="C449" s="6" t="str">
        <f t="shared" si="20"/>
        <v/>
      </c>
      <c r="D449" s="21" t="str">
        <f t="shared" si="21"/>
        <v/>
      </c>
    </row>
    <row r="450" spans="1:4" ht="14.25" thickTop="1" thickBot="1" x14ac:dyDescent="0.25">
      <c r="A450" s="22" t="str">
        <f t="shared" si="19"/>
        <v/>
      </c>
      <c r="B450" s="20" t="str">
        <f>IF($A450&lt;=MIN($A$3,Sample!$A$3),RANK(Sample!B450,randomnos),"")</f>
        <v/>
      </c>
      <c r="C450" s="6" t="str">
        <f t="shared" si="20"/>
        <v/>
      </c>
      <c r="D450" s="21" t="str">
        <f t="shared" si="21"/>
        <v/>
      </c>
    </row>
    <row r="451" spans="1:4" ht="14.25" thickTop="1" thickBot="1" x14ac:dyDescent="0.25">
      <c r="A451" s="22" t="str">
        <f t="shared" si="19"/>
        <v/>
      </c>
      <c r="B451" s="20" t="str">
        <f>IF($A451&lt;=MIN($A$3,Sample!$A$3),RANK(Sample!B451,randomnos),"")</f>
        <v/>
      </c>
      <c r="C451" s="6" t="str">
        <f t="shared" si="20"/>
        <v/>
      </c>
      <c r="D451" s="21" t="str">
        <f t="shared" si="21"/>
        <v/>
      </c>
    </row>
    <row r="452" spans="1:4" ht="14.25" thickTop="1" thickBot="1" x14ac:dyDescent="0.25">
      <c r="A452" s="22" t="str">
        <f t="shared" si="19"/>
        <v/>
      </c>
      <c r="B452" s="20" t="str">
        <f>IF($A452&lt;=MIN($A$3,Sample!$A$3),RANK(Sample!B452,randomnos),"")</f>
        <v/>
      </c>
      <c r="C452" s="6" t="str">
        <f t="shared" si="20"/>
        <v/>
      </c>
      <c r="D452" s="21" t="str">
        <f t="shared" si="21"/>
        <v/>
      </c>
    </row>
    <row r="453" spans="1:4" ht="14.25" thickTop="1" thickBot="1" x14ac:dyDescent="0.25">
      <c r="A453" s="22" t="str">
        <f t="shared" si="19"/>
        <v/>
      </c>
      <c r="B453" s="20" t="str">
        <f>IF($A453&lt;=MIN($A$3,Sample!$A$3),RANK(Sample!B453,randomnos),"")</f>
        <v/>
      </c>
      <c r="C453" s="6" t="str">
        <f t="shared" si="20"/>
        <v/>
      </c>
      <c r="D453" s="21" t="str">
        <f t="shared" si="21"/>
        <v/>
      </c>
    </row>
    <row r="454" spans="1:4" ht="14.25" thickTop="1" thickBot="1" x14ac:dyDescent="0.25">
      <c r="A454" s="22" t="str">
        <f t="shared" si="19"/>
        <v/>
      </c>
      <c r="B454" s="20" t="str">
        <f>IF($A454&lt;=MIN($A$3,Sample!$A$3),RANK(Sample!B454,randomnos),"")</f>
        <v/>
      </c>
      <c r="C454" s="6" t="str">
        <f t="shared" si="20"/>
        <v/>
      </c>
      <c r="D454" s="21" t="str">
        <f t="shared" si="21"/>
        <v/>
      </c>
    </row>
    <row r="455" spans="1:4" ht="14.25" thickTop="1" thickBot="1" x14ac:dyDescent="0.25">
      <c r="A455" s="22" t="str">
        <f t="shared" si="19"/>
        <v/>
      </c>
      <c r="B455" s="20" t="str">
        <f>IF($A455&lt;=MIN($A$3,Sample!$A$3),RANK(Sample!B455,randomnos),"")</f>
        <v/>
      </c>
      <c r="C455" s="6" t="str">
        <f t="shared" si="20"/>
        <v/>
      </c>
      <c r="D455" s="21" t="str">
        <f t="shared" si="21"/>
        <v/>
      </c>
    </row>
    <row r="456" spans="1:4" ht="14.25" thickTop="1" thickBot="1" x14ac:dyDescent="0.25">
      <c r="A456" s="22" t="str">
        <f t="shared" ref="A456:A494" si="22">IF(A455&lt;$A$3,A455+1,"")</f>
        <v/>
      </c>
      <c r="B456" s="20" t="str">
        <f>IF($A456&lt;=MIN($A$3,Sample!$A$3),RANK(Sample!B456,randomnos),"")</f>
        <v/>
      </c>
      <c r="C456" s="6" t="str">
        <f t="shared" ref="C456:C494" si="23">IF($B456&lt;&gt;"",VLOOKUP($B456,sampledata,3),"")</f>
        <v/>
      </c>
      <c r="D456" s="21" t="str">
        <f t="shared" ref="D456:D494" si="24">IF($B456&lt;&gt;"",VLOOKUP($A456,sampledata,4),"")</f>
        <v/>
      </c>
    </row>
    <row r="457" spans="1:4" ht="14.25" thickTop="1" thickBot="1" x14ac:dyDescent="0.25">
      <c r="A457" s="22" t="str">
        <f t="shared" si="22"/>
        <v/>
      </c>
      <c r="B457" s="20" t="str">
        <f>IF($A457&lt;=MIN($A$3,Sample!$A$3),RANK(Sample!B457,randomnos),"")</f>
        <v/>
      </c>
      <c r="C457" s="6" t="str">
        <f t="shared" si="23"/>
        <v/>
      </c>
      <c r="D457" s="21" t="str">
        <f t="shared" si="24"/>
        <v/>
      </c>
    </row>
    <row r="458" spans="1:4" ht="14.25" thickTop="1" thickBot="1" x14ac:dyDescent="0.25">
      <c r="A458" s="22" t="str">
        <f t="shared" si="22"/>
        <v/>
      </c>
      <c r="B458" s="20" t="str">
        <f>IF($A458&lt;=MIN($A$3,Sample!$A$3),RANK(Sample!B458,randomnos),"")</f>
        <v/>
      </c>
      <c r="C458" s="6" t="str">
        <f t="shared" si="23"/>
        <v/>
      </c>
      <c r="D458" s="21" t="str">
        <f t="shared" si="24"/>
        <v/>
      </c>
    </row>
    <row r="459" spans="1:4" ht="14.25" thickTop="1" thickBot="1" x14ac:dyDescent="0.25">
      <c r="A459" s="22" t="str">
        <f t="shared" si="22"/>
        <v/>
      </c>
      <c r="B459" s="20" t="str">
        <f>IF($A459&lt;=MIN($A$3,Sample!$A$3),RANK(Sample!B459,randomnos),"")</f>
        <v/>
      </c>
      <c r="C459" s="6" t="str">
        <f t="shared" si="23"/>
        <v/>
      </c>
      <c r="D459" s="21" t="str">
        <f t="shared" si="24"/>
        <v/>
      </c>
    </row>
    <row r="460" spans="1:4" ht="14.25" thickTop="1" thickBot="1" x14ac:dyDescent="0.25">
      <c r="A460" s="22" t="str">
        <f t="shared" si="22"/>
        <v/>
      </c>
      <c r="B460" s="20" t="str">
        <f>IF($A460&lt;=MIN($A$3,Sample!$A$3),RANK(Sample!B460,randomnos),"")</f>
        <v/>
      </c>
      <c r="C460" s="6" t="str">
        <f t="shared" si="23"/>
        <v/>
      </c>
      <c r="D460" s="21" t="str">
        <f t="shared" si="24"/>
        <v/>
      </c>
    </row>
    <row r="461" spans="1:4" ht="14.25" thickTop="1" thickBot="1" x14ac:dyDescent="0.25">
      <c r="A461" s="22" t="str">
        <f t="shared" si="22"/>
        <v/>
      </c>
      <c r="B461" s="20" t="str">
        <f>IF($A461&lt;=MIN($A$3,Sample!$A$3),RANK(Sample!B461,randomnos),"")</f>
        <v/>
      </c>
      <c r="C461" s="6" t="str">
        <f t="shared" si="23"/>
        <v/>
      </c>
      <c r="D461" s="21" t="str">
        <f t="shared" si="24"/>
        <v/>
      </c>
    </row>
    <row r="462" spans="1:4" ht="14.25" thickTop="1" thickBot="1" x14ac:dyDescent="0.25">
      <c r="A462" s="22" t="str">
        <f t="shared" si="22"/>
        <v/>
      </c>
      <c r="B462" s="20" t="str">
        <f>IF($A462&lt;=MIN($A$3,Sample!$A$3),RANK(Sample!B462,randomnos),"")</f>
        <v/>
      </c>
      <c r="C462" s="6" t="str">
        <f t="shared" si="23"/>
        <v/>
      </c>
      <c r="D462" s="21" t="str">
        <f t="shared" si="24"/>
        <v/>
      </c>
    </row>
    <row r="463" spans="1:4" ht="14.25" thickTop="1" thickBot="1" x14ac:dyDescent="0.25">
      <c r="A463" s="22" t="str">
        <f t="shared" si="22"/>
        <v/>
      </c>
      <c r="B463" s="20" t="str">
        <f>IF($A463&lt;=MIN($A$3,Sample!$A$3),RANK(Sample!B463,randomnos),"")</f>
        <v/>
      </c>
      <c r="C463" s="6" t="str">
        <f t="shared" si="23"/>
        <v/>
      </c>
      <c r="D463" s="21" t="str">
        <f t="shared" si="24"/>
        <v/>
      </c>
    </row>
    <row r="464" spans="1:4" ht="14.25" thickTop="1" thickBot="1" x14ac:dyDescent="0.25">
      <c r="A464" s="22" t="str">
        <f t="shared" si="22"/>
        <v/>
      </c>
      <c r="B464" s="20" t="str">
        <f>IF($A464&lt;=MIN($A$3,Sample!$A$3),RANK(Sample!B464,randomnos),"")</f>
        <v/>
      </c>
      <c r="C464" s="6" t="str">
        <f t="shared" si="23"/>
        <v/>
      </c>
      <c r="D464" s="21" t="str">
        <f t="shared" si="24"/>
        <v/>
      </c>
    </row>
    <row r="465" spans="1:4" ht="14.25" thickTop="1" thickBot="1" x14ac:dyDescent="0.25">
      <c r="A465" s="22" t="str">
        <f t="shared" si="22"/>
        <v/>
      </c>
      <c r="B465" s="20" t="str">
        <f>IF($A465&lt;=MIN($A$3,Sample!$A$3),RANK(Sample!B465,randomnos),"")</f>
        <v/>
      </c>
      <c r="C465" s="6" t="str">
        <f t="shared" si="23"/>
        <v/>
      </c>
      <c r="D465" s="21" t="str">
        <f t="shared" si="24"/>
        <v/>
      </c>
    </row>
    <row r="466" spans="1:4" ht="14.25" thickTop="1" thickBot="1" x14ac:dyDescent="0.25">
      <c r="A466" s="22" t="str">
        <f t="shared" si="22"/>
        <v/>
      </c>
      <c r="B466" s="20" t="str">
        <f>IF($A466&lt;=MIN($A$3,Sample!$A$3),RANK(Sample!B466,randomnos),"")</f>
        <v/>
      </c>
      <c r="C466" s="6" t="str">
        <f t="shared" si="23"/>
        <v/>
      </c>
      <c r="D466" s="21" t="str">
        <f t="shared" si="24"/>
        <v/>
      </c>
    </row>
    <row r="467" spans="1:4" ht="14.25" thickTop="1" thickBot="1" x14ac:dyDescent="0.25">
      <c r="A467" s="22" t="str">
        <f t="shared" si="22"/>
        <v/>
      </c>
      <c r="B467" s="20" t="str">
        <f>IF($A467&lt;=MIN($A$3,Sample!$A$3),RANK(Sample!B467,randomnos),"")</f>
        <v/>
      </c>
      <c r="C467" s="6" t="str">
        <f t="shared" si="23"/>
        <v/>
      </c>
      <c r="D467" s="21" t="str">
        <f t="shared" si="24"/>
        <v/>
      </c>
    </row>
    <row r="468" spans="1:4" ht="14.25" thickTop="1" thickBot="1" x14ac:dyDescent="0.25">
      <c r="A468" s="22" t="str">
        <f t="shared" si="22"/>
        <v/>
      </c>
      <c r="B468" s="20" t="str">
        <f>IF($A468&lt;=MIN($A$3,Sample!$A$3),RANK(Sample!B468,randomnos),"")</f>
        <v/>
      </c>
      <c r="C468" s="6" t="str">
        <f t="shared" si="23"/>
        <v/>
      </c>
      <c r="D468" s="21" t="str">
        <f t="shared" si="24"/>
        <v/>
      </c>
    </row>
    <row r="469" spans="1:4" ht="14.25" thickTop="1" thickBot="1" x14ac:dyDescent="0.25">
      <c r="A469" s="22" t="str">
        <f t="shared" si="22"/>
        <v/>
      </c>
      <c r="B469" s="20" t="str">
        <f>IF($A469&lt;=MIN($A$3,Sample!$A$3),RANK(Sample!B469,randomnos),"")</f>
        <v/>
      </c>
      <c r="C469" s="6" t="str">
        <f t="shared" si="23"/>
        <v/>
      </c>
      <c r="D469" s="21" t="str">
        <f t="shared" si="24"/>
        <v/>
      </c>
    </row>
    <row r="470" spans="1:4" ht="14.25" thickTop="1" thickBot="1" x14ac:dyDescent="0.25">
      <c r="A470" s="22" t="str">
        <f t="shared" si="22"/>
        <v/>
      </c>
      <c r="B470" s="20" t="str">
        <f>IF($A470&lt;=MIN($A$3,Sample!$A$3),RANK(Sample!B470,randomnos),"")</f>
        <v/>
      </c>
      <c r="C470" s="6" t="str">
        <f t="shared" si="23"/>
        <v/>
      </c>
      <c r="D470" s="21" t="str">
        <f t="shared" si="24"/>
        <v/>
      </c>
    </row>
    <row r="471" spans="1:4" ht="14.25" thickTop="1" thickBot="1" x14ac:dyDescent="0.25">
      <c r="A471" s="22" t="str">
        <f t="shared" si="22"/>
        <v/>
      </c>
      <c r="B471" s="20" t="str">
        <f>IF($A471&lt;=MIN($A$3,Sample!$A$3),RANK(Sample!B471,randomnos),"")</f>
        <v/>
      </c>
      <c r="C471" s="6" t="str">
        <f t="shared" si="23"/>
        <v/>
      </c>
      <c r="D471" s="21" t="str">
        <f t="shared" si="24"/>
        <v/>
      </c>
    </row>
    <row r="472" spans="1:4" ht="14.25" thickTop="1" thickBot="1" x14ac:dyDescent="0.25">
      <c r="A472" s="22" t="str">
        <f t="shared" si="22"/>
        <v/>
      </c>
      <c r="B472" s="20" t="str">
        <f>IF($A472&lt;=MIN($A$3,Sample!$A$3),RANK(Sample!B472,randomnos),"")</f>
        <v/>
      </c>
      <c r="C472" s="6" t="str">
        <f t="shared" si="23"/>
        <v/>
      </c>
      <c r="D472" s="21" t="str">
        <f t="shared" si="24"/>
        <v/>
      </c>
    </row>
    <row r="473" spans="1:4" ht="14.25" thickTop="1" thickBot="1" x14ac:dyDescent="0.25">
      <c r="A473" s="22" t="str">
        <f t="shared" si="22"/>
        <v/>
      </c>
      <c r="B473" s="20" t="str">
        <f>IF($A473&lt;=MIN($A$3,Sample!$A$3),RANK(Sample!B473,randomnos),"")</f>
        <v/>
      </c>
      <c r="C473" s="6" t="str">
        <f t="shared" si="23"/>
        <v/>
      </c>
      <c r="D473" s="21" t="str">
        <f t="shared" si="24"/>
        <v/>
      </c>
    </row>
    <row r="474" spans="1:4" ht="14.25" thickTop="1" thickBot="1" x14ac:dyDescent="0.25">
      <c r="A474" s="22" t="str">
        <f t="shared" si="22"/>
        <v/>
      </c>
      <c r="B474" s="20" t="str">
        <f>IF($A474&lt;=MIN($A$3,Sample!$A$3),RANK(Sample!B474,randomnos),"")</f>
        <v/>
      </c>
      <c r="C474" s="6" t="str">
        <f t="shared" si="23"/>
        <v/>
      </c>
      <c r="D474" s="21" t="str">
        <f t="shared" si="24"/>
        <v/>
      </c>
    </row>
    <row r="475" spans="1:4" ht="14.25" thickTop="1" thickBot="1" x14ac:dyDescent="0.25">
      <c r="A475" s="22" t="str">
        <f t="shared" si="22"/>
        <v/>
      </c>
      <c r="B475" s="20" t="str">
        <f>IF($A475&lt;=MIN($A$3,Sample!$A$3),RANK(Sample!B475,randomnos),"")</f>
        <v/>
      </c>
      <c r="C475" s="6" t="str">
        <f t="shared" si="23"/>
        <v/>
      </c>
      <c r="D475" s="21" t="str">
        <f t="shared" si="24"/>
        <v/>
      </c>
    </row>
    <row r="476" spans="1:4" ht="14.25" thickTop="1" thickBot="1" x14ac:dyDescent="0.25">
      <c r="A476" s="22" t="str">
        <f t="shared" si="22"/>
        <v/>
      </c>
      <c r="B476" s="20" t="str">
        <f>IF($A476&lt;=MIN($A$3,Sample!$A$3),RANK(Sample!B476,randomnos),"")</f>
        <v/>
      </c>
      <c r="C476" s="6" t="str">
        <f t="shared" si="23"/>
        <v/>
      </c>
      <c r="D476" s="21" t="str">
        <f t="shared" si="24"/>
        <v/>
      </c>
    </row>
    <row r="477" spans="1:4" ht="14.25" thickTop="1" thickBot="1" x14ac:dyDescent="0.25">
      <c r="A477" s="22" t="str">
        <f t="shared" si="22"/>
        <v/>
      </c>
      <c r="B477" s="20" t="str">
        <f>IF($A477&lt;=MIN($A$3,Sample!$A$3),RANK(Sample!B477,randomnos),"")</f>
        <v/>
      </c>
      <c r="C477" s="6" t="str">
        <f t="shared" si="23"/>
        <v/>
      </c>
      <c r="D477" s="21" t="str">
        <f t="shared" si="24"/>
        <v/>
      </c>
    </row>
    <row r="478" spans="1:4" ht="14.25" thickTop="1" thickBot="1" x14ac:dyDescent="0.25">
      <c r="A478" s="22" t="str">
        <f t="shared" si="22"/>
        <v/>
      </c>
      <c r="B478" s="20" t="str">
        <f>IF($A478&lt;=MIN($A$3,Sample!$A$3),RANK(Sample!B478,randomnos),"")</f>
        <v/>
      </c>
      <c r="C478" s="6" t="str">
        <f t="shared" si="23"/>
        <v/>
      </c>
      <c r="D478" s="21" t="str">
        <f t="shared" si="24"/>
        <v/>
      </c>
    </row>
    <row r="479" spans="1:4" ht="14.25" thickTop="1" thickBot="1" x14ac:dyDescent="0.25">
      <c r="A479" s="22" t="str">
        <f t="shared" si="22"/>
        <v/>
      </c>
      <c r="B479" s="20" t="str">
        <f>IF($A479&lt;=MIN($A$3,Sample!$A$3),RANK(Sample!B479,randomnos),"")</f>
        <v/>
      </c>
      <c r="C479" s="6" t="str">
        <f t="shared" si="23"/>
        <v/>
      </c>
      <c r="D479" s="21" t="str">
        <f t="shared" si="24"/>
        <v/>
      </c>
    </row>
    <row r="480" spans="1:4" ht="14.25" thickTop="1" thickBot="1" x14ac:dyDescent="0.25">
      <c r="A480" s="22" t="str">
        <f t="shared" si="22"/>
        <v/>
      </c>
      <c r="B480" s="20" t="str">
        <f>IF($A480&lt;=MIN($A$3,Sample!$A$3),RANK(Sample!B480,randomnos),"")</f>
        <v/>
      </c>
      <c r="C480" s="6" t="str">
        <f t="shared" si="23"/>
        <v/>
      </c>
      <c r="D480" s="21" t="str">
        <f t="shared" si="24"/>
        <v/>
      </c>
    </row>
    <row r="481" spans="1:4" ht="14.25" thickTop="1" thickBot="1" x14ac:dyDescent="0.25">
      <c r="A481" s="22" t="str">
        <f t="shared" si="22"/>
        <v/>
      </c>
      <c r="B481" s="20" t="str">
        <f>IF($A481&lt;=MIN($A$3,Sample!$A$3),RANK(Sample!B481,randomnos),"")</f>
        <v/>
      </c>
      <c r="C481" s="6" t="str">
        <f t="shared" si="23"/>
        <v/>
      </c>
      <c r="D481" s="21" t="str">
        <f t="shared" si="24"/>
        <v/>
      </c>
    </row>
    <row r="482" spans="1:4" ht="14.25" thickTop="1" thickBot="1" x14ac:dyDescent="0.25">
      <c r="A482" s="22" t="str">
        <f t="shared" si="22"/>
        <v/>
      </c>
      <c r="B482" s="20" t="str">
        <f>IF($A482&lt;=MIN($A$3,Sample!$A$3),RANK(Sample!B482,randomnos),"")</f>
        <v/>
      </c>
      <c r="C482" s="6" t="str">
        <f t="shared" si="23"/>
        <v/>
      </c>
      <c r="D482" s="21" t="str">
        <f t="shared" si="24"/>
        <v/>
      </c>
    </row>
    <row r="483" spans="1:4" ht="14.25" thickTop="1" thickBot="1" x14ac:dyDescent="0.25">
      <c r="A483" s="22" t="str">
        <f t="shared" si="22"/>
        <v/>
      </c>
      <c r="B483" s="20" t="str">
        <f>IF($A483&lt;=MIN($A$3,Sample!$A$3),RANK(Sample!B483,randomnos),"")</f>
        <v/>
      </c>
      <c r="C483" s="6" t="str">
        <f t="shared" si="23"/>
        <v/>
      </c>
      <c r="D483" s="21" t="str">
        <f t="shared" si="24"/>
        <v/>
      </c>
    </row>
    <row r="484" spans="1:4" ht="14.25" thickTop="1" thickBot="1" x14ac:dyDescent="0.25">
      <c r="A484" s="22" t="str">
        <f t="shared" si="22"/>
        <v/>
      </c>
      <c r="B484" s="20" t="str">
        <f>IF($A484&lt;=MIN($A$3,Sample!$A$3),RANK(Sample!B484,randomnos),"")</f>
        <v/>
      </c>
      <c r="C484" s="6" t="str">
        <f t="shared" si="23"/>
        <v/>
      </c>
      <c r="D484" s="21" t="str">
        <f t="shared" si="24"/>
        <v/>
      </c>
    </row>
    <row r="485" spans="1:4" ht="14.25" thickTop="1" thickBot="1" x14ac:dyDescent="0.25">
      <c r="A485" s="22" t="str">
        <f t="shared" si="22"/>
        <v/>
      </c>
      <c r="B485" s="20" t="str">
        <f>IF($A485&lt;=MIN($A$3,Sample!$A$3),RANK(Sample!B485,randomnos),"")</f>
        <v/>
      </c>
      <c r="C485" s="6" t="str">
        <f t="shared" si="23"/>
        <v/>
      </c>
      <c r="D485" s="21" t="str">
        <f t="shared" si="24"/>
        <v/>
      </c>
    </row>
    <row r="486" spans="1:4" ht="14.25" thickTop="1" thickBot="1" x14ac:dyDescent="0.25">
      <c r="A486" s="22" t="str">
        <f t="shared" si="22"/>
        <v/>
      </c>
      <c r="B486" s="20" t="str">
        <f>IF($A486&lt;=MIN($A$3,Sample!$A$3),RANK(Sample!B486,randomnos),"")</f>
        <v/>
      </c>
      <c r="C486" s="6" t="str">
        <f t="shared" si="23"/>
        <v/>
      </c>
      <c r="D486" s="21" t="str">
        <f t="shared" si="24"/>
        <v/>
      </c>
    </row>
    <row r="487" spans="1:4" ht="14.25" thickTop="1" thickBot="1" x14ac:dyDescent="0.25">
      <c r="A487" s="22" t="str">
        <f t="shared" si="22"/>
        <v/>
      </c>
      <c r="C487" s="6" t="str">
        <f t="shared" si="23"/>
        <v/>
      </c>
      <c r="D487" s="21" t="str">
        <f t="shared" si="24"/>
        <v/>
      </c>
    </row>
    <row r="488" spans="1:4" ht="14.25" thickTop="1" thickBot="1" x14ac:dyDescent="0.25">
      <c r="A488" s="22" t="str">
        <f t="shared" si="22"/>
        <v/>
      </c>
      <c r="C488" s="6" t="str">
        <f t="shared" si="23"/>
        <v/>
      </c>
      <c r="D488" s="21" t="str">
        <f t="shared" si="24"/>
        <v/>
      </c>
    </row>
    <row r="489" spans="1:4" ht="14.25" thickTop="1" thickBot="1" x14ac:dyDescent="0.25">
      <c r="A489" s="22" t="str">
        <f t="shared" si="22"/>
        <v/>
      </c>
      <c r="C489" s="6" t="str">
        <f t="shared" si="23"/>
        <v/>
      </c>
      <c r="D489" s="21" t="str">
        <f t="shared" si="24"/>
        <v/>
      </c>
    </row>
    <row r="490" spans="1:4" ht="14.25" thickTop="1" thickBot="1" x14ac:dyDescent="0.25">
      <c r="A490" s="22" t="str">
        <f t="shared" si="22"/>
        <v/>
      </c>
      <c r="C490" s="6" t="str">
        <f t="shared" si="23"/>
        <v/>
      </c>
      <c r="D490" s="21" t="str">
        <f t="shared" si="24"/>
        <v/>
      </c>
    </row>
    <row r="491" spans="1:4" ht="14.25" thickTop="1" thickBot="1" x14ac:dyDescent="0.25">
      <c r="A491" s="22" t="str">
        <f t="shared" si="22"/>
        <v/>
      </c>
      <c r="C491" s="6" t="str">
        <f t="shared" si="23"/>
        <v/>
      </c>
      <c r="D491" s="21" t="str">
        <f t="shared" si="24"/>
        <v/>
      </c>
    </row>
    <row r="492" spans="1:4" ht="14.25" thickTop="1" thickBot="1" x14ac:dyDescent="0.25">
      <c r="A492" s="22" t="str">
        <f t="shared" si="22"/>
        <v/>
      </c>
      <c r="C492" s="6" t="str">
        <f t="shared" si="23"/>
        <v/>
      </c>
      <c r="D492" s="21" t="str">
        <f t="shared" si="24"/>
        <v/>
      </c>
    </row>
    <row r="493" spans="1:4" ht="14.25" thickTop="1" thickBot="1" x14ac:dyDescent="0.25">
      <c r="A493" s="22" t="str">
        <f t="shared" si="22"/>
        <v/>
      </c>
      <c r="C493" s="6" t="str">
        <f t="shared" si="23"/>
        <v/>
      </c>
      <c r="D493" s="21" t="str">
        <f t="shared" si="24"/>
        <v/>
      </c>
    </row>
    <row r="494" spans="1:4" ht="14.25" thickTop="1" thickBot="1" x14ac:dyDescent="0.25">
      <c r="A494" s="22" t="str">
        <f t="shared" si="22"/>
        <v/>
      </c>
      <c r="C494" s="6" t="str">
        <f t="shared" si="23"/>
        <v/>
      </c>
      <c r="D494" s="21" t="str">
        <f t="shared" si="24"/>
        <v/>
      </c>
    </row>
    <row r="495" spans="1:4" ht="13.5" thickTop="1"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showGridLines="0" tabSelected="1" workbookViewId="0">
      <selection activeCell="F4" sqref="F4"/>
    </sheetView>
  </sheetViews>
  <sheetFormatPr defaultRowHeight="12.75" x14ac:dyDescent="0.2"/>
  <cols>
    <col min="1" max="1" width="19.42578125" customWidth="1"/>
    <col min="2" max="2" width="19.85546875" customWidth="1"/>
    <col min="3" max="4" width="2.7109375" customWidth="1"/>
    <col min="5" max="5" width="19.85546875" bestFit="1" customWidth="1"/>
    <col min="6" max="6" width="17.85546875" bestFit="1" customWidth="1"/>
    <col min="7" max="7" width="2.7109375" customWidth="1"/>
    <col min="8" max="8" width="24.7109375" bestFit="1" customWidth="1"/>
    <col min="10" max="10" width="6.7109375" customWidth="1"/>
    <col min="11" max="11" width="9.85546875" customWidth="1"/>
    <col min="12" max="12" width="5.28515625" customWidth="1"/>
    <col min="13" max="13" width="4.28515625" customWidth="1"/>
    <col min="14" max="14" width="11.5703125" bestFit="1" customWidth="1"/>
  </cols>
  <sheetData>
    <row r="1" spans="1:7" ht="15" x14ac:dyDescent="0.25">
      <c r="A1" s="12" t="s">
        <v>38</v>
      </c>
      <c r="F1" s="6"/>
      <c r="G1" s="6"/>
    </row>
    <row r="2" spans="1:7" x14ac:dyDescent="0.2">
      <c r="A2" t="s">
        <v>12</v>
      </c>
      <c r="B2">
        <f>COUNT(resamvals)</f>
        <v>200</v>
      </c>
    </row>
    <row r="3" spans="1:7" x14ac:dyDescent="0.2">
      <c r="A3" s="2" t="s">
        <v>27</v>
      </c>
      <c r="B3" s="3" t="str">
        <f>Sample!E2</f>
        <v>Difference</v>
      </c>
      <c r="C3" s="4"/>
      <c r="D3" s="6"/>
      <c r="E3" s="2" t="str">
        <f>Sample!E2</f>
        <v>Difference</v>
      </c>
      <c r="F3" s="46" t="s">
        <v>32</v>
      </c>
    </row>
    <row r="4" spans="1:7" x14ac:dyDescent="0.2">
      <c r="A4" s="5"/>
      <c r="B4" s="6">
        <f ca="1">'Single resample'!$E$4</f>
        <v>1.3215859030836996E-2</v>
      </c>
      <c r="C4" s="7"/>
      <c r="D4" s="6"/>
      <c r="E4" s="28"/>
      <c r="F4" s="10">
        <f>Sample!E4</f>
        <v>-1.3215859030836996E-2</v>
      </c>
    </row>
    <row r="5" spans="1:7" x14ac:dyDescent="0.2">
      <c r="A5" s="5">
        <v>1</v>
      </c>
      <c r="B5" s="6">
        <f t="dataTable" ref="B5:B204" dt2D="0" dtr="0" r1="A4" ca="1"/>
        <v>1.3215859030836996E-2</v>
      </c>
      <c r="C5" s="7" t="str">
        <f t="shared" ref="C5:C36" si="0">IF(B5&lt;=-ABS($F$4),"-",IF(B5&gt;=ABS($F$4),"+",""))</f>
        <v>+</v>
      </c>
      <c r="D5" s="6"/>
    </row>
    <row r="6" spans="1:7" x14ac:dyDescent="0.2">
      <c r="A6" s="5">
        <f>1+A5</f>
        <v>2</v>
      </c>
      <c r="B6" s="6">
        <v>-4.4051175974871848E-3</v>
      </c>
      <c r="C6" s="7" t="str">
        <f t="shared" si="0"/>
        <v/>
      </c>
      <c r="D6" s="6"/>
      <c r="E6" s="2" t="str">
        <f>Sample!E2</f>
        <v>Difference</v>
      </c>
      <c r="F6" s="8" t="s">
        <v>26</v>
      </c>
    </row>
    <row r="7" spans="1:7" x14ac:dyDescent="0.2">
      <c r="A7" s="5">
        <f t="shared" ref="A7:A70" si="1">1+A6</f>
        <v>3</v>
      </c>
      <c r="B7" s="6">
        <v>-1.3215859030836996E-2</v>
      </c>
      <c r="C7" s="7" t="str">
        <f t="shared" si="0"/>
        <v>-</v>
      </c>
      <c r="D7" s="6"/>
      <c r="E7" s="29" t="s">
        <v>17</v>
      </c>
      <c r="F7" s="30" t="s">
        <v>3</v>
      </c>
    </row>
    <row r="8" spans="1:7" x14ac:dyDescent="0.2">
      <c r="A8" s="5">
        <f t="shared" si="1"/>
        <v>4</v>
      </c>
      <c r="B8" s="6">
        <v>4.4051175974871848E-3</v>
      </c>
      <c r="C8" s="7" t="str">
        <f t="shared" si="0"/>
        <v/>
      </c>
      <c r="D8" s="6"/>
      <c r="E8" s="5">
        <f>ABS($F$4)</f>
        <v>1.3215859030836996E-2</v>
      </c>
      <c r="F8" s="40">
        <f>COUNTIF(cut,"+")/$B$2</f>
        <v>0.155</v>
      </c>
    </row>
    <row r="9" spans="1:7" x14ac:dyDescent="0.2">
      <c r="A9" s="5">
        <f t="shared" si="1"/>
        <v>5</v>
      </c>
      <c r="B9" s="6">
        <v>1.3215859030836996E-2</v>
      </c>
      <c r="C9" s="7" t="str">
        <f t="shared" si="0"/>
        <v>+</v>
      </c>
      <c r="D9" s="6"/>
      <c r="E9" s="29" t="s">
        <v>18</v>
      </c>
      <c r="F9" s="30" t="s">
        <v>3</v>
      </c>
    </row>
    <row r="10" spans="1:7" x14ac:dyDescent="0.2">
      <c r="A10" s="5">
        <f t="shared" si="1"/>
        <v>6</v>
      </c>
      <c r="B10" s="6">
        <v>4.4051175974871848E-3</v>
      </c>
      <c r="C10" s="7" t="str">
        <f t="shared" si="0"/>
        <v/>
      </c>
      <c r="D10" s="6"/>
      <c r="E10" s="5">
        <f>-ABS($F$4)</f>
        <v>-1.3215859030836996E-2</v>
      </c>
      <c r="F10" s="40">
        <f>COUNTIF(cut,"-")/$B$2</f>
        <v>0.13</v>
      </c>
    </row>
    <row r="11" spans="1:7" x14ac:dyDescent="0.2">
      <c r="A11" s="5">
        <f t="shared" si="1"/>
        <v>7</v>
      </c>
      <c r="B11" s="6">
        <v>-4.4051175974871848E-3</v>
      </c>
      <c r="C11" s="7" t="str">
        <f t="shared" si="0"/>
        <v/>
      </c>
      <c r="D11" s="6"/>
      <c r="E11" s="29" t="s">
        <v>23</v>
      </c>
      <c r="F11" s="39" t="s">
        <v>3</v>
      </c>
    </row>
    <row r="12" spans="1:7" x14ac:dyDescent="0.2">
      <c r="A12" s="5">
        <f t="shared" si="1"/>
        <v>8</v>
      </c>
      <c r="B12" s="6">
        <v>4.4051175974871848E-3</v>
      </c>
      <c r="C12" s="7" t="str">
        <f t="shared" si="0"/>
        <v/>
      </c>
      <c r="D12" s="6"/>
      <c r="E12" s="5"/>
      <c r="F12" s="40">
        <f>F8+F10</f>
        <v>0.28500000000000003</v>
      </c>
    </row>
    <row r="13" spans="1:7" x14ac:dyDescent="0.2">
      <c r="A13" s="5">
        <f t="shared" si="1"/>
        <v>9</v>
      </c>
      <c r="B13" s="6">
        <v>1.3215859030836996E-2</v>
      </c>
      <c r="C13" s="7" t="str">
        <f t="shared" si="0"/>
        <v>+</v>
      </c>
      <c r="D13" s="6"/>
      <c r="E13" s="44"/>
      <c r="F13" s="45"/>
    </row>
    <row r="14" spans="1:7" x14ac:dyDescent="0.2">
      <c r="A14" s="5">
        <f t="shared" si="1"/>
        <v>10</v>
      </c>
      <c r="B14" s="6">
        <v>-4.4051175974871848E-3</v>
      </c>
      <c r="C14" s="7" t="str">
        <f t="shared" si="0"/>
        <v/>
      </c>
      <c r="D14" s="6"/>
      <c r="E14" s="5" t="s">
        <v>4</v>
      </c>
      <c r="F14" s="7">
        <f>AVERAGE(resamvals)</f>
        <v>2.6431971180861715E-4</v>
      </c>
    </row>
    <row r="15" spans="1:7" x14ac:dyDescent="0.2">
      <c r="A15" s="5">
        <f t="shared" si="1"/>
        <v>11</v>
      </c>
      <c r="B15" s="6">
        <v>-1.3215859030836996E-2</v>
      </c>
      <c r="C15" s="7" t="str">
        <f t="shared" si="0"/>
        <v>-</v>
      </c>
      <c r="D15" s="16"/>
      <c r="E15" s="9" t="s">
        <v>5</v>
      </c>
      <c r="F15" s="10">
        <f>STDEV(resamvals)</f>
        <v>7.9938763477053545E-3</v>
      </c>
    </row>
    <row r="16" spans="1:7" x14ac:dyDescent="0.2">
      <c r="A16" s="5">
        <f t="shared" si="1"/>
        <v>12</v>
      </c>
      <c r="B16" s="6">
        <v>-4.4051175974871848E-3</v>
      </c>
      <c r="C16" s="7" t="str">
        <f t="shared" si="0"/>
        <v/>
      </c>
      <c r="D16" s="6"/>
    </row>
    <row r="17" spans="1:13" x14ac:dyDescent="0.2">
      <c r="A17" s="5">
        <f t="shared" si="1"/>
        <v>13</v>
      </c>
      <c r="B17" s="6">
        <v>4.4051175974871848E-3</v>
      </c>
      <c r="C17" s="7" t="str">
        <f t="shared" si="0"/>
        <v/>
      </c>
      <c r="D17" s="6"/>
    </row>
    <row r="18" spans="1:13" x14ac:dyDescent="0.2">
      <c r="A18" s="5">
        <f t="shared" si="1"/>
        <v>14</v>
      </c>
      <c r="B18" s="6">
        <v>1.3215859030836996E-2</v>
      </c>
      <c r="C18" s="7" t="str">
        <f t="shared" si="0"/>
        <v>+</v>
      </c>
      <c r="D18" s="6"/>
    </row>
    <row r="19" spans="1:13" x14ac:dyDescent="0.2">
      <c r="A19" s="5">
        <f t="shared" si="1"/>
        <v>15</v>
      </c>
      <c r="B19" s="6">
        <v>4.4051175974871848E-3</v>
      </c>
      <c r="C19" s="7" t="str">
        <f t="shared" si="0"/>
        <v/>
      </c>
      <c r="D19" s="6"/>
    </row>
    <row r="20" spans="1:13" x14ac:dyDescent="0.2">
      <c r="A20" s="5">
        <f t="shared" si="1"/>
        <v>16</v>
      </c>
      <c r="B20" s="6">
        <v>-1.3215859030836996E-2</v>
      </c>
      <c r="C20" s="7" t="str">
        <f t="shared" si="0"/>
        <v>-</v>
      </c>
      <c r="D20" s="6"/>
    </row>
    <row r="21" spans="1:13" x14ac:dyDescent="0.2">
      <c r="A21" s="5">
        <f t="shared" si="1"/>
        <v>17</v>
      </c>
      <c r="B21" s="6">
        <v>4.4051175974871848E-3</v>
      </c>
      <c r="C21" s="7" t="str">
        <f t="shared" si="0"/>
        <v/>
      </c>
      <c r="D21" s="6"/>
    </row>
    <row r="22" spans="1:13" x14ac:dyDescent="0.2">
      <c r="A22" s="5">
        <f t="shared" si="1"/>
        <v>18</v>
      </c>
      <c r="B22" s="6">
        <v>4.4051175974871848E-3</v>
      </c>
      <c r="C22" s="7" t="str">
        <f t="shared" si="0"/>
        <v/>
      </c>
      <c r="D22" s="6"/>
    </row>
    <row r="23" spans="1:13" x14ac:dyDescent="0.2">
      <c r="A23" s="5">
        <f t="shared" si="1"/>
        <v>19</v>
      </c>
      <c r="B23" s="6">
        <v>4.4051175974871848E-3</v>
      </c>
      <c r="C23" s="7" t="str">
        <f t="shared" si="0"/>
        <v/>
      </c>
      <c r="D23" s="6"/>
      <c r="H23" s="36" t="s">
        <v>25</v>
      </c>
      <c r="I23" s="34"/>
      <c r="J23" s="34"/>
      <c r="K23" s="34"/>
      <c r="L23" s="34"/>
      <c r="M23" s="35"/>
    </row>
    <row r="24" spans="1:13" x14ac:dyDescent="0.2">
      <c r="A24" s="5">
        <f t="shared" si="1"/>
        <v>20</v>
      </c>
      <c r="B24" s="6">
        <v>-4.4051175974871848E-3</v>
      </c>
      <c r="C24" s="7" t="str">
        <f t="shared" si="0"/>
        <v/>
      </c>
      <c r="D24" s="6"/>
      <c r="H24" s="13" t="s">
        <v>20</v>
      </c>
      <c r="I24" s="37">
        <f>MIN(resamvals,$E$10)</f>
        <v>-1.3215859030836996E-2</v>
      </c>
      <c r="J24" s="14"/>
      <c r="K24" s="14"/>
      <c r="L24" s="14"/>
      <c r="M24" s="4"/>
    </row>
    <row r="25" spans="1:13" x14ac:dyDescent="0.2">
      <c r="A25" s="5">
        <f t="shared" si="1"/>
        <v>21</v>
      </c>
      <c r="B25" s="6">
        <v>-4.4051175974871848E-3</v>
      </c>
      <c r="C25" s="7" t="str">
        <f t="shared" si="0"/>
        <v/>
      </c>
      <c r="D25" s="6"/>
      <c r="H25" s="15" t="s">
        <v>19</v>
      </c>
      <c r="I25" s="38">
        <f>I24+(MAX(resamvals,$E$8)-MIN(resamvals,$E$10))/10</f>
        <v>-1.0572687224669596E-2</v>
      </c>
      <c r="J25" s="11"/>
      <c r="K25" s="11"/>
      <c r="L25" s="11"/>
      <c r="M25" s="10"/>
    </row>
    <row r="26" spans="1:13" x14ac:dyDescent="0.2">
      <c r="A26" s="5">
        <f t="shared" si="1"/>
        <v>22</v>
      </c>
      <c r="B26" s="6">
        <v>4.4051175974871848E-3</v>
      </c>
      <c r="C26" s="7" t="str">
        <f t="shared" si="0"/>
        <v/>
      </c>
      <c r="D26" s="6"/>
      <c r="H26" s="13" t="s">
        <v>7</v>
      </c>
      <c r="I26" s="32" t="s">
        <v>6</v>
      </c>
      <c r="J26" s="32" t="s">
        <v>11</v>
      </c>
      <c r="K26" s="32" t="s">
        <v>8</v>
      </c>
      <c r="L26" s="33" t="s">
        <v>21</v>
      </c>
      <c r="M26" s="4" t="s">
        <v>22</v>
      </c>
    </row>
    <row r="27" spans="1:13" x14ac:dyDescent="0.2">
      <c r="A27" s="5">
        <f t="shared" si="1"/>
        <v>23</v>
      </c>
      <c r="B27" s="6">
        <v>-4.4051175974871848E-3</v>
      </c>
      <c r="C27" s="7" t="str">
        <f t="shared" si="0"/>
        <v/>
      </c>
      <c r="D27" s="6"/>
      <c r="H27" s="5" t="s">
        <v>9</v>
      </c>
      <c r="I27" s="6">
        <f>$I$24-0.5*($I$25-$I$24)</f>
        <v>-1.4537444933920696E-2</v>
      </c>
      <c r="J27" s="6">
        <f>J28-($I$25-$I$24)</f>
        <v>-1.5859030837004396E-2</v>
      </c>
      <c r="K27" s="6">
        <f t="array" ref="K27:K39">FREQUENCY(resamvals,$I$27:$I$38)</f>
        <v>0</v>
      </c>
      <c r="L27" s="6"/>
      <c r="M27" s="7"/>
    </row>
    <row r="28" spans="1:13" x14ac:dyDescent="0.2">
      <c r="A28" s="5">
        <f t="shared" si="1"/>
        <v>24</v>
      </c>
      <c r="B28" s="6">
        <v>4.4051175974871848E-3</v>
      </c>
      <c r="C28" s="7" t="str">
        <f t="shared" si="0"/>
        <v/>
      </c>
      <c r="D28" s="6"/>
      <c r="H28" s="5">
        <f>$I$24-0.5*($I$25-$I$24)</f>
        <v>-1.4537444933920696E-2</v>
      </c>
      <c r="I28" s="6">
        <f t="shared" ref="I28:I38" si="2">I27+($I$25-$I$24)</f>
        <v>-1.1894273127753296E-2</v>
      </c>
      <c r="J28" s="6">
        <f>$I$24</f>
        <v>-1.3215859030836996E-2</v>
      </c>
      <c r="K28" s="6">
        <v>26</v>
      </c>
      <c r="L28" s="6"/>
      <c r="M28" s="7"/>
    </row>
    <row r="29" spans="1:13" x14ac:dyDescent="0.2">
      <c r="A29" s="5">
        <f t="shared" si="1"/>
        <v>25</v>
      </c>
      <c r="B29" s="6">
        <v>4.4051175974871848E-3</v>
      </c>
      <c r="C29" s="7" t="str">
        <f t="shared" si="0"/>
        <v/>
      </c>
      <c r="D29" s="6"/>
      <c r="H29" s="5">
        <f t="shared" ref="H29:H39" si="3">H28+($I$25-$I$24)</f>
        <v>-1.1894273127753296E-2</v>
      </c>
      <c r="I29" s="6">
        <f t="shared" si="2"/>
        <v>-9.2511013215858962E-3</v>
      </c>
      <c r="J29" s="6">
        <f t="shared" ref="J29:J39" si="4">J28+($I$25-$I$24)</f>
        <v>-1.0572687224669596E-2</v>
      </c>
      <c r="K29" s="6">
        <v>0</v>
      </c>
      <c r="L29" s="6"/>
      <c r="M29" s="7"/>
    </row>
    <row r="30" spans="1:13" x14ac:dyDescent="0.2">
      <c r="A30" s="5">
        <f t="shared" si="1"/>
        <v>26</v>
      </c>
      <c r="B30" s="6">
        <v>1.3215859030836996E-2</v>
      </c>
      <c r="C30" s="7" t="str">
        <f t="shared" si="0"/>
        <v>+</v>
      </c>
      <c r="D30" s="6"/>
      <c r="H30" s="5">
        <f t="shared" si="3"/>
        <v>-9.2511013215858962E-3</v>
      </c>
      <c r="I30" s="6">
        <f t="shared" si="2"/>
        <v>-6.6079295154184963E-3</v>
      </c>
      <c r="J30" s="6">
        <f t="shared" si="4"/>
        <v>-7.9295154185021963E-3</v>
      </c>
      <c r="K30" s="6">
        <v>0</v>
      </c>
      <c r="L30" s="6"/>
      <c r="M30" s="7"/>
    </row>
    <row r="31" spans="1:13" x14ac:dyDescent="0.2">
      <c r="A31" s="5">
        <f t="shared" si="1"/>
        <v>27</v>
      </c>
      <c r="B31" s="6">
        <v>-4.4051175974871848E-3</v>
      </c>
      <c r="C31" s="7" t="str">
        <f t="shared" si="0"/>
        <v/>
      </c>
      <c r="D31" s="6"/>
      <c r="H31" s="5">
        <f t="shared" si="3"/>
        <v>-6.6079295154184963E-3</v>
      </c>
      <c r="I31" s="6">
        <f t="shared" si="2"/>
        <v>-3.9647577092510964E-3</v>
      </c>
      <c r="J31" s="6">
        <f t="shared" si="4"/>
        <v>-5.2863436123347964E-3</v>
      </c>
      <c r="K31" s="6">
        <v>73</v>
      </c>
      <c r="L31" s="6"/>
      <c r="M31" s="7"/>
    </row>
    <row r="32" spans="1:13" x14ac:dyDescent="0.2">
      <c r="A32" s="5">
        <f t="shared" si="1"/>
        <v>28</v>
      </c>
      <c r="B32" s="6">
        <v>-4.4051175974871848E-3</v>
      </c>
      <c r="C32" s="7" t="str">
        <f t="shared" si="0"/>
        <v/>
      </c>
      <c r="D32" s="6"/>
      <c r="H32" s="5">
        <f t="shared" si="3"/>
        <v>-3.9647577092510964E-3</v>
      </c>
      <c r="I32" s="6">
        <f t="shared" si="2"/>
        <v>-1.3215859030836965E-3</v>
      </c>
      <c r="J32" s="6">
        <f t="shared" si="4"/>
        <v>-2.6431718061673964E-3</v>
      </c>
      <c r="K32" s="6">
        <v>0</v>
      </c>
      <c r="L32" s="6"/>
      <c r="M32" s="7"/>
    </row>
    <row r="33" spans="1:13" x14ac:dyDescent="0.2">
      <c r="A33" s="5">
        <f t="shared" si="1"/>
        <v>29</v>
      </c>
      <c r="B33" s="6">
        <v>4.4051175974871848E-3</v>
      </c>
      <c r="C33" s="7" t="str">
        <f t="shared" si="0"/>
        <v/>
      </c>
      <c r="D33" s="6"/>
      <c r="H33" s="5">
        <f t="shared" si="3"/>
        <v>-1.3215859030836965E-3</v>
      </c>
      <c r="I33" s="6">
        <f t="shared" si="2"/>
        <v>1.3215859030837034E-3</v>
      </c>
      <c r="J33" s="6">
        <f t="shared" si="4"/>
        <v>3.4694469519536142E-18</v>
      </c>
      <c r="K33" s="6">
        <v>0</v>
      </c>
      <c r="L33" s="6"/>
      <c r="M33" s="7"/>
    </row>
    <row r="34" spans="1:13" x14ac:dyDescent="0.2">
      <c r="A34" s="5">
        <f t="shared" si="1"/>
        <v>30</v>
      </c>
      <c r="B34" s="6">
        <v>4.4051175974871848E-3</v>
      </c>
      <c r="C34" s="7" t="str">
        <f t="shared" si="0"/>
        <v/>
      </c>
      <c r="D34" s="6"/>
      <c r="H34" s="5">
        <f t="shared" si="3"/>
        <v>1.3215859030837034E-3</v>
      </c>
      <c r="I34" s="6">
        <f t="shared" si="2"/>
        <v>3.9647577092511033E-3</v>
      </c>
      <c r="J34" s="6">
        <f t="shared" si="4"/>
        <v>2.6431718061674034E-3</v>
      </c>
      <c r="K34" s="6">
        <v>0</v>
      </c>
      <c r="L34" s="6"/>
      <c r="M34" s="7"/>
    </row>
    <row r="35" spans="1:13" x14ac:dyDescent="0.2">
      <c r="A35" s="5">
        <f t="shared" si="1"/>
        <v>31</v>
      </c>
      <c r="B35" s="6">
        <v>4.4051175974871848E-3</v>
      </c>
      <c r="C35" s="7" t="str">
        <f t="shared" si="0"/>
        <v/>
      </c>
      <c r="D35" s="6"/>
      <c r="H35" s="5">
        <f t="shared" si="3"/>
        <v>3.9647577092511033E-3</v>
      </c>
      <c r="I35" s="6">
        <f t="shared" si="2"/>
        <v>6.6079295154185032E-3</v>
      </c>
      <c r="J35" s="6">
        <f t="shared" si="4"/>
        <v>5.2863436123348033E-3</v>
      </c>
      <c r="K35" s="6">
        <v>70</v>
      </c>
      <c r="L35" s="6"/>
      <c r="M35" s="7"/>
    </row>
    <row r="36" spans="1:13" x14ac:dyDescent="0.2">
      <c r="A36" s="5">
        <f t="shared" si="1"/>
        <v>32</v>
      </c>
      <c r="B36" s="6">
        <v>4.4051175974871848E-3</v>
      </c>
      <c r="C36" s="7" t="str">
        <f t="shared" si="0"/>
        <v/>
      </c>
      <c r="D36" s="6"/>
      <c r="H36" s="5">
        <f t="shared" si="3"/>
        <v>6.6079295154185032E-3</v>
      </c>
      <c r="I36" s="6">
        <f t="shared" si="2"/>
        <v>9.2511013215859032E-3</v>
      </c>
      <c r="J36" s="6">
        <f t="shared" si="4"/>
        <v>7.9295154185022032E-3</v>
      </c>
      <c r="K36" s="6">
        <v>0</v>
      </c>
      <c r="L36" s="6"/>
      <c r="M36" s="7"/>
    </row>
    <row r="37" spans="1:13" x14ac:dyDescent="0.2">
      <c r="A37" s="5">
        <f t="shared" si="1"/>
        <v>33</v>
      </c>
      <c r="B37" s="6">
        <v>4.4051175974871848E-3</v>
      </c>
      <c r="C37" s="7" t="str">
        <f t="shared" ref="C37:C68" si="5">IF(B37&lt;=-ABS($F$4),"-",IF(B37&gt;=ABS($F$4),"+",""))</f>
        <v/>
      </c>
      <c r="D37" s="6"/>
      <c r="H37" s="5">
        <f t="shared" si="3"/>
        <v>9.2511013215859032E-3</v>
      </c>
      <c r="I37" s="6">
        <f t="shared" si="2"/>
        <v>1.1894273127753303E-2</v>
      </c>
      <c r="J37" s="6">
        <f t="shared" si="4"/>
        <v>1.0572687224669603E-2</v>
      </c>
      <c r="K37" s="6">
        <v>0</v>
      </c>
      <c r="L37" s="6"/>
      <c r="M37" s="7"/>
    </row>
    <row r="38" spans="1:13" x14ac:dyDescent="0.2">
      <c r="A38" s="5">
        <f t="shared" si="1"/>
        <v>34</v>
      </c>
      <c r="B38" s="6">
        <v>-4.4051175974871848E-3</v>
      </c>
      <c r="C38" s="7" t="str">
        <f t="shared" si="5"/>
        <v/>
      </c>
      <c r="D38" s="6"/>
      <c r="H38" s="5">
        <f t="shared" si="3"/>
        <v>1.1894273127753303E-2</v>
      </c>
      <c r="I38" s="6">
        <f t="shared" si="2"/>
        <v>1.4537444933920703E-2</v>
      </c>
      <c r="J38" s="6">
        <f t="shared" si="4"/>
        <v>1.3215859030837003E-2</v>
      </c>
      <c r="K38" s="6">
        <v>31</v>
      </c>
      <c r="L38" s="6"/>
      <c r="M38" s="7"/>
    </row>
    <row r="39" spans="1:13" x14ac:dyDescent="0.2">
      <c r="A39" s="5">
        <f t="shared" si="1"/>
        <v>35</v>
      </c>
      <c r="B39" s="6">
        <v>-4.4051175974871848E-3</v>
      </c>
      <c r="C39" s="7" t="str">
        <f t="shared" si="5"/>
        <v/>
      </c>
      <c r="D39" s="6"/>
      <c r="H39" s="5">
        <f t="shared" si="3"/>
        <v>1.4537444933920703E-2</v>
      </c>
      <c r="I39" s="6" t="s">
        <v>10</v>
      </c>
      <c r="J39" s="6">
        <f t="shared" si="4"/>
        <v>1.5859030837004403E-2</v>
      </c>
      <c r="K39" s="6">
        <v>0</v>
      </c>
      <c r="L39" s="6"/>
      <c r="M39" s="7"/>
    </row>
    <row r="40" spans="1:13" x14ac:dyDescent="0.2">
      <c r="A40" s="5">
        <f t="shared" si="1"/>
        <v>36</v>
      </c>
      <c r="B40" s="6">
        <v>4.4051175974871848E-3</v>
      </c>
      <c r="C40" s="7" t="str">
        <f t="shared" si="5"/>
        <v/>
      </c>
      <c r="D40" s="6"/>
      <c r="H40" s="54"/>
      <c r="I40" s="14"/>
      <c r="J40" s="55">
        <f>$F$4</f>
        <v>-1.3215859030836996E-2</v>
      </c>
      <c r="K40" s="14"/>
      <c r="L40" s="14">
        <f>MAX($K$27:$K$39)</f>
        <v>73</v>
      </c>
      <c r="M40" s="4"/>
    </row>
    <row r="41" spans="1:13" x14ac:dyDescent="0.2">
      <c r="A41" s="5">
        <f t="shared" si="1"/>
        <v>37</v>
      </c>
      <c r="B41" s="6">
        <v>4.4051175974871848E-3</v>
      </c>
      <c r="C41" s="7" t="str">
        <f t="shared" si="5"/>
        <v/>
      </c>
      <c r="D41" s="6"/>
      <c r="H41" s="5"/>
      <c r="I41" s="6"/>
      <c r="J41" s="31">
        <f>$F$4</f>
        <v>-1.3215859030836996E-2</v>
      </c>
      <c r="K41" s="6"/>
      <c r="L41" s="6">
        <v>0</v>
      </c>
      <c r="M41" s="7"/>
    </row>
    <row r="42" spans="1:13" x14ac:dyDescent="0.2">
      <c r="A42" s="5">
        <f t="shared" si="1"/>
        <v>38</v>
      </c>
      <c r="B42" s="6">
        <v>-1.3215859030836996E-2</v>
      </c>
      <c r="C42" s="7" t="str">
        <f t="shared" si="5"/>
        <v>-</v>
      </c>
      <c r="D42" s="6"/>
      <c r="H42" s="5"/>
      <c r="I42" s="6"/>
      <c r="J42" s="6">
        <f>IF($F$10&lt;&gt;"",-$F$4,"")</f>
        <v>1.3215859030836996E-2</v>
      </c>
      <c r="K42" s="6"/>
      <c r="L42" s="6"/>
      <c r="M42" s="7">
        <f>IF($F$10&lt;&gt;"",0,"")</f>
        <v>0</v>
      </c>
    </row>
    <row r="43" spans="1:13" x14ac:dyDescent="0.2">
      <c r="A43" s="5">
        <f t="shared" si="1"/>
        <v>39</v>
      </c>
      <c r="B43" s="6">
        <v>-1.3215859030836996E-2</v>
      </c>
      <c r="C43" s="7" t="str">
        <f t="shared" si="5"/>
        <v>-</v>
      </c>
      <c r="D43" s="6"/>
      <c r="H43" s="5"/>
      <c r="I43" s="6"/>
      <c r="J43" s="6">
        <f>IF($F$10&lt;&gt;"",-$F$4,"")</f>
        <v>1.3215859030836996E-2</v>
      </c>
      <c r="K43" s="6"/>
      <c r="L43" s="6"/>
      <c r="M43" s="7">
        <f>IF($F$10&lt;&gt;"",$L$40,"")</f>
        <v>73</v>
      </c>
    </row>
    <row r="44" spans="1:13" x14ac:dyDescent="0.2">
      <c r="A44" s="5">
        <f t="shared" si="1"/>
        <v>40</v>
      </c>
      <c r="B44" s="6">
        <v>-1.3215859030836996E-2</v>
      </c>
      <c r="C44" s="7" t="str">
        <f t="shared" si="5"/>
        <v>-</v>
      </c>
      <c r="D44" s="6"/>
      <c r="H44" s="5">
        <f>$H28</f>
        <v>-1.4537444933920696E-2</v>
      </c>
      <c r="I44" s="6"/>
      <c r="J44" s="6"/>
      <c r="K44" s="6">
        <v>0</v>
      </c>
      <c r="L44" s="6"/>
      <c r="M44" s="7"/>
    </row>
    <row r="45" spans="1:13" x14ac:dyDescent="0.2">
      <c r="A45" s="5">
        <f t="shared" si="1"/>
        <v>41</v>
      </c>
      <c r="B45" s="6">
        <v>-1.3215859030836996E-2</v>
      </c>
      <c r="C45" s="7" t="str">
        <f t="shared" si="5"/>
        <v>-</v>
      </c>
      <c r="D45" s="6"/>
      <c r="H45" s="53">
        <f>$H28</f>
        <v>-1.4537444933920696E-2</v>
      </c>
      <c r="I45" s="6"/>
      <c r="J45" s="6"/>
      <c r="K45" s="6">
        <f>$K28</f>
        <v>26</v>
      </c>
      <c r="L45" s="6"/>
      <c r="M45" s="7"/>
    </row>
    <row r="46" spans="1:13" x14ac:dyDescent="0.2">
      <c r="A46" s="5">
        <f t="shared" si="1"/>
        <v>42</v>
      </c>
      <c r="B46" s="6">
        <v>4.4051175974871848E-3</v>
      </c>
      <c r="C46" s="7" t="str">
        <f t="shared" si="5"/>
        <v/>
      </c>
      <c r="D46" s="6"/>
      <c r="H46" s="5">
        <f>$I28</f>
        <v>-1.1894273127753296E-2</v>
      </c>
      <c r="I46" s="6"/>
      <c r="J46" s="6"/>
      <c r="K46" s="6">
        <f>$K28</f>
        <v>26</v>
      </c>
      <c r="L46" s="6"/>
      <c r="M46" s="7"/>
    </row>
    <row r="47" spans="1:13" x14ac:dyDescent="0.2">
      <c r="A47" s="5">
        <f t="shared" si="1"/>
        <v>43</v>
      </c>
      <c r="B47" s="6">
        <v>-4.4051175974871848E-3</v>
      </c>
      <c r="C47" s="7" t="str">
        <f t="shared" si="5"/>
        <v/>
      </c>
      <c r="D47" s="6"/>
      <c r="H47" s="5">
        <f>$I28</f>
        <v>-1.1894273127753296E-2</v>
      </c>
      <c r="I47" s="6"/>
      <c r="J47" s="6"/>
      <c r="K47" s="6">
        <v>0</v>
      </c>
      <c r="L47" s="6"/>
      <c r="M47" s="7"/>
    </row>
    <row r="48" spans="1:13" x14ac:dyDescent="0.2">
      <c r="A48" s="5">
        <f t="shared" si="1"/>
        <v>44</v>
      </c>
      <c r="B48" s="6">
        <v>4.4051175974871848E-3</v>
      </c>
      <c r="C48" s="7" t="str">
        <f t="shared" si="5"/>
        <v/>
      </c>
      <c r="D48" s="6"/>
      <c r="H48" s="53">
        <f>$H29</f>
        <v>-1.1894273127753296E-2</v>
      </c>
      <c r="I48" s="6"/>
      <c r="J48" s="6"/>
      <c r="K48" s="6">
        <f>$K29</f>
        <v>0</v>
      </c>
      <c r="L48" s="6"/>
      <c r="M48" s="7"/>
    </row>
    <row r="49" spans="1:13" x14ac:dyDescent="0.2">
      <c r="A49" s="5">
        <f t="shared" si="1"/>
        <v>45</v>
      </c>
      <c r="B49" s="6">
        <v>-4.4051175974871848E-3</v>
      </c>
      <c r="C49" s="7" t="str">
        <f t="shared" si="5"/>
        <v/>
      </c>
      <c r="D49" s="6"/>
      <c r="H49" s="5">
        <f>$I29</f>
        <v>-9.2511013215858962E-3</v>
      </c>
      <c r="I49" s="6"/>
      <c r="J49" s="6"/>
      <c r="K49" s="6">
        <f>$K29</f>
        <v>0</v>
      </c>
      <c r="L49" s="6"/>
      <c r="M49" s="7"/>
    </row>
    <row r="50" spans="1:13" x14ac:dyDescent="0.2">
      <c r="A50" s="5">
        <f t="shared" si="1"/>
        <v>46</v>
      </c>
      <c r="B50" s="6">
        <v>4.4051175974871848E-3</v>
      </c>
      <c r="C50" s="7" t="str">
        <f t="shared" si="5"/>
        <v/>
      </c>
      <c r="D50" s="6"/>
      <c r="H50" s="5">
        <f>$I29</f>
        <v>-9.2511013215858962E-3</v>
      </c>
      <c r="I50" s="6"/>
      <c r="J50" s="6"/>
      <c r="K50" s="6">
        <v>0</v>
      </c>
      <c r="L50" s="6"/>
      <c r="M50" s="7"/>
    </row>
    <row r="51" spans="1:13" x14ac:dyDescent="0.2">
      <c r="A51" s="5">
        <f t="shared" si="1"/>
        <v>47</v>
      </c>
      <c r="B51" s="6">
        <v>-4.4051175974871848E-3</v>
      </c>
      <c r="C51" s="7" t="str">
        <f t="shared" si="5"/>
        <v/>
      </c>
      <c r="D51" s="6"/>
      <c r="H51" s="53">
        <f>$H30</f>
        <v>-9.2511013215858962E-3</v>
      </c>
      <c r="I51" s="6"/>
      <c r="J51" s="6"/>
      <c r="K51" s="6">
        <f>$K30</f>
        <v>0</v>
      </c>
      <c r="L51" s="6"/>
      <c r="M51" s="7"/>
    </row>
    <row r="52" spans="1:13" x14ac:dyDescent="0.2">
      <c r="A52" s="5">
        <f t="shared" si="1"/>
        <v>48</v>
      </c>
      <c r="B52" s="6">
        <v>-4.4051175974871848E-3</v>
      </c>
      <c r="C52" s="7" t="str">
        <f t="shared" si="5"/>
        <v/>
      </c>
      <c r="D52" s="6"/>
      <c r="H52" s="5">
        <f>$I30</f>
        <v>-6.6079295154184963E-3</v>
      </c>
      <c r="I52" s="6"/>
      <c r="J52" s="6"/>
      <c r="K52" s="6">
        <f>$K30</f>
        <v>0</v>
      </c>
      <c r="L52" s="6"/>
      <c r="M52" s="7"/>
    </row>
    <row r="53" spans="1:13" x14ac:dyDescent="0.2">
      <c r="A53" s="5">
        <f t="shared" si="1"/>
        <v>49</v>
      </c>
      <c r="B53" s="6">
        <v>4.4051175974871848E-3</v>
      </c>
      <c r="C53" s="7" t="str">
        <f t="shared" si="5"/>
        <v/>
      </c>
      <c r="D53" s="6"/>
      <c r="H53" s="5">
        <f>$I30</f>
        <v>-6.6079295154184963E-3</v>
      </c>
      <c r="I53" s="6"/>
      <c r="J53" s="6"/>
      <c r="K53" s="6">
        <v>0</v>
      </c>
      <c r="L53" s="6"/>
      <c r="M53" s="7"/>
    </row>
    <row r="54" spans="1:13" x14ac:dyDescent="0.2">
      <c r="A54" s="5">
        <f t="shared" si="1"/>
        <v>50</v>
      </c>
      <c r="B54" s="6">
        <v>-4.4051175974871848E-3</v>
      </c>
      <c r="C54" s="7" t="str">
        <f t="shared" si="5"/>
        <v/>
      </c>
      <c r="D54" s="6"/>
      <c r="H54" s="53">
        <f>$H31</f>
        <v>-6.6079295154184963E-3</v>
      </c>
      <c r="I54" s="6"/>
      <c r="J54" s="6"/>
      <c r="K54" s="6">
        <f>$K31</f>
        <v>73</v>
      </c>
      <c r="L54" s="6"/>
      <c r="M54" s="7"/>
    </row>
    <row r="55" spans="1:13" x14ac:dyDescent="0.2">
      <c r="A55" s="5">
        <f t="shared" si="1"/>
        <v>51</v>
      </c>
      <c r="B55" s="6">
        <v>4.4051175974871848E-3</v>
      </c>
      <c r="C55" s="7" t="str">
        <f t="shared" si="5"/>
        <v/>
      </c>
      <c r="D55" s="6"/>
      <c r="H55" s="5">
        <f>$I31</f>
        <v>-3.9647577092510964E-3</v>
      </c>
      <c r="I55" s="6"/>
      <c r="J55" s="6"/>
      <c r="K55" s="6">
        <f>$K31</f>
        <v>73</v>
      </c>
      <c r="L55" s="6"/>
      <c r="M55" s="7"/>
    </row>
    <row r="56" spans="1:13" x14ac:dyDescent="0.2">
      <c r="A56" s="5">
        <f t="shared" si="1"/>
        <v>52</v>
      </c>
      <c r="B56" s="6">
        <v>1.3215859030836996E-2</v>
      </c>
      <c r="C56" s="7" t="str">
        <f t="shared" si="5"/>
        <v>+</v>
      </c>
      <c r="D56" s="6"/>
      <c r="H56" s="5">
        <f>$I31</f>
        <v>-3.9647577092510964E-3</v>
      </c>
      <c r="I56" s="6"/>
      <c r="J56" s="6"/>
      <c r="K56" s="6">
        <v>0</v>
      </c>
      <c r="L56" s="6"/>
      <c r="M56" s="7"/>
    </row>
    <row r="57" spans="1:13" x14ac:dyDescent="0.2">
      <c r="A57" s="5">
        <f t="shared" si="1"/>
        <v>53</v>
      </c>
      <c r="B57" s="6">
        <v>1.3215859030836996E-2</v>
      </c>
      <c r="C57" s="7" t="str">
        <f t="shared" si="5"/>
        <v>+</v>
      </c>
      <c r="D57" s="6"/>
      <c r="H57" s="53">
        <f>$H32</f>
        <v>-3.9647577092510964E-3</v>
      </c>
      <c r="I57" s="6"/>
      <c r="J57" s="6"/>
      <c r="K57" s="6">
        <f>$K32</f>
        <v>0</v>
      </c>
      <c r="L57" s="6"/>
      <c r="M57" s="7"/>
    </row>
    <row r="58" spans="1:13" x14ac:dyDescent="0.2">
      <c r="A58" s="5">
        <f t="shared" si="1"/>
        <v>54</v>
      </c>
      <c r="B58" s="6">
        <v>4.4051175974871848E-3</v>
      </c>
      <c r="C58" s="7" t="str">
        <f t="shared" si="5"/>
        <v/>
      </c>
      <c r="D58" s="6"/>
      <c r="H58" s="5">
        <f>$I32</f>
        <v>-1.3215859030836965E-3</v>
      </c>
      <c r="I58" s="6"/>
      <c r="J58" s="6"/>
      <c r="K58" s="6">
        <f>$K32</f>
        <v>0</v>
      </c>
      <c r="L58" s="6"/>
      <c r="M58" s="7"/>
    </row>
    <row r="59" spans="1:13" x14ac:dyDescent="0.2">
      <c r="A59" s="5">
        <f t="shared" si="1"/>
        <v>55</v>
      </c>
      <c r="B59" s="6">
        <v>4.4051175974871848E-3</v>
      </c>
      <c r="C59" s="7" t="str">
        <f t="shared" si="5"/>
        <v/>
      </c>
      <c r="D59" s="6"/>
      <c r="H59" s="5">
        <f>$I32</f>
        <v>-1.3215859030836965E-3</v>
      </c>
      <c r="I59" s="6"/>
      <c r="J59" s="6"/>
      <c r="K59" s="6">
        <v>0</v>
      </c>
      <c r="L59" s="6"/>
      <c r="M59" s="7"/>
    </row>
    <row r="60" spans="1:13" x14ac:dyDescent="0.2">
      <c r="A60" s="5">
        <f t="shared" si="1"/>
        <v>56</v>
      </c>
      <c r="B60" s="6">
        <v>-4.4051175974871848E-3</v>
      </c>
      <c r="C60" s="7" t="str">
        <f t="shared" si="5"/>
        <v/>
      </c>
      <c r="D60" s="6"/>
      <c r="H60" s="53">
        <f>$H33</f>
        <v>-1.3215859030836965E-3</v>
      </c>
      <c r="I60" s="6"/>
      <c r="J60" s="6"/>
      <c r="K60" s="6">
        <f>$K33</f>
        <v>0</v>
      </c>
      <c r="L60" s="6"/>
      <c r="M60" s="7"/>
    </row>
    <row r="61" spans="1:13" x14ac:dyDescent="0.2">
      <c r="A61" s="5">
        <f t="shared" si="1"/>
        <v>57</v>
      </c>
      <c r="B61" s="6">
        <v>4.4051175974871848E-3</v>
      </c>
      <c r="C61" s="7" t="str">
        <f t="shared" si="5"/>
        <v/>
      </c>
      <c r="D61" s="6"/>
      <c r="H61" s="5">
        <f>$I33</f>
        <v>1.3215859030837034E-3</v>
      </c>
      <c r="I61" s="6"/>
      <c r="J61" s="6"/>
      <c r="K61" s="6">
        <f>$K33</f>
        <v>0</v>
      </c>
      <c r="L61" s="6"/>
      <c r="M61" s="7"/>
    </row>
    <row r="62" spans="1:13" x14ac:dyDescent="0.2">
      <c r="A62" s="5">
        <f t="shared" si="1"/>
        <v>58</v>
      </c>
      <c r="B62" s="6">
        <v>-4.4051175974871848E-3</v>
      </c>
      <c r="C62" s="7" t="str">
        <f t="shared" si="5"/>
        <v/>
      </c>
      <c r="D62" s="6"/>
      <c r="H62" s="5">
        <f>$I33</f>
        <v>1.3215859030837034E-3</v>
      </c>
      <c r="I62" s="6"/>
      <c r="J62" s="6"/>
      <c r="K62" s="6">
        <v>0</v>
      </c>
      <c r="L62" s="6"/>
      <c r="M62" s="7"/>
    </row>
    <row r="63" spans="1:13" x14ac:dyDescent="0.2">
      <c r="A63" s="5">
        <f t="shared" si="1"/>
        <v>59</v>
      </c>
      <c r="B63" s="6">
        <v>-4.4051175974871848E-3</v>
      </c>
      <c r="C63" s="7" t="str">
        <f t="shared" si="5"/>
        <v/>
      </c>
      <c r="D63" s="6"/>
      <c r="H63" s="53">
        <f>$H34</f>
        <v>1.3215859030837034E-3</v>
      </c>
      <c r="I63" s="6"/>
      <c r="J63" s="6"/>
      <c r="K63" s="6">
        <f>$K34</f>
        <v>0</v>
      </c>
      <c r="L63" s="6"/>
      <c r="M63" s="7"/>
    </row>
    <row r="64" spans="1:13" x14ac:dyDescent="0.2">
      <c r="A64" s="5">
        <f t="shared" si="1"/>
        <v>60</v>
      </c>
      <c r="B64" s="6">
        <v>-4.4051175974871848E-3</v>
      </c>
      <c r="C64" s="7" t="str">
        <f t="shared" si="5"/>
        <v/>
      </c>
      <c r="D64" s="6"/>
      <c r="H64" s="5">
        <f>$I34</f>
        <v>3.9647577092511033E-3</v>
      </c>
      <c r="I64" s="6"/>
      <c r="J64" s="6"/>
      <c r="K64" s="6">
        <f>$K34</f>
        <v>0</v>
      </c>
      <c r="L64" s="6"/>
      <c r="M64" s="7"/>
    </row>
    <row r="65" spans="1:13" x14ac:dyDescent="0.2">
      <c r="A65" s="5">
        <f t="shared" si="1"/>
        <v>61</v>
      </c>
      <c r="B65" s="6">
        <v>-1.3215859030836996E-2</v>
      </c>
      <c r="C65" s="7" t="str">
        <f t="shared" si="5"/>
        <v>-</v>
      </c>
      <c r="D65" s="6"/>
      <c r="H65" s="5">
        <f>$I34</f>
        <v>3.9647577092511033E-3</v>
      </c>
      <c r="I65" s="6"/>
      <c r="J65" s="6"/>
      <c r="K65" s="6">
        <v>0</v>
      </c>
      <c r="L65" s="6"/>
      <c r="M65" s="7"/>
    </row>
    <row r="66" spans="1:13" x14ac:dyDescent="0.2">
      <c r="A66" s="5">
        <f t="shared" si="1"/>
        <v>62</v>
      </c>
      <c r="B66" s="6">
        <v>4.4051175974871848E-3</v>
      </c>
      <c r="C66" s="7" t="str">
        <f t="shared" si="5"/>
        <v/>
      </c>
      <c r="D66" s="6"/>
      <c r="H66" s="53">
        <f>$H35</f>
        <v>3.9647577092511033E-3</v>
      </c>
      <c r="I66" s="6"/>
      <c r="J66" s="6"/>
      <c r="K66" s="6">
        <f>$K35</f>
        <v>70</v>
      </c>
      <c r="L66" s="6"/>
      <c r="M66" s="7"/>
    </row>
    <row r="67" spans="1:13" x14ac:dyDescent="0.2">
      <c r="A67" s="5">
        <f t="shared" si="1"/>
        <v>63</v>
      </c>
      <c r="B67" s="6">
        <v>4.4051175974871848E-3</v>
      </c>
      <c r="C67" s="7" t="str">
        <f t="shared" si="5"/>
        <v/>
      </c>
      <c r="D67" s="6"/>
      <c r="H67" s="5">
        <f>$I35</f>
        <v>6.6079295154185032E-3</v>
      </c>
      <c r="I67" s="6"/>
      <c r="J67" s="6"/>
      <c r="K67" s="6">
        <f>$K35</f>
        <v>70</v>
      </c>
      <c r="L67" s="6"/>
      <c r="M67" s="7"/>
    </row>
    <row r="68" spans="1:13" x14ac:dyDescent="0.2">
      <c r="A68" s="5">
        <f t="shared" si="1"/>
        <v>64</v>
      </c>
      <c r="B68" s="6">
        <v>1.3215859030836996E-2</v>
      </c>
      <c r="C68" s="7" t="str">
        <f t="shared" si="5"/>
        <v>+</v>
      </c>
      <c r="D68" s="6"/>
      <c r="H68" s="5">
        <f>$I35</f>
        <v>6.6079295154185032E-3</v>
      </c>
      <c r="I68" s="6"/>
      <c r="J68" s="6"/>
      <c r="K68" s="6">
        <v>0</v>
      </c>
      <c r="L68" s="6"/>
      <c r="M68" s="7"/>
    </row>
    <row r="69" spans="1:13" x14ac:dyDescent="0.2">
      <c r="A69" s="5">
        <f t="shared" si="1"/>
        <v>65</v>
      </c>
      <c r="B69" s="6">
        <v>-4.4051175974871848E-3</v>
      </c>
      <c r="C69" s="7" t="str">
        <f t="shared" ref="C69:C100" si="6">IF(B69&lt;=-ABS($F$4),"-",IF(B69&gt;=ABS($F$4),"+",""))</f>
        <v/>
      </c>
      <c r="D69" s="6"/>
      <c r="H69" s="53">
        <f>$H36</f>
        <v>6.6079295154185032E-3</v>
      </c>
      <c r="I69" s="6"/>
      <c r="J69" s="6"/>
      <c r="K69" s="6">
        <f>$K36</f>
        <v>0</v>
      </c>
      <c r="L69" s="6"/>
      <c r="M69" s="7"/>
    </row>
    <row r="70" spans="1:13" x14ac:dyDescent="0.2">
      <c r="A70" s="5">
        <f t="shared" si="1"/>
        <v>66</v>
      </c>
      <c r="B70" s="6">
        <v>-4.4051175974871848E-3</v>
      </c>
      <c r="C70" s="7" t="str">
        <f t="shared" si="6"/>
        <v/>
      </c>
      <c r="D70" s="6"/>
      <c r="H70" s="5">
        <f>$I36</f>
        <v>9.2511013215859032E-3</v>
      </c>
      <c r="I70" s="6"/>
      <c r="J70" s="6"/>
      <c r="K70" s="6">
        <f>$K36</f>
        <v>0</v>
      </c>
      <c r="L70" s="6"/>
      <c r="M70" s="7"/>
    </row>
    <row r="71" spans="1:13" x14ac:dyDescent="0.2">
      <c r="A71" s="5">
        <f t="shared" ref="A71:A134" si="7">1+A70</f>
        <v>67</v>
      </c>
      <c r="B71" s="6">
        <v>-1.3215859030836996E-2</v>
      </c>
      <c r="C71" s="7" t="str">
        <f t="shared" si="6"/>
        <v>-</v>
      </c>
      <c r="D71" s="6"/>
      <c r="H71" s="5">
        <f>$I36</f>
        <v>9.2511013215859032E-3</v>
      </c>
      <c r="I71" s="6"/>
      <c r="J71" s="6"/>
      <c r="K71" s="6">
        <v>0</v>
      </c>
      <c r="L71" s="6"/>
      <c r="M71" s="7"/>
    </row>
    <row r="72" spans="1:13" x14ac:dyDescent="0.2">
      <c r="A72" s="5">
        <f t="shared" si="7"/>
        <v>68</v>
      </c>
      <c r="B72" s="6">
        <v>4.4051175974871848E-3</v>
      </c>
      <c r="C72" s="7" t="str">
        <f t="shared" si="6"/>
        <v/>
      </c>
      <c r="D72" s="6"/>
      <c r="H72" s="53">
        <f>$H37</f>
        <v>9.2511013215859032E-3</v>
      </c>
      <c r="I72" s="6"/>
      <c r="J72" s="6"/>
      <c r="K72" s="6">
        <f>$K37</f>
        <v>0</v>
      </c>
      <c r="L72" s="6"/>
      <c r="M72" s="7"/>
    </row>
    <row r="73" spans="1:13" x14ac:dyDescent="0.2">
      <c r="A73" s="5">
        <f t="shared" si="7"/>
        <v>69</v>
      </c>
      <c r="B73" s="6">
        <v>-4.4051175974871848E-3</v>
      </c>
      <c r="C73" s="7" t="str">
        <f t="shared" si="6"/>
        <v/>
      </c>
      <c r="D73" s="6"/>
      <c r="H73" s="5">
        <f>$I37</f>
        <v>1.1894273127753303E-2</v>
      </c>
      <c r="I73" s="6"/>
      <c r="J73" s="6"/>
      <c r="K73" s="6">
        <f>$K37</f>
        <v>0</v>
      </c>
      <c r="L73" s="6"/>
      <c r="M73" s="7"/>
    </row>
    <row r="74" spans="1:13" x14ac:dyDescent="0.2">
      <c r="A74" s="5">
        <f t="shared" si="7"/>
        <v>70</v>
      </c>
      <c r="B74" s="6">
        <v>-4.4051175974871848E-3</v>
      </c>
      <c r="C74" s="7" t="str">
        <f t="shared" si="6"/>
        <v/>
      </c>
      <c r="D74" s="6"/>
      <c r="H74" s="5">
        <f>$I37</f>
        <v>1.1894273127753303E-2</v>
      </c>
      <c r="I74" s="6"/>
      <c r="J74" s="6"/>
      <c r="K74" s="6">
        <v>0</v>
      </c>
      <c r="L74" s="6"/>
      <c r="M74" s="7"/>
    </row>
    <row r="75" spans="1:13" x14ac:dyDescent="0.2">
      <c r="A75" s="5">
        <f t="shared" si="7"/>
        <v>71</v>
      </c>
      <c r="B75" s="6">
        <v>-4.4051175974871848E-3</v>
      </c>
      <c r="C75" s="7" t="str">
        <f t="shared" si="6"/>
        <v/>
      </c>
      <c r="D75" s="6"/>
      <c r="H75" s="53">
        <f>$H38</f>
        <v>1.1894273127753303E-2</v>
      </c>
      <c r="I75" s="6"/>
      <c r="J75" s="6"/>
      <c r="K75" s="6">
        <f>$K38</f>
        <v>31</v>
      </c>
      <c r="L75" s="6"/>
      <c r="M75" s="7"/>
    </row>
    <row r="76" spans="1:13" x14ac:dyDescent="0.2">
      <c r="A76" s="5">
        <f t="shared" si="7"/>
        <v>72</v>
      </c>
      <c r="B76" s="6">
        <v>-4.4051175974871848E-3</v>
      </c>
      <c r="C76" s="7" t="str">
        <f t="shared" si="6"/>
        <v/>
      </c>
      <c r="D76" s="6"/>
      <c r="H76" s="5">
        <f>$I38</f>
        <v>1.4537444933920703E-2</v>
      </c>
      <c r="I76" s="6"/>
      <c r="J76" s="6"/>
      <c r="K76" s="6">
        <f>$K38</f>
        <v>31</v>
      </c>
      <c r="L76" s="6"/>
      <c r="M76" s="7"/>
    </row>
    <row r="77" spans="1:13" x14ac:dyDescent="0.2">
      <c r="A77" s="5">
        <f t="shared" si="7"/>
        <v>73</v>
      </c>
      <c r="B77" s="6">
        <v>-1.3215859030836996E-2</v>
      </c>
      <c r="C77" s="7" t="str">
        <f t="shared" si="6"/>
        <v>-</v>
      </c>
      <c r="D77" s="6"/>
      <c r="H77" s="9">
        <f>$I38</f>
        <v>1.4537444933920703E-2</v>
      </c>
      <c r="I77" s="11"/>
      <c r="J77" s="11"/>
      <c r="K77" s="11">
        <v>0</v>
      </c>
      <c r="L77" s="11"/>
      <c r="M77" s="10"/>
    </row>
    <row r="78" spans="1:13" x14ac:dyDescent="0.2">
      <c r="A78" s="5">
        <f t="shared" si="7"/>
        <v>74</v>
      </c>
      <c r="B78" s="6">
        <v>-1.3215859030836996E-2</v>
      </c>
      <c r="C78" s="7" t="str">
        <f t="shared" si="6"/>
        <v>-</v>
      </c>
      <c r="D78" s="6"/>
    </row>
    <row r="79" spans="1:13" x14ac:dyDescent="0.2">
      <c r="A79" s="5">
        <f t="shared" si="7"/>
        <v>75</v>
      </c>
      <c r="B79" s="6">
        <v>4.4051175974871848E-3</v>
      </c>
      <c r="C79" s="7" t="str">
        <f t="shared" si="6"/>
        <v/>
      </c>
      <c r="D79" s="6"/>
    </row>
    <row r="80" spans="1:13" x14ac:dyDescent="0.2">
      <c r="A80" s="5">
        <f t="shared" si="7"/>
        <v>76</v>
      </c>
      <c r="B80" s="6">
        <v>4.4051175974871848E-3</v>
      </c>
      <c r="C80" s="7" t="str">
        <f t="shared" si="6"/>
        <v/>
      </c>
      <c r="D80" s="6"/>
    </row>
    <row r="81" spans="1:4" x14ac:dyDescent="0.2">
      <c r="A81" s="5">
        <f t="shared" si="7"/>
        <v>77</v>
      </c>
      <c r="B81" s="6">
        <v>-4.4051175974871848E-3</v>
      </c>
      <c r="C81" s="7" t="str">
        <f t="shared" si="6"/>
        <v/>
      </c>
      <c r="D81" s="6"/>
    </row>
    <row r="82" spans="1:4" x14ac:dyDescent="0.2">
      <c r="A82" s="5">
        <f t="shared" si="7"/>
        <v>78</v>
      </c>
      <c r="B82" s="6">
        <v>-1.3215859030836996E-2</v>
      </c>
      <c r="C82" s="7" t="str">
        <f t="shared" si="6"/>
        <v>-</v>
      </c>
      <c r="D82" s="6"/>
    </row>
    <row r="83" spans="1:4" x14ac:dyDescent="0.2">
      <c r="A83" s="5">
        <f t="shared" si="7"/>
        <v>79</v>
      </c>
      <c r="B83" s="6">
        <v>4.4051175974871848E-3</v>
      </c>
      <c r="C83" s="7" t="str">
        <f t="shared" si="6"/>
        <v/>
      </c>
      <c r="D83" s="6"/>
    </row>
    <row r="84" spans="1:4" x14ac:dyDescent="0.2">
      <c r="A84" s="5">
        <f t="shared" si="7"/>
        <v>80</v>
      </c>
      <c r="B84" s="6">
        <v>1.3215859030836996E-2</v>
      </c>
      <c r="C84" s="7" t="str">
        <f t="shared" si="6"/>
        <v>+</v>
      </c>
      <c r="D84" s="6"/>
    </row>
    <row r="85" spans="1:4" x14ac:dyDescent="0.2">
      <c r="A85" s="5">
        <f t="shared" si="7"/>
        <v>81</v>
      </c>
      <c r="B85" s="6">
        <v>-4.4051175974871848E-3</v>
      </c>
      <c r="C85" s="7" t="str">
        <f t="shared" si="6"/>
        <v/>
      </c>
      <c r="D85" s="6"/>
    </row>
    <row r="86" spans="1:4" x14ac:dyDescent="0.2">
      <c r="A86" s="5">
        <f t="shared" si="7"/>
        <v>82</v>
      </c>
      <c r="B86" s="6">
        <v>4.4051175974871848E-3</v>
      </c>
      <c r="C86" s="7" t="str">
        <f t="shared" si="6"/>
        <v/>
      </c>
      <c r="D86" s="6"/>
    </row>
    <row r="87" spans="1:4" x14ac:dyDescent="0.2">
      <c r="A87" s="5">
        <f t="shared" si="7"/>
        <v>83</v>
      </c>
      <c r="B87" s="6">
        <v>-1.3215859030836996E-2</v>
      </c>
      <c r="C87" s="7" t="str">
        <f t="shared" si="6"/>
        <v>-</v>
      </c>
      <c r="D87" s="6"/>
    </row>
    <row r="88" spans="1:4" x14ac:dyDescent="0.2">
      <c r="A88" s="5">
        <f t="shared" si="7"/>
        <v>84</v>
      </c>
      <c r="B88" s="6">
        <v>4.4051175974871848E-3</v>
      </c>
      <c r="C88" s="7" t="str">
        <f t="shared" si="6"/>
        <v/>
      </c>
      <c r="D88" s="6"/>
    </row>
    <row r="89" spans="1:4" x14ac:dyDescent="0.2">
      <c r="A89" s="5">
        <f t="shared" si="7"/>
        <v>85</v>
      </c>
      <c r="B89" s="6">
        <v>4.4051175974871848E-3</v>
      </c>
      <c r="C89" s="7" t="str">
        <f t="shared" si="6"/>
        <v/>
      </c>
      <c r="D89" s="6"/>
    </row>
    <row r="90" spans="1:4" x14ac:dyDescent="0.2">
      <c r="A90" s="5">
        <f t="shared" si="7"/>
        <v>86</v>
      </c>
      <c r="B90" s="6">
        <v>-4.4051175974871848E-3</v>
      </c>
      <c r="C90" s="7" t="str">
        <f t="shared" si="6"/>
        <v/>
      </c>
      <c r="D90" s="6"/>
    </row>
    <row r="91" spans="1:4" x14ac:dyDescent="0.2">
      <c r="A91" s="5">
        <f t="shared" si="7"/>
        <v>87</v>
      </c>
      <c r="B91" s="6">
        <v>1.3215859030836996E-2</v>
      </c>
      <c r="C91" s="7" t="str">
        <f t="shared" si="6"/>
        <v>+</v>
      </c>
      <c r="D91" s="6"/>
    </row>
    <row r="92" spans="1:4" x14ac:dyDescent="0.2">
      <c r="A92" s="5">
        <f t="shared" si="7"/>
        <v>88</v>
      </c>
      <c r="B92" s="6">
        <v>-4.4051175974871848E-3</v>
      </c>
      <c r="C92" s="7" t="str">
        <f t="shared" si="6"/>
        <v/>
      </c>
      <c r="D92" s="6"/>
    </row>
    <row r="93" spans="1:4" x14ac:dyDescent="0.2">
      <c r="A93" s="5">
        <f t="shared" si="7"/>
        <v>89</v>
      </c>
      <c r="B93" s="6">
        <v>4.4051175974871848E-3</v>
      </c>
      <c r="C93" s="7" t="str">
        <f t="shared" si="6"/>
        <v/>
      </c>
      <c r="D93" s="6"/>
    </row>
    <row r="94" spans="1:4" x14ac:dyDescent="0.2">
      <c r="A94" s="5">
        <f t="shared" si="7"/>
        <v>90</v>
      </c>
      <c r="B94" s="6">
        <v>-4.4051175974871848E-3</v>
      </c>
      <c r="C94" s="7" t="str">
        <f t="shared" si="6"/>
        <v/>
      </c>
      <c r="D94" s="6"/>
    </row>
    <row r="95" spans="1:4" x14ac:dyDescent="0.2">
      <c r="A95" s="5">
        <f t="shared" si="7"/>
        <v>91</v>
      </c>
      <c r="B95" s="6">
        <v>-4.4051175974871848E-3</v>
      </c>
      <c r="C95" s="7" t="str">
        <f t="shared" si="6"/>
        <v/>
      </c>
      <c r="D95" s="6"/>
    </row>
    <row r="96" spans="1:4" x14ac:dyDescent="0.2">
      <c r="A96" s="5">
        <f t="shared" si="7"/>
        <v>92</v>
      </c>
      <c r="B96" s="6">
        <v>-1.3215859030836996E-2</v>
      </c>
      <c r="C96" s="7" t="str">
        <f t="shared" si="6"/>
        <v>-</v>
      </c>
      <c r="D96" s="6"/>
    </row>
    <row r="97" spans="1:4" x14ac:dyDescent="0.2">
      <c r="A97" s="5">
        <f t="shared" si="7"/>
        <v>93</v>
      </c>
      <c r="B97" s="6">
        <v>-4.4051175974871848E-3</v>
      </c>
      <c r="C97" s="7" t="str">
        <f t="shared" si="6"/>
        <v/>
      </c>
      <c r="D97" s="6"/>
    </row>
    <row r="98" spans="1:4" x14ac:dyDescent="0.2">
      <c r="A98" s="5">
        <f t="shared" si="7"/>
        <v>94</v>
      </c>
      <c r="B98" s="6">
        <v>1.3215859030836996E-2</v>
      </c>
      <c r="C98" s="7" t="str">
        <f t="shared" si="6"/>
        <v>+</v>
      </c>
      <c r="D98" s="6"/>
    </row>
    <row r="99" spans="1:4" x14ac:dyDescent="0.2">
      <c r="A99" s="5">
        <f t="shared" si="7"/>
        <v>95</v>
      </c>
      <c r="B99" s="6">
        <v>1.3215859030836996E-2</v>
      </c>
      <c r="C99" s="7" t="str">
        <f t="shared" si="6"/>
        <v>+</v>
      </c>
      <c r="D99" s="6"/>
    </row>
    <row r="100" spans="1:4" x14ac:dyDescent="0.2">
      <c r="A100" s="5">
        <f t="shared" si="7"/>
        <v>96</v>
      </c>
      <c r="B100" s="6">
        <v>4.4051175974871848E-3</v>
      </c>
      <c r="C100" s="7" t="str">
        <f t="shared" si="6"/>
        <v/>
      </c>
      <c r="D100" s="6"/>
    </row>
    <row r="101" spans="1:4" x14ac:dyDescent="0.2">
      <c r="A101" s="5">
        <f t="shared" si="7"/>
        <v>97</v>
      </c>
      <c r="B101" s="6">
        <v>4.4051175974871848E-3</v>
      </c>
      <c r="C101" s="7" t="str">
        <f t="shared" ref="C101:C132" si="8">IF(B101&lt;=-ABS($F$4),"-",IF(B101&gt;=ABS($F$4),"+",""))</f>
        <v/>
      </c>
      <c r="D101" s="6"/>
    </row>
    <row r="102" spans="1:4" x14ac:dyDescent="0.2">
      <c r="A102" s="5">
        <f t="shared" si="7"/>
        <v>98</v>
      </c>
      <c r="B102" s="6">
        <v>4.4051175974871848E-3</v>
      </c>
      <c r="C102" s="7" t="str">
        <f t="shared" si="8"/>
        <v/>
      </c>
      <c r="D102" s="6"/>
    </row>
    <row r="103" spans="1:4" x14ac:dyDescent="0.2">
      <c r="A103" s="5">
        <f t="shared" si="7"/>
        <v>99</v>
      </c>
      <c r="B103" s="6">
        <v>1.3215859030836996E-2</v>
      </c>
      <c r="C103" s="7" t="str">
        <f t="shared" si="8"/>
        <v>+</v>
      </c>
      <c r="D103" s="6"/>
    </row>
    <row r="104" spans="1:4" x14ac:dyDescent="0.2">
      <c r="A104" s="5">
        <f t="shared" si="7"/>
        <v>100</v>
      </c>
      <c r="B104" s="6">
        <v>-1.3215859030836996E-2</v>
      </c>
      <c r="C104" s="7" t="str">
        <f t="shared" si="8"/>
        <v>-</v>
      </c>
      <c r="D104" s="6"/>
    </row>
    <row r="105" spans="1:4" x14ac:dyDescent="0.2">
      <c r="A105" s="5">
        <f t="shared" si="7"/>
        <v>101</v>
      </c>
      <c r="B105" s="6">
        <v>-1.3215859030836996E-2</v>
      </c>
      <c r="C105" s="7" t="str">
        <f t="shared" si="8"/>
        <v>-</v>
      </c>
      <c r="D105" s="6"/>
    </row>
    <row r="106" spans="1:4" x14ac:dyDescent="0.2">
      <c r="A106" s="5">
        <f t="shared" si="7"/>
        <v>102</v>
      </c>
      <c r="B106" s="6">
        <v>-4.4051175974871848E-3</v>
      </c>
      <c r="C106" s="7" t="str">
        <f t="shared" si="8"/>
        <v/>
      </c>
      <c r="D106" s="6"/>
    </row>
    <row r="107" spans="1:4" x14ac:dyDescent="0.2">
      <c r="A107" s="5">
        <f t="shared" si="7"/>
        <v>103</v>
      </c>
      <c r="B107" s="6">
        <v>4.4051175974871848E-3</v>
      </c>
      <c r="C107" s="7" t="str">
        <f t="shared" si="8"/>
        <v/>
      </c>
      <c r="D107" s="6"/>
    </row>
    <row r="108" spans="1:4" x14ac:dyDescent="0.2">
      <c r="A108" s="5">
        <f t="shared" si="7"/>
        <v>104</v>
      </c>
      <c r="B108" s="6">
        <v>1.3215859030836996E-2</v>
      </c>
      <c r="C108" s="7" t="str">
        <f t="shared" si="8"/>
        <v>+</v>
      </c>
      <c r="D108" s="6"/>
    </row>
    <row r="109" spans="1:4" x14ac:dyDescent="0.2">
      <c r="A109" s="5">
        <f t="shared" si="7"/>
        <v>105</v>
      </c>
      <c r="B109" s="6">
        <v>-4.4051175974871848E-3</v>
      </c>
      <c r="C109" s="7" t="str">
        <f t="shared" si="8"/>
        <v/>
      </c>
      <c r="D109" s="6"/>
    </row>
    <row r="110" spans="1:4" x14ac:dyDescent="0.2">
      <c r="A110" s="5">
        <f t="shared" si="7"/>
        <v>106</v>
      </c>
      <c r="B110" s="6">
        <v>-1.3215859030836996E-2</v>
      </c>
      <c r="C110" s="7" t="str">
        <f t="shared" si="8"/>
        <v>-</v>
      </c>
      <c r="D110" s="6"/>
    </row>
    <row r="111" spans="1:4" x14ac:dyDescent="0.2">
      <c r="A111" s="5">
        <f t="shared" si="7"/>
        <v>107</v>
      </c>
      <c r="B111" s="6">
        <v>4.4051175974871848E-3</v>
      </c>
      <c r="C111" s="7" t="str">
        <f t="shared" si="8"/>
        <v/>
      </c>
      <c r="D111" s="6"/>
    </row>
    <row r="112" spans="1:4" x14ac:dyDescent="0.2">
      <c r="A112" s="5">
        <f t="shared" si="7"/>
        <v>108</v>
      </c>
      <c r="B112" s="6">
        <v>-4.4051175974871848E-3</v>
      </c>
      <c r="C112" s="7" t="str">
        <f t="shared" si="8"/>
        <v/>
      </c>
      <c r="D112" s="6"/>
    </row>
    <row r="113" spans="1:4" x14ac:dyDescent="0.2">
      <c r="A113" s="5">
        <f t="shared" si="7"/>
        <v>109</v>
      </c>
      <c r="B113" s="6">
        <v>4.4051175974871848E-3</v>
      </c>
      <c r="C113" s="7" t="str">
        <f t="shared" si="8"/>
        <v/>
      </c>
      <c r="D113" s="6"/>
    </row>
    <row r="114" spans="1:4" x14ac:dyDescent="0.2">
      <c r="A114" s="5">
        <f t="shared" si="7"/>
        <v>110</v>
      </c>
      <c r="B114" s="6">
        <v>1.3215859030836996E-2</v>
      </c>
      <c r="C114" s="7" t="str">
        <f t="shared" si="8"/>
        <v>+</v>
      </c>
      <c r="D114" s="6"/>
    </row>
    <row r="115" spans="1:4" x14ac:dyDescent="0.2">
      <c r="A115" s="5">
        <f t="shared" si="7"/>
        <v>111</v>
      </c>
      <c r="B115" s="6">
        <v>-1.3215859030836996E-2</v>
      </c>
      <c r="C115" s="7" t="str">
        <f t="shared" si="8"/>
        <v>-</v>
      </c>
      <c r="D115" s="6"/>
    </row>
    <row r="116" spans="1:4" x14ac:dyDescent="0.2">
      <c r="A116" s="5">
        <f t="shared" si="7"/>
        <v>112</v>
      </c>
      <c r="B116" s="6">
        <v>-4.4051175974871848E-3</v>
      </c>
      <c r="C116" s="7" t="str">
        <f t="shared" si="8"/>
        <v/>
      </c>
      <c r="D116" s="6"/>
    </row>
    <row r="117" spans="1:4" x14ac:dyDescent="0.2">
      <c r="A117" s="5">
        <f t="shared" si="7"/>
        <v>113</v>
      </c>
      <c r="B117" s="6">
        <v>-4.4051175974871848E-3</v>
      </c>
      <c r="C117" s="7" t="str">
        <f t="shared" si="8"/>
        <v/>
      </c>
      <c r="D117" s="6"/>
    </row>
    <row r="118" spans="1:4" x14ac:dyDescent="0.2">
      <c r="A118" s="5">
        <f t="shared" si="7"/>
        <v>114</v>
      </c>
      <c r="B118" s="6">
        <v>4.4051175974871848E-3</v>
      </c>
      <c r="C118" s="7" t="str">
        <f t="shared" si="8"/>
        <v/>
      </c>
      <c r="D118" s="6"/>
    </row>
    <row r="119" spans="1:4" x14ac:dyDescent="0.2">
      <c r="A119" s="5">
        <f t="shared" si="7"/>
        <v>115</v>
      </c>
      <c r="B119" s="6">
        <v>-4.4051175974871848E-3</v>
      </c>
      <c r="C119" s="7" t="str">
        <f t="shared" si="8"/>
        <v/>
      </c>
      <c r="D119" s="6"/>
    </row>
    <row r="120" spans="1:4" x14ac:dyDescent="0.2">
      <c r="A120" s="5">
        <f t="shared" si="7"/>
        <v>116</v>
      </c>
      <c r="B120" s="6">
        <v>4.4051175974871848E-3</v>
      </c>
      <c r="C120" s="7" t="str">
        <f t="shared" si="8"/>
        <v/>
      </c>
      <c r="D120" s="6"/>
    </row>
    <row r="121" spans="1:4" x14ac:dyDescent="0.2">
      <c r="A121" s="5">
        <f t="shared" si="7"/>
        <v>117</v>
      </c>
      <c r="B121" s="6">
        <v>-4.4051175974871848E-3</v>
      </c>
      <c r="C121" s="7" t="str">
        <f t="shared" si="8"/>
        <v/>
      </c>
      <c r="D121" s="6"/>
    </row>
    <row r="122" spans="1:4" x14ac:dyDescent="0.2">
      <c r="A122" s="5">
        <f t="shared" si="7"/>
        <v>118</v>
      </c>
      <c r="B122" s="6">
        <v>-4.4051175974871848E-3</v>
      </c>
      <c r="C122" s="7" t="str">
        <f t="shared" si="8"/>
        <v/>
      </c>
      <c r="D122" s="6"/>
    </row>
    <row r="123" spans="1:4" x14ac:dyDescent="0.2">
      <c r="A123" s="5">
        <f t="shared" si="7"/>
        <v>119</v>
      </c>
      <c r="B123" s="6">
        <v>-4.4051175974871848E-3</v>
      </c>
      <c r="C123" s="7" t="str">
        <f t="shared" si="8"/>
        <v/>
      </c>
      <c r="D123" s="6"/>
    </row>
    <row r="124" spans="1:4" x14ac:dyDescent="0.2">
      <c r="A124" s="5">
        <f t="shared" si="7"/>
        <v>120</v>
      </c>
      <c r="B124" s="6">
        <v>4.4051175974871848E-3</v>
      </c>
      <c r="C124" s="7" t="str">
        <f t="shared" si="8"/>
        <v/>
      </c>
      <c r="D124" s="6"/>
    </row>
    <row r="125" spans="1:4" x14ac:dyDescent="0.2">
      <c r="A125" s="5">
        <f t="shared" si="7"/>
        <v>121</v>
      </c>
      <c r="B125" s="6">
        <v>4.4051175974871848E-3</v>
      </c>
      <c r="C125" s="7" t="str">
        <f t="shared" si="8"/>
        <v/>
      </c>
      <c r="D125" s="6"/>
    </row>
    <row r="126" spans="1:4" x14ac:dyDescent="0.2">
      <c r="A126" s="5">
        <f t="shared" si="7"/>
        <v>122</v>
      </c>
      <c r="B126" s="6">
        <v>-4.4051175974871848E-3</v>
      </c>
      <c r="C126" s="7" t="str">
        <f t="shared" si="8"/>
        <v/>
      </c>
      <c r="D126" s="6"/>
    </row>
    <row r="127" spans="1:4" x14ac:dyDescent="0.2">
      <c r="A127" s="5">
        <f t="shared" si="7"/>
        <v>123</v>
      </c>
      <c r="B127" s="6">
        <v>-4.4051175974871848E-3</v>
      </c>
      <c r="C127" s="7" t="str">
        <f t="shared" si="8"/>
        <v/>
      </c>
      <c r="D127" s="6"/>
    </row>
    <row r="128" spans="1:4" x14ac:dyDescent="0.2">
      <c r="A128" s="5">
        <f t="shared" si="7"/>
        <v>124</v>
      </c>
      <c r="B128" s="6">
        <v>-4.4051175974871848E-3</v>
      </c>
      <c r="C128" s="7" t="str">
        <f t="shared" si="8"/>
        <v/>
      </c>
      <c r="D128" s="6"/>
    </row>
    <row r="129" spans="1:4" x14ac:dyDescent="0.2">
      <c r="A129" s="5">
        <f t="shared" si="7"/>
        <v>125</v>
      </c>
      <c r="B129" s="6">
        <v>-1.3215859030836996E-2</v>
      </c>
      <c r="C129" s="7" t="str">
        <f t="shared" si="8"/>
        <v>-</v>
      </c>
      <c r="D129" s="6"/>
    </row>
    <row r="130" spans="1:4" x14ac:dyDescent="0.2">
      <c r="A130" s="5">
        <f t="shared" si="7"/>
        <v>126</v>
      </c>
      <c r="B130" s="6">
        <v>-1.3215859030836996E-2</v>
      </c>
      <c r="C130" s="7" t="str">
        <f t="shared" si="8"/>
        <v>-</v>
      </c>
      <c r="D130" s="6"/>
    </row>
    <row r="131" spans="1:4" x14ac:dyDescent="0.2">
      <c r="A131" s="5">
        <f t="shared" si="7"/>
        <v>127</v>
      </c>
      <c r="B131" s="6">
        <v>-4.4051175974871848E-3</v>
      </c>
      <c r="C131" s="7" t="str">
        <f t="shared" si="8"/>
        <v/>
      </c>
      <c r="D131" s="6"/>
    </row>
    <row r="132" spans="1:4" x14ac:dyDescent="0.2">
      <c r="A132" s="5">
        <f t="shared" si="7"/>
        <v>128</v>
      </c>
      <c r="B132" s="6">
        <v>-4.4051175974871848E-3</v>
      </c>
      <c r="C132" s="7" t="str">
        <f t="shared" si="8"/>
        <v/>
      </c>
      <c r="D132" s="6"/>
    </row>
    <row r="133" spans="1:4" x14ac:dyDescent="0.2">
      <c r="A133" s="5">
        <f t="shared" si="7"/>
        <v>129</v>
      </c>
      <c r="B133" s="6">
        <v>4.4051175974871848E-3</v>
      </c>
      <c r="C133" s="7" t="str">
        <f t="shared" ref="C133:C164" si="9">IF(B133&lt;=-ABS($F$4),"-",IF(B133&gt;=ABS($F$4),"+",""))</f>
        <v/>
      </c>
      <c r="D133" s="6"/>
    </row>
    <row r="134" spans="1:4" x14ac:dyDescent="0.2">
      <c r="A134" s="5">
        <f t="shared" si="7"/>
        <v>130</v>
      </c>
      <c r="B134" s="6">
        <v>4.4051175974871848E-3</v>
      </c>
      <c r="C134" s="7" t="str">
        <f t="shared" si="9"/>
        <v/>
      </c>
      <c r="D134" s="6"/>
    </row>
    <row r="135" spans="1:4" x14ac:dyDescent="0.2">
      <c r="A135" s="5">
        <f t="shared" ref="A135:A198" si="10">1+A134</f>
        <v>131</v>
      </c>
      <c r="B135" s="6">
        <v>1.3215859030836996E-2</v>
      </c>
      <c r="C135" s="7" t="str">
        <f t="shared" si="9"/>
        <v>+</v>
      </c>
      <c r="D135" s="6"/>
    </row>
    <row r="136" spans="1:4" x14ac:dyDescent="0.2">
      <c r="A136" s="5">
        <f t="shared" si="10"/>
        <v>132</v>
      </c>
      <c r="B136" s="6">
        <v>-4.4051175974871848E-3</v>
      </c>
      <c r="C136" s="7" t="str">
        <f t="shared" si="9"/>
        <v/>
      </c>
      <c r="D136" s="6"/>
    </row>
    <row r="137" spans="1:4" x14ac:dyDescent="0.2">
      <c r="A137" s="5">
        <f t="shared" si="10"/>
        <v>133</v>
      </c>
      <c r="B137" s="6">
        <v>-4.4051175974871848E-3</v>
      </c>
      <c r="C137" s="7" t="str">
        <f t="shared" si="9"/>
        <v/>
      </c>
      <c r="D137" s="6"/>
    </row>
    <row r="138" spans="1:4" x14ac:dyDescent="0.2">
      <c r="A138" s="5">
        <f t="shared" si="10"/>
        <v>134</v>
      </c>
      <c r="B138" s="6">
        <v>4.4051175974871848E-3</v>
      </c>
      <c r="C138" s="7" t="str">
        <f t="shared" si="9"/>
        <v/>
      </c>
      <c r="D138" s="6"/>
    </row>
    <row r="139" spans="1:4" x14ac:dyDescent="0.2">
      <c r="A139" s="5">
        <f t="shared" si="10"/>
        <v>135</v>
      </c>
      <c r="B139" s="6">
        <v>-1.3215859030836996E-2</v>
      </c>
      <c r="C139" s="7" t="str">
        <f t="shared" si="9"/>
        <v>-</v>
      </c>
      <c r="D139" s="6"/>
    </row>
    <row r="140" spans="1:4" x14ac:dyDescent="0.2">
      <c r="A140" s="5">
        <f t="shared" si="10"/>
        <v>136</v>
      </c>
      <c r="B140" s="6">
        <v>-4.4051175974871848E-3</v>
      </c>
      <c r="C140" s="7" t="str">
        <f t="shared" si="9"/>
        <v/>
      </c>
      <c r="D140" s="6"/>
    </row>
    <row r="141" spans="1:4" x14ac:dyDescent="0.2">
      <c r="A141" s="5">
        <f t="shared" si="10"/>
        <v>137</v>
      </c>
      <c r="B141" s="6">
        <v>4.4051175974871848E-3</v>
      </c>
      <c r="C141" s="7" t="str">
        <f t="shared" si="9"/>
        <v/>
      </c>
      <c r="D141" s="6"/>
    </row>
    <row r="142" spans="1:4" x14ac:dyDescent="0.2">
      <c r="A142" s="5">
        <f t="shared" si="10"/>
        <v>138</v>
      </c>
      <c r="B142" s="6">
        <v>4.4051175974871848E-3</v>
      </c>
      <c r="C142" s="7" t="str">
        <f t="shared" si="9"/>
        <v/>
      </c>
      <c r="D142" s="6"/>
    </row>
    <row r="143" spans="1:4" x14ac:dyDescent="0.2">
      <c r="A143" s="5">
        <f t="shared" si="10"/>
        <v>139</v>
      </c>
      <c r="B143" s="6">
        <v>-1.3215859030836996E-2</v>
      </c>
      <c r="C143" s="7" t="str">
        <f t="shared" si="9"/>
        <v>-</v>
      </c>
      <c r="D143" s="6"/>
    </row>
    <row r="144" spans="1:4" x14ac:dyDescent="0.2">
      <c r="A144" s="5">
        <f t="shared" si="10"/>
        <v>140</v>
      </c>
      <c r="B144" s="6">
        <v>-4.4051175974871848E-3</v>
      </c>
      <c r="C144" s="7" t="str">
        <f t="shared" si="9"/>
        <v/>
      </c>
      <c r="D144" s="6"/>
    </row>
    <row r="145" spans="1:4" x14ac:dyDescent="0.2">
      <c r="A145" s="5">
        <f t="shared" si="10"/>
        <v>141</v>
      </c>
      <c r="B145" s="6">
        <v>-4.4051175974871848E-3</v>
      </c>
      <c r="C145" s="7" t="str">
        <f t="shared" si="9"/>
        <v/>
      </c>
      <c r="D145" s="6"/>
    </row>
    <row r="146" spans="1:4" x14ac:dyDescent="0.2">
      <c r="A146" s="5">
        <f t="shared" si="10"/>
        <v>142</v>
      </c>
      <c r="B146" s="6">
        <v>-4.4051175974871848E-3</v>
      </c>
      <c r="C146" s="7" t="str">
        <f t="shared" si="9"/>
        <v/>
      </c>
      <c r="D146" s="6"/>
    </row>
    <row r="147" spans="1:4" x14ac:dyDescent="0.2">
      <c r="A147" s="5">
        <f t="shared" si="10"/>
        <v>143</v>
      </c>
      <c r="B147" s="6">
        <v>1.3215859030836996E-2</v>
      </c>
      <c r="C147" s="7" t="str">
        <f t="shared" si="9"/>
        <v>+</v>
      </c>
      <c r="D147" s="6"/>
    </row>
    <row r="148" spans="1:4" x14ac:dyDescent="0.2">
      <c r="A148" s="5">
        <f t="shared" si="10"/>
        <v>144</v>
      </c>
      <c r="B148" s="6">
        <v>-4.4051175974871848E-3</v>
      </c>
      <c r="C148" s="7" t="str">
        <f t="shared" si="9"/>
        <v/>
      </c>
      <c r="D148" s="6"/>
    </row>
    <row r="149" spans="1:4" x14ac:dyDescent="0.2">
      <c r="A149" s="5">
        <f t="shared" si="10"/>
        <v>145</v>
      </c>
      <c r="B149" s="6">
        <v>1.3215859030836996E-2</v>
      </c>
      <c r="C149" s="7" t="str">
        <f t="shared" si="9"/>
        <v>+</v>
      </c>
      <c r="D149" s="6"/>
    </row>
    <row r="150" spans="1:4" x14ac:dyDescent="0.2">
      <c r="A150" s="5">
        <f t="shared" si="10"/>
        <v>146</v>
      </c>
      <c r="B150" s="6">
        <v>4.4051175974871848E-3</v>
      </c>
      <c r="C150" s="7" t="str">
        <f t="shared" si="9"/>
        <v/>
      </c>
      <c r="D150" s="6"/>
    </row>
    <row r="151" spans="1:4" x14ac:dyDescent="0.2">
      <c r="A151" s="5">
        <f t="shared" si="10"/>
        <v>147</v>
      </c>
      <c r="B151" s="6">
        <v>1.3215859030836996E-2</v>
      </c>
      <c r="C151" s="7" t="str">
        <f t="shared" si="9"/>
        <v>+</v>
      </c>
      <c r="D151" s="6"/>
    </row>
    <row r="152" spans="1:4" x14ac:dyDescent="0.2">
      <c r="A152" s="5">
        <f t="shared" si="10"/>
        <v>148</v>
      </c>
      <c r="B152" s="6">
        <v>-4.4051175974871848E-3</v>
      </c>
      <c r="C152" s="7" t="str">
        <f t="shared" si="9"/>
        <v/>
      </c>
      <c r="D152" s="6"/>
    </row>
    <row r="153" spans="1:4" x14ac:dyDescent="0.2">
      <c r="A153" s="5">
        <f t="shared" si="10"/>
        <v>149</v>
      </c>
      <c r="B153" s="6">
        <v>4.4051175974871848E-3</v>
      </c>
      <c r="C153" s="7" t="str">
        <f t="shared" si="9"/>
        <v/>
      </c>
      <c r="D153" s="6"/>
    </row>
    <row r="154" spans="1:4" x14ac:dyDescent="0.2">
      <c r="A154" s="5">
        <f t="shared" si="10"/>
        <v>150</v>
      </c>
      <c r="B154" s="6">
        <v>1.3215859030836996E-2</v>
      </c>
      <c r="C154" s="7" t="str">
        <f t="shared" si="9"/>
        <v>+</v>
      </c>
      <c r="D154" s="6"/>
    </row>
    <row r="155" spans="1:4" x14ac:dyDescent="0.2">
      <c r="A155" s="5">
        <f t="shared" si="10"/>
        <v>151</v>
      </c>
      <c r="B155" s="6">
        <v>4.4051175974871848E-3</v>
      </c>
      <c r="C155" s="7" t="str">
        <f t="shared" si="9"/>
        <v/>
      </c>
      <c r="D155" s="6"/>
    </row>
    <row r="156" spans="1:4" x14ac:dyDescent="0.2">
      <c r="A156" s="5">
        <f t="shared" si="10"/>
        <v>152</v>
      </c>
      <c r="B156" s="6">
        <v>-4.4051175974871848E-3</v>
      </c>
      <c r="C156" s="7" t="str">
        <f t="shared" si="9"/>
        <v/>
      </c>
      <c r="D156" s="6"/>
    </row>
    <row r="157" spans="1:4" x14ac:dyDescent="0.2">
      <c r="A157" s="5">
        <f t="shared" si="10"/>
        <v>153</v>
      </c>
      <c r="B157" s="6">
        <v>1.3215859030836996E-2</v>
      </c>
      <c r="C157" s="7" t="str">
        <f t="shared" si="9"/>
        <v>+</v>
      </c>
      <c r="D157" s="6"/>
    </row>
    <row r="158" spans="1:4" x14ac:dyDescent="0.2">
      <c r="A158" s="5">
        <f t="shared" si="10"/>
        <v>154</v>
      </c>
      <c r="B158" s="6">
        <v>4.4051175974871848E-3</v>
      </c>
      <c r="C158" s="7" t="str">
        <f t="shared" si="9"/>
        <v/>
      </c>
      <c r="D158" s="6"/>
    </row>
    <row r="159" spans="1:4" x14ac:dyDescent="0.2">
      <c r="A159" s="5">
        <f t="shared" si="10"/>
        <v>155</v>
      </c>
      <c r="B159" s="6">
        <v>-4.4051175974871848E-3</v>
      </c>
      <c r="C159" s="7" t="str">
        <f t="shared" si="9"/>
        <v/>
      </c>
      <c r="D159" s="6"/>
    </row>
    <row r="160" spans="1:4" x14ac:dyDescent="0.2">
      <c r="A160" s="5">
        <f t="shared" si="10"/>
        <v>156</v>
      </c>
      <c r="B160" s="6">
        <v>-1.3215859030836996E-2</v>
      </c>
      <c r="C160" s="7" t="str">
        <f t="shared" si="9"/>
        <v>-</v>
      </c>
      <c r="D160" s="6"/>
    </row>
    <row r="161" spans="1:4" x14ac:dyDescent="0.2">
      <c r="A161" s="5">
        <f t="shared" si="10"/>
        <v>157</v>
      </c>
      <c r="B161" s="6">
        <v>1.3215859030836996E-2</v>
      </c>
      <c r="C161" s="7" t="str">
        <f t="shared" si="9"/>
        <v>+</v>
      </c>
      <c r="D161" s="6"/>
    </row>
    <row r="162" spans="1:4" x14ac:dyDescent="0.2">
      <c r="A162" s="5">
        <f t="shared" si="10"/>
        <v>158</v>
      </c>
      <c r="B162" s="6">
        <v>4.4051175974871848E-3</v>
      </c>
      <c r="C162" s="7" t="str">
        <f t="shared" si="9"/>
        <v/>
      </c>
      <c r="D162" s="6"/>
    </row>
    <row r="163" spans="1:4" x14ac:dyDescent="0.2">
      <c r="A163" s="5">
        <f t="shared" si="10"/>
        <v>159</v>
      </c>
      <c r="B163" s="6">
        <v>4.4051175974871848E-3</v>
      </c>
      <c r="C163" s="7" t="str">
        <f t="shared" si="9"/>
        <v/>
      </c>
      <c r="D163" s="6"/>
    </row>
    <row r="164" spans="1:4" x14ac:dyDescent="0.2">
      <c r="A164" s="5">
        <f t="shared" si="10"/>
        <v>160</v>
      </c>
      <c r="B164" s="6">
        <v>1.3215859030836996E-2</v>
      </c>
      <c r="C164" s="7" t="str">
        <f t="shared" si="9"/>
        <v>+</v>
      </c>
      <c r="D164" s="6"/>
    </row>
    <row r="165" spans="1:4" x14ac:dyDescent="0.2">
      <c r="A165" s="5">
        <f t="shared" si="10"/>
        <v>161</v>
      </c>
      <c r="B165" s="6">
        <v>1.3215859030836996E-2</v>
      </c>
      <c r="C165" s="7" t="str">
        <f t="shared" ref="C165:C196" si="11">IF(B165&lt;=-ABS($F$4),"-",IF(B165&gt;=ABS($F$4),"+",""))</f>
        <v>+</v>
      </c>
      <c r="D165" s="6"/>
    </row>
    <row r="166" spans="1:4" x14ac:dyDescent="0.2">
      <c r="A166" s="5">
        <f t="shared" si="10"/>
        <v>162</v>
      </c>
      <c r="B166" s="6">
        <v>4.4051175974871848E-3</v>
      </c>
      <c r="C166" s="7" t="str">
        <f t="shared" si="11"/>
        <v/>
      </c>
      <c r="D166" s="6"/>
    </row>
    <row r="167" spans="1:4" x14ac:dyDescent="0.2">
      <c r="A167" s="5">
        <f t="shared" si="10"/>
        <v>163</v>
      </c>
      <c r="B167" s="6">
        <v>1.3215859030836996E-2</v>
      </c>
      <c r="C167" s="7" t="str">
        <f t="shared" si="11"/>
        <v>+</v>
      </c>
      <c r="D167" s="6"/>
    </row>
    <row r="168" spans="1:4" x14ac:dyDescent="0.2">
      <c r="A168" s="5">
        <f t="shared" si="10"/>
        <v>164</v>
      </c>
      <c r="B168" s="6">
        <v>-4.4051175974871848E-3</v>
      </c>
      <c r="C168" s="7" t="str">
        <f t="shared" si="11"/>
        <v/>
      </c>
      <c r="D168" s="6"/>
    </row>
    <row r="169" spans="1:4" x14ac:dyDescent="0.2">
      <c r="A169" s="5">
        <f t="shared" si="10"/>
        <v>165</v>
      </c>
      <c r="B169" s="6">
        <v>4.4051175974871848E-3</v>
      </c>
      <c r="C169" s="7" t="str">
        <f t="shared" si="11"/>
        <v/>
      </c>
      <c r="D169" s="6"/>
    </row>
    <row r="170" spans="1:4" x14ac:dyDescent="0.2">
      <c r="A170" s="5">
        <f t="shared" si="10"/>
        <v>166</v>
      </c>
      <c r="B170" s="6">
        <v>-1.3215859030836996E-2</v>
      </c>
      <c r="C170" s="7" t="str">
        <f t="shared" si="11"/>
        <v>-</v>
      </c>
      <c r="D170" s="6"/>
    </row>
    <row r="171" spans="1:4" x14ac:dyDescent="0.2">
      <c r="A171" s="5">
        <f t="shared" si="10"/>
        <v>167</v>
      </c>
      <c r="B171" s="6">
        <v>-4.4051175974871848E-3</v>
      </c>
      <c r="C171" s="7" t="str">
        <f t="shared" si="11"/>
        <v/>
      </c>
      <c r="D171" s="6"/>
    </row>
    <row r="172" spans="1:4" x14ac:dyDescent="0.2">
      <c r="A172" s="5">
        <f t="shared" si="10"/>
        <v>168</v>
      </c>
      <c r="B172" s="6">
        <v>1.3215859030836996E-2</v>
      </c>
      <c r="C172" s="7" t="str">
        <f t="shared" si="11"/>
        <v>+</v>
      </c>
      <c r="D172" s="6"/>
    </row>
    <row r="173" spans="1:4" x14ac:dyDescent="0.2">
      <c r="A173" s="5">
        <f t="shared" si="10"/>
        <v>169</v>
      </c>
      <c r="B173" s="6">
        <v>4.4051175974871848E-3</v>
      </c>
      <c r="C173" s="7" t="str">
        <f t="shared" si="11"/>
        <v/>
      </c>
      <c r="D173" s="6"/>
    </row>
    <row r="174" spans="1:4" x14ac:dyDescent="0.2">
      <c r="A174" s="5">
        <f t="shared" si="10"/>
        <v>170</v>
      </c>
      <c r="B174" s="6">
        <v>-4.4051175974871848E-3</v>
      </c>
      <c r="C174" s="7" t="str">
        <f t="shared" si="11"/>
        <v/>
      </c>
      <c r="D174" s="6"/>
    </row>
    <row r="175" spans="1:4" x14ac:dyDescent="0.2">
      <c r="A175" s="5">
        <f t="shared" si="10"/>
        <v>171</v>
      </c>
      <c r="B175" s="6">
        <v>-4.4051175974871848E-3</v>
      </c>
      <c r="C175" s="7" t="str">
        <f t="shared" si="11"/>
        <v/>
      </c>
      <c r="D175" s="6"/>
    </row>
    <row r="176" spans="1:4" x14ac:dyDescent="0.2">
      <c r="A176" s="5">
        <f t="shared" si="10"/>
        <v>172</v>
      </c>
      <c r="B176" s="6">
        <v>4.4051175974871848E-3</v>
      </c>
      <c r="C176" s="7" t="str">
        <f t="shared" si="11"/>
        <v/>
      </c>
      <c r="D176" s="6"/>
    </row>
    <row r="177" spans="1:4" x14ac:dyDescent="0.2">
      <c r="A177" s="5">
        <f t="shared" si="10"/>
        <v>173</v>
      </c>
      <c r="B177" s="6">
        <v>4.4051175974871848E-3</v>
      </c>
      <c r="C177" s="7" t="str">
        <f t="shared" si="11"/>
        <v/>
      </c>
      <c r="D177" s="6"/>
    </row>
    <row r="178" spans="1:4" x14ac:dyDescent="0.2">
      <c r="A178" s="5">
        <f t="shared" si="10"/>
        <v>174</v>
      </c>
      <c r="B178" s="6">
        <v>4.4051175974871848E-3</v>
      </c>
      <c r="C178" s="7" t="str">
        <f t="shared" si="11"/>
        <v/>
      </c>
      <c r="D178" s="6"/>
    </row>
    <row r="179" spans="1:4" x14ac:dyDescent="0.2">
      <c r="A179" s="5">
        <f t="shared" si="10"/>
        <v>175</v>
      </c>
      <c r="B179" s="6">
        <v>-4.4051175974871848E-3</v>
      </c>
      <c r="C179" s="7" t="str">
        <f t="shared" si="11"/>
        <v/>
      </c>
      <c r="D179" s="6"/>
    </row>
    <row r="180" spans="1:4" x14ac:dyDescent="0.2">
      <c r="A180" s="5">
        <f t="shared" si="10"/>
        <v>176</v>
      </c>
      <c r="B180" s="6">
        <v>1.3215859030836996E-2</v>
      </c>
      <c r="C180" s="7" t="str">
        <f t="shared" si="11"/>
        <v>+</v>
      </c>
      <c r="D180" s="6"/>
    </row>
    <row r="181" spans="1:4" x14ac:dyDescent="0.2">
      <c r="A181" s="5">
        <f t="shared" si="10"/>
        <v>177</v>
      </c>
      <c r="B181" s="6">
        <v>4.4051175974871848E-3</v>
      </c>
      <c r="C181" s="7" t="str">
        <f t="shared" si="11"/>
        <v/>
      </c>
      <c r="D181" s="6"/>
    </row>
    <row r="182" spans="1:4" x14ac:dyDescent="0.2">
      <c r="A182" s="5">
        <f t="shared" si="10"/>
        <v>178</v>
      </c>
      <c r="B182" s="6">
        <v>4.4051175974871848E-3</v>
      </c>
      <c r="C182" s="7" t="str">
        <f t="shared" si="11"/>
        <v/>
      </c>
      <c r="D182" s="6"/>
    </row>
    <row r="183" spans="1:4" x14ac:dyDescent="0.2">
      <c r="A183" s="5">
        <f t="shared" si="10"/>
        <v>179</v>
      </c>
      <c r="B183" s="6">
        <v>4.4051175974871848E-3</v>
      </c>
      <c r="C183" s="7" t="str">
        <f t="shared" si="11"/>
        <v/>
      </c>
      <c r="D183" s="6"/>
    </row>
    <row r="184" spans="1:4" x14ac:dyDescent="0.2">
      <c r="A184" s="5">
        <f t="shared" si="10"/>
        <v>180</v>
      </c>
      <c r="B184" s="6">
        <v>1.3215859030836996E-2</v>
      </c>
      <c r="C184" s="7" t="str">
        <f t="shared" si="11"/>
        <v>+</v>
      </c>
      <c r="D184" s="6"/>
    </row>
    <row r="185" spans="1:4" x14ac:dyDescent="0.2">
      <c r="A185" s="5">
        <f t="shared" si="10"/>
        <v>181</v>
      </c>
      <c r="B185" s="6">
        <v>-4.4051175974871848E-3</v>
      </c>
      <c r="C185" s="7" t="str">
        <f t="shared" si="11"/>
        <v/>
      </c>
      <c r="D185" s="6"/>
    </row>
    <row r="186" spans="1:4" x14ac:dyDescent="0.2">
      <c r="A186" s="5">
        <f t="shared" si="10"/>
        <v>182</v>
      </c>
      <c r="B186" s="6">
        <v>-4.4051175974871848E-3</v>
      </c>
      <c r="C186" s="7" t="str">
        <f t="shared" si="11"/>
        <v/>
      </c>
      <c r="D186" s="6"/>
    </row>
    <row r="187" spans="1:4" x14ac:dyDescent="0.2">
      <c r="A187" s="5">
        <f t="shared" si="10"/>
        <v>183</v>
      </c>
      <c r="B187" s="6">
        <v>-4.4051175974871848E-3</v>
      </c>
      <c r="C187" s="7" t="str">
        <f t="shared" si="11"/>
        <v/>
      </c>
      <c r="D187" s="6"/>
    </row>
    <row r="188" spans="1:4" x14ac:dyDescent="0.2">
      <c r="A188" s="5">
        <f t="shared" si="10"/>
        <v>184</v>
      </c>
      <c r="B188" s="6">
        <v>4.4051175974871848E-3</v>
      </c>
      <c r="C188" s="7" t="str">
        <f t="shared" si="11"/>
        <v/>
      </c>
      <c r="D188" s="6"/>
    </row>
    <row r="189" spans="1:4" x14ac:dyDescent="0.2">
      <c r="A189" s="5">
        <f t="shared" si="10"/>
        <v>185</v>
      </c>
      <c r="B189" s="6">
        <v>1.3215859030836996E-2</v>
      </c>
      <c r="C189" s="7" t="str">
        <f t="shared" si="11"/>
        <v>+</v>
      </c>
      <c r="D189" s="6"/>
    </row>
    <row r="190" spans="1:4" x14ac:dyDescent="0.2">
      <c r="A190" s="5">
        <f t="shared" si="10"/>
        <v>186</v>
      </c>
      <c r="B190" s="6">
        <v>-4.4051175974871848E-3</v>
      </c>
      <c r="C190" s="7" t="str">
        <f t="shared" si="11"/>
        <v/>
      </c>
      <c r="D190" s="6"/>
    </row>
    <row r="191" spans="1:4" x14ac:dyDescent="0.2">
      <c r="A191" s="5">
        <f t="shared" si="10"/>
        <v>187</v>
      </c>
      <c r="B191" s="6">
        <v>-4.4051175974871848E-3</v>
      </c>
      <c r="C191" s="7" t="str">
        <f t="shared" si="11"/>
        <v/>
      </c>
      <c r="D191" s="6"/>
    </row>
    <row r="192" spans="1:4" x14ac:dyDescent="0.2">
      <c r="A192" s="5">
        <f t="shared" si="10"/>
        <v>188</v>
      </c>
      <c r="B192" s="6">
        <v>-4.4051175974871848E-3</v>
      </c>
      <c r="C192" s="7" t="str">
        <f t="shared" si="11"/>
        <v/>
      </c>
      <c r="D192" s="6"/>
    </row>
    <row r="193" spans="1:4" x14ac:dyDescent="0.2">
      <c r="A193" s="5">
        <f t="shared" si="10"/>
        <v>189</v>
      </c>
      <c r="B193" s="6">
        <v>4.4051175974871848E-3</v>
      </c>
      <c r="C193" s="7" t="str">
        <f t="shared" si="11"/>
        <v/>
      </c>
      <c r="D193" s="6"/>
    </row>
    <row r="194" spans="1:4" x14ac:dyDescent="0.2">
      <c r="A194" s="5">
        <f t="shared" si="10"/>
        <v>190</v>
      </c>
      <c r="B194" s="6">
        <v>-1.3215859030836996E-2</v>
      </c>
      <c r="C194" s="7" t="str">
        <f t="shared" si="11"/>
        <v>-</v>
      </c>
      <c r="D194" s="6"/>
    </row>
    <row r="195" spans="1:4" x14ac:dyDescent="0.2">
      <c r="A195" s="5">
        <f t="shared" si="10"/>
        <v>191</v>
      </c>
      <c r="B195" s="6">
        <v>4.4051175974871848E-3</v>
      </c>
      <c r="C195" s="7" t="str">
        <f t="shared" si="11"/>
        <v/>
      </c>
      <c r="D195" s="6"/>
    </row>
    <row r="196" spans="1:4" x14ac:dyDescent="0.2">
      <c r="A196" s="5">
        <f t="shared" si="10"/>
        <v>192</v>
      </c>
      <c r="B196" s="6">
        <v>4.4051175974871848E-3</v>
      </c>
      <c r="C196" s="7" t="str">
        <f t="shared" si="11"/>
        <v/>
      </c>
      <c r="D196" s="6"/>
    </row>
    <row r="197" spans="1:4" x14ac:dyDescent="0.2">
      <c r="A197" s="5">
        <f t="shared" si="10"/>
        <v>193</v>
      </c>
      <c r="B197" s="6">
        <v>-1.3215859030836996E-2</v>
      </c>
      <c r="C197" s="7" t="str">
        <f t="shared" ref="C197:C204" si="12">IF(B197&lt;=-ABS($F$4),"-",IF(B197&gt;=ABS($F$4),"+",""))</f>
        <v>-</v>
      </c>
      <c r="D197" s="6"/>
    </row>
    <row r="198" spans="1:4" x14ac:dyDescent="0.2">
      <c r="A198" s="5">
        <f t="shared" si="10"/>
        <v>194</v>
      </c>
      <c r="B198" s="6">
        <v>-4.4051175974871848E-3</v>
      </c>
      <c r="C198" s="7" t="str">
        <f t="shared" si="12"/>
        <v/>
      </c>
      <c r="D198" s="6"/>
    </row>
    <row r="199" spans="1:4" x14ac:dyDescent="0.2">
      <c r="A199" s="5">
        <f t="shared" ref="A199:A204" si="13">1+A198</f>
        <v>195</v>
      </c>
      <c r="B199" s="6">
        <v>1.3215859030836996E-2</v>
      </c>
      <c r="C199" s="7" t="str">
        <f t="shared" si="12"/>
        <v>+</v>
      </c>
      <c r="D199" s="6"/>
    </row>
    <row r="200" spans="1:4" x14ac:dyDescent="0.2">
      <c r="A200" s="5">
        <f t="shared" si="13"/>
        <v>196</v>
      </c>
      <c r="B200" s="6">
        <v>1.3215859030836996E-2</v>
      </c>
      <c r="C200" s="7" t="str">
        <f t="shared" si="12"/>
        <v>+</v>
      </c>
      <c r="D200" s="6"/>
    </row>
    <row r="201" spans="1:4" x14ac:dyDescent="0.2">
      <c r="A201" s="5">
        <f t="shared" si="13"/>
        <v>197</v>
      </c>
      <c r="B201" s="6">
        <v>-4.4051175974871848E-3</v>
      </c>
      <c r="C201" s="7" t="str">
        <f t="shared" si="12"/>
        <v/>
      </c>
      <c r="D201" s="6"/>
    </row>
    <row r="202" spans="1:4" x14ac:dyDescent="0.2">
      <c r="A202" s="5">
        <f t="shared" si="13"/>
        <v>198</v>
      </c>
      <c r="B202" s="6">
        <v>-4.4051175974871848E-3</v>
      </c>
      <c r="C202" s="7" t="str">
        <f t="shared" si="12"/>
        <v/>
      </c>
      <c r="D202" s="6"/>
    </row>
    <row r="203" spans="1:4" x14ac:dyDescent="0.2">
      <c r="A203" s="5">
        <f t="shared" si="13"/>
        <v>199</v>
      </c>
      <c r="B203" s="6">
        <v>-4.4051175974871848E-3</v>
      </c>
      <c r="C203" s="7" t="str">
        <f t="shared" si="12"/>
        <v/>
      </c>
      <c r="D203" s="6"/>
    </row>
    <row r="204" spans="1:4" x14ac:dyDescent="0.2">
      <c r="A204" s="5">
        <f t="shared" si="13"/>
        <v>200</v>
      </c>
      <c r="B204" s="6">
        <v>-4.4051175974871848E-3</v>
      </c>
      <c r="C204" s="7" t="str">
        <f t="shared" si="12"/>
        <v/>
      </c>
      <c r="D204" s="6"/>
    </row>
  </sheetData>
  <phoneticPr fontId="0" type="noConversion"/>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Read this</vt:lpstr>
      <vt:lpstr>Sample</vt:lpstr>
      <vt:lpstr>Single resample</vt:lpstr>
      <vt:lpstr>Lots of resamples</vt:lpstr>
      <vt:lpstr>cut</vt:lpstr>
      <vt:lpstr>randomnos</vt:lpstr>
      <vt:lpstr>resamvals</vt:lpstr>
      <vt:lpstr>sampledata</vt:lpstr>
      <vt:lpstr>sampleref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diffofmeanstest</dc:title>
  <dc:creator>Michael Wood</dc:creator>
  <cp:lastModifiedBy>UNSW</cp:lastModifiedBy>
  <dcterms:created xsi:type="dcterms:W3CDTF">2002-03-22T02:20:01Z</dcterms:created>
  <dcterms:modified xsi:type="dcterms:W3CDTF">2018-08-23T06:59:58Z</dcterms:modified>
</cp:coreProperties>
</file>