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28800" windowHeight="12720"/>
  </bookViews>
  <sheets>
    <sheet name="ePO-Glossary" sheetId="1"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A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1" i="1"/>
  <c r="K81" i="1"/>
  <c r="L78" i="1"/>
  <c r="K78" i="1"/>
  <c r="L73" i="1"/>
  <c r="K73" i="1"/>
  <c r="L69" i="1"/>
  <c r="K69" i="1"/>
  <c r="L63" i="1"/>
  <c r="K63" i="1"/>
  <c r="L51" i="1"/>
  <c r="K51" i="1"/>
  <c r="L48" i="1"/>
  <c r="K48" i="1"/>
  <c r="L46" i="1"/>
  <c r="K46" i="1"/>
  <c r="L44" i="1"/>
  <c r="K44" i="1"/>
  <c r="L39" i="1"/>
  <c r="K39" i="1"/>
  <c r="L38" i="1"/>
  <c r="K38" i="1"/>
  <c r="L33" i="1"/>
  <c r="K33" i="1"/>
  <c r="L22" i="1"/>
  <c r="K22" i="1"/>
  <c r="L18" i="1"/>
  <c r="K18" i="1"/>
  <c r="L16" i="1"/>
  <c r="K16" i="1"/>
  <c r="L14" i="1"/>
  <c r="K14" i="1"/>
  <c r="L11" i="1"/>
  <c r="K11" i="1"/>
  <c r="L8" i="1"/>
  <c r="K8" i="1"/>
  <c r="L7" i="1"/>
  <c r="K7" i="1"/>
  <c r="L6" i="1"/>
  <c r="K6" i="1"/>
  <c r="L5" i="1"/>
  <c r="K5" i="1"/>
  <c r="L4" i="1"/>
  <c r="K4" i="1"/>
  <c r="L3" i="1"/>
  <c r="K3" i="1"/>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120" i="4"/>
  <c r="H152" i="4"/>
  <c r="D7" i="4"/>
  <c r="H48" i="4"/>
  <c r="H103" i="4"/>
  <c r="H146" i="4"/>
  <c r="H139" i="4"/>
  <c r="H122" i="4"/>
  <c r="H150" i="4"/>
  <c r="H176" i="4"/>
  <c r="H138" i="4"/>
  <c r="H109" i="4"/>
  <c r="H119" i="4"/>
  <c r="H86" i="4"/>
  <c r="H19" i="4"/>
  <c r="H129" i="4"/>
  <c r="H18" i="4"/>
  <c r="H35" i="4"/>
  <c r="H187" i="4"/>
  <c r="H114" i="4"/>
  <c r="H116" i="4"/>
  <c r="H50" i="4"/>
  <c r="H70" i="4"/>
  <c r="H135" i="4"/>
  <c r="H37" i="4"/>
  <c r="H144" i="4"/>
  <c r="H28" i="4"/>
  <c r="H166" i="4"/>
  <c r="H195" i="4"/>
  <c r="H113" i="4"/>
  <c r="H168" i="4"/>
  <c r="H73" i="4"/>
  <c r="H76" i="4"/>
  <c r="H20" i="4"/>
  <c r="H148" i="4"/>
  <c r="H156" i="4"/>
  <c r="H125" i="4"/>
  <c r="H174" i="4"/>
  <c r="H92" i="4"/>
  <c r="H142" i="4"/>
  <c r="H184" i="4"/>
  <c r="H175" i="4"/>
  <c r="H140" i="4"/>
  <c r="H91" i="4"/>
  <c r="H60" i="4"/>
  <c r="H34" i="4"/>
  <c r="H121" i="4"/>
  <c r="H192" i="4"/>
  <c r="H54" i="4"/>
  <c r="H31" i="4"/>
  <c r="H151" i="4"/>
  <c r="H90" i="4"/>
  <c r="H53" i="4"/>
  <c r="H161" i="4"/>
  <c r="H164" i="4"/>
  <c r="H185" i="4"/>
  <c r="H155" i="4"/>
  <c r="H165" i="4"/>
  <c r="H74" i="4"/>
  <c r="H78" i="4"/>
  <c r="H58" i="4"/>
  <c r="H63" i="4"/>
  <c r="H81" i="4"/>
  <c r="H47" i="4"/>
  <c r="H40" i="4"/>
  <c r="H117" i="4"/>
  <c r="H171" i="4"/>
  <c r="H181" i="4"/>
  <c r="H30" i="4"/>
  <c r="H110" i="4"/>
  <c r="H111" i="4"/>
  <c r="H83" i="4"/>
  <c r="H11" i="4"/>
  <c r="H12" i="4"/>
  <c r="H16" i="4"/>
  <c r="H159" i="4"/>
  <c r="H45" i="4"/>
  <c r="H99" i="4"/>
  <c r="H42" i="4"/>
  <c r="H182" i="4"/>
  <c r="H41" i="4"/>
  <c r="H141" i="4"/>
  <c r="H188" i="4"/>
  <c r="H191" i="4"/>
  <c r="H59" i="4"/>
  <c r="H69" i="4"/>
  <c r="H149" i="4"/>
  <c r="H26" i="4"/>
  <c r="H172" i="4"/>
  <c r="H66" i="4"/>
  <c r="H65" i="4"/>
  <c r="H194" i="4"/>
  <c r="H57" i="4"/>
  <c r="H55" i="4"/>
  <c r="H183" i="4"/>
  <c r="H64" i="4"/>
  <c r="H22" i="4"/>
  <c r="H118" i="4"/>
  <c r="H89" i="4"/>
  <c r="H177" i="4"/>
  <c r="H126" i="4"/>
  <c r="H46" i="4"/>
  <c r="H106" i="4"/>
  <c r="H32" i="4"/>
  <c r="H105" i="4"/>
  <c r="H180" i="4"/>
  <c r="H29" i="4"/>
  <c r="H8" i="4"/>
  <c r="H84" i="4"/>
  <c r="H112" i="4"/>
  <c r="H104" i="4"/>
  <c r="H27" i="4"/>
  <c r="H21" i="4"/>
  <c r="H17" i="4"/>
  <c r="H39" i="4"/>
  <c r="H102" i="4"/>
  <c r="H130" i="4"/>
  <c r="H170" i="4"/>
  <c r="H178" i="4"/>
  <c r="H127" i="4"/>
  <c r="H131" i="4"/>
  <c r="H179" i="4"/>
  <c r="H137" i="4"/>
  <c r="H38" i="4"/>
  <c r="F7" i="4"/>
  <c r="H96" i="4"/>
  <c r="H36" i="4"/>
  <c r="H123" i="4"/>
  <c r="H107" i="4"/>
  <c r="H93" i="4"/>
  <c r="H9" i="4"/>
  <c r="H71" i="4"/>
  <c r="H133" i="4"/>
  <c r="H190" i="4"/>
  <c r="H157" i="4"/>
  <c r="H79" i="4"/>
  <c r="H77" i="4"/>
  <c r="H25" i="4"/>
  <c r="H193" i="4"/>
  <c r="H62" i="4"/>
  <c r="H56" i="4"/>
  <c r="H162" i="4"/>
  <c r="H100" i="4"/>
  <c r="H95" i="4"/>
  <c r="H98" i="4"/>
  <c r="H14" i="4"/>
  <c r="H167" i="4"/>
  <c r="H115" i="4"/>
  <c r="H108" i="4"/>
  <c r="H10" i="4"/>
  <c r="H134" i="4"/>
  <c r="H145" i="4"/>
  <c r="H169" i="4"/>
  <c r="H124" i="4"/>
  <c r="H87" i="4"/>
  <c r="H13" i="4"/>
  <c r="H153" i="4"/>
  <c r="H128" i="4"/>
  <c r="H72" i="4"/>
  <c r="H24" i="4"/>
  <c r="H160" i="4"/>
  <c r="H154" i="4"/>
  <c r="H52" i="4"/>
  <c r="H68" i="4"/>
  <c r="H61" i="4"/>
  <c r="H132" i="4"/>
  <c r="H82" i="4"/>
  <c r="H85" i="4"/>
  <c r="H33" i="4"/>
  <c r="H75" i="4"/>
  <c r="H23" i="4"/>
  <c r="H189" i="4"/>
  <c r="H80" i="4"/>
  <c r="H67" i="4"/>
  <c r="H43" i="4"/>
  <c r="H173" i="4"/>
  <c r="H101" i="4"/>
  <c r="H163" i="4"/>
  <c r="H147" i="4"/>
  <c r="H51" i="4"/>
  <c r="H94" i="4"/>
  <c r="H49" i="4"/>
  <c r="H158" i="4"/>
  <c r="H44" i="4"/>
  <c r="H15" i="4"/>
  <c r="H97" i="4"/>
  <c r="H186" i="4"/>
  <c r="H143" i="4"/>
  <c r="H136" i="4"/>
  <c r="H88"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E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I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<sst xmlns="http://schemas.openxmlformats.org/spreadsheetml/2006/main" count="8276" uniqueCount="2268">
  <si>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</si>
  <si>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</si>
  <si>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</si>
  <si>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</si>
  <si>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</si>
  <si>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</si>
  <si>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</si>
  <si>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</si>
  <si>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</si>
  <si>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</si>
  <si>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</si>
  <si>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</si>
  <si>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</si>
  <si>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</si>
  <si>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</si>
  <si>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</si>
  <si>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</si>
  <si>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</si>
  <si>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</si>
  <si>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</si>
  <si>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</si>
  <si>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</si>
  <si>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</si>
  <si>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</si>
  <si>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</si>
  <si>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</si>
  <si>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</si>
  <si>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</si>
  <si>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</si>
  <si>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</si>
  <si>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</si>
  <si>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</si>
  <si>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</si>
  <si>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</si>
  <si>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</si>
  <si>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</si>
  <si>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</si>
  <si>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</si>
  <si>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</si>
  <si>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</si>
  <si>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</si>
  <si>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</si>
  <si>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</si>
  <si>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</si>
  <si>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</si>
  <si>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</si>
  <si>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</si>
  <si>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</si>
  <si>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</si>
  <si>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</si>
  <si>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</si>
  <si>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</si>
  <si>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</si>
  <si>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</si>
  <si>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</si>
  <si>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</si>
  <si>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</si>
  <si>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</si>
  <si>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</si>
  <si>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</si>
  <si>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</si>
  <si>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</si>
  <si>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</si>
  <si>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</si>
  <si>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</si>
  <si>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</si>
  <si>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</si>
  <si>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</si>
  <si>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</si>
  <si>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</si>
  <si>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</si>
  <si>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</si>
  <si>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</si>
  <si>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</si>
  <si>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</si>
  <si>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</si>
  <si>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</si>
  <si>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</si>
  <si>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</si>
  <si>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</si>
  <si>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</si>
  <si>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</si>
  <si>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</si>
  <si>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</si>
  <si>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</si>
  <si>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</si>
  <si>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</si>
  <si>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</si>
  <si>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</si>
  <si>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</si>
  <si>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</si>
  <si>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</si>
  <si>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</si>
  <si>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</si>
  <si>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</si>
  <si>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</si>
  <si>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</si>
  <si>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</si>
  <si>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</si>
  <si>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</si>
  <si>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</si>
  <si>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</si>
  <si>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</si>
  <si>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</si>
  <si>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</si>
  <si>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</si>
  <si>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</si>
  <si>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</si>
  <si>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</si>
  <si>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</si>
  <si>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</si>
  <si>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</si>
  <si>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</si>
  <si>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</si>
  <si>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</si>
  <si>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</si>
  <si>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</si>
  <si>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</si>
  <si>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</si>
  <si>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</si>
  <si>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</si>
  <si>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</si>
  <si>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</si>
  <si>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</si>
  <si>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</si>
  <si>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</si>
  <si>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</si>
  <si>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</si>
  <si>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</si>
  <si>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</si>
  <si>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</si>
  <si>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</si>
  <si>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</si>
  <si>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</si>
  <si>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</si>
  <si>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</si>
  <si>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</si>
  <si>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</si>
  <si>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</si>
  <si>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</si>
  <si>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</si>
  <si>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</si>
  <si>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</si>
  <si>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</si>
  <si>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</si>
  <si>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</si>
  <si>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</si>
  <si>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</si>
  <si>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</si>
  <si>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</si>
  <si>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</si>
  <si>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</si>
  <si>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</si>
  <si>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</si>
  <si>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</si>
  <si>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</si>
  <si>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</si>
  <si>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</si>
  <si>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</si>
  <si>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</si>
  <si>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</si>
  <si>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</si>
  <si>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</si>
  <si>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</si>
  <si>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</si>
  <si>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</si>
  <si>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</si>
  <si>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</si>
  <si>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</si>
  <si>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</si>
  <si>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</si>
  <si>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</si>
  <si>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</si>
  <si>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</si>
  <si>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</si>
  <si>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</si>
  <si>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</si>
  <si>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</si>
  <si>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</si>
  <si>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</si>
  <si>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</si>
  <si>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</si>
  <si>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</si>
  <si>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</si>
  <si>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</si>
  <si>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Buyer  Party</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</si>
  <si>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</si>
  <si>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</si>
  <si>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</si>
  <si>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</si>
  <si>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</si>
  <si>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</si>
  <si>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</si>
  <si>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</si>
  <si>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</si>
  <si>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</si>
  <si>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</si>
  <si>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</si>
  <si>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</si>
  <si>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</si>
  <si>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</si>
  <si>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</si>
  <si>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</si>
  <si>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</si>
  <si>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</si>
  <si>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</si>
  <si>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</si>
  <si>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Based on the OP internal working.
Possible roles of the buyer: sole contractor; central purchasing body; capacity of the buyer to buy for others, on behalf of others or jointly with others, etc.</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</si>
  <si>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</si>
  <si>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</si>
  <si>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</si>
  <si>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</si>
  <si>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</si>
  <si>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</si>
  <si>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</si>
  <si>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</si>
  <si>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</si>
  <si>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</si>
  <si>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</si>
  <si>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</si>
  <si>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</si>
  <si>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</si>
  <si>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</si>
  <si>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</si>
  <si>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</si>
  <si>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</si>
  <si>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</si>
  <si>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</si>
  <si>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</si>
  <si>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</si>
  <si>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</si>
  <si>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</si>
  <si>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</si>
  <si>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</si>
  <si>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</si>
  <si>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</si>
  <si>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</si>
  <si>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</si>
  <si>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</si>
  <si>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</si>
  <si>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</si>
  <si>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</si>
  <si>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</si>
  <si>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</si>
  <si>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</si>
  <si>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</si>
  <si>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</si>
  <si>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</si>
  <si>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</si>
  <si>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</si>
  <si>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</si>
  <si>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</si>
  <si>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</si>
  <si>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</si>
  <si>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</si>
  <si>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</si>
  <si>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</si>
  <si>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</si>
  <si>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</si>
  <si>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</si>
  <si>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</si>
  <si>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</si>
  <si>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</si>
  <si>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</si>
  <si>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</si>
  <si>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</si>
  <si>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</si>
  <si>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</si>
  <si>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</si>
  <si>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</si>
  <si>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</si>
  <si>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</si>
  <si>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</si>
  <si>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</si>
  <si>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</si>
  <si>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</si>
  <si>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</si>
  <si>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</si>
  <si>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</si>
  <si>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</si>
  <si>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</si>
  <si>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</si>
  <si>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</si>
  <si>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</si>
  <si>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</si>
  <si>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</si>
  <si>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</si>
  <si>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</si>
  <si>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</si>
  <si>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</si>
  <si>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</si>
  <si>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</si>
  <si>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</si>
  <si>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</si>
  <si>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</si>
  <si>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</si>
  <si>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</si>
  <si>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</si>
  <si>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</si>
  <si>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</si>
  <si>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</si>
  <si>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</si>
  <si>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</si>
  <si>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</si>
  <si>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</si>
  <si>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</si>
  <si>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</si>
  <si>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</si>
  <si>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</si>
  <si>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</si>
  <si>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</si>
  <si>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</si>
  <si>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</si>
  <si>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</si>
  <si>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</si>
  <si>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</si>
  <si>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</si>
  <si>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</si>
  <si>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</si>
  <si>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</si>
  <si>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</si>
  <si>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</si>
  <si>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</si>
  <si>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</si>
  <si>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</si>
  <si>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</si>
  <si>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</si>
  <si>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</si>
  <si>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</si>
  <si>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</si>
  <si>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</si>
  <si>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</si>
  <si>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</si>
  <si>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</si>
  <si>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</si>
  <si>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</si>
  <si>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</si>
  <si>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</si>
  <si>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</si>
  <si>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</si>
  <si>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</si>
  <si>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</si>
  <si>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</si>
  <si>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</si>
  <si>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</si>
  <si>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</si>
  <si>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</si>
  <si>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</si>
  <si>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</si>
  <si>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</si>
  <si>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</si>
  <si>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</si>
  <si>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</si>
  <si>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</si>
  <si>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</si>
  <si>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</si>
  <si>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</si>
  <si>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</si>
  <si>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</si>
  <si>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</si>
  <si>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</si>
  <si>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</si>
  <si>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</si>
  <si>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</si>
  <si>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</si>
  <si>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</si>
  <si>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</si>
  <si>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</si>
  <si>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</si>
  <si>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</si>
  <si>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</si>
  <si>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</si>
  <si>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</si>
  <si>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</si>
  <si>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</si>
  <si>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</si>
  <si>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</si>
  <si>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</si>
  <si>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</si>
  <si>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</si>
  <si>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</si>
  <si>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</si>
  <si>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</si>
  <si>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</si>
  <si>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</si>
  <si>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</si>
  <si>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</si>
  <si>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</si>
  <si>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</si>
  <si>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</si>
  <si>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</si>
  <si>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</si>
  <si>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</si>
  <si>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</si>
  <si>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</si>
  <si>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</si>
  <si>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</si>
  <si>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</si>
  <si>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</si>
  <si>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</si>
  <si>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</si>
  <si>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</si>
  <si>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</si>
  <si>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</si>
  <si>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</si>
  <si>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</si>
  <si>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</si>
  <si>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</si>
  <si>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</si>
  <si>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</si>
  <si>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</si>
  <si>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</si>
  <si>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</si>
  <si>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</si>
  <si>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</si>
  <si>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</si>
  <si>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</si>
  <si>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</si>
  <si>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</si>
  <si>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</si>
  <si>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</si>
  <si>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</si>
  <si>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</si>
  <si>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</si>
  <si>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</si>
  <si>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</si>
  <si>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</si>
  <si>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</si>
  <si>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</si>
  <si>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</si>
  <si>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</si>
  <si>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</si>
  <si>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</si>
  <si>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</si>
  <si>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</si>
  <si>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</si>
  <si>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</si>
  <si>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</si>
  <si>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</si>
  <si>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</si>
  <si>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</si>
  <si>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</si>
  <si>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</si>
  <si>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</si>
  <si>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</si>
  <si>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</si>
  <si>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</si>
  <si>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</si>
  <si>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</si>
  <si>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</si>
  <si>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</si>
  <si>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</si>
  <si>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</si>
  <si>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</si>
  <si>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</si>
  <si>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</si>
  <si>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</si>
  <si>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</si>
  <si>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</si>
  <si>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</si>
  <si>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</si>
  <si>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</si>
  <si>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</si>
  <si>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</si>
  <si>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</si>
  <si>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</si>
  <si>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</si>
  <si>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</si>
  <si>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</si>
  <si>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</si>
  <si>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</si>
  <si>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</si>
  <si>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</si>
  <si>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</si>
  <si>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</si>
  <si>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</si>
  <si>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</si>
  <si>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</si>
  <si>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</si>
  <si>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</si>
  <si>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</si>
  <si>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</si>
  <si>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</si>
  <si>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</si>
  <si>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</si>
  <si>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</si>
  <si>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</si>
  <si>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</si>
  <si>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</si>
  <si>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</si>
  <si>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</si>
  <si>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</si>
  <si>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</si>
  <si>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</si>
  <si>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</si>
  <si>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</si>
  <si>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</si>
  <si>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</si>
  <si>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</si>
  <si>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</si>
  <si>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</si>
  <si>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</si>
  <si>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</si>
  <si>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</si>
  <si>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</si>
  <si>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</si>
  <si>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</si>
  <si>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</si>
  <si>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</si>
  <si>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</si>
  <si>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</si>
  <si>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</si>
  <si>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</si>
  <si>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</si>
  <si>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</si>
  <si>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</si>
  <si>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</si>
  <si>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</si>
  <si>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</si>
  <si>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</si>
  <si>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</si>
  <si>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</si>
  <si>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</si>
  <si>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</si>
  <si>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</si>
  <si>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</si>
  <si>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</si>
  <si>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</si>
  <si>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</si>
  <si>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</si>
  <si>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</si>
  <si>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</si>
  <si>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</si>
  <si>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</si>
  <si>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</si>
  <si>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</si>
  <si>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</si>
  <si>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</si>
  <si>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</si>
  <si>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</si>
  <si>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</si>
  <si>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</si>
  <si>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</si>
  <si>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</si>
  <si>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</si>
  <si>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</si>
  <si>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</si>
  <si>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</si>
  <si>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</si>
  <si>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</si>
  <si>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</si>
  <si>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</si>
  <si>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</si>
  <si>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</si>
  <si>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</si>
  <si>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</si>
  <si>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</si>
  <si>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</si>
  <si>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</si>
  <si>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</si>
  <si>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</si>
  <si>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</si>
  <si>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</si>
  <si>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</si>
  <si>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</si>
  <si>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</si>
  <si>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</si>
  <si>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</si>
  <si>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</si>
  <si>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</si>
  <si>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</si>
  <si>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</si>
  <si>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</si>
  <si>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</si>
  <si>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</si>
  <si>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</si>
  <si>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</si>
  <si>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</si>
  <si>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</si>
  <si>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</si>
  <si>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</si>
  <si>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</si>
  <si>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</si>
  <si>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</si>
  <si>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</si>
  <si>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</si>
  <si>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</si>
  <si>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</si>
  <si>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</si>
  <si>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</si>
  <si>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</si>
  <si>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</si>
  <si>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</si>
  <si>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</si>
  <si>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</si>
  <si>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</si>
  <si>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</si>
  <si>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</si>
  <si>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</si>
  <si>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</si>
  <si>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</si>
  <si>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</si>
  <si>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</si>
  <si>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</si>
  <si>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</si>
  <si>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</si>
  <si>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</si>
  <si>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</si>
  <si>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</si>
  <si>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</si>
  <si>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</si>
  <si>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</si>
  <si>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</si>
  <si>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</si>
  <si>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</si>
  <si>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</si>
  <si>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</si>
  <si>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</si>
  <si>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</si>
  <si>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</si>
  <si>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</si>
  <si>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</si>
  <si>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</si>
  <si>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</si>
  <si>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</si>
  <si>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</si>
  <si>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</si>
  <si>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</si>
  <si>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</si>
  <si>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</si>
  <si>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</si>
  <si>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</si>
  <si>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</si>
  <si>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</si>
  <si>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</si>
  <si>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</si>
  <si>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</si>
  <si>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</si>
  <si>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</si>
  <si>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</si>
  <si>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</si>
  <si>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</si>
  <si>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</si>
  <si>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</si>
  <si>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</si>
  <si>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</si>
  <si>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</si>
  <si>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</si>
  <si>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</si>
  <si>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</si>
  <si>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</si>
  <si>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</si>
  <si>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</si>
  <si>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</si>
  <si>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</si>
  <si>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</si>
  <si>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</si>
  <si>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</si>
  <si>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</si>
  <si>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</si>
  <si>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</si>
  <si>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</si>
  <si>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</si>
  <si>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</si>
  <si>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</si>
  <si>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</si>
  <si>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</si>
  <si>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</si>
  <si>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</si>
  <si>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</si>
  <si>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</si>
  <si>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</si>
  <si>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</si>
  <si>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</si>
  <si>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</si>
  <si>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</si>
  <si>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</si>
  <si>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</si>
  <si>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</si>
  <si>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</si>
  <si>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</si>
  <si>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</si>
  <si>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</si>
  <si>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</si>
  <si>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</si>
  <si>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</si>
  <si>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</si>
  <si>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</si>
  <si>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</si>
  <si>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</si>
  <si>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</si>
  <si>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</si>
  <si>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</si>
  <si>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</si>
  <si>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</si>
  <si>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</si>
  <si>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</si>
  <si>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</si>
  <si>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</si>
  <si>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</si>
  <si>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</si>
  <si>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</si>
  <si>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</si>
  <si>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</si>
  <si>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</si>
  <si>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</si>
  <si>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</si>
  <si>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</si>
  <si>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</si>
  <si>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</si>
  <si>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</si>
  <si>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</si>
  <si>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</si>
  <si>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</si>
  <si>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</si>
  <si>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</si>
  <si>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</si>
  <si>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</si>
  <si>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</si>
  <si>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</si>
  <si>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</si>
  <si>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</si>
  <si>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</si>
  <si>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</si>
  <si>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</si>
  <si>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</si>
  <si>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</si>
  <si>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</si>
  <si>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</si>
  <si>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</si>
  <si>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</si>
  <si>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</si>
  <si>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</si>
  <si>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</si>
  <si>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</si>
  <si>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</si>
  <si>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</si>
  <si>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</si>
  <si>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</si>
  <si>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</si>
  <si>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</si>
  <si>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</si>
  <si>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</si>
  <si>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</si>
  <si>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</si>
  <si>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</si>
  <si>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</si>
  <si>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</si>
  <si>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</si>
  <si>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</si>
  <si>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</si>
  <si>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</si>
  <si>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</si>
  <si>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</si>
  <si>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</si>
  <si>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</si>
  <si>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</si>
  <si>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</si>
  <si>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</si>
  <si>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</si>
  <si>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</si>
  <si>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</si>
  <si>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</si>
  <si>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</si>
  <si>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</si>
  <si>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</si>
  <si>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</si>
  <si>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</si>
  <si>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</si>
  <si>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</si>
  <si>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</si>
  <si>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</si>
  <si>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</si>
  <si>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</si>
  <si>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</si>
  <si>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</si>
  <si>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</si>
  <si>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</si>
  <si>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</si>
  <si>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</si>
  <si>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</si>
  <si>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</si>
  <si>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</si>
  <si>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</si>
  <si>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</si>
  <si>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</si>
  <si>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</si>
  <si>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</si>
  <si>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</si>
  <si>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</si>
  <si>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</si>
  <si>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</si>
  <si>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</si>
  <si>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</si>
  <si>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</si>
  <si>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</si>
  <si>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</si>
  <si>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</si>
  <si>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</si>
  <si>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</si>
  <si>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</si>
  <si>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</si>
  <si>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</si>
  <si>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</si>
  <si>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</si>
  <si>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</si>
  <si>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</si>
  <si>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</si>
  <si>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</si>
  <si>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</si>
  <si>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</si>
  <si>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</si>
  <si>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</si>
  <si>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</si>
  <si>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</si>
  <si>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</si>
  <si>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</si>
  <si>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</si>
  <si>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</si>
  <si>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</si>
  <si>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</si>
  <si>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</si>
  <si>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</si>
  <si>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</si>
  <si>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</si>
  <si>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</si>
  <si>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</si>
  <si>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</si>
  <si>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</si>
  <si>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</si>
  <si>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</si>
  <si>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</si>
  <si>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</si>
  <si>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</si>
  <si>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</si>
  <si>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</si>
  <si>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</si>
  <si>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</si>
  <si>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</si>
  <si>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</si>
  <si>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</si>
  <si>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</si>
  <si>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</si>
  <si>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</si>
  <si>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</si>
  <si>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</si>
  <si>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</si>
  <si>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</si>
  <si>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</si>
  <si>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</si>
  <si>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</si>
  <si>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</si>
  <si>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</si>
  <si>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</si>
  <si>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</si>
  <si>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</si>
  <si>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</si>
  <si>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</si>
  <si>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</si>
  <si>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</si>
  <si>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</si>
  <si>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</si>
  <si>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</si>
  <si>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</si>
  <si>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</si>
  <si>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</si>
  <si>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</si>
  <si>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</si>
  <si>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</si>
  <si>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</si>
  <si>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</si>
  <si>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</si>
  <si>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</si>
  <si>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</si>
  <si>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</si>
  <si>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</si>
  <si>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</si>
  <si>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</si>
  <si>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</si>
  <si>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</si>
  <si>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</si>
  <si>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</si>
  <si>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</si>
  <si>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</si>
  <si>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</si>
  <si>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</si>
  <si>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</si>
  <si>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</si>
  <si>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</si>
  <si>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</si>
  <si>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</si>
  <si>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Maximum Number Of Candidates</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</si>
  <si>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</si>
  <si>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</si>
  <si>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</si>
  <si>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</si>
  <si>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</si>
  <si>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</si>
  <si>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</si>
  <si>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</si>
  <si>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</si>
  <si>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</si>
  <si>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</si>
  <si>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</si>
  <si>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</si>
  <si>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</si>
  <si>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</si>
  <si>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</si>
  <si>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</si>
  <si>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</si>
  <si>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</si>
  <si>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</si>
  <si>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</si>
  <si>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Minimum Number Of Candidates</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</si>
  <si>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</si>
  <si>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</si>
  <si>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</si>
  <si>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</si>
  <si>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</si>
  <si>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</si>
  <si>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</si>
  <si>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</si>
  <si>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</si>
  <si>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</si>
  <si>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</si>
  <si>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</si>
  <si>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</si>
  <si>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</si>
  <si>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</si>
  <si>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</si>
  <si>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</si>
  <si>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</si>
  <si>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</si>
  <si>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</si>
  <si>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</si>
  <si>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</si>
  <si>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</si>
  <si>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</si>
  <si>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</si>
  <si>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</si>
  <si>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</si>
  <si>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</si>
  <si>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</si>
  <si>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</si>
  <si>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</si>
  <si>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</si>
  <si>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</si>
  <si>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</si>
  <si>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</si>
  <si>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</si>
  <si>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</si>
  <si>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</si>
  <si>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</si>
  <si>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</si>
  <si>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</si>
  <si>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</si>
  <si>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</si>
  <si>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</si>
  <si>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</si>
  <si>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</si>
  <si>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</si>
  <si>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</si>
  <si>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</si>
  <si>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</si>
  <si>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</si>
  <si>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</si>
  <si>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</si>
  <si>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</si>
  <si>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</si>
  <si>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</si>
  <si>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</si>
  <si>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</si>
  <si>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</si>
  <si>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</si>
  <si>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</si>
  <si>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</si>
  <si>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</si>
  <si>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</si>
  <si>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</si>
  <si>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</si>
  <si>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</si>
  <si>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</si>
  <si>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</si>
  <si>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</si>
  <si>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</si>
  <si>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</si>
  <si>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</si>
  <si>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</si>
  <si>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</si>
  <si>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</si>
  <si>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</si>
  <si>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</si>
  <si>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</si>
  <si>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</si>
  <si>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</si>
  <si>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</si>
  <si>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</si>
  <si>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</si>
  <si>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</si>
  <si>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</si>
  <si>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</si>
  <si>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</si>
  <si>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</si>
  <si>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</si>
  <si>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</si>
  <si>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</si>
  <si>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</si>
  <si>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</si>
  <si>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</si>
  <si>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</si>
  <si>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</si>
  <si>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</si>
  <si>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</si>
  <si>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</si>
  <si>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</si>
  <si>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</si>
  <si>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</si>
  <si>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</si>
  <si>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</si>
  <si>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</si>
  <si>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</si>
  <si>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</si>
  <si>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</si>
  <si>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</si>
  <si>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</si>
  <si>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</si>
  <si>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</si>
  <si>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</si>
  <si>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</si>
  <si>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</si>
  <si>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</si>
  <si>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</si>
  <si>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</si>
  <si>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</si>
  <si>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</si>
  <si>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</si>
  <si>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</si>
  <si>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</si>
  <si>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</si>
  <si>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</si>
  <si>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</si>
  <si>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</si>
  <si>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</si>
  <si>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</si>
  <si>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</si>
  <si>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</si>
  <si>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</si>
  <si>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</si>
  <si>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</si>
  <si>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</si>
  <si>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</si>
  <si>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</si>
  <si>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</si>
  <si>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</si>
  <si>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</si>
  <si>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</si>
  <si>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</si>
  <si>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</si>
  <si>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</si>
  <si>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</si>
  <si>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</si>
  <si>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</si>
  <si>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</si>
  <si>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</si>
  <si>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</si>
  <si>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</si>
  <si>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</si>
  <si>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</si>
  <si>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</si>
  <si>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</si>
  <si>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</si>
  <si>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</si>
  <si>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</si>
  <si>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</si>
  <si>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</si>
  <si>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</si>
  <si>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</si>
  <si>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</si>
  <si>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</si>
  <si>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</si>
  <si>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</si>
  <si>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</si>
  <si>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</si>
  <si>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</si>
  <si>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</si>
  <si>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</si>
  <si>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</si>
  <si>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</si>
  <si>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</si>
  <si>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</si>
  <si>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</si>
  <si>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</si>
  <si>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</si>
  <si>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</si>
  <si>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</si>
  <si>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</si>
  <si>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</si>
  <si>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</si>
  <si>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</si>
  <si>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</si>
  <si>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</si>
  <si>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</si>
  <si>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</si>
  <si>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</si>
  <si>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</si>
  <si>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</si>
  <si>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</si>
  <si>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</si>
  <si>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</si>
  <si>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</si>
  <si>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</si>
  <si>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</si>
  <si>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</si>
  <si>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</si>
  <si>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</si>
  <si>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</si>
  <si>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</si>
  <si>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</si>
  <si>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</si>
  <si>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</si>
  <si>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</si>
  <si>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</si>
  <si>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</si>
  <si>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</si>
  <si>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</si>
  <si>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</si>
  <si>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</si>
  <si>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</si>
  <si>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</si>
  <si>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</si>
  <si>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</si>
  <si>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</si>
  <si>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</si>
  <si>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</si>
  <si>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</si>
  <si>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</si>
  <si>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</si>
  <si>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</si>
  <si>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</si>
  <si>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</si>
  <si>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</si>
  <si>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</si>
  <si>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</si>
  <si>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</si>
  <si>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</si>
  <si>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</si>
  <si>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</si>
  <si>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</si>
  <si>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</si>
  <si>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</si>
  <si>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</si>
  <si>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</si>
  <si>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</si>
  <si>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</si>
  <si>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</si>
  <si>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</si>
  <si>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</si>
  <si>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</si>
  <si>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</si>
  <si>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</si>
  <si>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</si>
  <si>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</si>
  <si>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</si>
  <si>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</si>
  <si>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</si>
  <si>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</si>
  <si>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</si>
  <si>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</si>
  <si>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</si>
  <si>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</si>
  <si>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</si>
  <si>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</si>
  <si>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</si>
  <si>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</si>
  <si>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</si>
  <si>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</si>
  <si>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</si>
  <si>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</si>
  <si>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</si>
  <si>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</si>
  <si>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</si>
  <si>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</si>
  <si>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</si>
  <si>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</si>
  <si>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</si>
  <si>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</si>
  <si>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</si>
  <si>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</si>
  <si>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</si>
  <si>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</si>
  <si>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</si>
  <si>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</si>
  <si>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</si>
  <si>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</si>
  <si>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</si>
  <si>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</si>
  <si>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</si>
  <si>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</si>
  <si>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</si>
  <si>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</si>
  <si>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</si>
  <si>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</si>
  <si>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</si>
  <si>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</si>
  <si>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</si>
  <si>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</si>
  <si>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</si>
  <si>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</si>
  <si>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</si>
  <si>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</si>
  <si>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</si>
  <si>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</si>
  <si>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</si>
  <si>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</si>
  <si>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</si>
  <si>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</si>
  <si>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</si>
  <si>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</si>
  <si>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</si>
  <si>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</si>
  <si>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</si>
  <si>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</si>
  <si>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</si>
  <si>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</si>
  <si>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</si>
  <si>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</si>
  <si>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</si>
  <si>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</si>
  <si>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</si>
  <si>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</si>
  <si>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</si>
  <si>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</si>
  <si>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</si>
  <si>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</si>
  <si>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</si>
  <si>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</si>
  <si>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</si>
  <si>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</si>
  <si>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</si>
  <si>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</si>
  <si>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</si>
  <si>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</si>
  <si>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</si>
  <si>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</si>
  <si>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</si>
  <si>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</si>
  <si>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</si>
  <si>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</si>
  <si>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</si>
  <si>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</si>
  <si>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</si>
  <si>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</si>
  <si>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</si>
  <si>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</si>
  <si>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</si>
  <si>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</si>
  <si>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</si>
  <si>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</si>
  <si>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</si>
  <si>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</si>
  <si>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</si>
  <si>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</si>
  <si>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</si>
  <si>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</si>
  <si>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</si>
  <si>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</si>
  <si>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</si>
  <si>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</si>
  <si>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</si>
  <si>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</si>
  <si>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</si>
  <si>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</si>
  <si>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</si>
  <si>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</si>
  <si>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</si>
  <si>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</si>
  <si>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</si>
  <si>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</si>
  <si>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</si>
  <si>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</si>
  <si>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</si>
  <si>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</si>
  <si>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</si>
  <si>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</si>
  <si>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</si>
  <si>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</si>
  <si>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</si>
  <si>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</si>
  <si>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</si>
  <si>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</si>
  <si>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</si>
  <si>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</si>
  <si>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</si>
  <si>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</si>
  <si>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</si>
  <si>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</si>
  <si>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</si>
  <si>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</si>
  <si>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</si>
  <si>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</si>
  <si>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</si>
  <si>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</si>
  <si>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</si>
  <si>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</si>
  <si>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</si>
  <si>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</si>
  <si>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</si>
  <si>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</si>
  <si>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</si>
  <si>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</si>
  <si>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</si>
  <si>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</si>
  <si>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</si>
  <si>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</si>
  <si>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</si>
  <si>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</si>
  <si>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</si>
  <si>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</si>
  <si>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</si>
  <si>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</si>
  <si>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</si>
  <si>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</si>
  <si>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</si>
  <si>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</si>
  <si>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</si>
  <si>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</si>
  <si>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</si>
  <si>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</si>
  <si>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</si>
  <si>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</si>
  <si>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</si>
  <si>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</si>
  <si>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</si>
  <si>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</si>
  <si>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</si>
  <si>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</si>
  <si>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</si>
  <si>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</si>
  <si>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</si>
  <si>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</si>
  <si>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</si>
  <si>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</si>
  <si>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</si>
  <si>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</si>
  <si>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</si>
  <si>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</si>
  <si>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</si>
  <si>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</si>
  <si>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</si>
  <si>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</si>
  <si>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</si>
  <si>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</si>
  <si>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</si>
  <si>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</si>
  <si>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</si>
  <si>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</si>
  <si>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</si>
  <si>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</si>
  <si>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</si>
  <si>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Based on ESPD</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</si>
  <si>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</si>
  <si>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</si>
  <si>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</si>
  <si>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</si>
  <si>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</si>
  <si>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</si>
  <si>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</si>
  <si>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</si>
  <si>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</si>
  <si>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</si>
  <si>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</si>
  <si>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</si>
  <si>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</si>
  <si>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</si>
  <si>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</si>
  <si>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</si>
  <si>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</si>
  <si>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</si>
  <si>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</si>
  <si>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</si>
  <si>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</si>
  <si>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</si>
  <si>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</si>
  <si>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</si>
  <si>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</si>
  <si>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</si>
  <si>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</si>
  <si>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</si>
  <si>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</si>
  <si>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</si>
  <si>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</si>
  <si>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</si>
  <si>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</si>
  <si>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</si>
  <si>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</si>
  <si>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</si>
  <si>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</si>
  <si>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</si>
  <si>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</si>
  <si>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</si>
  <si>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</si>
  <si>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</si>
  <si>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</si>
  <si>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</si>
  <si>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</si>
  <si>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</si>
  <si>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</si>
  <si>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</si>
  <si>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</si>
  <si>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</si>
  <si>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</si>
  <si>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</si>
  <si>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</si>
  <si>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</si>
  <si>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</si>
  <si>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</si>
  <si>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</si>
  <si>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</si>
  <si>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</si>
  <si>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</si>
  <si>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</si>
  <si>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</si>
  <si>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</si>
  <si>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</si>
  <si>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</si>
  <si>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</si>
  <si>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</si>
  <si>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</si>
  <si>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</si>
  <si>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</si>
  <si>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</si>
  <si>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</si>
  <si>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</si>
  <si>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</si>
  <si>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</si>
  <si>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</si>
  <si>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</si>
  <si>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</si>
  <si>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</si>
  <si>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</si>
  <si>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</si>
  <si>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</si>
  <si>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</si>
  <si>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</si>
  <si>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</si>
  <si>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</si>
  <si>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</si>
  <si>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</si>
  <si>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</si>
  <si>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</si>
  <si>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</si>
  <si>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</si>
  <si>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</si>
  <si>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</si>
  <si>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</si>
  <si>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</si>
  <si>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</si>
  <si>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</si>
  <si>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</si>
  <si>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</si>
  <si>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</si>
  <si>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</si>
  <si>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</si>
  <si>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</si>
  <si>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</si>
  <si>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</si>
  <si>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</si>
  <si>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</si>
  <si>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</si>
  <si>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</si>
  <si>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</si>
  <si>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</si>
  <si>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</si>
  <si>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</si>
  <si>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</si>
  <si>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</si>
  <si>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</si>
  <si>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</si>
  <si>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</si>
  <si>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</si>
  <si>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</si>
  <si>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</si>
  <si>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</si>
  <si>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</si>
  <si>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</si>
  <si>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</si>
  <si>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</si>
  <si>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</si>
  <si>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</si>
  <si>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</si>
  <si>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</si>
  <si>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</si>
  <si>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</si>
  <si>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</si>
  <si>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</si>
  <si>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</si>
  <si>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</si>
  <si>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</si>
  <si>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</si>
  <si>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</si>
  <si>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</si>
  <si>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</si>
  <si>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</si>
  <si>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</si>
  <si>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</si>
  <si>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</si>
  <si>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</si>
  <si>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</si>
  <si>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</si>
  <si>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</si>
  <si>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</si>
  <si>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</si>
  <si>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</si>
  <si>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</si>
  <si>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</si>
  <si>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</si>
  <si>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</si>
  <si>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</si>
  <si>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</si>
  <si>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</si>
  <si>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</si>
  <si>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</si>
  <si>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</si>
  <si>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</si>
  <si>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</si>
  <si>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</si>
  <si>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</si>
  <si>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</si>
  <si>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</si>
  <si>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</si>
  <si>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</si>
  <si>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</si>
  <si>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</si>
  <si>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</si>
  <si>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</si>
  <si>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</si>
  <si>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</si>
  <si>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</si>
  <si>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</si>
  <si>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</si>
  <si>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</si>
  <si>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</si>
  <si>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</si>
  <si>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</si>
  <si>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</si>
  <si>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</si>
  <si>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</si>
  <si>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</si>
  <si>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</si>
  <si>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</si>
  <si>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</si>
  <si>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</si>
  <si>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</si>
  <si>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</si>
  <si>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</si>
  <si>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</si>
  <si>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</si>
  <si>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</si>
  <si>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</si>
  <si>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</si>
  <si>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</si>
  <si>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</si>
  <si>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</si>
  <si>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</si>
  <si>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</si>
  <si>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</si>
  <si>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</si>
  <si>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</si>
  <si>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</si>
  <si>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</si>
  <si>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</si>
  <si>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</si>
  <si>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</si>
  <si>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</si>
  <si>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</si>
  <si>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</si>
  <si>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</si>
  <si>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</si>
  <si>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</si>
  <si>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</si>
  <si>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</si>
  <si>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</si>
  <si>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</si>
  <si>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</si>
  <si>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</si>
  <si>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</si>
  <si>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</si>
  <si>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</si>
  <si>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</si>
  <si>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</si>
  <si>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</si>
  <si>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</si>
  <si>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</si>
  <si>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</si>
  <si>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</si>
  <si>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</si>
  <si>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</si>
  <si>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</si>
  <si>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</si>
  <si>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</si>
  <si>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</si>
  <si>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</si>
  <si>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</si>
  <si>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</si>
  <si>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</si>
  <si>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</si>
  <si>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</si>
  <si>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</si>
  <si>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</si>
  <si>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</si>
  <si>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</si>
  <si>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</si>
  <si>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</si>
  <si>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</si>
  <si>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</si>
  <si>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</si>
  <si>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</si>
  <si>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</si>
  <si>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</si>
  <si>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</si>
  <si>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</si>
  <si>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</si>
  <si>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</si>
  <si>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</si>
  <si>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</si>
  <si>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</si>
  <si>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</si>
  <si>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</si>
  <si>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</si>
  <si>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</si>
  <si>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</si>
  <si>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</si>
  <si>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</si>
  <si>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</si>
  <si>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</si>
  <si>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</si>
  <si>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</si>
  <si>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</si>
  <si>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</si>
  <si>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</si>
  <si>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</si>
  <si>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</si>
  <si>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</si>
  <si>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</si>
  <si>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</si>
  <si>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</si>
  <si>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</si>
  <si>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</si>
  <si>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</si>
  <si>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</si>
  <si>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</si>
  <si>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</si>
  <si>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</si>
  <si>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</si>
  <si>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</si>
  <si>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</si>
  <si>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</si>
  <si>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</si>
  <si>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</si>
  <si>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</si>
  <si>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</si>
  <si>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</si>
  <si>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</si>
  <si>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</si>
  <si>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</si>
  <si>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</si>
  <si>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</si>
  <si>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</si>
  <si>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</si>
  <si>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</si>
  <si>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</si>
  <si>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</si>
  <si>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</si>
  <si>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</si>
  <si>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</si>
  <si>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</si>
  <si>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</si>
  <si>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</si>
  <si>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</si>
  <si>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</si>
  <si>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</si>
  <si>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</si>
  <si>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</si>
  <si>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</si>
  <si>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</si>
  <si>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</si>
  <si>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</si>
  <si>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</si>
  <si>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</si>
  <si>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</si>
  <si>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</si>
  <si>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</si>
  <si>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</si>
  <si>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</si>
  <si>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</si>
  <si>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</si>
  <si>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</si>
  <si>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</si>
  <si>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</si>
  <si>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</si>
  <si>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</si>
  <si>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</si>
  <si>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</si>
  <si>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</si>
  <si>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</si>
  <si>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</si>
  <si>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</si>
  <si>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</si>
  <si>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</si>
  <si>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</si>
  <si>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</si>
  <si>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</si>
  <si>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</si>
  <si>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</si>
  <si>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</si>
  <si>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</si>
  <si>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</si>
  <si>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</si>
  <si>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</si>
  <si>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</si>
  <si>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</si>
  <si>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</si>
  <si>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</si>
  <si>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</si>
  <si>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</si>
  <si>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</si>
  <si>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</si>
  <si>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</si>
  <si>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</si>
  <si>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</si>
  <si>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</si>
  <si>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</si>
  <si>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</si>
  <si>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</si>
  <si>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</si>
  <si>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</si>
  <si>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</si>
  <si>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</si>
  <si>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</si>
  <si>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</si>
  <si>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</si>
  <si>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</si>
  <si>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</si>
  <si>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</si>
  <si>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</si>
  <si>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</si>
  <si>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</si>
  <si>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</si>
  <si>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</si>
  <si>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</si>
  <si>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</si>
  <si>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</si>
  <si>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</si>
  <si>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</si>
  <si>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</si>
  <si>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</si>
  <si>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</si>
  <si>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</si>
  <si>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</si>
  <si>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</si>
  <si>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</si>
  <si>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</si>
  <si>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</si>
  <si>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</si>
  <si>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</si>
  <si>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</si>
  <si>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</si>
  <si>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</si>
  <si>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</si>
  <si>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</si>
  <si>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</si>
  <si>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</si>
  <si>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</si>
  <si>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</si>
  <si>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</si>
  <si>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</si>
  <si>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</si>
  <si>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</si>
  <si>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</si>
  <si>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</si>
  <si>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</si>
  <si>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</si>
  <si>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</si>
  <si>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</si>
  <si>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</si>
  <si>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</si>
  <si>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</si>
  <si>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</si>
  <si>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</si>
  <si>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</si>
  <si>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</si>
  <si>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</si>
  <si>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</si>
  <si>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</si>
  <si>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</si>
  <si>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</si>
  <si>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</si>
  <si>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</si>
  <si>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</si>
  <si>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</si>
  <si>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</si>
  <si>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</si>
  <si>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</si>
  <si>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</si>
  <si>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</si>
  <si>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</si>
  <si>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</si>
  <si>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</si>
  <si>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</si>
  <si>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</si>
  <si>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</si>
  <si>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</si>
  <si>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</si>
  <si>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</si>
  <si>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</si>
  <si>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</si>
  <si>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</si>
  <si>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</si>
  <si>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</si>
  <si>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</si>
  <si>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</si>
  <si>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</si>
  <si>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</si>
  <si>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</si>
  <si>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</si>
  <si>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</si>
  <si>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OP comments</t>
  </si>
  <si>
    <t>Related links</t>
  </si>
  <si>
    <t>BT-001</t>
  </si>
  <si>
    <t>Notice/</t>
  </si>
  <si>
    <t>Based on the Joint Practical Guide
See ID C-037 in Details tab for more information.</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</si>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</sst>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2">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A9D08E"/>
        <bgColor rgb="FFA9D08E"/>
      </patternFill>
    </fill>
    <fill>
      <patternFill patternType="solid">
        <fgColor rgb="FF1F4E78"/>
        <bgColor rgb="FF1F4E78"/>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rgb="FF000000"/>
      </left>
      <right style="thin">
        <color rgb="FF000000"/>
      </right>
      <top style="thin">
        <color rgb="FF000000"/>
      </top>
      <bottom style="thin">
        <color rgb="FF000000"/>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cellStyleXfs>
  <cellXfs count="81">
    <xf numFmtId="0" fontId="0" fillId="0" borderId="0" xfId="0"/>
    <xf numFmtId="0" fontId="9" fillId="0" borderId="0" xfId="0" applyFont="1" applyAlignment="1">
      <alignment horizontal="center"/>
    </xf>
    <xf numFmtId="0" fontId="9" fillId="0" borderId="2" xfId="0" applyFont="1" applyBorder="1"/>
    <xf numFmtId="0" fontId="9" fillId="0" borderId="3" xfId="0" applyFont="1" applyBorder="1"/>
    <xf numFmtId="0" fontId="9" fillId="0" borderId="4" xfId="0" applyFont="1" applyBorder="1"/>
    <xf numFmtId="0" fontId="0" fillId="9" borderId="0" xfId="0" applyFill="1"/>
    <xf numFmtId="0" fontId="0" fillId="10" borderId="0" xfId="0" applyFill="1"/>
    <xf numFmtId="0" fontId="9" fillId="11" borderId="5" xfId="0" applyFont="1" applyFill="1" applyBorder="1" applyAlignment="1" applyProtection="1">
      <alignment horizontal="left" vertical="center" wrapText="1"/>
    </xf>
    <xf numFmtId="0" fontId="9" fillId="11" borderId="6" xfId="0" applyFont="1" applyFill="1" applyBorder="1" applyAlignment="1" applyProtection="1">
      <alignment horizontal="left" vertical="center" wrapText="1"/>
    </xf>
    <xf numFmtId="0" fontId="9" fillId="11" borderId="0" xfId="0" applyFont="1" applyFill="1" applyAlignment="1" applyProtection="1">
      <alignment horizontal="left" vertical="center" wrapText="1"/>
    </xf>
    <xf numFmtId="0" fontId="0" fillId="0" borderId="0" xfId="0" applyAlignment="1">
      <alignment horizontal="left" vertical="center" wrapText="1"/>
    </xf>
    <xf numFmtId="0" fontId="0" fillId="12" borderId="0" xfId="0" applyFill="1" applyAlignment="1">
      <alignment horizontal="left" vertical="center"/>
    </xf>
    <xf numFmtId="0" fontId="0" fillId="12"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3" borderId="0" xfId="0" applyFill="1" applyAlignment="1" applyProtection="1">
      <alignment vertical="top"/>
    </xf>
    <xf numFmtId="0" fontId="0" fillId="13" borderId="0" xfId="0" applyFill="1" applyAlignment="1" applyProtection="1">
      <alignment horizontal="center" vertical="top"/>
    </xf>
    <xf numFmtId="0" fontId="0" fillId="13" borderId="0" xfId="0" applyFill="1" applyAlignment="1" applyProtection="1">
      <alignment horizontal="left" vertical="center"/>
    </xf>
    <xf numFmtId="0" fontId="0" fillId="13" borderId="0" xfId="0" applyFill="1" applyAlignment="1" applyProtection="1">
      <alignment vertical="center"/>
    </xf>
    <xf numFmtId="0" fontId="0" fillId="12"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2"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2" fillId="14" borderId="7" xfId="0" applyFont="1" applyFill="1" applyBorder="1" applyAlignment="1" applyProtection="1">
      <alignment horizontal="center" vertical="center" wrapText="1"/>
      <protection locked="0"/>
    </xf>
    <xf numFmtId="0" fontId="13" fillId="0" borderId="0" xfId="0" applyFont="1" applyAlignment="1">
      <alignment wrapText="1"/>
    </xf>
    <xf numFmtId="0" fontId="13" fillId="0" borderId="7" xfId="0" applyFont="1" applyFill="1" applyBorder="1" applyAlignment="1" applyProtection="1">
      <alignment vertical="top" wrapText="1"/>
      <protection locked="0"/>
    </xf>
    <xf numFmtId="0" fontId="13" fillId="15" borderId="7" xfId="0" applyFont="1" applyFill="1" applyBorder="1" applyAlignment="1" applyProtection="1">
      <alignment vertical="top" wrapText="1"/>
      <protection locked="0"/>
    </xf>
    <xf numFmtId="0" fontId="13" fillId="15" borderId="7" xfId="0" applyFont="1" applyFill="1" applyBorder="1" applyAlignment="1">
      <alignment vertical="top" wrapText="1"/>
    </xf>
    <xf numFmtId="0" fontId="14" fillId="15" borderId="7" xfId="14" applyFont="1" applyFill="1" applyBorder="1" applyAlignment="1">
      <alignment wrapText="1"/>
    </xf>
    <xf numFmtId="0" fontId="13" fillId="0" borderId="7" xfId="0" applyFont="1" applyBorder="1" applyAlignment="1">
      <alignment vertical="top" wrapText="1"/>
    </xf>
    <xf numFmtId="0" fontId="13" fillId="0" borderId="7" xfId="0" applyFont="1" applyBorder="1" applyAlignment="1">
      <alignment wrapText="1"/>
    </xf>
    <xf numFmtId="0" fontId="13" fillId="16" borderId="7" xfId="0" applyFont="1" applyFill="1" applyBorder="1" applyAlignment="1" applyProtection="1">
      <alignment vertical="top" wrapText="1"/>
      <protection locked="0"/>
    </xf>
    <xf numFmtId="0" fontId="13" fillId="15" borderId="7" xfId="0" applyFont="1" applyFill="1" applyBorder="1" applyAlignment="1">
      <alignment wrapText="1"/>
    </xf>
    <xf numFmtId="0" fontId="13" fillId="11" borderId="7" xfId="0" applyFont="1" applyFill="1" applyBorder="1" applyAlignment="1">
      <alignment vertical="top" wrapText="1"/>
    </xf>
    <xf numFmtId="0" fontId="12" fillId="17" borderId="7" xfId="0" applyFont="1" applyFill="1" applyBorder="1" applyAlignment="1" applyProtection="1">
      <alignment vertical="top" wrapText="1"/>
      <protection locked="0"/>
    </xf>
    <xf numFmtId="0" fontId="13" fillId="15" borderId="7" xfId="0" applyFont="1" applyFill="1" applyBorder="1" applyAlignment="1" applyProtection="1">
      <alignment horizontal="left" vertical="top" wrapText="1"/>
      <protection locked="0"/>
    </xf>
    <xf numFmtId="0" fontId="13" fillId="16" borderId="7" xfId="0" applyFont="1" applyFill="1" applyBorder="1" applyAlignment="1" applyProtection="1">
      <alignment horizontal="left" vertical="top" wrapText="1"/>
      <protection locked="0"/>
    </xf>
    <xf numFmtId="0" fontId="14" fillId="15" borderId="7" xfId="14" applyFont="1" applyFill="1" applyBorder="1" applyAlignment="1" applyProtection="1">
      <alignment vertical="top" wrapText="1"/>
      <protection locked="0"/>
    </xf>
    <xf numFmtId="0" fontId="13" fillId="0" borderId="7" xfId="0" applyFont="1" applyFill="1" applyBorder="1" applyAlignment="1">
      <alignment vertical="top" wrapText="1"/>
    </xf>
    <xf numFmtId="0" fontId="13" fillId="18" borderId="7" xfId="0" applyFont="1" applyFill="1" applyBorder="1" applyAlignment="1" applyProtection="1">
      <alignment vertical="top" wrapText="1"/>
      <protection locked="0"/>
    </xf>
    <xf numFmtId="0" fontId="13" fillId="18" borderId="7" xfId="0" applyFont="1" applyFill="1" applyBorder="1" applyAlignment="1" applyProtection="1">
      <alignment horizontal="left" vertical="top" wrapText="1"/>
      <protection locked="0"/>
    </xf>
    <xf numFmtId="0" fontId="13" fillId="18" borderId="7" xfId="0" applyFont="1" applyFill="1" applyBorder="1" applyAlignment="1">
      <alignment vertical="top" wrapText="1"/>
    </xf>
    <xf numFmtId="0" fontId="12" fillId="17" borderId="7" xfId="0" applyFont="1" applyFill="1" applyBorder="1" applyAlignment="1" applyProtection="1">
      <alignment horizontal="left" vertical="top" wrapText="1"/>
      <protection locked="0"/>
    </xf>
    <xf numFmtId="0" fontId="13" fillId="16" borderId="7" xfId="0" applyFont="1" applyFill="1" applyBorder="1" applyAlignment="1">
      <alignment vertical="top" wrapText="1"/>
    </xf>
    <xf numFmtId="0" fontId="13" fillId="11" borderId="7" xfId="0" applyFont="1" applyFill="1" applyBorder="1" applyAlignment="1" applyProtection="1">
      <alignment vertical="top" wrapText="1"/>
      <protection locked="0"/>
    </xf>
    <xf numFmtId="0" fontId="13" fillId="19" borderId="7" xfId="0" applyFont="1" applyFill="1" applyBorder="1" applyAlignment="1" applyProtection="1">
      <alignment vertical="top" wrapText="1"/>
      <protection locked="0"/>
    </xf>
    <xf numFmtId="0" fontId="13" fillId="19" borderId="7" xfId="0" applyFont="1" applyFill="1" applyBorder="1" applyAlignment="1" applyProtection="1">
      <alignment horizontal="left" vertical="top" wrapText="1"/>
      <protection locked="0"/>
    </xf>
    <xf numFmtId="0" fontId="13" fillId="19" borderId="7" xfId="0" applyFont="1" applyFill="1" applyBorder="1" applyAlignment="1">
      <alignment vertical="top" wrapText="1"/>
    </xf>
    <xf numFmtId="0" fontId="12" fillId="11" borderId="7" xfId="0" applyFont="1" applyFill="1" applyBorder="1" applyAlignment="1" applyProtection="1">
      <alignment vertical="top" wrapText="1"/>
      <protection locked="0"/>
    </xf>
    <xf numFmtId="0" fontId="16" fillId="11" borderId="7" xfId="0" applyFont="1" applyFill="1" applyBorder="1" applyAlignment="1" applyProtection="1">
      <alignment vertical="top" wrapText="1"/>
      <protection locked="0"/>
    </xf>
    <xf numFmtId="0" fontId="18" fillId="0" borderId="0" xfId="0" applyFont="1" applyAlignment="1"/>
    <xf numFmtId="0" fontId="19" fillId="15"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20" borderId="0" xfId="0" applyFont="1" applyFill="1" applyAlignment="1">
      <alignment horizontal="left" vertical="center"/>
    </xf>
    <xf numFmtId="0" fontId="0" fillId="21"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ont="1" applyFill="1" applyAlignment="1" applyProtection="1">
      <alignment vertical="top"/>
    </xf>
    <xf numFmtId="0" fontId="0" fillId="22" borderId="0" xfId="0" applyFill="1" applyAlignment="1">
      <alignment vertical="center"/>
    </xf>
    <xf numFmtId="0" fontId="0" fillId="22" borderId="0" xfId="0" applyFill="1" applyAlignment="1">
      <alignment horizontal="center" vertical="center"/>
    </xf>
    <xf numFmtId="0" fontId="0" fillId="22" borderId="0" xfId="0" applyFill="1" applyAlignment="1"/>
    <xf numFmtId="0" fontId="0" fillId="22" borderId="0" xfId="0" applyFill="1" applyAlignment="1">
      <alignment horizontal="left" vertical="center"/>
    </xf>
    <xf numFmtId="0" fontId="0" fillId="22" borderId="0" xfId="0" applyFill="1"/>
    <xf numFmtId="0" fontId="9" fillId="0" borderId="0" xfId="0" applyFont="1" applyAlignment="1">
      <alignment horizont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4"/>
    <cellStyle name="Input" xfId="1" builtinId="20" customBuiltin="1"/>
    <cellStyle name="Normal" xfId="0" builtinId="0" customBuiltin="1"/>
    <cellStyle name="Result" xfId="15"/>
    <cellStyle name="Result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uropa.eu/european-union/about-eu/funding-grants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ec.europa.eu/growth/single-market/public-procurement/e-procurement/espd_e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www.wto.org/english/tratop_e/gproc_e/gp_gpa_e.htm" TargetMode="External"/><Relationship Id="rId25" Type="http://schemas.openxmlformats.org/officeDocument/2006/relationships/hyperlink" Target="http://contsem.unizar.es/def/sector-publico/pproc" TargetMode="External"/><Relationship Id="rId33" Type="http://schemas.openxmlformats.org/officeDocument/2006/relationships/hyperlink" Target="https://ec.europa.eu/tools/espd/request/ca/exclusion"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schema.org/" TargetMode="External"/><Relationship Id="rId20" Type="http://schemas.openxmlformats.org/officeDocument/2006/relationships/hyperlink" Target="http://eur-lex.europa.eu/content/techleg/EN-legislative-drafting-guide.pdf" TargetMode="External"/><Relationship Id="rId29" Type="http://schemas.openxmlformats.org/officeDocument/2006/relationships/hyperlink" Target="http://contsem.unizar.es/def/sector-publico/pproc"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s://ec.europa.eu/tools/espd/request/ca/exclusion" TargetMode="External"/><Relationship Id="rId24" Type="http://schemas.openxmlformats.org/officeDocument/2006/relationships/hyperlink" Target="http://ec.europa.eu/growth/smes/business-friendly-environment/sme-definition_en" TargetMode="External"/><Relationship Id="rId32" Type="http://schemas.openxmlformats.org/officeDocument/2006/relationships/hyperlink" Target="http://standard.open-contracting.org/latest/en/schema/reference/" TargetMode="External"/><Relationship Id="rId37" Type="http://schemas.openxmlformats.org/officeDocument/2006/relationships/comments" Target="../comments1.xml"/><Relationship Id="rId5" Type="http://schemas.openxmlformats.org/officeDocument/2006/relationships/hyperlink" Target="http://standard.open-contracting.org/latest/en/schema/reference/" TargetMode="External"/><Relationship Id="rId15" Type="http://schemas.openxmlformats.org/officeDocument/2006/relationships/hyperlink" Target="http://www.ontobee.org/ontology/OBI?iri=http://purl.obolibrary.org/obo/OBI_0500028" TargetMode="External"/><Relationship Id="rId23" Type="http://schemas.openxmlformats.org/officeDocument/2006/relationships/hyperlink" Target="http://contsem.unizar.es/def/sector-publico/pproc" TargetMode="External"/><Relationship Id="rId28" Type="http://schemas.openxmlformats.org/officeDocument/2006/relationships/hyperlink" Target="http://ec.europa.eu/eurostat/statistics-explained/index.php/Glossary:Nomenclature_of_territorial_units_for_statistics_(NUTS)" TargetMode="External"/><Relationship Id="rId36" Type="http://schemas.openxmlformats.org/officeDocument/2006/relationships/vmlDrawing" Target="../drawings/vmlDrawing1.vml"/><Relationship Id="rId10" Type="http://schemas.openxmlformats.org/officeDocument/2006/relationships/hyperlink" Target="http://contsem.unizar.es/def/sector-publico/pproc"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manticscience.org/resource/SIO_000143.rdf" TargetMode="External"/><Relationship Id="rId22" Type="http://schemas.openxmlformats.org/officeDocument/2006/relationships/hyperlink" Target="http://standard.open-contracting.org/latest/en/schema/reference/" TargetMode="External"/><Relationship Id="rId27" Type="http://schemas.openxmlformats.org/officeDocument/2006/relationships/hyperlink" Target="https://www.eea.europa.eu/themes/biodiversity/document-library/other-reference-documents-and-lists/nuts-codes"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88"/>
  <sheetViews>
    <sheetView tabSelected="1" workbookViewId="0">
      <selection sqref="A1:B1"/>
    </sheetView>
  </sheetViews>
  <sheetFormatPr defaultColWidth="11" defaultRowHeight="15.75" customHeight="1"/>
  <cols>
    <col min="1" max="1" width="8.125" customWidth="1"/>
    <col min="2" max="2" width="43.75" customWidth="1"/>
    <col min="3" max="4" width="51.625" customWidth="1"/>
    <col min="5" max="5" width="25.375" customWidth="1"/>
    <col min="6" max="7" width="42" customWidth="1"/>
    <col min="8" max="8" width="15" customWidth="1"/>
    <col min="9" max="9" width="44.875" customWidth="1"/>
    <col min="10" max="10" width="20.625" customWidth="1"/>
    <col min="11" max="11" width="20.75" customWidth="1"/>
    <col min="12" max="12" width="20.625" customWidth="1"/>
    <col min="13" max="15" width="15" customWidth="1"/>
    <col min="16" max="16" width="20.75" customWidth="1"/>
    <col min="17" max="17" width="31.375" customWidth="1"/>
    <col min="18" max="1022" width="15" customWidth="1"/>
    <col min="1023" max="1023" width="11" customWidth="1"/>
  </cols>
  <sheetData>
    <row r="1" spans="1:25" ht="15">
      <c r="A1" s="80" t="s">
        <v>0</v>
      </c>
      <c r="B1" s="80"/>
      <c r="C1" s="1" t="s">
        <v>1</v>
      </c>
      <c r="K1" t="s">
        <v>2</v>
      </c>
      <c r="M1" t="s">
        <v>3</v>
      </c>
      <c r="P1" t="s">
        <v>4</v>
      </c>
    </row>
    <row r="2" spans="1:25" ht="15">
      <c r="A2" s="2" t="s">
        <v>5</v>
      </c>
      <c r="B2" s="3" t="s">
        <v>6</v>
      </c>
      <c r="C2" s="3" t="s">
        <v>7</v>
      </c>
      <c r="D2" s="3" t="s">
        <v>8</v>
      </c>
      <c r="E2" s="3" t="s">
        <v>9</v>
      </c>
      <c r="F2" s="3" t="s">
        <v>10</v>
      </c>
      <c r="G2" s="3" t="s">
        <v>11</v>
      </c>
      <c r="H2" s="3" t="s">
        <v>12</v>
      </c>
      <c r="I2" s="3" t="s">
        <v>13</v>
      </c>
      <c r="J2" s="3" t="s">
        <v>14</v>
      </c>
      <c r="K2" s="3" t="s">
        <v>15</v>
      </c>
      <c r="L2" s="3" t="s">
        <v>16</v>
      </c>
      <c r="M2" s="3" t="s">
        <v>17</v>
      </c>
      <c r="N2" s="3" t="s">
        <v>18</v>
      </c>
      <c r="O2" s="3" t="s">
        <v>19</v>
      </c>
      <c r="P2" s="3" t="s">
        <v>20</v>
      </c>
      <c r="Q2" s="3" t="s">
        <v>21</v>
      </c>
      <c r="R2" s="3" t="s">
        <v>22</v>
      </c>
      <c r="S2" s="3" t="s">
        <v>23</v>
      </c>
      <c r="T2" s="3" t="s">
        <v>24</v>
      </c>
      <c r="U2" s="3" t="s">
        <v>25</v>
      </c>
      <c r="V2" s="3" t="s">
        <v>26</v>
      </c>
      <c r="W2" s="3" t="s">
        <v>27</v>
      </c>
      <c r="X2" s="3" t="s">
        <v>28</v>
      </c>
      <c r="Y2" s="4" t="s">
        <v>29</v>
      </c>
    </row>
    <row r="3" spans="1:25" ht="14.25">
      <c r="A3" s="5" t="s">
        <v>30</v>
      </c>
      <c r="B3" s="5" t="s">
        <v>31</v>
      </c>
      <c r="C3" s="5" t="s">
        <v>32</v>
      </c>
      <c r="D3" s="5"/>
      <c r="E3" s="5" t="s">
        <v>33</v>
      </c>
      <c r="F3" s="5" t="s">
        <v>34</v>
      </c>
      <c r="G3" s="5" t="s">
        <v>35</v>
      </c>
      <c r="H3" s="5" t="s">
        <v>36</v>
      </c>
      <c r="I3" s="5" t="s">
        <v>37</v>
      </c>
      <c r="J3" s="5"/>
      <c r="K3" s="5" t="str">
        <f t="shared" ref="K3:K8" si="0">CONCATENATE(IF(M3="YES","UC1;",""),IF(N3="YES"," UC2;",""),IF(O3="YES"," UC3",""))</f>
        <v/>
      </c>
      <c r="L3" s="5" t="str">
        <f t="shared" ref="L3:L8" si="1">CONCATENATE(IF(P3="YES","e-Notification;",""),IF(Q3="YES"," e-Access;",""),IF(R3="YES"," e-Submission;",""),IF(S3="YES"," e-Evaluation;",""),IF(T3="YES"," e-Awarding;",""),IF(U3="YES"," e-Request;",""),IF(V3="YES"," e-Ordering;",""),IF(W3="YES"," e-Fulfiltment;",""),IF(X3="YES"," e-Invoicing;",""),IF(Y3="YES"," e-Payment;",""))</f>
        <v xml:space="preserve"> e-Evaluation; e-Awarding;</v>
      </c>
      <c r="M3" s="5"/>
      <c r="N3" s="5"/>
      <c r="O3" s="5"/>
      <c r="P3" s="5"/>
      <c r="Q3" s="5"/>
      <c r="R3" s="5"/>
      <c r="S3" s="5" t="s">
        <v>36</v>
      </c>
      <c r="T3" s="5" t="s">
        <v>36</v>
      </c>
      <c r="U3" s="5"/>
      <c r="V3" s="5"/>
      <c r="W3" s="5"/>
      <c r="X3" s="5"/>
      <c r="Y3" s="5"/>
    </row>
    <row r="4" spans="1:25" ht="14.25">
      <c r="A4" t="s">
        <v>30</v>
      </c>
      <c r="B4" t="s">
        <v>31</v>
      </c>
      <c r="C4" t="s">
        <v>38</v>
      </c>
      <c r="E4" t="s">
        <v>39</v>
      </c>
      <c r="F4" t="s">
        <v>40</v>
      </c>
      <c r="G4" t="s">
        <v>35</v>
      </c>
      <c r="K4" t="str">
        <f t="shared" si="0"/>
        <v/>
      </c>
      <c r="L4" t="str">
        <f t="shared" si="1"/>
        <v/>
      </c>
    </row>
    <row r="5" spans="1:25" ht="14.25">
      <c r="A5" t="s">
        <v>30</v>
      </c>
      <c r="B5" t="s">
        <v>31</v>
      </c>
      <c r="C5" t="s">
        <v>41</v>
      </c>
      <c r="E5" t="s">
        <v>39</v>
      </c>
      <c r="F5" t="s">
        <v>42</v>
      </c>
      <c r="G5" t="s">
        <v>35</v>
      </c>
      <c r="K5" t="str">
        <f t="shared" si="0"/>
        <v/>
      </c>
      <c r="L5" t="str">
        <f t="shared" si="1"/>
        <v/>
      </c>
    </row>
    <row r="6" spans="1:25" ht="14.25">
      <c r="A6" t="s">
        <v>30</v>
      </c>
      <c r="B6" t="s">
        <v>31</v>
      </c>
      <c r="C6" t="s">
        <v>43</v>
      </c>
      <c r="E6" t="s">
        <v>44</v>
      </c>
      <c r="G6" t="s">
        <v>35</v>
      </c>
      <c r="K6" t="str">
        <f t="shared" si="0"/>
        <v/>
      </c>
      <c r="L6" t="str">
        <f t="shared" si="1"/>
        <v/>
      </c>
    </row>
    <row r="7" spans="1:25" ht="14.25">
      <c r="A7" t="s">
        <v>30</v>
      </c>
      <c r="B7" t="s">
        <v>31</v>
      </c>
      <c r="C7" t="s">
        <v>43</v>
      </c>
      <c r="E7" t="s">
        <v>45</v>
      </c>
      <c r="G7" t="s">
        <v>35</v>
      </c>
      <c r="K7" t="str">
        <f t="shared" si="0"/>
        <v/>
      </c>
      <c r="L7" t="str">
        <f t="shared" si="1"/>
        <v/>
      </c>
    </row>
    <row r="8" spans="1:25" ht="14.25">
      <c r="A8" s="5" t="s">
        <v>46</v>
      </c>
      <c r="B8" s="5" t="s">
        <v>47</v>
      </c>
      <c r="C8" s="5" t="s">
        <v>48</v>
      </c>
      <c r="D8" s="5"/>
      <c r="E8" s="5" t="s">
        <v>33</v>
      </c>
      <c r="F8" s="5" t="s">
        <v>49</v>
      </c>
      <c r="G8" s="5" t="s">
        <v>50</v>
      </c>
      <c r="H8" s="5" t="s">
        <v>36</v>
      </c>
      <c r="I8" s="5" t="s">
        <v>51</v>
      </c>
      <c r="J8" s="5" t="s">
        <v>52</v>
      </c>
      <c r="K8" s="5" t="str">
        <f t="shared" si="0"/>
        <v/>
      </c>
      <c r="L8" s="5" t="str">
        <f t="shared" si="1"/>
        <v>e-Notification; e-Access; e-Submission; e-Evaluation; e-Awarding;</v>
      </c>
      <c r="M8" s="5"/>
      <c r="N8" s="5"/>
      <c r="O8" s="5"/>
      <c r="P8" s="5" t="s">
        <v>36</v>
      </c>
      <c r="Q8" s="5" t="s">
        <v>36</v>
      </c>
      <c r="R8" s="5" t="s">
        <v>36</v>
      </c>
      <c r="S8" s="5" t="s">
        <v>36</v>
      </c>
      <c r="T8" s="5" t="s">
        <v>36</v>
      </c>
      <c r="U8" s="5"/>
      <c r="V8" s="5"/>
      <c r="W8" s="5"/>
      <c r="X8" s="5"/>
      <c r="Y8" s="5"/>
    </row>
    <row r="9" spans="1:25" ht="14.25">
      <c r="A9" t="s">
        <v>46</v>
      </c>
      <c r="B9" t="s">
        <v>47</v>
      </c>
      <c r="C9" t="s">
        <v>53</v>
      </c>
      <c r="E9" t="s">
        <v>39</v>
      </c>
      <c r="F9" t="s">
        <v>54</v>
      </c>
      <c r="G9" t="s">
        <v>50</v>
      </c>
    </row>
    <row r="10" spans="1:25" ht="14.25">
      <c r="A10" t="s">
        <v>46</v>
      </c>
      <c r="B10" t="s">
        <v>47</v>
      </c>
      <c r="C10" t="s">
        <v>55</v>
      </c>
      <c r="E10" t="s">
        <v>56</v>
      </c>
      <c r="F10" t="s">
        <v>57</v>
      </c>
      <c r="G10" t="s">
        <v>50</v>
      </c>
    </row>
    <row r="11" spans="1:25" ht="14.25">
      <c r="A11" s="5" t="s">
        <v>58</v>
      </c>
      <c r="B11" s="5" t="s">
        <v>59</v>
      </c>
      <c r="C11" s="5" t="s">
        <v>60</v>
      </c>
      <c r="D11" s="5"/>
      <c r="E11" s="5" t="s">
        <v>61</v>
      </c>
      <c r="F11" s="5"/>
      <c r="G11" s="5" t="s">
        <v>50</v>
      </c>
      <c r="H11" s="5" t="s">
        <v>36</v>
      </c>
      <c r="I11" s="5" t="s">
        <v>62</v>
      </c>
      <c r="J11" s="5"/>
      <c r="K11" s="5" t="str">
        <f>CONCATENATE(IF(M11="YES","UC1;",""),IF(N11="YES"," UC2;",""),IF(O11="YES"," UC3",""))</f>
        <v/>
      </c>
      <c r="L11" s="5" t="str">
        <f>CONCATENATE(IF(P11="YES","e-Notification;",""),IF(Q11="YES"," e-Access;",""),IF(R11="YES"," e-Submission;",""),IF(S11="YES"," e-Evaluation;",""),IF(T11="YES"," e-Awarding;",""),IF(U11="YES"," e-Request;",""),IF(V11="YES"," e-Ordering;",""),IF(W11="YES"," e-Fulfiltment;",""),IF(X11="YES"," e-Invoicing;",""),IF(Y11="YES"," e-Payment;",""))</f>
        <v/>
      </c>
      <c r="M11" s="5"/>
      <c r="N11" s="5"/>
      <c r="O11" s="5"/>
      <c r="P11" s="5"/>
      <c r="Q11" s="5"/>
      <c r="R11" s="5"/>
      <c r="S11" s="5"/>
      <c r="T11" s="5"/>
      <c r="U11" s="5"/>
      <c r="V11" s="5"/>
      <c r="W11" s="5"/>
      <c r="X11" s="5"/>
      <c r="Y11" s="5"/>
    </row>
    <row r="12" spans="1:25" ht="14.25">
      <c r="A12" t="s">
        <v>58</v>
      </c>
      <c r="B12" t="s">
        <v>59</v>
      </c>
      <c r="C12" t="s">
        <v>63</v>
      </c>
      <c r="E12" t="s">
        <v>64</v>
      </c>
      <c r="G12" t="s">
        <v>50</v>
      </c>
    </row>
    <row r="13" spans="1:25" ht="14.25">
      <c r="A13" t="s">
        <v>58</v>
      </c>
      <c r="B13" t="s">
        <v>59</v>
      </c>
      <c r="C13" t="s">
        <v>65</v>
      </c>
      <c r="E13" t="s">
        <v>39</v>
      </c>
      <c r="F13" t="s">
        <v>66</v>
      </c>
      <c r="G13" t="s">
        <v>67</v>
      </c>
    </row>
    <row r="14" spans="1:25" ht="14.25">
      <c r="A14" s="5" t="s">
        <v>68</v>
      </c>
      <c r="B14" s="5" t="s">
        <v>69</v>
      </c>
      <c r="C14" s="5" t="s">
        <v>70</v>
      </c>
      <c r="D14" s="5"/>
      <c r="E14" s="5" t="s">
        <v>33</v>
      </c>
      <c r="F14" s="5" t="s">
        <v>71</v>
      </c>
      <c r="G14" s="5" t="s">
        <v>67</v>
      </c>
      <c r="H14" s="5" t="s">
        <v>36</v>
      </c>
      <c r="I14" s="5" t="s">
        <v>72</v>
      </c>
      <c r="J14" s="5"/>
      <c r="K14" s="5" t="str">
        <f>CONCATENATE(IF(M14="YES","UC1;",""),IF(N14="YES"," UC2;",""),IF(O14="YES"," UC3",""))</f>
        <v/>
      </c>
      <c r="L14" s="5" t="str">
        <f>CONCATENATE(IF(P14="YES","e-Notification;",""),IF(Q14="YES"," e-Access;",""),IF(R14="YES"," e-Submission;",""),IF(S14="YES"," e-Evaluation;",""),IF(T14="YES"," e-Awarding;",""),IF(U14="YES"," e-Request;",""),IF(V14="YES"," e-Ordering;",""),IF(W14="YES"," e-Fulfiltment;",""),IF(X14="YES"," e-Invoicing;",""),IF(Y14="YES"," e-Payment;",""))</f>
        <v>e-Notification; e-Access;</v>
      </c>
      <c r="M14" s="5"/>
      <c r="N14" s="5"/>
      <c r="O14" s="5"/>
      <c r="P14" s="5" t="s">
        <v>36</v>
      </c>
      <c r="Q14" s="5" t="s">
        <v>36</v>
      </c>
      <c r="R14" s="5"/>
      <c r="S14" s="5"/>
      <c r="T14" s="5"/>
      <c r="U14" s="5"/>
      <c r="V14" s="5"/>
      <c r="W14" s="5"/>
      <c r="X14" s="5"/>
      <c r="Y14" s="5"/>
    </row>
    <row r="15" spans="1:25" ht="14.25">
      <c r="A15" t="s">
        <v>68</v>
      </c>
      <c r="B15" t="s">
        <v>69</v>
      </c>
      <c r="C15" t="s">
        <v>73</v>
      </c>
      <c r="E15" t="s">
        <v>61</v>
      </c>
      <c r="G15" t="s">
        <v>74</v>
      </c>
    </row>
    <row r="16" spans="1:25" ht="14.25">
      <c r="A16" s="5" t="s">
        <v>75</v>
      </c>
      <c r="B16" s="5" t="s">
        <v>76</v>
      </c>
      <c r="C16" s="5" t="s">
        <v>77</v>
      </c>
      <c r="D16" s="5"/>
      <c r="E16" s="5" t="s">
        <v>33</v>
      </c>
      <c r="F16" s="5" t="s">
        <v>71</v>
      </c>
      <c r="G16" s="5" t="s">
        <v>74</v>
      </c>
      <c r="H16" s="5" t="s">
        <v>36</v>
      </c>
      <c r="I16" s="5" t="s">
        <v>72</v>
      </c>
      <c r="J16" s="5"/>
      <c r="K16" s="5" t="str">
        <f>CONCATENATE(IF(M16="YES","UC1;",""),IF(N16="YES"," UC2;",""),IF(O16="YES"," UC3",""))</f>
        <v/>
      </c>
      <c r="L16" s="5" t="str">
        <f>CONCATENATE(IF(P16="YES","e-Notification;",""),IF(Q16="YES"," e-Access;",""),IF(R16="YES"," e-Submission;",""),IF(S16="YES"," e-Evaluation;",""),IF(T16="YES"," e-Awarding;",""),IF(U16="YES"," e-Request;",""),IF(V16="YES"," e-Ordering;",""),IF(W16="YES"," e-Fulfiltment;",""),IF(X16="YES"," e-Invoicing;",""),IF(Y16="YES"," e-Payment;",""))</f>
        <v>e-Notification;</v>
      </c>
      <c r="M16" s="5"/>
      <c r="N16" s="5"/>
      <c r="O16" s="5"/>
      <c r="P16" s="5" t="s">
        <v>36</v>
      </c>
      <c r="Q16" s="5"/>
      <c r="R16" s="5"/>
      <c r="S16" s="5"/>
      <c r="T16" s="5"/>
      <c r="U16" s="5"/>
      <c r="V16" s="5"/>
      <c r="W16" s="5"/>
      <c r="X16" s="5"/>
      <c r="Y16" s="5"/>
    </row>
    <row r="17" spans="1:25" ht="14.25">
      <c r="A17" t="s">
        <v>75</v>
      </c>
      <c r="B17" t="s">
        <v>76</v>
      </c>
      <c r="C17" t="s">
        <v>78</v>
      </c>
      <c r="E17" t="s">
        <v>61</v>
      </c>
      <c r="G17" t="s">
        <v>79</v>
      </c>
    </row>
    <row r="18" spans="1:25" ht="14.25">
      <c r="A18" s="5" t="s">
        <v>80</v>
      </c>
      <c r="B18" s="5" t="s">
        <v>81</v>
      </c>
      <c r="C18" s="5" t="s">
        <v>82</v>
      </c>
      <c r="D18" s="5"/>
      <c r="E18" s="5" t="s">
        <v>33</v>
      </c>
      <c r="F18" s="5"/>
      <c r="G18" s="5" t="s">
        <v>79</v>
      </c>
      <c r="H18" s="5" t="s">
        <v>36</v>
      </c>
      <c r="I18" s="5" t="s">
        <v>37</v>
      </c>
      <c r="J18" s="5"/>
      <c r="K18" s="5" t="str">
        <f>CONCATENATE(IF(M18="YES","UC1;",""),IF(N18="YES"," UC2;",""),IF(O18="YES"," UC3",""))</f>
        <v xml:space="preserve"> UC2; UC3</v>
      </c>
      <c r="L18" s="5" t="str">
        <f>CONCATENATE(IF(P18="YES","e-Notification;",""),IF(Q18="YES"," e-Access;",""),IF(R18="YES"," e-Submission;",""),IF(S18="YES"," e-Evaluation;",""),IF(T18="YES"," e-Awarding;",""),IF(U18="YES"," e-Request;",""),IF(V18="YES"," e-Ordering;",""),IF(W18="YES"," e-Fulfiltment;",""),IF(X18="YES"," e-Invoicing;",""),IF(Y18="YES"," e-Payment;",""))</f>
        <v>e-Notification;</v>
      </c>
      <c r="M18" s="5"/>
      <c r="N18" s="5" t="s">
        <v>36</v>
      </c>
      <c r="O18" s="5" t="s">
        <v>36</v>
      </c>
      <c r="P18" s="5" t="s">
        <v>36</v>
      </c>
      <c r="Q18" s="5"/>
      <c r="R18" s="5"/>
      <c r="S18" s="5"/>
      <c r="T18" s="5"/>
      <c r="U18" s="5"/>
      <c r="V18" s="5"/>
      <c r="W18" s="5"/>
      <c r="X18" s="5"/>
      <c r="Y18" s="5"/>
    </row>
    <row r="19" spans="1:25" ht="14.25">
      <c r="A19" t="s">
        <v>80</v>
      </c>
      <c r="B19" t="s">
        <v>81</v>
      </c>
      <c r="C19" t="s">
        <v>83</v>
      </c>
      <c r="E19" t="s">
        <v>64</v>
      </c>
      <c r="G19" t="s">
        <v>79</v>
      </c>
    </row>
    <row r="20" spans="1:25" ht="14.25">
      <c r="A20" t="s">
        <v>80</v>
      </c>
      <c r="B20" t="s">
        <v>81</v>
      </c>
      <c r="C20" t="s">
        <v>84</v>
      </c>
      <c r="E20" t="s">
        <v>61</v>
      </c>
      <c r="G20" t="s">
        <v>79</v>
      </c>
    </row>
    <row r="21" spans="1:25" ht="14.25">
      <c r="A21" t="s">
        <v>80</v>
      </c>
      <c r="B21" t="s">
        <v>81</v>
      </c>
      <c r="C21" t="s">
        <v>85</v>
      </c>
      <c r="E21" t="s">
        <v>44</v>
      </c>
      <c r="G21" t="s">
        <v>86</v>
      </c>
    </row>
    <row r="22" spans="1:25" ht="14.25">
      <c r="A22" s="5" t="s">
        <v>87</v>
      </c>
      <c r="B22" s="5" t="s">
        <v>88</v>
      </c>
      <c r="C22" s="5" t="s">
        <v>89</v>
      </c>
      <c r="D22" s="5"/>
      <c r="E22" s="5" t="s">
        <v>33</v>
      </c>
      <c r="F22" s="5" t="s">
        <v>90</v>
      </c>
      <c r="G22" s="5" t="s">
        <v>86</v>
      </c>
      <c r="H22" s="5" t="s">
        <v>36</v>
      </c>
      <c r="I22" s="5" t="s">
        <v>91</v>
      </c>
      <c r="J22" s="5"/>
      <c r="K22" s="5" t="str">
        <f>CONCATENATE(IF(M22="YES","UC1;",""),IF(N22="YES"," UC2;",""),IF(O22="YES"," UC3",""))</f>
        <v>UC1; UC2;</v>
      </c>
      <c r="L22" s="5" t="str">
        <f>CONCATENATE(IF(P22="YES","e-Notification;",""),IF(Q22="YES"," e-Access;",""),IF(R22="YES"," e-Submission;",""),IF(S22="YES"," e-Evaluation;",""),IF(T22="YES"," e-Awarding;",""),IF(U22="YES"," e-Request;",""),IF(V22="YES"," e-Ordering;",""),IF(W22="YES"," e-Fulfiltment;",""),IF(X22="YES"," e-Invoicing;",""),IF(Y22="YES"," e-Payment;",""))</f>
        <v>e-Notification; e-Evaluation; e-Awarding;</v>
      </c>
      <c r="M22" s="5" t="s">
        <v>36</v>
      </c>
      <c r="N22" s="5" t="s">
        <v>36</v>
      </c>
      <c r="O22" s="5"/>
      <c r="P22" s="5" t="s">
        <v>36</v>
      </c>
      <c r="Q22" s="5"/>
      <c r="R22" s="5"/>
      <c r="S22" s="5" t="s">
        <v>36</v>
      </c>
      <c r="T22" s="5" t="s">
        <v>36</v>
      </c>
      <c r="U22" s="5"/>
      <c r="V22" s="5"/>
      <c r="W22" s="5"/>
      <c r="X22" s="5"/>
      <c r="Y22" s="5"/>
    </row>
    <row r="23" spans="1:25" ht="14.25">
      <c r="A23" t="s">
        <v>87</v>
      </c>
      <c r="B23" t="s">
        <v>88</v>
      </c>
      <c r="C23" t="s">
        <v>92</v>
      </c>
      <c r="E23" t="s">
        <v>64</v>
      </c>
      <c r="G23" t="s">
        <v>86</v>
      </c>
    </row>
    <row r="24" spans="1:25" ht="14.25">
      <c r="A24" t="s">
        <v>87</v>
      </c>
      <c r="B24" t="s">
        <v>88</v>
      </c>
      <c r="C24" t="s">
        <v>93</v>
      </c>
      <c r="E24" t="s">
        <v>39</v>
      </c>
      <c r="F24" t="s">
        <v>94</v>
      </c>
      <c r="G24" t="s">
        <v>86</v>
      </c>
    </row>
    <row r="25" spans="1:25" ht="14.25">
      <c r="A25" t="s">
        <v>87</v>
      </c>
      <c r="B25" t="s">
        <v>88</v>
      </c>
      <c r="C25" t="s">
        <v>95</v>
      </c>
      <c r="E25" t="s">
        <v>39</v>
      </c>
      <c r="F25" t="s">
        <v>96</v>
      </c>
      <c r="G25" t="s">
        <v>86</v>
      </c>
    </row>
    <row r="26" spans="1:25" ht="14.25">
      <c r="A26" t="s">
        <v>87</v>
      </c>
      <c r="B26" t="s">
        <v>88</v>
      </c>
      <c r="C26" t="s">
        <v>97</v>
      </c>
      <c r="E26" t="s">
        <v>98</v>
      </c>
      <c r="F26" t="s">
        <v>99</v>
      </c>
      <c r="G26" t="s">
        <v>86</v>
      </c>
    </row>
    <row r="27" spans="1:25" ht="14.25">
      <c r="A27" t="s">
        <v>87</v>
      </c>
      <c r="B27" t="s">
        <v>88</v>
      </c>
      <c r="C27" t="s">
        <v>100</v>
      </c>
      <c r="E27" t="s">
        <v>101</v>
      </c>
      <c r="F27" t="s">
        <v>102</v>
      </c>
      <c r="G27" t="s">
        <v>86</v>
      </c>
    </row>
    <row r="28" spans="1:25" ht="14.25">
      <c r="A28" t="s">
        <v>87</v>
      </c>
      <c r="B28" t="s">
        <v>88</v>
      </c>
      <c r="C28" t="s">
        <v>103</v>
      </c>
      <c r="E28" t="s">
        <v>44</v>
      </c>
      <c r="G28" t="s">
        <v>86</v>
      </c>
    </row>
    <row r="29" spans="1:25" ht="14.25">
      <c r="A29" t="s">
        <v>87</v>
      </c>
      <c r="B29" t="s">
        <v>88</v>
      </c>
      <c r="C29" t="s">
        <v>104</v>
      </c>
      <c r="E29" t="s">
        <v>44</v>
      </c>
      <c r="G29" t="s">
        <v>86</v>
      </c>
    </row>
    <row r="30" spans="1:25" ht="14.25">
      <c r="A30" t="s">
        <v>87</v>
      </c>
      <c r="B30" t="s">
        <v>88</v>
      </c>
      <c r="C30" t="s">
        <v>105</v>
      </c>
      <c r="E30" t="s">
        <v>45</v>
      </c>
      <c r="G30" t="s">
        <v>86</v>
      </c>
    </row>
    <row r="31" spans="1:25" ht="14.25">
      <c r="A31" t="s">
        <v>87</v>
      </c>
      <c r="B31" t="s">
        <v>88</v>
      </c>
      <c r="C31" t="s">
        <v>106</v>
      </c>
      <c r="E31" t="s">
        <v>107</v>
      </c>
      <c r="F31" t="s">
        <v>108</v>
      </c>
      <c r="G31" t="s">
        <v>86</v>
      </c>
    </row>
    <row r="32" spans="1:25" ht="14.25">
      <c r="A32" t="s">
        <v>87</v>
      </c>
      <c r="B32" t="s">
        <v>88</v>
      </c>
      <c r="C32" t="s">
        <v>109</v>
      </c>
      <c r="E32" t="s">
        <v>107</v>
      </c>
      <c r="F32" t="s">
        <v>110</v>
      </c>
      <c r="G32" t="s">
        <v>111</v>
      </c>
    </row>
    <row r="33" spans="1:25" ht="14.25">
      <c r="A33" s="5" t="s">
        <v>112</v>
      </c>
      <c r="B33" s="5" t="s">
        <v>113</v>
      </c>
      <c r="C33" s="5" t="s">
        <v>114</v>
      </c>
      <c r="D33" s="5"/>
      <c r="E33" s="5" t="s">
        <v>33</v>
      </c>
      <c r="F33" s="5"/>
      <c r="G33" s="5" t="s">
        <v>111</v>
      </c>
      <c r="H33" s="5" t="s">
        <v>36</v>
      </c>
      <c r="I33" s="5" t="s">
        <v>37</v>
      </c>
      <c r="J33" s="5"/>
      <c r="K33" s="5" t="str">
        <f>CONCATENATE(IF(M33="YES","UC1;",""),IF(N33="YES"," UC2;",""),IF(O33="YES"," UC3",""))</f>
        <v>UC1; UC2;</v>
      </c>
      <c r="L33" s="5" t="str">
        <f>CONCATENATE(IF(P33="YES","e-Notification;",""),IF(Q33="YES"," e-Access;",""),IF(R33="YES"," e-Submission;",""),IF(S33="YES"," e-Evaluation;",""),IF(T33="YES"," e-Awarding;",""),IF(U33="YES"," e-Request;",""),IF(V33="YES"," e-Ordering;",""),IF(W33="YES"," e-Fulfiltment;",""),IF(X33="YES"," e-Invoicing;",""),IF(Y33="YES"," e-Payment;",""))</f>
        <v/>
      </c>
      <c r="M33" s="5" t="s">
        <v>36</v>
      </c>
      <c r="N33" s="5" t="s">
        <v>36</v>
      </c>
      <c r="O33" s="5"/>
      <c r="P33" s="5"/>
      <c r="Q33" s="5"/>
      <c r="R33" s="5"/>
      <c r="S33" s="5"/>
      <c r="T33" s="5"/>
      <c r="U33" s="5"/>
      <c r="V33" s="5"/>
      <c r="W33" s="5"/>
      <c r="X33" s="5"/>
      <c r="Y33" s="5"/>
    </row>
    <row r="34" spans="1:25" ht="14.25">
      <c r="A34" t="s">
        <v>112</v>
      </c>
      <c r="B34" t="s">
        <v>113</v>
      </c>
      <c r="C34" t="s">
        <v>115</v>
      </c>
      <c r="E34" t="s">
        <v>64</v>
      </c>
      <c r="G34" t="s">
        <v>111</v>
      </c>
    </row>
    <row r="35" spans="1:25" ht="14.25">
      <c r="A35" t="s">
        <v>112</v>
      </c>
      <c r="B35" t="s">
        <v>113</v>
      </c>
      <c r="C35" t="s">
        <v>116</v>
      </c>
      <c r="E35" t="s">
        <v>61</v>
      </c>
      <c r="G35" t="s">
        <v>111</v>
      </c>
    </row>
    <row r="36" spans="1:25" ht="14.25">
      <c r="A36" t="s">
        <v>112</v>
      </c>
      <c r="B36" t="s">
        <v>113</v>
      </c>
      <c r="C36" t="s">
        <v>117</v>
      </c>
      <c r="E36" t="s">
        <v>61</v>
      </c>
      <c r="G36" t="s">
        <v>111</v>
      </c>
    </row>
    <row r="37" spans="1:25" ht="14.25">
      <c r="A37" t="s">
        <v>112</v>
      </c>
      <c r="B37" t="s">
        <v>113</v>
      </c>
      <c r="C37" t="s">
        <v>118</v>
      </c>
      <c r="E37" t="s">
        <v>61</v>
      </c>
      <c r="G37" t="s">
        <v>119</v>
      </c>
    </row>
    <row r="38" spans="1:25" ht="14.25">
      <c r="A38" s="5" t="s">
        <v>120</v>
      </c>
      <c r="B38" s="5" t="s">
        <v>121</v>
      </c>
      <c r="C38" s="5" t="s">
        <v>122</v>
      </c>
      <c r="D38" s="5"/>
      <c r="E38" s="5" t="s">
        <v>33</v>
      </c>
      <c r="F38" s="5"/>
      <c r="G38" s="5" t="s">
        <v>123</v>
      </c>
      <c r="H38" s="5" t="s">
        <v>36</v>
      </c>
      <c r="I38" s="5" t="s">
        <v>37</v>
      </c>
      <c r="J38" s="5"/>
      <c r="K38" s="5" t="str">
        <f>CONCATENATE(IF(M38="YES","UC1;",""),IF(N38="YES"," UC2;",""),IF(O38="YES"," UC3",""))</f>
        <v/>
      </c>
      <c r="L38" s="5" t="str">
        <f>CONCATENATE(IF(P38="YES","e-Notification;",""),IF(Q38="YES"," e-Access;",""),IF(R38="YES"," e-Submission;",""),IF(S38="YES"," e-Evaluation;",""),IF(T38="YES"," e-Awarding;",""),IF(U38="YES"," e-Request;",""),IF(V38="YES"," e-Ordering;",""),IF(W38="YES"," e-Fulfiltment;",""),IF(X38="YES"," e-Invoicing;",""),IF(Y38="YES"," e-Payment;",""))</f>
        <v>e-Notification;</v>
      </c>
      <c r="M38" s="5"/>
      <c r="N38" s="5"/>
      <c r="O38" s="5"/>
      <c r="P38" s="5" t="s">
        <v>36</v>
      </c>
      <c r="Q38" s="5"/>
      <c r="R38" s="5"/>
      <c r="S38" s="5"/>
      <c r="T38" s="5"/>
      <c r="U38" s="5"/>
      <c r="V38" s="5"/>
      <c r="W38" s="5"/>
      <c r="X38" s="5"/>
      <c r="Y38" s="5"/>
    </row>
    <row r="39" spans="1:25" ht="14.25">
      <c r="A39" s="5" t="s">
        <v>124</v>
      </c>
      <c r="B39" s="5" t="s">
        <v>125</v>
      </c>
      <c r="C39" s="5" t="s">
        <v>126</v>
      </c>
      <c r="D39" s="5"/>
      <c r="E39" s="5" t="s">
        <v>33</v>
      </c>
      <c r="F39" s="5" t="s">
        <v>127</v>
      </c>
      <c r="G39" s="5" t="s">
        <v>123</v>
      </c>
      <c r="H39" s="5" t="s">
        <v>36</v>
      </c>
      <c r="I39" s="5" t="s">
        <v>37</v>
      </c>
      <c r="J39" s="5"/>
      <c r="K39" s="5" t="str">
        <f>CONCATENATE(IF(M39="YES","UC1;",""),IF(N39="YES"," UC2;",""),IF(O39="YES"," UC3",""))</f>
        <v>UC1; UC3</v>
      </c>
      <c r="L39" s="5" t="str">
        <f>CONCATENATE(IF(P39="YES","e-Notification;",""),IF(Q39="YES"," e-Access;",""),IF(R39="YES"," e-Submission;",""),IF(S39="YES"," e-Evaluation;",""),IF(T39="YES"," e-Awarding;",""),IF(U39="YES"," e-Request;",""),IF(V39="YES"," e-Ordering;",""),IF(W39="YES"," e-Fulfiltment;",""),IF(X39="YES"," e-Invoicing;",""),IF(Y39="YES"," e-Payment;",""))</f>
        <v>e-Notification; e-Awarding;</v>
      </c>
      <c r="M39" s="5" t="s">
        <v>36</v>
      </c>
      <c r="N39" s="5"/>
      <c r="O39" s="5" t="s">
        <v>36</v>
      </c>
      <c r="P39" s="5" t="s">
        <v>36</v>
      </c>
      <c r="Q39" s="5"/>
      <c r="R39" s="5"/>
      <c r="S39" s="5"/>
      <c r="T39" s="5" t="s">
        <v>36</v>
      </c>
      <c r="U39" s="5"/>
      <c r="V39" s="5"/>
      <c r="W39" s="5"/>
      <c r="X39" s="5"/>
      <c r="Y39" s="5"/>
    </row>
    <row r="40" spans="1:25" ht="14.25">
      <c r="A40" t="s">
        <v>124</v>
      </c>
      <c r="B40" t="s">
        <v>125</v>
      </c>
      <c r="C40" t="s">
        <v>128</v>
      </c>
      <c r="E40" t="s">
        <v>107</v>
      </c>
      <c r="F40" t="s">
        <v>129</v>
      </c>
      <c r="G40" t="s">
        <v>123</v>
      </c>
    </row>
    <row r="41" spans="1:25" ht="14.25">
      <c r="A41" t="s">
        <v>124</v>
      </c>
      <c r="B41" t="s">
        <v>125</v>
      </c>
      <c r="C41" t="s">
        <v>130</v>
      </c>
      <c r="E41" t="s">
        <v>107</v>
      </c>
      <c r="F41" t="s">
        <v>131</v>
      </c>
      <c r="G41" t="s">
        <v>123</v>
      </c>
    </row>
    <row r="42" spans="1:25" ht="14.25">
      <c r="A42" t="s">
        <v>124</v>
      </c>
      <c r="B42" t="s">
        <v>125</v>
      </c>
      <c r="C42" t="s">
        <v>132</v>
      </c>
      <c r="E42" t="s">
        <v>44</v>
      </c>
      <c r="G42" t="s">
        <v>123</v>
      </c>
    </row>
    <row r="43" spans="1:25" ht="14.25">
      <c r="A43" t="s">
        <v>124</v>
      </c>
      <c r="B43" t="s">
        <v>125</v>
      </c>
      <c r="C43" t="s">
        <v>133</v>
      </c>
      <c r="E43" t="s">
        <v>44</v>
      </c>
      <c r="G43" t="s">
        <v>134</v>
      </c>
    </row>
    <row r="44" spans="1:25" ht="14.25">
      <c r="A44" s="5" t="s">
        <v>135</v>
      </c>
      <c r="B44" s="5" t="s">
        <v>136</v>
      </c>
      <c r="C44" s="5" t="s">
        <v>137</v>
      </c>
      <c r="D44" s="5"/>
      <c r="E44" s="5" t="s">
        <v>33</v>
      </c>
      <c r="F44" s="5" t="s">
        <v>138</v>
      </c>
      <c r="G44" s="5" t="s">
        <v>134</v>
      </c>
      <c r="H44" s="5" t="s">
        <v>36</v>
      </c>
      <c r="I44" s="5" t="s">
        <v>139</v>
      </c>
      <c r="J44" s="5"/>
      <c r="K44" s="5" t="str">
        <f>CONCATENATE(IF(M44="YES","UC1;",""),IF(N44="YES"," UC2;",""),IF(O44="YES"," UC3",""))</f>
        <v/>
      </c>
      <c r="L44" s="5" t="str">
        <f>CONCATENATE(IF(P44="YES","e-Notification;",""),IF(Q44="YES"," e-Access;",""),IF(R44="YES"," e-Submission;",""),IF(S44="YES"," e-Evaluation;",""),IF(T44="YES"," e-Awarding;",""),IF(U44="YES"," e-Request;",""),IF(V44="YES"," e-Ordering;",""),IF(W44="YES"," e-Fulfiltment;",""),IF(X44="YES"," e-Invoicing;",""),IF(Y44="YES"," e-Payment;",""))</f>
        <v>e-Notification; e-Awarding;</v>
      </c>
      <c r="M44" s="5"/>
      <c r="N44" s="5"/>
      <c r="O44" s="5"/>
      <c r="P44" s="5" t="s">
        <v>36</v>
      </c>
      <c r="Q44" s="5"/>
      <c r="R44" s="5"/>
      <c r="S44" s="5"/>
      <c r="T44" s="5" t="s">
        <v>36</v>
      </c>
      <c r="U44" s="5"/>
      <c r="V44" s="5"/>
      <c r="W44" s="5"/>
      <c r="X44" s="5"/>
      <c r="Y44" s="5"/>
    </row>
    <row r="45" spans="1:25" ht="14.25">
      <c r="A45" t="s">
        <v>135</v>
      </c>
      <c r="B45" t="s">
        <v>136</v>
      </c>
      <c r="C45" t="s">
        <v>140</v>
      </c>
      <c r="E45" t="s">
        <v>64</v>
      </c>
      <c r="G45" t="s">
        <v>141</v>
      </c>
    </row>
    <row r="46" spans="1:25" ht="14.25">
      <c r="A46" s="5" t="s">
        <v>142</v>
      </c>
      <c r="B46" s="5" t="s">
        <v>143</v>
      </c>
      <c r="C46" s="5" t="s">
        <v>144</v>
      </c>
      <c r="D46" s="5"/>
      <c r="E46" s="5" t="s">
        <v>33</v>
      </c>
      <c r="F46" s="5" t="s">
        <v>145</v>
      </c>
      <c r="G46" s="5" t="s">
        <v>141</v>
      </c>
      <c r="H46" s="5" t="s">
        <v>36</v>
      </c>
      <c r="I46" s="5" t="s">
        <v>37</v>
      </c>
      <c r="J46" s="5"/>
      <c r="K46" s="5" t="str">
        <f>CONCATENATE(IF(M46="YES","UC1;",""),IF(N46="YES"," UC2;",""),IF(O46="YES"," UC3",""))</f>
        <v/>
      </c>
      <c r="L46" s="5" t="str">
        <f>CONCATENATE(IF(P46="YES","e-Notification;",""),IF(Q46="YES"," e-Access;",""),IF(R46="YES"," e-Submission;",""),IF(S46="YES"," e-Evaluation;",""),IF(T46="YES"," e-Awarding;",""),IF(U46="YES"," e-Request;",""),IF(V46="YES"," e-Ordering;",""),IF(W46="YES"," e-Fulfiltment;",""),IF(X46="YES"," e-Invoicing;",""),IF(Y46="YES"," e-Payment;",""))</f>
        <v>e-Notification; e-Awarding;</v>
      </c>
      <c r="M46" s="5"/>
      <c r="N46" s="5"/>
      <c r="O46" s="5"/>
      <c r="P46" s="5" t="s">
        <v>36</v>
      </c>
      <c r="Q46" s="5"/>
      <c r="R46" s="5"/>
      <c r="S46" s="5"/>
      <c r="T46" s="5" t="s">
        <v>36</v>
      </c>
      <c r="U46" s="5"/>
      <c r="V46" s="5"/>
      <c r="W46" s="5"/>
      <c r="X46" s="5"/>
      <c r="Y46" s="5"/>
    </row>
    <row r="47" spans="1:25" ht="14.25">
      <c r="A47" t="s">
        <v>142</v>
      </c>
      <c r="B47" t="s">
        <v>143</v>
      </c>
      <c r="C47" t="s">
        <v>146</v>
      </c>
      <c r="E47" t="s">
        <v>64</v>
      </c>
      <c r="G47" t="s">
        <v>147</v>
      </c>
    </row>
    <row r="48" spans="1:25" ht="14.25">
      <c r="A48" s="5" t="s">
        <v>148</v>
      </c>
      <c r="B48" s="5" t="s">
        <v>149</v>
      </c>
      <c r="C48" s="5" t="s">
        <v>150</v>
      </c>
      <c r="D48" s="5"/>
      <c r="E48" s="5" t="s">
        <v>33</v>
      </c>
      <c r="F48" s="5" t="s">
        <v>151</v>
      </c>
      <c r="G48" s="5" t="s">
        <v>147</v>
      </c>
      <c r="H48" s="5" t="s">
        <v>36</v>
      </c>
      <c r="I48" s="5" t="s">
        <v>91</v>
      </c>
      <c r="J48" s="5"/>
      <c r="K48" s="5" t="str">
        <f>CONCATENATE(IF(M48="YES","UC1;",""),IF(N48="YES"," UC2;",""),IF(O48="YES"," UC3",""))</f>
        <v/>
      </c>
      <c r="L48" s="5" t="str">
        <f>CONCATENATE(IF(P48="YES","e-Notification;",""),IF(Q48="YES"," e-Access;",""),IF(R48="YES"," e-Submission;",""),IF(S48="YES"," e-Evaluation;",""),IF(T48="YES"," e-Awarding;",""),IF(U48="YES"," e-Request;",""),IF(V48="YES"," e-Ordering;",""),IF(W48="YES"," e-Fulfiltment;",""),IF(X48="YES"," e-Invoicing;",""),IF(Y48="YES"," e-Payment;",""))</f>
        <v>e-Notification;</v>
      </c>
      <c r="M48" s="5"/>
      <c r="N48" s="5"/>
      <c r="O48" s="5"/>
      <c r="P48" s="5" t="s">
        <v>36</v>
      </c>
      <c r="Q48" s="5"/>
      <c r="R48" s="5"/>
      <c r="S48" s="5"/>
      <c r="T48" s="5"/>
      <c r="U48" s="5"/>
      <c r="V48" s="5"/>
      <c r="W48" s="5"/>
      <c r="X48" s="5"/>
      <c r="Y48" s="5"/>
    </row>
    <row r="49" spans="1:25" ht="14.25">
      <c r="A49" t="s">
        <v>148</v>
      </c>
      <c r="B49" t="s">
        <v>149</v>
      </c>
      <c r="C49" t="s">
        <v>152</v>
      </c>
      <c r="E49" t="s">
        <v>64</v>
      </c>
      <c r="G49" t="s">
        <v>147</v>
      </c>
    </row>
    <row r="50" spans="1:25" ht="14.25">
      <c r="A50" t="s">
        <v>148</v>
      </c>
      <c r="B50" t="s">
        <v>149</v>
      </c>
      <c r="C50" t="s">
        <v>153</v>
      </c>
      <c r="E50" t="s">
        <v>154</v>
      </c>
      <c r="F50" t="s">
        <v>155</v>
      </c>
    </row>
    <row r="51" spans="1:25" ht="14.25">
      <c r="A51" s="5" t="s">
        <v>156</v>
      </c>
      <c r="B51" s="5" t="s">
        <v>157</v>
      </c>
      <c r="C51" s="5" t="s">
        <v>158</v>
      </c>
      <c r="D51" s="5"/>
      <c r="E51" s="5" t="s">
        <v>101</v>
      </c>
      <c r="F51" s="5" t="s">
        <v>159</v>
      </c>
      <c r="G51" s="5"/>
      <c r="H51" s="5" t="s">
        <v>36</v>
      </c>
      <c r="I51" s="5" t="s">
        <v>160</v>
      </c>
      <c r="J51" s="5" t="s">
        <v>161</v>
      </c>
      <c r="K51" s="5" t="str">
        <f>CONCATENATE(IF(M51="YES","UC1;",""),IF(N51="YES"," UC2;",""),IF(O51="YES"," UC3",""))</f>
        <v>UC1; UC2; UC3</v>
      </c>
      <c r="L51" s="5" t="str">
        <f>CONCATENATE(IF(P51="YES","e-Notification;",""),IF(Q51="YES"," e-Access;",""),IF(R51="YES"," e-Submission;",""),IF(S51="YES"," e-Evaluation;",""),IF(T51="YES"," e-Awarding;",""),IF(U51="YES"," e-Request;",""),IF(V51="YES"," e-Ordering;",""),IF(W51="YES"," e-Fulfiltment;",""),IF(X51="YES"," e-Invoicing;",""),IF(Y51="YES"," e-Payment;",""))</f>
        <v>e-Notification; e-Access; e-Submission; e-Evaluation; e-Awarding; e-Request; e-Ordering; e-Fulfiltment; e-Invoicing; e-Payment;</v>
      </c>
      <c r="M51" s="5" t="s">
        <v>36</v>
      </c>
      <c r="N51" s="5" t="s">
        <v>36</v>
      </c>
      <c r="O51" s="5" t="s">
        <v>36</v>
      </c>
      <c r="P51" s="5" t="s">
        <v>36</v>
      </c>
      <c r="Q51" s="5" t="s">
        <v>36</v>
      </c>
      <c r="R51" s="5" t="s">
        <v>36</v>
      </c>
      <c r="S51" s="5" t="s">
        <v>36</v>
      </c>
      <c r="T51" s="5" t="s">
        <v>36</v>
      </c>
      <c r="U51" s="5" t="s">
        <v>36</v>
      </c>
      <c r="V51" s="5" t="s">
        <v>36</v>
      </c>
      <c r="W51" s="5" t="s">
        <v>36</v>
      </c>
      <c r="X51" s="5" t="s">
        <v>36</v>
      </c>
      <c r="Y51" s="5" t="s">
        <v>36</v>
      </c>
    </row>
    <row r="52" spans="1:25" ht="14.25">
      <c r="A52" t="s">
        <v>156</v>
      </c>
      <c r="B52" t="s">
        <v>157</v>
      </c>
      <c r="C52" t="s">
        <v>162</v>
      </c>
      <c r="E52" t="s">
        <v>101</v>
      </c>
      <c r="F52" t="s">
        <v>163</v>
      </c>
    </row>
    <row r="53" spans="1:25" ht="14.25">
      <c r="A53" t="s">
        <v>156</v>
      </c>
      <c r="B53" t="s">
        <v>157</v>
      </c>
      <c r="C53" t="s">
        <v>164</v>
      </c>
      <c r="E53" t="s">
        <v>107</v>
      </c>
      <c r="F53" t="s">
        <v>165</v>
      </c>
    </row>
    <row r="54" spans="1:25" ht="14.25">
      <c r="A54" t="s">
        <v>156</v>
      </c>
      <c r="B54" t="s">
        <v>157</v>
      </c>
      <c r="C54" t="s">
        <v>166</v>
      </c>
      <c r="E54" t="s">
        <v>167</v>
      </c>
      <c r="F54" t="s">
        <v>168</v>
      </c>
    </row>
    <row r="55" spans="1:25" ht="14.25">
      <c r="A55" t="s">
        <v>156</v>
      </c>
      <c r="B55" t="s">
        <v>157</v>
      </c>
      <c r="C55" t="s">
        <v>169</v>
      </c>
      <c r="E55" t="s">
        <v>170</v>
      </c>
    </row>
    <row r="56" spans="1:25" ht="14.25">
      <c r="A56" t="s">
        <v>156</v>
      </c>
      <c r="B56" t="s">
        <v>157</v>
      </c>
      <c r="C56" t="s">
        <v>171</v>
      </c>
      <c r="E56" t="s">
        <v>98</v>
      </c>
      <c r="F56" t="s">
        <v>172</v>
      </c>
    </row>
    <row r="57" spans="1:25" ht="14.25">
      <c r="A57" t="s">
        <v>156</v>
      </c>
      <c r="B57" t="s">
        <v>157</v>
      </c>
      <c r="C57" t="s">
        <v>173</v>
      </c>
      <c r="E57" t="s">
        <v>154</v>
      </c>
      <c r="F57" t="s">
        <v>174</v>
      </c>
    </row>
    <row r="58" spans="1:25" ht="14.25">
      <c r="A58" t="s">
        <v>156</v>
      </c>
      <c r="B58" t="s">
        <v>157</v>
      </c>
      <c r="C58" t="s">
        <v>175</v>
      </c>
      <c r="E58" t="s">
        <v>45</v>
      </c>
      <c r="F58" t="s">
        <v>176</v>
      </c>
    </row>
    <row r="59" spans="1:25" ht="14.25">
      <c r="A59" t="s">
        <v>156</v>
      </c>
      <c r="B59" t="s">
        <v>157</v>
      </c>
      <c r="C59" t="s">
        <v>177</v>
      </c>
      <c r="E59" t="s">
        <v>39</v>
      </c>
      <c r="F59" t="s">
        <v>178</v>
      </c>
    </row>
    <row r="60" spans="1:25" ht="14.25">
      <c r="A60" t="s">
        <v>156</v>
      </c>
      <c r="B60" t="s">
        <v>157</v>
      </c>
      <c r="C60" t="s">
        <v>179</v>
      </c>
      <c r="E60" t="s">
        <v>167</v>
      </c>
      <c r="F60" t="s">
        <v>180</v>
      </c>
    </row>
    <row r="61" spans="1:25" ht="14.25">
      <c r="A61" t="s">
        <v>156</v>
      </c>
      <c r="B61" t="s">
        <v>157</v>
      </c>
      <c r="C61" t="s">
        <v>181</v>
      </c>
      <c r="E61" t="s">
        <v>39</v>
      </c>
      <c r="F61" t="s">
        <v>182</v>
      </c>
    </row>
    <row r="62" spans="1:25" ht="14.25">
      <c r="A62" t="s">
        <v>156</v>
      </c>
      <c r="B62" t="s">
        <v>157</v>
      </c>
      <c r="C62" t="s">
        <v>183</v>
      </c>
      <c r="E62" t="s">
        <v>101</v>
      </c>
      <c r="F62" t="s">
        <v>184</v>
      </c>
    </row>
    <row r="63" spans="1:25" ht="14.25">
      <c r="A63" s="5" t="s">
        <v>156</v>
      </c>
      <c r="B63" s="5" t="s">
        <v>185</v>
      </c>
      <c r="C63" s="5" t="s">
        <v>186</v>
      </c>
      <c r="D63" s="5"/>
      <c r="E63" s="5" t="s">
        <v>33</v>
      </c>
      <c r="F63" s="5"/>
      <c r="G63" s="5" t="s">
        <v>187</v>
      </c>
      <c r="H63" s="5" t="s">
        <v>36</v>
      </c>
      <c r="I63" s="5" t="s">
        <v>37</v>
      </c>
      <c r="J63" s="5"/>
      <c r="K63" s="5" t="str">
        <f>CONCATENATE(IF(M63="YES","UC1;",""),IF(N63="YES"," UC2;",""),IF(O63="YES"," UC3",""))</f>
        <v/>
      </c>
      <c r="L63" s="5" t="str">
        <f>CONCATENATE(IF(P63="YES","e-Notification;",""),IF(Q63="YES"," e-Access;",""),IF(R63="YES"," e-Submission;",""),IF(S63="YES"," e-Evaluation;",""),IF(T63="YES"," e-Awarding;",""),IF(U63="YES"," e-Request;",""),IF(V63="YES"," e-Ordering;",""),IF(W63="YES"," e-Fulfiltment;",""),IF(X63="YES"," e-Invoicing;",""),IF(Y63="YES"," e-Payment;",""))</f>
        <v/>
      </c>
      <c r="M63" s="5"/>
      <c r="N63" s="5"/>
      <c r="O63" s="5"/>
      <c r="P63" s="5"/>
      <c r="Q63" s="5"/>
      <c r="R63" s="5"/>
      <c r="S63" s="5"/>
      <c r="T63" s="5"/>
      <c r="U63" s="5"/>
      <c r="V63" s="5"/>
      <c r="W63" s="5"/>
      <c r="X63" s="5"/>
      <c r="Y63" s="5"/>
    </row>
    <row r="64" spans="1:25" ht="14.25">
      <c r="A64" t="s">
        <v>156</v>
      </c>
      <c r="B64" t="s">
        <v>185</v>
      </c>
      <c r="C64" t="s">
        <v>188</v>
      </c>
      <c r="E64" t="s">
        <v>64</v>
      </c>
    </row>
    <row r="65" spans="1:25" ht="14.25">
      <c r="A65" t="s">
        <v>156</v>
      </c>
      <c r="B65" t="s">
        <v>185</v>
      </c>
      <c r="C65" t="s">
        <v>189</v>
      </c>
      <c r="E65" t="s">
        <v>190</v>
      </c>
    </row>
    <row r="66" spans="1:25" ht="14.25">
      <c r="A66" t="s">
        <v>156</v>
      </c>
      <c r="B66" t="s">
        <v>185</v>
      </c>
      <c r="C66" t="s">
        <v>191</v>
      </c>
      <c r="E66" t="s">
        <v>192</v>
      </c>
    </row>
    <row r="67" spans="1:25" ht="14.25">
      <c r="A67" t="s">
        <v>156</v>
      </c>
      <c r="B67" t="s">
        <v>185</v>
      </c>
      <c r="C67" t="s">
        <v>193</v>
      </c>
      <c r="E67" t="s">
        <v>101</v>
      </c>
    </row>
    <row r="68" spans="1:25" ht="14.25">
      <c r="A68" t="s">
        <v>156</v>
      </c>
      <c r="B68" t="s">
        <v>185</v>
      </c>
      <c r="C68" t="s">
        <v>194</v>
      </c>
      <c r="E68" t="s">
        <v>44</v>
      </c>
      <c r="G68" t="s">
        <v>195</v>
      </c>
    </row>
    <row r="69" spans="1:25" ht="14.25">
      <c r="A69" s="5" t="s">
        <v>196</v>
      </c>
      <c r="B69" s="5" t="s">
        <v>197</v>
      </c>
      <c r="C69" s="5" t="s">
        <v>198</v>
      </c>
      <c r="D69" s="5"/>
      <c r="E69" s="5" t="s">
        <v>33</v>
      </c>
      <c r="F69" s="5"/>
      <c r="G69" s="5" t="s">
        <v>195</v>
      </c>
      <c r="H69" s="5" t="s">
        <v>36</v>
      </c>
      <c r="I69" s="5" t="s">
        <v>37</v>
      </c>
      <c r="J69" s="5"/>
      <c r="K69" s="5" t="str">
        <f>CONCATENATE(IF(M69="YES","UC1;",""),IF(N69="YES"," UC2;",""),IF(O69="YES"," UC3",""))</f>
        <v/>
      </c>
      <c r="L69" s="5" t="str">
        <f>CONCATENATE(IF(P69="YES","e-Notification;",""),IF(Q69="YES"," e-Access;",""),IF(R69="YES"," e-Submission;",""),IF(S69="YES"," e-Evaluation;",""),IF(T69="YES"," e-Awarding;",""),IF(U69="YES"," e-Request;",""),IF(V69="YES"," e-Ordering;",""),IF(W69="YES"," e-Fulfiltment;",""),IF(X69="YES"," e-Invoicing;",""),IF(Y69="YES"," e-Payment;",""))</f>
        <v>e-Notification; e-Access;</v>
      </c>
      <c r="M69" s="5"/>
      <c r="N69" s="5"/>
      <c r="O69" s="5"/>
      <c r="P69" s="5" t="s">
        <v>36</v>
      </c>
      <c r="Q69" s="5" t="s">
        <v>36</v>
      </c>
      <c r="R69" s="5"/>
      <c r="S69" s="5"/>
      <c r="T69" s="5"/>
      <c r="U69" s="5"/>
      <c r="V69" s="5"/>
      <c r="W69" s="5"/>
      <c r="X69" s="5"/>
      <c r="Y69" s="5"/>
    </row>
    <row r="70" spans="1:25" ht="14.25">
      <c r="A70" t="s">
        <v>196</v>
      </c>
      <c r="B70" t="s">
        <v>197</v>
      </c>
      <c r="C70" t="s">
        <v>199</v>
      </c>
      <c r="E70" t="s">
        <v>39</v>
      </c>
      <c r="F70" t="s">
        <v>200</v>
      </c>
      <c r="G70" t="s">
        <v>195</v>
      </c>
    </row>
    <row r="71" spans="1:25" ht="14.25">
      <c r="A71" t="s">
        <v>196</v>
      </c>
      <c r="B71" t="s">
        <v>197</v>
      </c>
      <c r="C71" t="s">
        <v>201</v>
      </c>
      <c r="E71" t="s">
        <v>44</v>
      </c>
      <c r="G71" t="s">
        <v>195</v>
      </c>
    </row>
    <row r="72" spans="1:25" ht="14.25">
      <c r="A72" t="s">
        <v>196</v>
      </c>
      <c r="B72" t="s">
        <v>197</v>
      </c>
      <c r="C72" t="s">
        <v>202</v>
      </c>
      <c r="E72" t="s">
        <v>61</v>
      </c>
      <c r="G72" t="s">
        <v>203</v>
      </c>
    </row>
    <row r="73" spans="1:25" ht="14.25">
      <c r="A73" s="5" t="s">
        <v>204</v>
      </c>
      <c r="B73" s="5" t="s">
        <v>205</v>
      </c>
      <c r="C73" s="5" t="s">
        <v>206</v>
      </c>
      <c r="D73" s="5"/>
      <c r="E73" s="5" t="s">
        <v>33</v>
      </c>
      <c r="F73" s="5" t="s">
        <v>207</v>
      </c>
      <c r="G73" s="5" t="s">
        <v>203</v>
      </c>
      <c r="H73" s="5" t="s">
        <v>36</v>
      </c>
      <c r="I73" s="5" t="s">
        <v>208</v>
      </c>
      <c r="J73" s="5"/>
      <c r="K73" s="5" t="str">
        <f>CONCATENATE(IF(M73="YES","UC1;",""),IF(N73="YES"," UC2;",""),IF(O73="YES"," UC3",""))</f>
        <v/>
      </c>
      <c r="L73" s="5" t="str">
        <f>CONCATENATE(IF(P73="YES","e-Notification;",""),IF(Q73="YES"," e-Access;",""),IF(R73="YES"," e-Submission;",""),IF(S73="YES"," e-Evaluation;",""),IF(T73="YES"," e-Awarding;",""),IF(U73="YES"," e-Request;",""),IF(V73="YES"," e-Ordering;",""),IF(W73="YES"," e-Fulfiltment;",""),IF(X73="YES"," e-Invoicing;",""),IF(Y73="YES"," e-Payment;",""))</f>
        <v>e-Notification;</v>
      </c>
      <c r="M73" s="5"/>
      <c r="N73" s="5"/>
      <c r="O73" s="5"/>
      <c r="P73" s="5" t="s">
        <v>36</v>
      </c>
      <c r="Q73" s="5"/>
      <c r="R73" s="5"/>
      <c r="S73" s="5"/>
      <c r="T73" s="5"/>
      <c r="U73" s="5"/>
      <c r="V73" s="5"/>
      <c r="W73" s="5"/>
      <c r="X73" s="5"/>
      <c r="Y73" s="5"/>
    </row>
    <row r="74" spans="1:25" ht="14.25">
      <c r="A74" t="s">
        <v>204</v>
      </c>
      <c r="B74" t="s">
        <v>205</v>
      </c>
      <c r="C74" t="s">
        <v>209</v>
      </c>
      <c r="E74" t="s">
        <v>64</v>
      </c>
      <c r="G74" t="s">
        <v>203</v>
      </c>
    </row>
    <row r="75" spans="1:25" ht="14.25">
      <c r="A75" t="s">
        <v>204</v>
      </c>
      <c r="B75" t="s">
        <v>205</v>
      </c>
      <c r="C75" t="s">
        <v>210</v>
      </c>
      <c r="E75" t="s">
        <v>61</v>
      </c>
      <c r="G75" t="s">
        <v>203</v>
      </c>
    </row>
    <row r="76" spans="1:25" ht="14.25">
      <c r="A76" t="s">
        <v>204</v>
      </c>
      <c r="B76" t="s">
        <v>205</v>
      </c>
      <c r="C76" t="s">
        <v>211</v>
      </c>
      <c r="E76" t="s">
        <v>61</v>
      </c>
      <c r="G76" t="s">
        <v>203</v>
      </c>
    </row>
    <row r="77" spans="1:25" ht="14.25">
      <c r="A77" t="s">
        <v>204</v>
      </c>
      <c r="B77" t="s">
        <v>205</v>
      </c>
      <c r="C77" t="s">
        <v>212</v>
      </c>
      <c r="E77" t="s">
        <v>61</v>
      </c>
      <c r="G77" t="s">
        <v>213</v>
      </c>
    </row>
    <row r="78" spans="1:25" ht="14.25">
      <c r="A78" s="5" t="s">
        <v>214</v>
      </c>
      <c r="B78" s="5" t="s">
        <v>215</v>
      </c>
      <c r="C78" s="5" t="s">
        <v>216</v>
      </c>
      <c r="D78" s="5"/>
      <c r="E78" s="5" t="s">
        <v>61</v>
      </c>
      <c r="F78" s="5"/>
      <c r="G78" s="5" t="s">
        <v>213</v>
      </c>
      <c r="H78" s="5" t="s">
        <v>36</v>
      </c>
      <c r="I78" s="5" t="s">
        <v>217</v>
      </c>
      <c r="J78" s="5"/>
      <c r="K78" s="5" t="str">
        <f>CONCATENATE(IF(M78="YES","UC1;",""),IF(N78="YES"," UC2;",""),IF(O78="YES"," UC3",""))</f>
        <v/>
      </c>
      <c r="L78" s="5" t="str">
        <f>CONCATENATE(IF(P78="YES","e-Notification;",""),IF(Q78="YES"," e-Access;",""),IF(R78="YES"," e-Submission;",""),IF(S78="YES"," e-Evaluation;",""),IF(T78="YES"," e-Awarding;",""),IF(U78="YES"," e-Request;",""),IF(V78="YES"," e-Ordering;",""),IF(W78="YES"," e-Fulfiltment;",""),IF(X78="YES"," e-Invoicing;",""),IF(Y78="YES"," e-Payment;",""))</f>
        <v>e-Notification;</v>
      </c>
      <c r="M78" s="5"/>
      <c r="N78" s="5"/>
      <c r="O78" s="5"/>
      <c r="P78" s="5" t="s">
        <v>36</v>
      </c>
      <c r="Q78" s="5"/>
      <c r="R78" s="5"/>
      <c r="S78" s="5"/>
      <c r="T78" s="5"/>
      <c r="U78" s="5"/>
      <c r="V78" s="5"/>
      <c r="W78" s="5"/>
      <c r="X78" s="5"/>
      <c r="Y78" s="5"/>
    </row>
    <row r="79" spans="1:25" ht="14.25">
      <c r="A79" t="s">
        <v>214</v>
      </c>
      <c r="B79" t="s">
        <v>215</v>
      </c>
      <c r="C79" t="s">
        <v>218</v>
      </c>
      <c r="E79" t="s">
        <v>98</v>
      </c>
      <c r="F79" t="s">
        <v>219</v>
      </c>
      <c r="G79" t="s">
        <v>213</v>
      </c>
    </row>
    <row r="80" spans="1:25" ht="14.25">
      <c r="A80" t="s">
        <v>214</v>
      </c>
      <c r="B80" t="s">
        <v>215</v>
      </c>
      <c r="C80" t="s">
        <v>220</v>
      </c>
      <c r="E80" t="s">
        <v>61</v>
      </c>
    </row>
    <row r="81" spans="1:25" ht="14.25">
      <c r="A81" s="5" t="s">
        <v>221</v>
      </c>
      <c r="B81" s="5" t="s">
        <v>222</v>
      </c>
      <c r="C81" s="5" t="s">
        <v>223</v>
      </c>
      <c r="D81" s="5"/>
      <c r="E81" s="5" t="s">
        <v>33</v>
      </c>
      <c r="F81" s="5" t="s">
        <v>224</v>
      </c>
      <c r="G81" s="5"/>
      <c r="H81" s="5" t="s">
        <v>36</v>
      </c>
      <c r="I81" s="5" t="s">
        <v>208</v>
      </c>
      <c r="J81" s="5"/>
      <c r="K81" s="5" t="str">
        <f>CONCATENATE(IF(M81="YES","UC1;",""),IF(N81="YES"," UC2;",""),IF(O81="YES"," UC3",""))</f>
        <v>UC1; UC2;</v>
      </c>
      <c r="L81" s="5" t="str">
        <f>CONCATENATE(IF(P81="YES","e-Notification;",""),IF(Q81="YES"," e-Access;",""),IF(R81="YES"," e-Submission;",""),IF(S81="YES"," e-Evaluation;",""),IF(T81="YES"," e-Awarding;",""),IF(U81="YES"," e-Request;",""),IF(V81="YES"," e-Ordering;",""),IF(W81="YES"," e-Fulfiltment;",""),IF(X81="YES"," e-Invoicing;",""),IF(Y81="YES"," e-Payment;",""))</f>
        <v>e-Notification; e-Access;</v>
      </c>
      <c r="M81" s="5" t="s">
        <v>36</v>
      </c>
      <c r="N81" s="5" t="s">
        <v>36</v>
      </c>
      <c r="O81" s="5"/>
      <c r="P81" s="5" t="s">
        <v>36</v>
      </c>
      <c r="Q81" s="5" t="s">
        <v>36</v>
      </c>
      <c r="R81" s="5"/>
      <c r="S81" s="5"/>
      <c r="T81" s="5"/>
      <c r="U81" s="5"/>
      <c r="V81" s="5"/>
      <c r="W81" s="5"/>
      <c r="X81" s="5"/>
      <c r="Y81" s="5"/>
    </row>
    <row r="82" spans="1:25" ht="14.25">
      <c r="A82" t="s">
        <v>221</v>
      </c>
      <c r="B82" t="s">
        <v>222</v>
      </c>
      <c r="C82" t="s">
        <v>225</v>
      </c>
      <c r="E82" t="s">
        <v>64</v>
      </c>
    </row>
    <row r="83" spans="1:25" ht="14.25">
      <c r="A83" t="s">
        <v>221</v>
      </c>
      <c r="B83" t="s">
        <v>222</v>
      </c>
      <c r="C83" t="s">
        <v>226</v>
      </c>
      <c r="E83" t="s">
        <v>44</v>
      </c>
    </row>
    <row r="84" spans="1:25" ht="14.25">
      <c r="A84" s="5" t="s">
        <v>227</v>
      </c>
      <c r="B84" s="5" t="s">
        <v>228</v>
      </c>
      <c r="C84" s="5" t="s">
        <v>229</v>
      </c>
      <c r="D84" s="5"/>
      <c r="E84" s="5" t="s">
        <v>33</v>
      </c>
      <c r="F84" s="5" t="s">
        <v>230</v>
      </c>
      <c r="G84" s="5"/>
      <c r="H84" s="5" t="s">
        <v>36</v>
      </c>
      <c r="I84" s="5" t="s">
        <v>231</v>
      </c>
      <c r="J84" s="5"/>
      <c r="K84" s="5" t="str">
        <f t="shared" ref="K84:K147" si="2">CONCATENATE(IF(M84="YES","UC1;",""),IF(N84="YES"," UC2;",""),IF(O84="YES"," UC3",""))</f>
        <v>UC1; UC2;</v>
      </c>
      <c r="L84" s="5" t="str">
        <f t="shared" ref="L84:L147" si="3">CONCATENATE(IF(P84="YES","e-Notification;",""),IF(Q84="YES"," e-Access;",""),IF(R84="YES"," e-Submission;",""),IF(S84="YES"," e-Evaluation;",""),IF(T84="YES"," e-Awarding;",""),IF(U84="YES"," e-Request;",""),IF(V84="YES"," e-Ordering;",""),IF(W84="YES"," e-Fulfiltment;",""),IF(X84="YES"," e-Invoicing;",""),IF(Y84="YES"," e-Payment;",""))</f>
        <v xml:space="preserve"> e-Access; e-Submission; e-Awarding;</v>
      </c>
      <c r="M84" s="5" t="s">
        <v>36</v>
      </c>
      <c r="N84" s="5" t="s">
        <v>36</v>
      </c>
      <c r="O84" s="5"/>
      <c r="P84" s="5"/>
      <c r="Q84" s="5" t="s">
        <v>36</v>
      </c>
      <c r="R84" s="5" t="s">
        <v>36</v>
      </c>
      <c r="S84" s="5"/>
      <c r="T84" s="5" t="s">
        <v>36</v>
      </c>
      <c r="U84" s="5"/>
      <c r="V84" s="5"/>
      <c r="W84" s="5"/>
      <c r="X84" s="5"/>
      <c r="Y84" s="5"/>
    </row>
    <row r="85" spans="1:25" ht="14.25">
      <c r="A85" t="s">
        <v>227</v>
      </c>
      <c r="B85" t="s">
        <v>228</v>
      </c>
      <c r="C85" t="s">
        <v>232</v>
      </c>
      <c r="E85" t="s">
        <v>61</v>
      </c>
      <c r="K85" t="str">
        <f t="shared" si="2"/>
        <v/>
      </c>
      <c r="L85" t="str">
        <f t="shared" si="3"/>
        <v/>
      </c>
    </row>
    <row r="86" spans="1:25" ht="14.25">
      <c r="A86" t="s">
        <v>227</v>
      </c>
      <c r="B86" t="s">
        <v>228</v>
      </c>
      <c r="C86" t="s">
        <v>233</v>
      </c>
      <c r="E86" t="s">
        <v>39</v>
      </c>
      <c r="F86" t="s">
        <v>234</v>
      </c>
      <c r="K86" t="str">
        <f t="shared" si="2"/>
        <v/>
      </c>
      <c r="L86" t="str">
        <f t="shared" si="3"/>
        <v/>
      </c>
    </row>
    <row r="87" spans="1:25" ht="14.25">
      <c r="A87" t="s">
        <v>227</v>
      </c>
      <c r="B87" t="s">
        <v>228</v>
      </c>
      <c r="C87" t="s">
        <v>235</v>
      </c>
      <c r="E87" t="s">
        <v>167</v>
      </c>
      <c r="F87" t="s">
        <v>180</v>
      </c>
      <c r="G87" t="s">
        <v>236</v>
      </c>
      <c r="K87" t="str">
        <f t="shared" si="2"/>
        <v/>
      </c>
      <c r="L87" t="str">
        <f t="shared" si="3"/>
        <v/>
      </c>
    </row>
    <row r="88" spans="1:25" ht="14.25">
      <c r="A88" s="5" t="s">
        <v>237</v>
      </c>
      <c r="B88" s="5" t="s">
        <v>238</v>
      </c>
      <c r="C88" s="5" t="s">
        <v>239</v>
      </c>
      <c r="D88" s="5"/>
      <c r="E88" s="5" t="s">
        <v>33</v>
      </c>
      <c r="F88" s="5" t="s">
        <v>240</v>
      </c>
      <c r="G88" s="5" t="s">
        <v>236</v>
      </c>
      <c r="H88" s="5" t="s">
        <v>36</v>
      </c>
      <c r="I88" s="5" t="s">
        <v>91</v>
      </c>
      <c r="J88" s="5"/>
      <c r="K88" s="5" t="str">
        <f t="shared" si="2"/>
        <v>UC1; UC2;</v>
      </c>
      <c r="L88" s="5" t="str">
        <f t="shared" si="3"/>
        <v>e-Notification; e-Evaluation; e-Awarding;</v>
      </c>
      <c r="M88" s="5" t="s">
        <v>36</v>
      </c>
      <c r="N88" s="5" t="s">
        <v>36</v>
      </c>
      <c r="O88" s="5"/>
      <c r="P88" s="5" t="s">
        <v>36</v>
      </c>
      <c r="Q88" s="5"/>
      <c r="R88" s="5"/>
      <c r="S88" s="5" t="s">
        <v>36</v>
      </c>
      <c r="T88" s="5" t="s">
        <v>36</v>
      </c>
      <c r="U88" s="5"/>
      <c r="V88" s="5"/>
      <c r="W88" s="5"/>
      <c r="X88" s="5"/>
      <c r="Y88" s="5"/>
    </row>
    <row r="89" spans="1:25" ht="14.25">
      <c r="A89" t="s">
        <v>237</v>
      </c>
      <c r="B89" t="s">
        <v>238</v>
      </c>
      <c r="C89" t="s">
        <v>241</v>
      </c>
      <c r="E89" t="s">
        <v>61</v>
      </c>
      <c r="G89" t="s">
        <v>236</v>
      </c>
      <c r="K89" t="str">
        <f t="shared" si="2"/>
        <v/>
      </c>
      <c r="L89" t="str">
        <f t="shared" si="3"/>
        <v/>
      </c>
    </row>
    <row r="90" spans="1:25" ht="14.25">
      <c r="A90" t="s">
        <v>237</v>
      </c>
      <c r="B90" t="s">
        <v>238</v>
      </c>
      <c r="C90" t="s">
        <v>242</v>
      </c>
      <c r="E90" t="s">
        <v>64</v>
      </c>
      <c r="G90" t="s">
        <v>236</v>
      </c>
      <c r="K90" t="str">
        <f t="shared" si="2"/>
        <v/>
      </c>
      <c r="L90" t="str">
        <f t="shared" si="3"/>
        <v/>
      </c>
    </row>
    <row r="91" spans="1:25" ht="14.25">
      <c r="A91" t="s">
        <v>237</v>
      </c>
      <c r="B91" t="s">
        <v>238</v>
      </c>
      <c r="C91" t="s">
        <v>243</v>
      </c>
      <c r="E91" t="s">
        <v>44</v>
      </c>
      <c r="G91" t="s">
        <v>236</v>
      </c>
      <c r="K91" t="str">
        <f t="shared" si="2"/>
        <v/>
      </c>
      <c r="L91" t="str">
        <f t="shared" si="3"/>
        <v/>
      </c>
    </row>
    <row r="92" spans="1:25" ht="14.25">
      <c r="A92" t="s">
        <v>237</v>
      </c>
      <c r="B92" t="s">
        <v>238</v>
      </c>
      <c r="C92" t="s">
        <v>244</v>
      </c>
      <c r="E92" t="s">
        <v>39</v>
      </c>
      <c r="F92" t="s">
        <v>245</v>
      </c>
      <c r="K92" t="str">
        <f t="shared" si="2"/>
        <v/>
      </c>
      <c r="L92" t="str">
        <f t="shared" si="3"/>
        <v/>
      </c>
    </row>
    <row r="93" spans="1:25" ht="14.25">
      <c r="A93" s="5" t="s">
        <v>246</v>
      </c>
      <c r="B93" s="5" t="s">
        <v>247</v>
      </c>
      <c r="C93" s="5" t="s">
        <v>248</v>
      </c>
      <c r="D93" s="5"/>
      <c r="E93" s="5" t="s">
        <v>61</v>
      </c>
      <c r="F93" s="5"/>
      <c r="G93" s="5"/>
      <c r="H93" s="5" t="s">
        <v>36</v>
      </c>
      <c r="I93" s="5" t="s">
        <v>72</v>
      </c>
      <c r="J93" s="5"/>
      <c r="K93" s="5" t="str">
        <f t="shared" si="2"/>
        <v/>
      </c>
      <c r="L93" s="5" t="str">
        <f t="shared" si="3"/>
        <v>e-Notification; e-Access; e-Submission; e-Evaluation; e-Awarding; e-Request; e-Ordering; e-Fulfiltment; e-Invoicing; e-Payment;</v>
      </c>
      <c r="M93" s="5"/>
      <c r="N93" s="5"/>
      <c r="O93" s="5"/>
      <c r="P93" s="5" t="s">
        <v>36</v>
      </c>
      <c r="Q93" s="5" t="s">
        <v>36</v>
      </c>
      <c r="R93" s="5" t="s">
        <v>36</v>
      </c>
      <c r="S93" s="5" t="s">
        <v>36</v>
      </c>
      <c r="T93" s="5" t="s">
        <v>36</v>
      </c>
      <c r="U93" s="5" t="s">
        <v>36</v>
      </c>
      <c r="V93" s="5" t="s">
        <v>36</v>
      </c>
      <c r="W93" s="5" t="s">
        <v>36</v>
      </c>
      <c r="X93" s="5" t="s">
        <v>36</v>
      </c>
      <c r="Y93" s="5" t="s">
        <v>36</v>
      </c>
    </row>
    <row r="94" spans="1:25" ht="14.25">
      <c r="A94" t="s">
        <v>246</v>
      </c>
      <c r="B94" t="s">
        <v>247</v>
      </c>
      <c r="C94" t="s">
        <v>249</v>
      </c>
      <c r="E94" t="s">
        <v>33</v>
      </c>
      <c r="F94" t="s">
        <v>250</v>
      </c>
      <c r="K94" t="str">
        <f t="shared" si="2"/>
        <v/>
      </c>
      <c r="L94" t="str">
        <f t="shared" si="3"/>
        <v/>
      </c>
    </row>
    <row r="95" spans="1:25" ht="14.25">
      <c r="A95" t="s">
        <v>246</v>
      </c>
      <c r="B95" t="s">
        <v>247</v>
      </c>
      <c r="C95" t="s">
        <v>251</v>
      </c>
      <c r="E95" t="s">
        <v>39</v>
      </c>
      <c r="F95" t="s">
        <v>182</v>
      </c>
      <c r="G95" t="s">
        <v>252</v>
      </c>
      <c r="K95" t="str">
        <f t="shared" si="2"/>
        <v/>
      </c>
      <c r="L95" t="str">
        <f t="shared" si="3"/>
        <v/>
      </c>
    </row>
    <row r="96" spans="1:25" ht="14.25">
      <c r="A96" s="5" t="s">
        <v>253</v>
      </c>
      <c r="B96" s="5" t="s">
        <v>254</v>
      </c>
      <c r="C96" s="5" t="s">
        <v>255</v>
      </c>
      <c r="D96" s="5"/>
      <c r="E96" s="5" t="s">
        <v>33</v>
      </c>
      <c r="F96" s="5"/>
      <c r="G96" s="5" t="s">
        <v>252</v>
      </c>
      <c r="H96" s="5" t="s">
        <v>36</v>
      </c>
      <c r="I96" s="5" t="s">
        <v>37</v>
      </c>
      <c r="J96" s="5"/>
      <c r="K96" s="5" t="str">
        <f t="shared" si="2"/>
        <v/>
      </c>
      <c r="L96" s="5" t="str">
        <f t="shared" si="3"/>
        <v>e-Notification;</v>
      </c>
      <c r="M96" s="5"/>
      <c r="N96" s="5"/>
      <c r="O96" s="5"/>
      <c r="P96" s="5" t="s">
        <v>36</v>
      </c>
      <c r="Q96" s="5"/>
      <c r="R96" s="5"/>
      <c r="S96" s="5"/>
      <c r="T96" s="5"/>
      <c r="U96" s="5"/>
      <c r="V96" s="5"/>
      <c r="W96" s="5"/>
      <c r="X96" s="5"/>
      <c r="Y96" s="5"/>
    </row>
    <row r="97" spans="1:25" ht="14.25">
      <c r="A97" t="s">
        <v>253</v>
      </c>
      <c r="B97" t="s">
        <v>254</v>
      </c>
      <c r="C97" t="s">
        <v>256</v>
      </c>
      <c r="E97" t="s">
        <v>39</v>
      </c>
      <c r="F97" t="s">
        <v>257</v>
      </c>
      <c r="G97" t="s">
        <v>258</v>
      </c>
      <c r="K97" t="str">
        <f t="shared" si="2"/>
        <v/>
      </c>
      <c r="L97" t="str">
        <f t="shared" si="3"/>
        <v/>
      </c>
    </row>
    <row r="98" spans="1:25" ht="14.25">
      <c r="A98" s="5" t="s">
        <v>259</v>
      </c>
      <c r="B98" s="5" t="s">
        <v>260</v>
      </c>
      <c r="C98" s="5" t="s">
        <v>261</v>
      </c>
      <c r="D98" s="5"/>
      <c r="E98" s="5" t="s">
        <v>33</v>
      </c>
      <c r="F98" s="5" t="s">
        <v>262</v>
      </c>
      <c r="G98" s="5" t="s">
        <v>258</v>
      </c>
      <c r="H98" s="5" t="s">
        <v>36</v>
      </c>
      <c r="I98" s="5" t="s">
        <v>208</v>
      </c>
      <c r="J98" s="5"/>
      <c r="K98" s="5" t="str">
        <f t="shared" si="2"/>
        <v/>
      </c>
      <c r="L98" s="5" t="str">
        <f t="shared" si="3"/>
        <v>e-Notification;</v>
      </c>
      <c r="M98" s="5"/>
      <c r="N98" s="5"/>
      <c r="O98" s="5"/>
      <c r="P98" s="5" t="s">
        <v>36</v>
      </c>
      <c r="Q98" s="5"/>
      <c r="R98" s="5"/>
      <c r="S98" s="5"/>
      <c r="T98" s="5"/>
      <c r="U98" s="5"/>
      <c r="V98" s="5"/>
      <c r="W98" s="5"/>
      <c r="X98" s="5"/>
      <c r="Y98" s="5"/>
    </row>
    <row r="99" spans="1:25" ht="14.25">
      <c r="A99" t="s">
        <v>259</v>
      </c>
      <c r="B99" t="s">
        <v>260</v>
      </c>
      <c r="C99" t="s">
        <v>263</v>
      </c>
      <c r="E99" t="s">
        <v>64</v>
      </c>
      <c r="G99" t="s">
        <v>264</v>
      </c>
      <c r="K99" t="str">
        <f t="shared" si="2"/>
        <v/>
      </c>
      <c r="L99" t="str">
        <f t="shared" si="3"/>
        <v/>
      </c>
    </row>
    <row r="100" spans="1:25" ht="14.25">
      <c r="A100" s="5" t="s">
        <v>265</v>
      </c>
      <c r="B100" s="5" t="s">
        <v>266</v>
      </c>
      <c r="C100" s="5" t="s">
        <v>267</v>
      </c>
      <c r="D100" s="5"/>
      <c r="E100" s="5" t="s">
        <v>33</v>
      </c>
      <c r="F100" s="5" t="s">
        <v>268</v>
      </c>
      <c r="G100" s="5" t="s">
        <v>264</v>
      </c>
      <c r="H100" s="5" t="s">
        <v>36</v>
      </c>
      <c r="I100" s="5" t="s">
        <v>269</v>
      </c>
      <c r="J100" s="5"/>
      <c r="K100" s="5" t="str">
        <f t="shared" si="2"/>
        <v/>
      </c>
      <c r="L100" s="5" t="str">
        <f t="shared" si="3"/>
        <v>e-Notification; e-Submission;</v>
      </c>
      <c r="M100" s="5"/>
      <c r="N100" s="5"/>
      <c r="O100" s="5"/>
      <c r="P100" s="5" t="s">
        <v>36</v>
      </c>
      <c r="Q100" s="5"/>
      <c r="R100" s="5" t="s">
        <v>36</v>
      </c>
      <c r="S100" s="5"/>
      <c r="T100" s="5"/>
      <c r="U100" s="5"/>
      <c r="V100" s="5"/>
      <c r="W100" s="5"/>
      <c r="X100" s="5"/>
      <c r="Y100" s="5"/>
    </row>
    <row r="101" spans="1:25" ht="14.25">
      <c r="A101" t="s">
        <v>265</v>
      </c>
      <c r="B101" t="s">
        <v>266</v>
      </c>
      <c r="C101" t="s">
        <v>270</v>
      </c>
      <c r="E101" t="s">
        <v>39</v>
      </c>
      <c r="F101" t="s">
        <v>271</v>
      </c>
      <c r="G101" t="s">
        <v>264</v>
      </c>
      <c r="K101" t="str">
        <f t="shared" si="2"/>
        <v/>
      </c>
      <c r="L101" t="str">
        <f t="shared" si="3"/>
        <v/>
      </c>
    </row>
    <row r="102" spans="1:25" ht="14.25">
      <c r="A102" t="s">
        <v>265</v>
      </c>
      <c r="B102" t="s">
        <v>266</v>
      </c>
      <c r="C102" t="s">
        <v>272</v>
      </c>
      <c r="E102" t="s">
        <v>61</v>
      </c>
      <c r="G102" t="s">
        <v>264</v>
      </c>
      <c r="K102" t="str">
        <f t="shared" si="2"/>
        <v/>
      </c>
      <c r="L102" t="str">
        <f t="shared" si="3"/>
        <v/>
      </c>
    </row>
    <row r="103" spans="1:25" ht="14.25">
      <c r="A103" t="s">
        <v>265</v>
      </c>
      <c r="B103" t="s">
        <v>266</v>
      </c>
      <c r="C103" t="s">
        <v>273</v>
      </c>
      <c r="E103" t="s">
        <v>44</v>
      </c>
      <c r="G103" t="s">
        <v>264</v>
      </c>
      <c r="K103" t="str">
        <f t="shared" si="2"/>
        <v/>
      </c>
      <c r="L103" t="str">
        <f t="shared" si="3"/>
        <v/>
      </c>
    </row>
    <row r="104" spans="1:25" ht="14.25">
      <c r="A104" t="s">
        <v>265</v>
      </c>
      <c r="B104" t="s">
        <v>266</v>
      </c>
      <c r="C104" t="s">
        <v>274</v>
      </c>
      <c r="E104" t="s">
        <v>44</v>
      </c>
      <c r="G104" t="s">
        <v>264</v>
      </c>
      <c r="K104" t="str">
        <f t="shared" si="2"/>
        <v/>
      </c>
      <c r="L104" t="str">
        <f t="shared" si="3"/>
        <v/>
      </c>
    </row>
    <row r="105" spans="1:25" ht="14.25">
      <c r="A105" t="s">
        <v>265</v>
      </c>
      <c r="B105" t="s">
        <v>266</v>
      </c>
      <c r="C105" t="s">
        <v>275</v>
      </c>
      <c r="E105" t="s">
        <v>44</v>
      </c>
      <c r="G105" t="s">
        <v>276</v>
      </c>
      <c r="K105" t="str">
        <f t="shared" si="2"/>
        <v/>
      </c>
      <c r="L105" t="str">
        <f t="shared" si="3"/>
        <v/>
      </c>
    </row>
    <row r="106" spans="1:25" ht="14.25">
      <c r="A106" s="5" t="s">
        <v>277</v>
      </c>
      <c r="B106" s="5" t="s">
        <v>278</v>
      </c>
      <c r="C106" s="5" t="s">
        <v>279</v>
      </c>
      <c r="D106" s="5"/>
      <c r="E106" s="5" t="s">
        <v>33</v>
      </c>
      <c r="F106" s="5" t="s">
        <v>280</v>
      </c>
      <c r="G106" s="5" t="s">
        <v>276</v>
      </c>
      <c r="H106" s="5" t="s">
        <v>36</v>
      </c>
      <c r="I106" s="5" t="s">
        <v>281</v>
      </c>
      <c r="J106" s="5"/>
      <c r="K106" s="5" t="str">
        <f t="shared" si="2"/>
        <v>UC1;</v>
      </c>
      <c r="L106" s="5" t="str">
        <f t="shared" si="3"/>
        <v>e-Notification;</v>
      </c>
      <c r="M106" s="5" t="s">
        <v>36</v>
      </c>
      <c r="N106" s="5"/>
      <c r="O106" s="5"/>
      <c r="P106" s="5" t="s">
        <v>36</v>
      </c>
      <c r="Q106" s="5"/>
      <c r="R106" s="5"/>
      <c r="S106" s="5"/>
      <c r="T106" s="5"/>
      <c r="U106" s="5"/>
      <c r="V106" s="5"/>
      <c r="W106" s="5"/>
      <c r="X106" s="5"/>
      <c r="Y106" s="5"/>
    </row>
    <row r="107" spans="1:25" ht="14.25">
      <c r="A107" t="s">
        <v>277</v>
      </c>
      <c r="B107" t="s">
        <v>278</v>
      </c>
      <c r="C107" t="s">
        <v>282</v>
      </c>
      <c r="E107" t="s">
        <v>64</v>
      </c>
      <c r="G107" t="s">
        <v>276</v>
      </c>
      <c r="K107" t="str">
        <f t="shared" si="2"/>
        <v/>
      </c>
      <c r="L107" t="str">
        <f t="shared" si="3"/>
        <v/>
      </c>
    </row>
    <row r="108" spans="1:25" ht="14.25">
      <c r="A108" t="s">
        <v>277</v>
      </c>
      <c r="B108" t="s">
        <v>278</v>
      </c>
      <c r="C108" t="s">
        <v>283</v>
      </c>
      <c r="E108" t="s">
        <v>64</v>
      </c>
      <c r="G108" t="s">
        <v>276</v>
      </c>
      <c r="K108" t="str">
        <f t="shared" si="2"/>
        <v/>
      </c>
      <c r="L108" t="str">
        <f t="shared" si="3"/>
        <v/>
      </c>
    </row>
    <row r="109" spans="1:25" ht="14.25">
      <c r="A109" t="s">
        <v>277</v>
      </c>
      <c r="B109" t="s">
        <v>278</v>
      </c>
      <c r="C109" t="s">
        <v>284</v>
      </c>
      <c r="E109" t="s">
        <v>285</v>
      </c>
      <c r="G109" t="s">
        <v>276</v>
      </c>
      <c r="K109" t="str">
        <f t="shared" si="2"/>
        <v/>
      </c>
      <c r="L109" t="str">
        <f t="shared" si="3"/>
        <v/>
      </c>
    </row>
    <row r="110" spans="1:25" ht="14.25">
      <c r="A110" t="s">
        <v>277</v>
      </c>
      <c r="B110" t="s">
        <v>278</v>
      </c>
      <c r="C110" t="s">
        <v>286</v>
      </c>
      <c r="E110" t="s">
        <v>39</v>
      </c>
      <c r="F110" t="s">
        <v>287</v>
      </c>
      <c r="G110" t="s">
        <v>276</v>
      </c>
      <c r="K110" t="str">
        <f t="shared" si="2"/>
        <v/>
      </c>
      <c r="L110" t="str">
        <f t="shared" si="3"/>
        <v/>
      </c>
    </row>
    <row r="111" spans="1:25" ht="14.25">
      <c r="A111" t="s">
        <v>277</v>
      </c>
      <c r="B111" t="s">
        <v>278</v>
      </c>
      <c r="C111" t="s">
        <v>288</v>
      </c>
      <c r="E111" t="s">
        <v>285</v>
      </c>
      <c r="F111" t="s">
        <v>289</v>
      </c>
      <c r="G111" t="s">
        <v>290</v>
      </c>
      <c r="K111" t="str">
        <f t="shared" si="2"/>
        <v/>
      </c>
      <c r="L111" t="str">
        <f t="shared" si="3"/>
        <v/>
      </c>
    </row>
    <row r="112" spans="1:25" ht="14.25">
      <c r="A112" s="5" t="s">
        <v>291</v>
      </c>
      <c r="B112" s="5" t="s">
        <v>292</v>
      </c>
      <c r="C112" s="5" t="s">
        <v>293</v>
      </c>
      <c r="D112" s="5"/>
      <c r="E112" s="5" t="s">
        <v>33</v>
      </c>
      <c r="F112" s="5" t="s">
        <v>294</v>
      </c>
      <c r="G112" s="5" t="s">
        <v>290</v>
      </c>
      <c r="H112" s="5" t="s">
        <v>36</v>
      </c>
      <c r="I112" s="5" t="s">
        <v>72</v>
      </c>
      <c r="J112" s="5"/>
      <c r="K112" s="5" t="str">
        <f t="shared" si="2"/>
        <v>UC1; UC2; UC3</v>
      </c>
      <c r="L112" s="5" t="str">
        <f t="shared" si="3"/>
        <v>e-Notification;</v>
      </c>
      <c r="M112" s="5" t="s">
        <v>36</v>
      </c>
      <c r="N112" s="5" t="s">
        <v>36</v>
      </c>
      <c r="O112" s="5" t="s">
        <v>36</v>
      </c>
      <c r="P112" s="5" t="s">
        <v>36</v>
      </c>
      <c r="Q112" s="5"/>
      <c r="R112" s="5"/>
      <c r="S112" s="5"/>
      <c r="T112" s="5"/>
      <c r="U112" s="5"/>
      <c r="V112" s="5"/>
      <c r="W112" s="5"/>
      <c r="X112" s="5"/>
      <c r="Y112" s="5"/>
    </row>
    <row r="113" spans="1:25" ht="14.25">
      <c r="A113" t="s">
        <v>291</v>
      </c>
      <c r="B113" t="s">
        <v>292</v>
      </c>
      <c r="C113" t="s">
        <v>295</v>
      </c>
      <c r="E113" t="s">
        <v>64</v>
      </c>
      <c r="G113" t="s">
        <v>290</v>
      </c>
      <c r="K113" t="str">
        <f t="shared" si="2"/>
        <v/>
      </c>
      <c r="L113" t="str">
        <f t="shared" si="3"/>
        <v/>
      </c>
    </row>
    <row r="114" spans="1:25" ht="14.25">
      <c r="A114" t="s">
        <v>291</v>
      </c>
      <c r="B114" t="s">
        <v>292</v>
      </c>
      <c r="C114" t="s">
        <v>296</v>
      </c>
      <c r="E114" t="s">
        <v>61</v>
      </c>
      <c r="G114" t="s">
        <v>297</v>
      </c>
      <c r="K114" t="str">
        <f t="shared" si="2"/>
        <v/>
      </c>
      <c r="L114" t="str">
        <f t="shared" si="3"/>
        <v/>
      </c>
    </row>
    <row r="115" spans="1:25" ht="14.25">
      <c r="A115" s="5" t="s">
        <v>298</v>
      </c>
      <c r="B115" s="5" t="s">
        <v>299</v>
      </c>
      <c r="C115" s="5" t="s">
        <v>300</v>
      </c>
      <c r="D115" s="5"/>
      <c r="E115" s="5" t="s">
        <v>33</v>
      </c>
      <c r="F115" s="5" t="s">
        <v>301</v>
      </c>
      <c r="G115" s="5" t="s">
        <v>297</v>
      </c>
      <c r="H115" s="5" t="s">
        <v>36</v>
      </c>
      <c r="I115" s="5" t="s">
        <v>91</v>
      </c>
      <c r="J115" s="5"/>
      <c r="K115" s="5" t="str">
        <f t="shared" si="2"/>
        <v>UC1;</v>
      </c>
      <c r="L115" s="5" t="str">
        <f t="shared" si="3"/>
        <v>e-Notification;</v>
      </c>
      <c r="M115" s="5" t="s">
        <v>36</v>
      </c>
      <c r="N115" s="5"/>
      <c r="O115" s="5"/>
      <c r="P115" s="5" t="s">
        <v>36</v>
      </c>
      <c r="Q115" s="5"/>
      <c r="R115" s="5"/>
      <c r="S115" s="5"/>
      <c r="T115" s="5"/>
      <c r="U115" s="5"/>
      <c r="V115" s="5"/>
      <c r="W115" s="5"/>
      <c r="X115" s="5"/>
      <c r="Y115" s="5"/>
    </row>
    <row r="116" spans="1:25" ht="14.25">
      <c r="A116" t="s">
        <v>298</v>
      </c>
      <c r="B116" t="s">
        <v>299</v>
      </c>
      <c r="C116" t="s">
        <v>302</v>
      </c>
      <c r="E116" t="s">
        <v>98</v>
      </c>
      <c r="F116" t="s">
        <v>303</v>
      </c>
      <c r="G116" t="s">
        <v>297</v>
      </c>
      <c r="K116" t="str">
        <f t="shared" si="2"/>
        <v/>
      </c>
      <c r="L116" t="str">
        <f t="shared" si="3"/>
        <v/>
      </c>
    </row>
    <row r="117" spans="1:25" ht="14.25">
      <c r="A117" t="s">
        <v>298</v>
      </c>
      <c r="B117" t="s">
        <v>299</v>
      </c>
      <c r="C117" t="s">
        <v>304</v>
      </c>
      <c r="E117" t="s">
        <v>98</v>
      </c>
      <c r="F117" t="s">
        <v>305</v>
      </c>
      <c r="G117" t="s">
        <v>306</v>
      </c>
      <c r="K117" t="str">
        <f t="shared" si="2"/>
        <v/>
      </c>
      <c r="L117" t="str">
        <f t="shared" si="3"/>
        <v/>
      </c>
    </row>
    <row r="118" spans="1:25" ht="14.25">
      <c r="A118" s="5" t="s">
        <v>307</v>
      </c>
      <c r="B118" s="5" t="s">
        <v>308</v>
      </c>
      <c r="C118" s="5" t="s">
        <v>309</v>
      </c>
      <c r="D118" s="5"/>
      <c r="E118" s="5" t="s">
        <v>33</v>
      </c>
      <c r="F118" s="5" t="s">
        <v>310</v>
      </c>
      <c r="G118" s="5"/>
      <c r="H118" s="5" t="s">
        <v>36</v>
      </c>
      <c r="I118" s="5" t="s">
        <v>37</v>
      </c>
      <c r="J118" s="5"/>
      <c r="K118" s="5" t="str">
        <f t="shared" si="2"/>
        <v/>
      </c>
      <c r="L118" s="5" t="str">
        <f t="shared" si="3"/>
        <v>e-Notification;</v>
      </c>
      <c r="M118" s="5"/>
      <c r="N118" s="5"/>
      <c r="O118" s="5"/>
      <c r="P118" s="5" t="s">
        <v>36</v>
      </c>
      <c r="Q118" s="5"/>
      <c r="R118" s="5"/>
      <c r="S118" s="5"/>
      <c r="T118" s="5"/>
      <c r="U118" s="5"/>
      <c r="V118" s="5"/>
      <c r="W118" s="5"/>
      <c r="X118" s="5"/>
      <c r="Y118" s="5"/>
    </row>
    <row r="119" spans="1:25" ht="14.25">
      <c r="A119" s="5" t="s">
        <v>311</v>
      </c>
      <c r="B119" s="5" t="s">
        <v>312</v>
      </c>
      <c r="C119" s="5" t="s">
        <v>313</v>
      </c>
      <c r="D119" s="5"/>
      <c r="E119" s="5" t="s">
        <v>64</v>
      </c>
      <c r="F119" s="5"/>
      <c r="G119" s="5"/>
      <c r="H119" s="5" t="s">
        <v>36</v>
      </c>
      <c r="I119" s="5" t="s">
        <v>208</v>
      </c>
      <c r="J119" s="5"/>
      <c r="K119" s="5" t="str">
        <f t="shared" si="2"/>
        <v xml:space="preserve"> UC2; UC3</v>
      </c>
      <c r="L119" s="5" t="str">
        <f t="shared" si="3"/>
        <v xml:space="preserve"> e-Request; e-Ordering; e-Fulfiltment; e-Invoicing; e-Payment;</v>
      </c>
      <c r="M119" s="5"/>
      <c r="N119" s="5" t="s">
        <v>36</v>
      </c>
      <c r="O119" s="5" t="s">
        <v>36</v>
      </c>
      <c r="P119" s="5"/>
      <c r="Q119" s="5"/>
      <c r="R119" s="5"/>
      <c r="S119" s="5"/>
      <c r="T119" s="5"/>
      <c r="U119" s="5" t="s">
        <v>36</v>
      </c>
      <c r="V119" s="5" t="s">
        <v>36</v>
      </c>
      <c r="W119" s="5" t="s">
        <v>36</v>
      </c>
      <c r="X119" s="5" t="s">
        <v>36</v>
      </c>
      <c r="Y119" s="5" t="s">
        <v>36</v>
      </c>
    </row>
    <row r="120" spans="1:25" ht="14.25">
      <c r="A120" t="s">
        <v>311</v>
      </c>
      <c r="B120" t="s">
        <v>312</v>
      </c>
      <c r="C120" t="s">
        <v>314</v>
      </c>
      <c r="E120" t="s">
        <v>39</v>
      </c>
      <c r="F120" t="s">
        <v>182</v>
      </c>
      <c r="K120" t="str">
        <f t="shared" si="2"/>
        <v/>
      </c>
      <c r="L120" t="str">
        <f t="shared" si="3"/>
        <v/>
      </c>
    </row>
    <row r="121" spans="1:25" ht="14.25">
      <c r="A121" s="5" t="s">
        <v>315</v>
      </c>
      <c r="B121" s="5" t="s">
        <v>316</v>
      </c>
      <c r="C121" s="5" t="s">
        <v>317</v>
      </c>
      <c r="D121" s="5"/>
      <c r="E121" s="5" t="s">
        <v>33</v>
      </c>
      <c r="F121" s="5" t="s">
        <v>318</v>
      </c>
      <c r="G121" s="5"/>
      <c r="H121" s="5" t="s">
        <v>36</v>
      </c>
      <c r="I121" s="5" t="s">
        <v>269</v>
      </c>
      <c r="J121" s="5"/>
      <c r="K121" s="5" t="str">
        <f t="shared" si="2"/>
        <v>UC1; UC2; UC3</v>
      </c>
      <c r="L121" s="5" t="str">
        <f t="shared" si="3"/>
        <v>e-Notification;</v>
      </c>
      <c r="M121" s="5" t="s">
        <v>36</v>
      </c>
      <c r="N121" s="5" t="s">
        <v>36</v>
      </c>
      <c r="O121" s="5" t="s">
        <v>36</v>
      </c>
      <c r="P121" s="5" t="s">
        <v>36</v>
      </c>
      <c r="Q121" s="5"/>
      <c r="R121" s="5"/>
      <c r="S121" s="5"/>
      <c r="T121" s="5"/>
      <c r="U121" s="5"/>
      <c r="V121" s="5"/>
      <c r="W121" s="5"/>
      <c r="X121" s="5"/>
      <c r="Y121" s="5"/>
    </row>
    <row r="122" spans="1:25" ht="14.25">
      <c r="A122" t="s">
        <v>315</v>
      </c>
      <c r="B122" t="s">
        <v>316</v>
      </c>
      <c r="C122" t="s">
        <v>319</v>
      </c>
      <c r="E122" t="s">
        <v>64</v>
      </c>
      <c r="K122" t="str">
        <f t="shared" si="2"/>
        <v/>
      </c>
      <c r="L122" t="str">
        <f t="shared" si="3"/>
        <v/>
      </c>
    </row>
    <row r="123" spans="1:25" ht="14.25">
      <c r="A123" t="s">
        <v>315</v>
      </c>
      <c r="B123" t="s">
        <v>316</v>
      </c>
      <c r="C123" t="s">
        <v>320</v>
      </c>
      <c r="E123" t="s">
        <v>39</v>
      </c>
      <c r="F123" t="s">
        <v>321</v>
      </c>
      <c r="K123" t="str">
        <f t="shared" si="2"/>
        <v/>
      </c>
      <c r="L123" t="str">
        <f t="shared" si="3"/>
        <v/>
      </c>
    </row>
    <row r="124" spans="1:25" ht="14.25">
      <c r="A124" t="s">
        <v>315</v>
      </c>
      <c r="B124" t="s">
        <v>316</v>
      </c>
      <c r="C124" t="s">
        <v>322</v>
      </c>
      <c r="E124" t="s">
        <v>44</v>
      </c>
      <c r="K124" t="str">
        <f t="shared" si="2"/>
        <v/>
      </c>
      <c r="L124" t="str">
        <f t="shared" si="3"/>
        <v/>
      </c>
    </row>
    <row r="125" spans="1:25" ht="14.25">
      <c r="A125" t="s">
        <v>315</v>
      </c>
      <c r="B125" t="s">
        <v>316</v>
      </c>
      <c r="C125" t="s">
        <v>323</v>
      </c>
      <c r="E125" t="s">
        <v>167</v>
      </c>
      <c r="G125" t="s">
        <v>324</v>
      </c>
      <c r="K125" t="str">
        <f t="shared" si="2"/>
        <v/>
      </c>
      <c r="L125" t="str">
        <f t="shared" si="3"/>
        <v/>
      </c>
    </row>
    <row r="126" spans="1:25" ht="14.25">
      <c r="A126" s="5" t="s">
        <v>325</v>
      </c>
      <c r="B126" s="5" t="s">
        <v>326</v>
      </c>
      <c r="C126" s="5" t="s">
        <v>327</v>
      </c>
      <c r="D126" s="5"/>
      <c r="E126" s="5" t="s">
        <v>33</v>
      </c>
      <c r="F126" s="5"/>
      <c r="G126" s="5" t="s">
        <v>324</v>
      </c>
      <c r="H126" s="5" t="s">
        <v>36</v>
      </c>
      <c r="I126" s="5" t="s">
        <v>37</v>
      </c>
      <c r="J126" s="5"/>
      <c r="K126" s="5" t="str">
        <f t="shared" si="2"/>
        <v/>
      </c>
      <c r="L126" s="5" t="str">
        <f t="shared" si="3"/>
        <v>e-Notification; e-Request; e-Ordering;</v>
      </c>
      <c r="M126" s="5"/>
      <c r="N126" s="5"/>
      <c r="O126" s="5"/>
      <c r="P126" s="5" t="s">
        <v>36</v>
      </c>
      <c r="Q126" s="5"/>
      <c r="R126" s="5"/>
      <c r="S126" s="5"/>
      <c r="T126" s="5"/>
      <c r="U126" s="5" t="s">
        <v>36</v>
      </c>
      <c r="V126" s="5" t="s">
        <v>36</v>
      </c>
      <c r="W126" s="5"/>
      <c r="X126" s="5"/>
      <c r="Y126" s="5"/>
    </row>
    <row r="127" spans="1:25" ht="14.25">
      <c r="A127" t="s">
        <v>325</v>
      </c>
      <c r="B127" t="s">
        <v>326</v>
      </c>
      <c r="C127" t="s">
        <v>328</v>
      </c>
      <c r="E127" t="s">
        <v>64</v>
      </c>
      <c r="G127" t="s">
        <v>329</v>
      </c>
      <c r="K127" t="str">
        <f t="shared" si="2"/>
        <v/>
      </c>
      <c r="L127" t="str">
        <f t="shared" si="3"/>
        <v/>
      </c>
    </row>
    <row r="128" spans="1:25" ht="14.25">
      <c r="A128" s="5" t="s">
        <v>330</v>
      </c>
      <c r="B128" s="5" t="s">
        <v>331</v>
      </c>
      <c r="C128" s="5" t="s">
        <v>332</v>
      </c>
      <c r="D128" s="5"/>
      <c r="E128" s="5" t="s">
        <v>33</v>
      </c>
      <c r="F128" s="5"/>
      <c r="G128" s="5" t="s">
        <v>329</v>
      </c>
      <c r="H128" s="5" t="s">
        <v>36</v>
      </c>
      <c r="I128" s="5" t="s">
        <v>37</v>
      </c>
      <c r="J128" s="5"/>
      <c r="K128" s="5" t="str">
        <f t="shared" si="2"/>
        <v/>
      </c>
      <c r="L128" s="5" t="str">
        <f t="shared" si="3"/>
        <v xml:space="preserve"> e-Request; e-Ordering; e-Fulfiltment; e-Invoicing; e-Payment;</v>
      </c>
      <c r="M128" s="5"/>
      <c r="N128" s="5"/>
      <c r="O128" s="5"/>
      <c r="P128" s="5"/>
      <c r="Q128" s="5"/>
      <c r="R128" s="5"/>
      <c r="S128" s="5"/>
      <c r="T128" s="5"/>
      <c r="U128" s="5" t="s">
        <v>36</v>
      </c>
      <c r="V128" s="5" t="s">
        <v>36</v>
      </c>
      <c r="W128" s="5" t="s">
        <v>36</v>
      </c>
      <c r="X128" s="5" t="s">
        <v>36</v>
      </c>
      <c r="Y128" s="5" t="s">
        <v>36</v>
      </c>
    </row>
    <row r="129" spans="1:25" ht="14.25">
      <c r="A129" t="s">
        <v>330</v>
      </c>
      <c r="B129" t="s">
        <v>331</v>
      </c>
      <c r="C129" t="s">
        <v>333</v>
      </c>
      <c r="E129" t="s">
        <v>64</v>
      </c>
      <c r="G129" t="s">
        <v>329</v>
      </c>
      <c r="K129" t="str">
        <f t="shared" si="2"/>
        <v/>
      </c>
      <c r="L129" t="str">
        <f t="shared" si="3"/>
        <v/>
      </c>
    </row>
    <row r="130" spans="1:25" ht="14.25">
      <c r="A130" t="s">
        <v>330</v>
      </c>
      <c r="B130" t="s">
        <v>331</v>
      </c>
      <c r="C130" t="s">
        <v>334</v>
      </c>
      <c r="G130" t="s">
        <v>335</v>
      </c>
      <c r="K130" t="str">
        <f t="shared" si="2"/>
        <v/>
      </c>
      <c r="L130" t="str">
        <f t="shared" si="3"/>
        <v/>
      </c>
    </row>
    <row r="131" spans="1:25" ht="14.25">
      <c r="A131" s="5" t="s">
        <v>336</v>
      </c>
      <c r="B131" s="5" t="s">
        <v>337</v>
      </c>
      <c r="C131" s="5" t="s">
        <v>338</v>
      </c>
      <c r="D131" s="5"/>
      <c r="E131" s="5" t="s">
        <v>33</v>
      </c>
      <c r="F131" s="5" t="s">
        <v>339</v>
      </c>
      <c r="G131" s="5" t="s">
        <v>335</v>
      </c>
      <c r="H131" s="5" t="s">
        <v>36</v>
      </c>
      <c r="I131" s="5" t="s">
        <v>217</v>
      </c>
      <c r="J131" s="5"/>
      <c r="K131" s="5" t="str">
        <f t="shared" si="2"/>
        <v>UC1;</v>
      </c>
      <c r="L131" s="5" t="str">
        <f t="shared" si="3"/>
        <v>e-Notification;</v>
      </c>
      <c r="M131" s="5" t="s">
        <v>36</v>
      </c>
      <c r="N131" s="5"/>
      <c r="O131" s="5"/>
      <c r="P131" s="5" t="s">
        <v>36</v>
      </c>
      <c r="Q131" s="5"/>
      <c r="R131" s="5"/>
      <c r="S131" s="5"/>
      <c r="T131" s="5"/>
      <c r="U131" s="5"/>
      <c r="V131" s="5"/>
      <c r="W131" s="5"/>
      <c r="X131" s="5"/>
      <c r="Y131" s="5"/>
    </row>
    <row r="132" spans="1:25" ht="14.25">
      <c r="A132" t="s">
        <v>336</v>
      </c>
      <c r="B132" t="s">
        <v>337</v>
      </c>
      <c r="C132" t="s">
        <v>340</v>
      </c>
      <c r="E132" t="s">
        <v>64</v>
      </c>
      <c r="G132" t="s">
        <v>335</v>
      </c>
      <c r="K132" t="str">
        <f t="shared" si="2"/>
        <v/>
      </c>
      <c r="L132" t="str">
        <f t="shared" si="3"/>
        <v/>
      </c>
    </row>
    <row r="133" spans="1:25" ht="14.25">
      <c r="A133" t="s">
        <v>336</v>
      </c>
      <c r="B133" t="s">
        <v>337</v>
      </c>
      <c r="C133" t="s">
        <v>341</v>
      </c>
      <c r="E133" t="s">
        <v>61</v>
      </c>
      <c r="G133" t="s">
        <v>335</v>
      </c>
      <c r="K133" t="str">
        <f t="shared" si="2"/>
        <v/>
      </c>
      <c r="L133" t="str">
        <f t="shared" si="3"/>
        <v/>
      </c>
    </row>
    <row r="134" spans="1:25" ht="14.25">
      <c r="A134" t="s">
        <v>336</v>
      </c>
      <c r="B134" t="s">
        <v>337</v>
      </c>
      <c r="C134" t="s">
        <v>342</v>
      </c>
      <c r="E134" t="s">
        <v>39</v>
      </c>
      <c r="F134" t="s">
        <v>343</v>
      </c>
      <c r="G134" t="s">
        <v>335</v>
      </c>
      <c r="K134" t="str">
        <f t="shared" si="2"/>
        <v/>
      </c>
      <c r="L134" t="str">
        <f t="shared" si="3"/>
        <v/>
      </c>
    </row>
    <row r="135" spans="1:25" ht="14.25">
      <c r="A135" s="5" t="s">
        <v>344</v>
      </c>
      <c r="B135" s="5" t="s">
        <v>345</v>
      </c>
      <c r="C135" s="5" t="s">
        <v>346</v>
      </c>
      <c r="D135" s="5"/>
      <c r="E135" s="5" t="s">
        <v>33</v>
      </c>
      <c r="F135" s="5" t="s">
        <v>347</v>
      </c>
      <c r="G135" s="5" t="s">
        <v>348</v>
      </c>
      <c r="H135" s="5" t="s">
        <v>36</v>
      </c>
      <c r="I135" s="5" t="s">
        <v>349</v>
      </c>
      <c r="J135" s="5"/>
      <c r="K135" s="5" t="str">
        <f t="shared" si="2"/>
        <v/>
      </c>
      <c r="L135" s="5" t="str">
        <f t="shared" si="3"/>
        <v>e-Notification;</v>
      </c>
      <c r="M135" s="5"/>
      <c r="N135" s="5"/>
      <c r="O135" s="5"/>
      <c r="P135" s="5" t="s">
        <v>36</v>
      </c>
      <c r="Q135" s="5"/>
      <c r="R135" s="5"/>
      <c r="S135" s="5"/>
      <c r="T135" s="5"/>
      <c r="U135" s="5"/>
      <c r="V135" s="5"/>
      <c r="W135" s="5"/>
      <c r="X135" s="5"/>
      <c r="Y135" s="5"/>
    </row>
    <row r="136" spans="1:25" ht="14.25">
      <c r="A136" t="s">
        <v>344</v>
      </c>
      <c r="B136" t="s">
        <v>345</v>
      </c>
      <c r="C136" t="s">
        <v>350</v>
      </c>
      <c r="E136" t="s">
        <v>64</v>
      </c>
      <c r="G136" t="s">
        <v>351</v>
      </c>
      <c r="K136" t="str">
        <f t="shared" si="2"/>
        <v/>
      </c>
      <c r="L136" t="str">
        <f t="shared" si="3"/>
        <v/>
      </c>
    </row>
    <row r="137" spans="1:25" ht="14.25">
      <c r="A137" s="5" t="s">
        <v>352</v>
      </c>
      <c r="B137" s="5" t="s">
        <v>353</v>
      </c>
      <c r="C137" s="5" t="s">
        <v>354</v>
      </c>
      <c r="D137" s="5"/>
      <c r="E137" s="5" t="s">
        <v>33</v>
      </c>
      <c r="F137" s="5"/>
      <c r="G137" s="5" t="s">
        <v>351</v>
      </c>
      <c r="H137" s="5" t="s">
        <v>36</v>
      </c>
      <c r="I137" s="5" t="s">
        <v>37</v>
      </c>
      <c r="J137" s="5"/>
      <c r="K137" s="5" t="str">
        <f t="shared" si="2"/>
        <v/>
      </c>
      <c r="L137" s="5" t="str">
        <f t="shared" si="3"/>
        <v>e-Notification;</v>
      </c>
      <c r="M137" s="5"/>
      <c r="N137" s="5"/>
      <c r="O137" s="5"/>
      <c r="P137" s="5" t="s">
        <v>36</v>
      </c>
      <c r="Q137" s="5"/>
      <c r="R137" s="5"/>
      <c r="S137" s="5"/>
      <c r="T137" s="5"/>
      <c r="U137" s="5"/>
      <c r="V137" s="5"/>
      <c r="W137" s="5"/>
      <c r="X137" s="5"/>
      <c r="Y137" s="5"/>
    </row>
    <row r="138" spans="1:25" ht="14.25">
      <c r="A138" t="s">
        <v>352</v>
      </c>
      <c r="B138" t="s">
        <v>353</v>
      </c>
      <c r="C138" t="s">
        <v>355</v>
      </c>
      <c r="E138" t="s">
        <v>64</v>
      </c>
      <c r="G138" t="s">
        <v>356</v>
      </c>
      <c r="K138" t="str">
        <f t="shared" si="2"/>
        <v/>
      </c>
      <c r="L138" t="str">
        <f t="shared" si="3"/>
        <v/>
      </c>
    </row>
    <row r="139" spans="1:25" ht="14.25">
      <c r="A139" s="5" t="s">
        <v>357</v>
      </c>
      <c r="B139" s="5" t="s">
        <v>358</v>
      </c>
      <c r="C139" s="5" t="s">
        <v>359</v>
      </c>
      <c r="D139" s="5"/>
      <c r="E139" s="5" t="s">
        <v>45</v>
      </c>
      <c r="F139" s="5"/>
      <c r="G139" s="5" t="s">
        <v>356</v>
      </c>
      <c r="H139" s="5" t="s">
        <v>36</v>
      </c>
      <c r="I139" s="5" t="s">
        <v>37</v>
      </c>
      <c r="J139" s="5"/>
      <c r="K139" s="5" t="str">
        <f t="shared" si="2"/>
        <v/>
      </c>
      <c r="L139" s="5" t="str">
        <f t="shared" si="3"/>
        <v/>
      </c>
      <c r="M139" s="5"/>
      <c r="N139" s="5"/>
      <c r="O139" s="5"/>
      <c r="P139" s="5"/>
      <c r="Q139" s="5"/>
      <c r="R139" s="5"/>
      <c r="S139" s="5"/>
      <c r="T139" s="5"/>
      <c r="U139" s="5"/>
      <c r="V139" s="5"/>
      <c r="W139" s="5"/>
      <c r="X139" s="5"/>
      <c r="Y139" s="5"/>
    </row>
    <row r="140" spans="1:25" ht="14.25">
      <c r="A140" t="s">
        <v>357</v>
      </c>
      <c r="B140" t="s">
        <v>358</v>
      </c>
      <c r="C140" t="s">
        <v>360</v>
      </c>
      <c r="E140" t="s">
        <v>64</v>
      </c>
      <c r="G140" t="s">
        <v>361</v>
      </c>
      <c r="K140" t="str">
        <f t="shared" si="2"/>
        <v/>
      </c>
      <c r="L140" t="str">
        <f t="shared" si="3"/>
        <v/>
      </c>
    </row>
    <row r="141" spans="1:25" ht="14.25">
      <c r="A141" t="s">
        <v>362</v>
      </c>
      <c r="B141" t="s">
        <v>358</v>
      </c>
      <c r="C141" t="s">
        <v>363</v>
      </c>
      <c r="E141" t="s">
        <v>33</v>
      </c>
      <c r="G141" t="s">
        <v>361</v>
      </c>
      <c r="K141" t="str">
        <f t="shared" si="2"/>
        <v/>
      </c>
      <c r="L141" t="str">
        <f t="shared" si="3"/>
        <v>e-Notification;</v>
      </c>
      <c r="P141" t="s">
        <v>36</v>
      </c>
    </row>
    <row r="142" spans="1:25" ht="14.25">
      <c r="A142" t="s">
        <v>364</v>
      </c>
      <c r="B142" t="s">
        <v>365</v>
      </c>
      <c r="C142" t="s">
        <v>366</v>
      </c>
      <c r="E142" t="s">
        <v>64</v>
      </c>
      <c r="K142" t="str">
        <f t="shared" si="2"/>
        <v/>
      </c>
      <c r="L142" t="str">
        <f t="shared" si="3"/>
        <v/>
      </c>
    </row>
    <row r="143" spans="1:25" ht="14.25">
      <c r="A143" t="s">
        <v>364</v>
      </c>
      <c r="B143" t="s">
        <v>365</v>
      </c>
      <c r="C143" t="s">
        <v>367</v>
      </c>
      <c r="E143" t="s">
        <v>170</v>
      </c>
      <c r="K143" t="str">
        <f t="shared" si="2"/>
        <v>UC1; UC2;</v>
      </c>
      <c r="L143" t="str">
        <f t="shared" si="3"/>
        <v>e-Notification; e-Access; e-Evaluation; e-Awarding;</v>
      </c>
      <c r="M143" t="s">
        <v>36</v>
      </c>
      <c r="N143" t="s">
        <v>36</v>
      </c>
      <c r="P143" t="s">
        <v>36</v>
      </c>
      <c r="Q143" t="s">
        <v>36</v>
      </c>
      <c r="S143" t="s">
        <v>36</v>
      </c>
      <c r="T143" t="s">
        <v>36</v>
      </c>
    </row>
    <row r="144" spans="1:25" ht="14.25">
      <c r="A144" s="5" t="s">
        <v>364</v>
      </c>
      <c r="B144" s="5" t="s">
        <v>365</v>
      </c>
      <c r="C144" s="5" t="s">
        <v>368</v>
      </c>
      <c r="D144" s="5"/>
      <c r="E144" s="5" t="s">
        <v>45</v>
      </c>
      <c r="F144" s="5"/>
      <c r="G144" s="5"/>
      <c r="H144" s="5" t="s">
        <v>36</v>
      </c>
      <c r="I144" s="5" t="s">
        <v>369</v>
      </c>
      <c r="J144" s="5"/>
      <c r="K144" s="5" t="str">
        <f t="shared" si="2"/>
        <v/>
      </c>
      <c r="L144" s="5" t="str">
        <f t="shared" si="3"/>
        <v/>
      </c>
      <c r="M144" s="5"/>
      <c r="N144" s="5"/>
      <c r="O144" s="5"/>
      <c r="P144" s="5"/>
      <c r="Q144" s="5"/>
      <c r="R144" s="5"/>
      <c r="S144" s="5"/>
      <c r="T144" s="5"/>
      <c r="U144" s="5"/>
      <c r="V144" s="5"/>
      <c r="W144" s="5"/>
      <c r="X144" s="5"/>
      <c r="Y144" s="5"/>
    </row>
    <row r="145" spans="1:25" ht="14.25">
      <c r="A145" t="s">
        <v>364</v>
      </c>
      <c r="B145" t="s">
        <v>365</v>
      </c>
      <c r="C145" t="s">
        <v>370</v>
      </c>
      <c r="E145" t="s">
        <v>192</v>
      </c>
      <c r="G145" t="s">
        <v>371</v>
      </c>
      <c r="K145" t="str">
        <f t="shared" si="2"/>
        <v/>
      </c>
      <c r="L145" t="str">
        <f t="shared" si="3"/>
        <v/>
      </c>
    </row>
    <row r="146" spans="1:25" ht="14.25">
      <c r="A146" t="s">
        <v>372</v>
      </c>
      <c r="B146" t="s">
        <v>373</v>
      </c>
      <c r="C146" t="s">
        <v>374</v>
      </c>
      <c r="E146" t="s">
        <v>33</v>
      </c>
      <c r="F146" t="s">
        <v>375</v>
      </c>
      <c r="G146" t="s">
        <v>371</v>
      </c>
      <c r="K146" t="str">
        <f t="shared" si="2"/>
        <v>UC1; UC2;</v>
      </c>
      <c r="L146" t="str">
        <f t="shared" si="3"/>
        <v>e-Notification; e-Access; e-Evaluation; e-Awarding;</v>
      </c>
      <c r="M146" t="s">
        <v>36</v>
      </c>
      <c r="N146" t="s">
        <v>36</v>
      </c>
      <c r="P146" t="s">
        <v>36</v>
      </c>
      <c r="Q146" t="s">
        <v>36</v>
      </c>
      <c r="S146" t="s">
        <v>36</v>
      </c>
      <c r="T146" t="s">
        <v>36</v>
      </c>
    </row>
    <row r="147" spans="1:25" ht="14.25">
      <c r="A147" s="5" t="s">
        <v>372</v>
      </c>
      <c r="B147" s="5" t="s">
        <v>373</v>
      </c>
      <c r="C147" s="5" t="s">
        <v>376</v>
      </c>
      <c r="D147" s="5"/>
      <c r="E147" s="5" t="s">
        <v>64</v>
      </c>
      <c r="F147" s="5"/>
      <c r="G147" s="5" t="s">
        <v>371</v>
      </c>
      <c r="H147" s="5" t="s">
        <v>36</v>
      </c>
      <c r="I147" s="5" t="s">
        <v>377</v>
      </c>
      <c r="J147" s="5"/>
      <c r="K147" s="5" t="str">
        <f t="shared" si="2"/>
        <v/>
      </c>
      <c r="L147" s="5" t="str">
        <f t="shared" si="3"/>
        <v/>
      </c>
      <c r="M147" s="5"/>
      <c r="N147" s="5"/>
      <c r="O147" s="5"/>
      <c r="P147" s="5"/>
      <c r="Q147" s="5"/>
      <c r="R147" s="5"/>
      <c r="S147" s="5"/>
      <c r="T147" s="5"/>
      <c r="U147" s="5"/>
      <c r="V147" s="5"/>
      <c r="W147" s="5"/>
      <c r="X147" s="5"/>
      <c r="Y147" s="5"/>
    </row>
    <row r="148" spans="1:25" ht="14.25">
      <c r="A148" t="s">
        <v>372</v>
      </c>
      <c r="B148" t="s">
        <v>373</v>
      </c>
      <c r="C148" t="s">
        <v>378</v>
      </c>
      <c r="E148" t="s">
        <v>39</v>
      </c>
      <c r="F148" t="s">
        <v>379</v>
      </c>
      <c r="G148" t="s">
        <v>371</v>
      </c>
      <c r="K148" t="str">
        <f t="shared" ref="K148:K211" si="4">CONCATENATE(IF(M148="YES","UC1;",""),IF(N148="YES"," UC2;",""),IF(O148="YES"," UC3",""))</f>
        <v/>
      </c>
      <c r="L148" t="str">
        <f t="shared" ref="L148:L211" si="5">CONCATENATE(IF(P148="YES","e-Notification;",""),IF(Q148="YES"," e-Access;",""),IF(R148="YES"," e-Submission;",""),IF(S148="YES"," e-Evaluation;",""),IF(T148="YES"," e-Awarding;",""),IF(U148="YES"," e-Request;",""),IF(V148="YES"," e-Ordering;",""),IF(W148="YES"," e-Fulfiltment;",""),IF(X148="YES"," e-Invoicing;",""),IF(Y148="YES"," e-Payment;",""))</f>
        <v/>
      </c>
    </row>
    <row r="149" spans="1:25" ht="14.25">
      <c r="A149" t="s">
        <v>372</v>
      </c>
      <c r="B149" t="s">
        <v>373</v>
      </c>
      <c r="C149" t="s">
        <v>380</v>
      </c>
      <c r="E149" t="s">
        <v>44</v>
      </c>
      <c r="G149" t="s">
        <v>371</v>
      </c>
      <c r="K149" t="str">
        <f t="shared" si="4"/>
        <v/>
      </c>
      <c r="L149" t="str">
        <f t="shared" si="5"/>
        <v/>
      </c>
    </row>
    <row r="150" spans="1:25" ht="14.25">
      <c r="A150" t="s">
        <v>372</v>
      </c>
      <c r="B150" t="s">
        <v>373</v>
      </c>
      <c r="C150" t="s">
        <v>376</v>
      </c>
      <c r="E150" t="s">
        <v>45</v>
      </c>
      <c r="G150" t="s">
        <v>381</v>
      </c>
      <c r="K150" t="str">
        <f t="shared" si="4"/>
        <v/>
      </c>
      <c r="L150" t="str">
        <f t="shared" si="5"/>
        <v/>
      </c>
    </row>
    <row r="151" spans="1:25" ht="14.25">
      <c r="A151" t="s">
        <v>382</v>
      </c>
      <c r="B151" t="s">
        <v>383</v>
      </c>
      <c r="C151" t="s">
        <v>384</v>
      </c>
      <c r="E151" t="s">
        <v>33</v>
      </c>
      <c r="F151" t="s">
        <v>385</v>
      </c>
      <c r="G151" t="s">
        <v>381</v>
      </c>
      <c r="K151" t="str">
        <f t="shared" si="4"/>
        <v/>
      </c>
      <c r="L151" t="str">
        <f t="shared" si="5"/>
        <v>e-Notification;</v>
      </c>
      <c r="P151" t="s">
        <v>36</v>
      </c>
    </row>
    <row r="152" spans="1:25" ht="14.25">
      <c r="A152" s="5" t="s">
        <v>382</v>
      </c>
      <c r="B152" s="5" t="s">
        <v>383</v>
      </c>
      <c r="C152" s="5" t="s">
        <v>386</v>
      </c>
      <c r="D152" s="5"/>
      <c r="E152" s="5" t="s">
        <v>61</v>
      </c>
      <c r="F152" s="5"/>
      <c r="G152" s="5" t="s">
        <v>381</v>
      </c>
      <c r="H152" s="5" t="s">
        <v>36</v>
      </c>
      <c r="I152" s="5" t="s">
        <v>91</v>
      </c>
      <c r="J152" s="5"/>
      <c r="K152" s="5" t="str">
        <f t="shared" si="4"/>
        <v/>
      </c>
      <c r="L152" s="5" t="str">
        <f t="shared" si="5"/>
        <v/>
      </c>
      <c r="M152" s="5"/>
      <c r="N152" s="5"/>
      <c r="O152" s="5"/>
      <c r="P152" s="5"/>
      <c r="Q152" s="5"/>
      <c r="R152" s="5"/>
      <c r="S152" s="5"/>
      <c r="T152" s="5"/>
      <c r="U152" s="5"/>
      <c r="V152" s="5"/>
      <c r="W152" s="5"/>
      <c r="X152" s="5"/>
      <c r="Y152" s="5"/>
    </row>
    <row r="153" spans="1:25" ht="14.25">
      <c r="A153" t="s">
        <v>382</v>
      </c>
      <c r="B153" t="s">
        <v>383</v>
      </c>
      <c r="C153" t="s">
        <v>387</v>
      </c>
      <c r="E153" t="s">
        <v>39</v>
      </c>
      <c r="F153" t="s">
        <v>388</v>
      </c>
      <c r="G153" t="s">
        <v>381</v>
      </c>
      <c r="K153" t="str">
        <f t="shared" si="4"/>
        <v/>
      </c>
      <c r="L153" t="str">
        <f t="shared" si="5"/>
        <v/>
      </c>
    </row>
    <row r="154" spans="1:25" ht="14.25">
      <c r="A154" t="s">
        <v>382</v>
      </c>
      <c r="B154" t="s">
        <v>383</v>
      </c>
      <c r="C154" t="s">
        <v>389</v>
      </c>
      <c r="E154" t="s">
        <v>64</v>
      </c>
      <c r="G154" t="s">
        <v>390</v>
      </c>
      <c r="K154" t="str">
        <f t="shared" si="4"/>
        <v/>
      </c>
      <c r="L154" t="str">
        <f t="shared" si="5"/>
        <v/>
      </c>
    </row>
    <row r="155" spans="1:25" ht="14.25">
      <c r="A155" t="s">
        <v>391</v>
      </c>
      <c r="B155" t="s">
        <v>392</v>
      </c>
      <c r="C155" t="s">
        <v>393</v>
      </c>
      <c r="E155" t="s">
        <v>33</v>
      </c>
      <c r="G155" t="s">
        <v>390</v>
      </c>
      <c r="K155" t="str">
        <f t="shared" si="4"/>
        <v/>
      </c>
      <c r="L155" t="str">
        <f t="shared" si="5"/>
        <v xml:space="preserve"> e-Awarding;</v>
      </c>
      <c r="T155" t="s">
        <v>36</v>
      </c>
    </row>
    <row r="156" spans="1:25" ht="14.25">
      <c r="A156" s="5" t="s">
        <v>391</v>
      </c>
      <c r="B156" s="5" t="s">
        <v>392</v>
      </c>
      <c r="C156" s="5" t="s">
        <v>394</v>
      </c>
      <c r="D156" s="5"/>
      <c r="E156" s="5" t="s">
        <v>64</v>
      </c>
      <c r="F156" s="5"/>
      <c r="G156" s="5" t="s">
        <v>390</v>
      </c>
      <c r="H156" s="5" t="s">
        <v>36</v>
      </c>
      <c r="I156" s="5" t="s">
        <v>37</v>
      </c>
      <c r="J156" s="5"/>
      <c r="K156" s="5" t="str">
        <f t="shared" si="4"/>
        <v/>
      </c>
      <c r="L156" s="5" t="str">
        <f t="shared" si="5"/>
        <v/>
      </c>
      <c r="M156" s="5"/>
      <c r="N156" s="5"/>
      <c r="O156" s="5"/>
      <c r="P156" s="5"/>
      <c r="Q156" s="5"/>
      <c r="R156" s="5"/>
      <c r="S156" s="5"/>
      <c r="T156" s="5"/>
      <c r="U156" s="5"/>
      <c r="V156" s="5"/>
      <c r="W156" s="5"/>
      <c r="X156" s="5"/>
      <c r="Y156" s="5"/>
    </row>
    <row r="157" spans="1:25" ht="14.25">
      <c r="A157" t="s">
        <v>391</v>
      </c>
      <c r="B157" t="s">
        <v>392</v>
      </c>
      <c r="C157" t="s">
        <v>395</v>
      </c>
      <c r="E157" t="s">
        <v>44</v>
      </c>
      <c r="G157" t="s">
        <v>390</v>
      </c>
      <c r="K157" t="str">
        <f t="shared" si="4"/>
        <v/>
      </c>
      <c r="L157" t="str">
        <f t="shared" si="5"/>
        <v/>
      </c>
    </row>
    <row r="158" spans="1:25" ht="14.25">
      <c r="A158" t="s">
        <v>391</v>
      </c>
      <c r="B158" t="s">
        <v>392</v>
      </c>
      <c r="C158" t="s">
        <v>396</v>
      </c>
      <c r="E158" t="s">
        <v>39</v>
      </c>
      <c r="F158" t="s">
        <v>397</v>
      </c>
      <c r="G158" t="s">
        <v>390</v>
      </c>
      <c r="K158" t="str">
        <f t="shared" si="4"/>
        <v/>
      </c>
      <c r="L158" t="str">
        <f t="shared" si="5"/>
        <v/>
      </c>
    </row>
    <row r="159" spans="1:25" ht="14.25">
      <c r="A159" t="s">
        <v>391</v>
      </c>
      <c r="B159" t="s">
        <v>392</v>
      </c>
      <c r="C159" t="s">
        <v>398</v>
      </c>
      <c r="E159" t="s">
        <v>39</v>
      </c>
      <c r="F159" t="s">
        <v>399</v>
      </c>
      <c r="G159" t="s">
        <v>356</v>
      </c>
      <c r="K159" t="str">
        <f t="shared" si="4"/>
        <v/>
      </c>
      <c r="L159" t="str">
        <f t="shared" si="5"/>
        <v/>
      </c>
    </row>
    <row r="160" spans="1:25" ht="14.25">
      <c r="A160" t="s">
        <v>357</v>
      </c>
      <c r="B160" t="s">
        <v>400</v>
      </c>
      <c r="C160" t="s">
        <v>401</v>
      </c>
      <c r="E160" t="s">
        <v>33</v>
      </c>
      <c r="G160" t="s">
        <v>402</v>
      </c>
      <c r="K160" t="str">
        <f t="shared" si="4"/>
        <v/>
      </c>
      <c r="L160" t="str">
        <f t="shared" si="5"/>
        <v>e-Notification;</v>
      </c>
      <c r="P160" t="s">
        <v>36</v>
      </c>
    </row>
    <row r="161" spans="1:25" ht="14.25">
      <c r="A161" s="5" t="s">
        <v>403</v>
      </c>
      <c r="B161" s="5" t="s">
        <v>404</v>
      </c>
      <c r="C161" s="5" t="s">
        <v>405</v>
      </c>
      <c r="D161" s="5"/>
      <c r="E161" s="5" t="s">
        <v>33</v>
      </c>
      <c r="F161" s="5" t="s">
        <v>406</v>
      </c>
      <c r="G161" s="5" t="s">
        <v>402</v>
      </c>
      <c r="H161" s="5" t="s">
        <v>36</v>
      </c>
      <c r="I161" s="5" t="s">
        <v>91</v>
      </c>
      <c r="J161" s="5"/>
      <c r="K161" s="5" t="str">
        <f t="shared" si="4"/>
        <v/>
      </c>
      <c r="L161" s="5" t="str">
        <f t="shared" si="5"/>
        <v>e-Notification;</v>
      </c>
      <c r="M161" s="5"/>
      <c r="N161" s="5"/>
      <c r="O161" s="5"/>
      <c r="P161" s="5" t="s">
        <v>36</v>
      </c>
      <c r="Q161" s="5"/>
      <c r="R161" s="5"/>
      <c r="S161" s="5"/>
      <c r="T161" s="5"/>
      <c r="U161" s="5"/>
      <c r="V161" s="5"/>
      <c r="W161" s="5"/>
      <c r="X161" s="5"/>
      <c r="Y161" s="5"/>
    </row>
    <row r="162" spans="1:25" ht="14.25">
      <c r="A162" t="s">
        <v>403</v>
      </c>
      <c r="B162" t="s">
        <v>404</v>
      </c>
      <c r="C162" t="s">
        <v>407</v>
      </c>
      <c r="E162" t="s">
        <v>61</v>
      </c>
      <c r="G162" t="s">
        <v>402</v>
      </c>
      <c r="K162" t="str">
        <f t="shared" si="4"/>
        <v/>
      </c>
      <c r="L162" t="str">
        <f t="shared" si="5"/>
        <v/>
      </c>
    </row>
    <row r="163" spans="1:25" ht="14.25">
      <c r="A163" t="s">
        <v>403</v>
      </c>
      <c r="B163" t="s">
        <v>404</v>
      </c>
      <c r="C163" t="s">
        <v>408</v>
      </c>
      <c r="E163" t="s">
        <v>61</v>
      </c>
      <c r="G163" t="s">
        <v>402</v>
      </c>
      <c r="K163" t="str">
        <f t="shared" si="4"/>
        <v/>
      </c>
      <c r="L163" t="str">
        <f t="shared" si="5"/>
        <v/>
      </c>
    </row>
    <row r="164" spans="1:25" ht="14.25">
      <c r="A164" t="s">
        <v>403</v>
      </c>
      <c r="B164" t="s">
        <v>404</v>
      </c>
      <c r="C164" t="s">
        <v>409</v>
      </c>
      <c r="E164" t="s">
        <v>64</v>
      </c>
      <c r="G164" t="s">
        <v>402</v>
      </c>
      <c r="K164" t="str">
        <f t="shared" si="4"/>
        <v/>
      </c>
      <c r="L164" t="str">
        <f t="shared" si="5"/>
        <v/>
      </c>
    </row>
    <row r="165" spans="1:25" ht="14.25">
      <c r="A165" t="s">
        <v>403</v>
      </c>
      <c r="B165" t="s">
        <v>404</v>
      </c>
      <c r="C165" t="s">
        <v>410</v>
      </c>
      <c r="E165" t="s">
        <v>39</v>
      </c>
      <c r="F165" t="s">
        <v>411</v>
      </c>
      <c r="G165" t="s">
        <v>402</v>
      </c>
      <c r="K165" t="str">
        <f t="shared" si="4"/>
        <v/>
      </c>
      <c r="L165" t="str">
        <f t="shared" si="5"/>
        <v/>
      </c>
    </row>
    <row r="166" spans="1:25" ht="14.25">
      <c r="A166" t="s">
        <v>403</v>
      </c>
      <c r="B166" t="s">
        <v>404</v>
      </c>
      <c r="C166" t="s">
        <v>412</v>
      </c>
      <c r="E166" t="s">
        <v>154</v>
      </c>
      <c r="F166" t="s">
        <v>413</v>
      </c>
      <c r="G166" t="s">
        <v>402</v>
      </c>
      <c r="K166" t="str">
        <f t="shared" si="4"/>
        <v/>
      </c>
      <c r="L166" t="str">
        <f t="shared" si="5"/>
        <v/>
      </c>
    </row>
    <row r="167" spans="1:25" ht="14.25">
      <c r="A167" t="s">
        <v>403</v>
      </c>
      <c r="B167" t="s">
        <v>404</v>
      </c>
      <c r="C167" t="s">
        <v>414</v>
      </c>
      <c r="E167" t="s">
        <v>154</v>
      </c>
      <c r="F167" t="s">
        <v>415</v>
      </c>
      <c r="G167" t="s">
        <v>416</v>
      </c>
      <c r="K167" t="str">
        <f t="shared" si="4"/>
        <v/>
      </c>
      <c r="L167" t="str">
        <f t="shared" si="5"/>
        <v/>
      </c>
    </row>
    <row r="168" spans="1:25" ht="14.25">
      <c r="A168" s="5" t="s">
        <v>417</v>
      </c>
      <c r="B168" s="5" t="s">
        <v>418</v>
      </c>
      <c r="C168" s="5" t="s">
        <v>419</v>
      </c>
      <c r="D168" s="5"/>
      <c r="E168" s="5" t="s">
        <v>33</v>
      </c>
      <c r="F168" s="5" t="s">
        <v>420</v>
      </c>
      <c r="G168" s="5" t="s">
        <v>416</v>
      </c>
      <c r="H168" s="5" t="s">
        <v>36</v>
      </c>
      <c r="I168" s="5" t="s">
        <v>421</v>
      </c>
      <c r="J168" s="5"/>
      <c r="K168" s="5" t="str">
        <f t="shared" si="4"/>
        <v/>
      </c>
      <c r="L168" s="5" t="str">
        <f t="shared" si="5"/>
        <v>e-Notification; e-Request; e-Ordering;</v>
      </c>
      <c r="M168" s="5"/>
      <c r="N168" s="5"/>
      <c r="O168" s="5"/>
      <c r="P168" s="5" t="s">
        <v>36</v>
      </c>
      <c r="Q168" s="5"/>
      <c r="R168" s="5"/>
      <c r="S168" s="5"/>
      <c r="T168" s="5"/>
      <c r="U168" s="5" t="s">
        <v>36</v>
      </c>
      <c r="V168" s="5" t="s">
        <v>36</v>
      </c>
      <c r="W168" s="5"/>
      <c r="X168" s="5"/>
      <c r="Y168" s="5"/>
    </row>
    <row r="169" spans="1:25" ht="14.25">
      <c r="A169" t="s">
        <v>417</v>
      </c>
      <c r="B169" t="s">
        <v>418</v>
      </c>
      <c r="C169" t="s">
        <v>422</v>
      </c>
      <c r="E169" t="s">
        <v>61</v>
      </c>
      <c r="G169" t="s">
        <v>416</v>
      </c>
      <c r="K169" t="str">
        <f t="shared" si="4"/>
        <v/>
      </c>
      <c r="L169" t="str">
        <f t="shared" si="5"/>
        <v/>
      </c>
    </row>
    <row r="170" spans="1:25" ht="14.25">
      <c r="A170" t="s">
        <v>417</v>
      </c>
      <c r="B170" t="s">
        <v>418</v>
      </c>
      <c r="C170" t="s">
        <v>423</v>
      </c>
      <c r="E170" t="s">
        <v>61</v>
      </c>
      <c r="G170" t="s">
        <v>416</v>
      </c>
      <c r="K170" t="str">
        <f t="shared" si="4"/>
        <v/>
      </c>
      <c r="L170" t="str">
        <f t="shared" si="5"/>
        <v/>
      </c>
    </row>
    <row r="171" spans="1:25" ht="14.25">
      <c r="A171" t="s">
        <v>417</v>
      </c>
      <c r="B171" t="s">
        <v>418</v>
      </c>
      <c r="C171" t="s">
        <v>424</v>
      </c>
      <c r="E171" t="s">
        <v>64</v>
      </c>
      <c r="G171" t="s">
        <v>416</v>
      </c>
      <c r="K171" t="str">
        <f t="shared" si="4"/>
        <v/>
      </c>
      <c r="L171" t="str">
        <f t="shared" si="5"/>
        <v/>
      </c>
    </row>
    <row r="172" spans="1:25" ht="14.25">
      <c r="A172" t="s">
        <v>417</v>
      </c>
      <c r="B172" t="s">
        <v>418</v>
      </c>
      <c r="C172" t="s">
        <v>425</v>
      </c>
      <c r="E172" t="s">
        <v>44</v>
      </c>
      <c r="G172" t="s">
        <v>416</v>
      </c>
      <c r="K172" t="str">
        <f t="shared" si="4"/>
        <v/>
      </c>
      <c r="L172" t="str">
        <f t="shared" si="5"/>
        <v/>
      </c>
    </row>
    <row r="173" spans="1:25" ht="14.25">
      <c r="A173" t="s">
        <v>417</v>
      </c>
      <c r="B173" t="s">
        <v>418</v>
      </c>
      <c r="C173" t="s">
        <v>426</v>
      </c>
      <c r="E173" t="s">
        <v>44</v>
      </c>
      <c r="G173" t="s">
        <v>416</v>
      </c>
      <c r="K173" t="str">
        <f t="shared" si="4"/>
        <v/>
      </c>
      <c r="L173" t="str">
        <f t="shared" si="5"/>
        <v/>
      </c>
    </row>
    <row r="174" spans="1:25" ht="14.25">
      <c r="A174" t="s">
        <v>417</v>
      </c>
      <c r="B174" t="s">
        <v>418</v>
      </c>
      <c r="C174" t="s">
        <v>427</v>
      </c>
      <c r="E174" t="s">
        <v>39</v>
      </c>
      <c r="F174" t="s">
        <v>428</v>
      </c>
      <c r="G174" t="s">
        <v>429</v>
      </c>
      <c r="K174" t="str">
        <f t="shared" si="4"/>
        <v/>
      </c>
      <c r="L174" t="str">
        <f t="shared" si="5"/>
        <v/>
      </c>
    </row>
    <row r="175" spans="1:25" ht="14.25">
      <c r="A175" s="5" t="s">
        <v>430</v>
      </c>
      <c r="B175" s="5" t="s">
        <v>431</v>
      </c>
      <c r="C175" s="5" t="s">
        <v>432</v>
      </c>
      <c r="D175" s="5"/>
      <c r="E175" s="5" t="s">
        <v>33</v>
      </c>
      <c r="F175" s="5"/>
      <c r="G175" s="5" t="s">
        <v>429</v>
      </c>
      <c r="H175" s="5" t="s">
        <v>36</v>
      </c>
      <c r="I175" s="5" t="s">
        <v>37</v>
      </c>
      <c r="J175" s="5"/>
      <c r="K175" s="5" t="str">
        <f t="shared" si="4"/>
        <v/>
      </c>
      <c r="L175" s="5" t="str">
        <f t="shared" si="5"/>
        <v>e-Notification;</v>
      </c>
      <c r="M175" s="5"/>
      <c r="N175" s="5"/>
      <c r="O175" s="5"/>
      <c r="P175" s="5" t="s">
        <v>36</v>
      </c>
      <c r="Q175" s="5"/>
      <c r="R175" s="5"/>
      <c r="S175" s="5"/>
      <c r="T175" s="5"/>
      <c r="U175" s="5"/>
      <c r="V175" s="5"/>
      <c r="W175" s="5"/>
      <c r="X175" s="5"/>
      <c r="Y175" s="5"/>
    </row>
    <row r="176" spans="1:25" ht="14.25">
      <c r="A176" t="s">
        <v>430</v>
      </c>
      <c r="B176" t="s">
        <v>431</v>
      </c>
      <c r="C176" t="s">
        <v>433</v>
      </c>
      <c r="E176" t="s">
        <v>39</v>
      </c>
      <c r="F176" t="s">
        <v>434</v>
      </c>
      <c r="G176" t="s">
        <v>435</v>
      </c>
      <c r="K176" t="str">
        <f t="shared" si="4"/>
        <v/>
      </c>
      <c r="L176" t="str">
        <f t="shared" si="5"/>
        <v/>
      </c>
    </row>
    <row r="177" spans="1:25" ht="14.25">
      <c r="A177" s="5" t="s">
        <v>436</v>
      </c>
      <c r="B177" s="5" t="s">
        <v>437</v>
      </c>
      <c r="C177" s="5" t="s">
        <v>438</v>
      </c>
      <c r="D177" s="5"/>
      <c r="E177" s="5" t="s">
        <v>33</v>
      </c>
      <c r="F177" s="5" t="s">
        <v>439</v>
      </c>
      <c r="G177" s="5" t="s">
        <v>435</v>
      </c>
      <c r="H177" s="5" t="s">
        <v>36</v>
      </c>
      <c r="I177" s="5" t="s">
        <v>91</v>
      </c>
      <c r="J177" s="5"/>
      <c r="K177" s="5" t="str">
        <f t="shared" si="4"/>
        <v/>
      </c>
      <c r="L177" s="5" t="str">
        <f t="shared" si="5"/>
        <v>e-Notification; e-Submission; e-Evaluation; e-Awarding;</v>
      </c>
      <c r="M177" s="5"/>
      <c r="N177" s="5"/>
      <c r="O177" s="5"/>
      <c r="P177" s="5" t="s">
        <v>36</v>
      </c>
      <c r="Q177" s="5"/>
      <c r="R177" s="5" t="s">
        <v>36</v>
      </c>
      <c r="S177" s="5" t="s">
        <v>36</v>
      </c>
      <c r="T177" s="5" t="s">
        <v>36</v>
      </c>
      <c r="U177" s="5"/>
      <c r="V177" s="5"/>
      <c r="W177" s="5"/>
      <c r="X177" s="5"/>
      <c r="Y177" s="5"/>
    </row>
    <row r="178" spans="1:25" ht="14.25">
      <c r="A178" t="s">
        <v>436</v>
      </c>
      <c r="B178" t="s">
        <v>437</v>
      </c>
      <c r="C178" t="s">
        <v>440</v>
      </c>
      <c r="E178" t="s">
        <v>64</v>
      </c>
      <c r="G178" t="s">
        <v>435</v>
      </c>
      <c r="K178" t="str">
        <f t="shared" si="4"/>
        <v/>
      </c>
      <c r="L178" t="str">
        <f t="shared" si="5"/>
        <v/>
      </c>
    </row>
    <row r="179" spans="1:25" ht="14.25">
      <c r="A179" t="s">
        <v>436</v>
      </c>
      <c r="B179" t="s">
        <v>437</v>
      </c>
      <c r="C179" t="s">
        <v>441</v>
      </c>
      <c r="E179" t="s">
        <v>39</v>
      </c>
      <c r="F179" t="s">
        <v>442</v>
      </c>
      <c r="G179" t="s">
        <v>435</v>
      </c>
      <c r="K179" t="str">
        <f t="shared" si="4"/>
        <v/>
      </c>
      <c r="L179" t="str">
        <f t="shared" si="5"/>
        <v/>
      </c>
    </row>
    <row r="180" spans="1:25" ht="14.25">
      <c r="A180" t="s">
        <v>436</v>
      </c>
      <c r="B180" t="s">
        <v>437</v>
      </c>
      <c r="C180" t="s">
        <v>443</v>
      </c>
      <c r="E180" t="s">
        <v>44</v>
      </c>
      <c r="G180" t="s">
        <v>435</v>
      </c>
      <c r="K180" t="str">
        <f t="shared" si="4"/>
        <v/>
      </c>
      <c r="L180" t="str">
        <f t="shared" si="5"/>
        <v/>
      </c>
    </row>
    <row r="181" spans="1:25" ht="14.25">
      <c r="A181" t="s">
        <v>436</v>
      </c>
      <c r="B181" t="s">
        <v>437</v>
      </c>
      <c r="C181" t="s">
        <v>444</v>
      </c>
      <c r="E181" t="s">
        <v>107</v>
      </c>
      <c r="F181" t="s">
        <v>445</v>
      </c>
      <c r="G181" t="s">
        <v>446</v>
      </c>
      <c r="K181" t="str">
        <f t="shared" si="4"/>
        <v/>
      </c>
      <c r="L181" t="str">
        <f t="shared" si="5"/>
        <v/>
      </c>
    </row>
    <row r="182" spans="1:25" ht="14.25">
      <c r="A182" s="5" t="s">
        <v>447</v>
      </c>
      <c r="B182" s="5" t="s">
        <v>448</v>
      </c>
      <c r="C182" s="5" t="s">
        <v>449</v>
      </c>
      <c r="D182" s="5"/>
      <c r="E182" s="5" t="s">
        <v>33</v>
      </c>
      <c r="F182" s="5" t="s">
        <v>450</v>
      </c>
      <c r="G182" s="5" t="s">
        <v>446</v>
      </c>
      <c r="H182" s="5" t="s">
        <v>36</v>
      </c>
      <c r="I182" s="5" t="s">
        <v>91</v>
      </c>
      <c r="J182" s="5"/>
      <c r="K182" s="5" t="str">
        <f t="shared" si="4"/>
        <v/>
      </c>
      <c r="L182" s="5" t="str">
        <f t="shared" si="5"/>
        <v>e-Notification;</v>
      </c>
      <c r="M182" s="5"/>
      <c r="N182" s="5"/>
      <c r="O182" s="5"/>
      <c r="P182" s="5" t="s">
        <v>36</v>
      </c>
      <c r="Q182" s="5"/>
      <c r="R182" s="5"/>
      <c r="S182" s="5"/>
      <c r="T182" s="5"/>
      <c r="U182" s="5"/>
      <c r="V182" s="5"/>
      <c r="W182" s="5"/>
      <c r="X182" s="5"/>
      <c r="Y182" s="5"/>
    </row>
    <row r="183" spans="1:25" ht="14.25">
      <c r="A183" t="s">
        <v>447</v>
      </c>
      <c r="B183" t="s">
        <v>448</v>
      </c>
      <c r="C183" t="s">
        <v>451</v>
      </c>
      <c r="E183" t="s">
        <v>64</v>
      </c>
      <c r="G183" t="s">
        <v>446</v>
      </c>
      <c r="K183" t="str">
        <f t="shared" si="4"/>
        <v/>
      </c>
      <c r="L183" t="str">
        <f t="shared" si="5"/>
        <v/>
      </c>
    </row>
    <row r="184" spans="1:25" ht="14.25">
      <c r="A184" t="s">
        <v>447</v>
      </c>
      <c r="B184" t="s">
        <v>448</v>
      </c>
      <c r="C184" t="s">
        <v>452</v>
      </c>
      <c r="E184" t="s">
        <v>39</v>
      </c>
      <c r="F184" t="s">
        <v>453</v>
      </c>
      <c r="G184" t="s">
        <v>446</v>
      </c>
      <c r="K184" t="str">
        <f t="shared" si="4"/>
        <v/>
      </c>
      <c r="L184" t="str">
        <f t="shared" si="5"/>
        <v/>
      </c>
    </row>
    <row r="185" spans="1:25" ht="14.25">
      <c r="A185" t="s">
        <v>447</v>
      </c>
      <c r="B185" t="s">
        <v>448</v>
      </c>
      <c r="C185" t="s">
        <v>451</v>
      </c>
      <c r="E185" t="s">
        <v>44</v>
      </c>
      <c r="F185" t="s">
        <v>454</v>
      </c>
      <c r="G185" t="s">
        <v>455</v>
      </c>
      <c r="K185" t="str">
        <f t="shared" si="4"/>
        <v/>
      </c>
      <c r="L185" t="str">
        <f t="shared" si="5"/>
        <v/>
      </c>
    </row>
    <row r="186" spans="1:25" ht="14.25">
      <c r="A186" s="5" t="s">
        <v>456</v>
      </c>
      <c r="B186" s="5" t="s">
        <v>457</v>
      </c>
      <c r="C186" s="5" t="s">
        <v>438</v>
      </c>
      <c r="D186" s="5"/>
      <c r="E186" s="5" t="s">
        <v>33</v>
      </c>
      <c r="F186" s="5" t="s">
        <v>458</v>
      </c>
      <c r="G186" s="5" t="s">
        <v>455</v>
      </c>
      <c r="H186" s="5" t="s">
        <v>36</v>
      </c>
      <c r="I186" s="5" t="s">
        <v>91</v>
      </c>
      <c r="J186" s="5"/>
      <c r="K186" s="5" t="str">
        <f t="shared" si="4"/>
        <v/>
      </c>
      <c r="L186" s="5" t="str">
        <f t="shared" si="5"/>
        <v>e-Notification;</v>
      </c>
      <c r="M186" s="5"/>
      <c r="N186" s="5"/>
      <c r="O186" s="5"/>
      <c r="P186" s="5" t="s">
        <v>36</v>
      </c>
      <c r="Q186" s="5"/>
      <c r="R186" s="5"/>
      <c r="S186" s="5"/>
      <c r="T186" s="5"/>
      <c r="U186" s="5"/>
      <c r="V186" s="5"/>
      <c r="W186" s="5"/>
      <c r="X186" s="5"/>
      <c r="Y186" s="5"/>
    </row>
    <row r="187" spans="1:25" ht="14.25">
      <c r="A187" t="s">
        <v>456</v>
      </c>
      <c r="B187" t="s">
        <v>457</v>
      </c>
      <c r="C187" t="s">
        <v>459</v>
      </c>
      <c r="E187" t="s">
        <v>64</v>
      </c>
      <c r="G187" t="s">
        <v>455</v>
      </c>
      <c r="K187" t="str">
        <f t="shared" si="4"/>
        <v/>
      </c>
      <c r="L187" t="str">
        <f t="shared" si="5"/>
        <v/>
      </c>
    </row>
    <row r="188" spans="1:25" ht="14.25">
      <c r="A188" t="s">
        <v>456</v>
      </c>
      <c r="B188" t="s">
        <v>457</v>
      </c>
      <c r="C188" t="s">
        <v>460</v>
      </c>
      <c r="E188" t="s">
        <v>39</v>
      </c>
      <c r="F188" t="s">
        <v>461</v>
      </c>
      <c r="G188" t="s">
        <v>455</v>
      </c>
      <c r="K188" t="str">
        <f t="shared" si="4"/>
        <v/>
      </c>
      <c r="L188" t="str">
        <f t="shared" si="5"/>
        <v/>
      </c>
    </row>
    <row r="189" spans="1:25" ht="14.25">
      <c r="A189" t="s">
        <v>456</v>
      </c>
      <c r="B189" t="s">
        <v>457</v>
      </c>
      <c r="C189" t="s">
        <v>459</v>
      </c>
      <c r="E189" t="s">
        <v>44</v>
      </c>
      <c r="G189" t="s">
        <v>462</v>
      </c>
      <c r="K189" t="str">
        <f t="shared" si="4"/>
        <v/>
      </c>
      <c r="L189" t="str">
        <f t="shared" si="5"/>
        <v/>
      </c>
    </row>
    <row r="190" spans="1:25" ht="14.25">
      <c r="A190" s="5" t="s">
        <v>463</v>
      </c>
      <c r="B190" s="5" t="s">
        <v>464</v>
      </c>
      <c r="C190" s="5" t="s">
        <v>465</v>
      </c>
      <c r="D190" s="5"/>
      <c r="E190" s="5" t="s">
        <v>33</v>
      </c>
      <c r="F190" s="5" t="s">
        <v>385</v>
      </c>
      <c r="G190" s="5" t="s">
        <v>462</v>
      </c>
      <c r="H190" s="5" t="s">
        <v>36</v>
      </c>
      <c r="I190" s="5" t="s">
        <v>91</v>
      </c>
      <c r="J190" s="5"/>
      <c r="K190" s="5" t="str">
        <f t="shared" si="4"/>
        <v/>
      </c>
      <c r="L190" s="5" t="str">
        <f t="shared" si="5"/>
        <v>e-Notification;</v>
      </c>
      <c r="M190" s="5"/>
      <c r="N190" s="5"/>
      <c r="O190" s="5"/>
      <c r="P190" s="5" t="s">
        <v>36</v>
      </c>
      <c r="Q190" s="5"/>
      <c r="R190" s="5"/>
      <c r="S190" s="5"/>
      <c r="T190" s="5"/>
      <c r="U190" s="5"/>
      <c r="V190" s="5"/>
      <c r="W190" s="5"/>
      <c r="X190" s="5"/>
      <c r="Y190" s="5"/>
    </row>
    <row r="191" spans="1:25" ht="14.25">
      <c r="A191" t="s">
        <v>463</v>
      </c>
      <c r="B191" t="s">
        <v>464</v>
      </c>
      <c r="C191" t="s">
        <v>466</v>
      </c>
      <c r="E191" t="s">
        <v>64</v>
      </c>
      <c r="G191" t="s">
        <v>462</v>
      </c>
      <c r="K191" t="str">
        <f t="shared" si="4"/>
        <v/>
      </c>
      <c r="L191" t="str">
        <f t="shared" si="5"/>
        <v/>
      </c>
    </row>
    <row r="192" spans="1:25" ht="14.25">
      <c r="A192" t="s">
        <v>463</v>
      </c>
      <c r="B192" t="s">
        <v>464</v>
      </c>
      <c r="C192" t="s">
        <v>467</v>
      </c>
      <c r="E192" t="s">
        <v>39</v>
      </c>
      <c r="F192" t="s">
        <v>453</v>
      </c>
      <c r="G192" t="s">
        <v>462</v>
      </c>
      <c r="K192" t="str">
        <f t="shared" si="4"/>
        <v/>
      </c>
      <c r="L192" t="str">
        <f t="shared" si="5"/>
        <v/>
      </c>
    </row>
    <row r="193" spans="1:25" ht="14.25">
      <c r="A193" t="s">
        <v>463</v>
      </c>
      <c r="B193" t="s">
        <v>464</v>
      </c>
      <c r="C193" t="s">
        <v>466</v>
      </c>
      <c r="E193" t="s">
        <v>44</v>
      </c>
      <c r="G193" t="s">
        <v>468</v>
      </c>
      <c r="K193" t="str">
        <f t="shared" si="4"/>
        <v/>
      </c>
      <c r="L193" t="str">
        <f t="shared" si="5"/>
        <v/>
      </c>
    </row>
    <row r="194" spans="1:25" ht="14.25">
      <c r="A194" s="5" t="s">
        <v>469</v>
      </c>
      <c r="B194" s="5" t="s">
        <v>470</v>
      </c>
      <c r="C194" s="5" t="s">
        <v>471</v>
      </c>
      <c r="D194" s="5"/>
      <c r="E194" s="5" t="s">
        <v>33</v>
      </c>
      <c r="F194" s="5" t="s">
        <v>472</v>
      </c>
      <c r="G194" s="5" t="s">
        <v>468</v>
      </c>
      <c r="H194" s="5" t="s">
        <v>36</v>
      </c>
      <c r="I194" s="5" t="s">
        <v>349</v>
      </c>
      <c r="J194" s="5"/>
      <c r="K194" s="5" t="str">
        <f t="shared" si="4"/>
        <v>UC1; UC2;</v>
      </c>
      <c r="L194" s="5" t="str">
        <f t="shared" si="5"/>
        <v>e-Notification; e-Evaluation;</v>
      </c>
      <c r="M194" s="5" t="s">
        <v>36</v>
      </c>
      <c r="N194" s="5" t="s">
        <v>36</v>
      </c>
      <c r="O194" s="5"/>
      <c r="P194" s="5" t="s">
        <v>36</v>
      </c>
      <c r="Q194" s="5"/>
      <c r="R194" s="5"/>
      <c r="S194" s="5" t="s">
        <v>36</v>
      </c>
      <c r="T194" s="5"/>
      <c r="U194" s="5"/>
      <c r="V194" s="5"/>
      <c r="W194" s="5"/>
      <c r="X194" s="5"/>
      <c r="Y194" s="5"/>
    </row>
    <row r="195" spans="1:25" ht="14.25">
      <c r="A195" s="5" t="s">
        <v>469</v>
      </c>
      <c r="B195" s="5" t="s">
        <v>470</v>
      </c>
      <c r="C195" s="5" t="s">
        <v>473</v>
      </c>
      <c r="D195" s="5"/>
      <c r="E195" s="5" t="s">
        <v>64</v>
      </c>
      <c r="F195" s="5"/>
      <c r="G195" s="5" t="s">
        <v>468</v>
      </c>
      <c r="H195" s="5" t="s">
        <v>36</v>
      </c>
      <c r="I195" s="5" t="s">
        <v>474</v>
      </c>
      <c r="J195" s="5"/>
      <c r="K195" s="5" t="str">
        <f t="shared" si="4"/>
        <v/>
      </c>
      <c r="L195" s="5" t="str">
        <f t="shared" si="5"/>
        <v/>
      </c>
      <c r="M195" s="5"/>
      <c r="N195" s="5"/>
      <c r="O195" s="5"/>
      <c r="P195" s="5"/>
      <c r="Q195" s="5"/>
      <c r="R195" s="5"/>
      <c r="S195" s="5"/>
      <c r="T195" s="5"/>
      <c r="U195" s="5"/>
      <c r="V195" s="5"/>
      <c r="W195" s="5"/>
      <c r="X195" s="5"/>
      <c r="Y195" s="5"/>
    </row>
    <row r="196" spans="1:25" ht="14.25">
      <c r="A196" t="s">
        <v>469</v>
      </c>
      <c r="B196" t="s">
        <v>470</v>
      </c>
      <c r="C196" t="s">
        <v>475</v>
      </c>
      <c r="E196" t="s">
        <v>61</v>
      </c>
      <c r="G196" t="s">
        <v>468</v>
      </c>
      <c r="K196" t="str">
        <f t="shared" si="4"/>
        <v/>
      </c>
      <c r="L196" t="str">
        <f t="shared" si="5"/>
        <v/>
      </c>
    </row>
    <row r="197" spans="1:25" ht="14.25">
      <c r="A197" t="s">
        <v>469</v>
      </c>
      <c r="B197" t="s">
        <v>470</v>
      </c>
      <c r="C197" t="s">
        <v>476</v>
      </c>
      <c r="E197" t="s">
        <v>39</v>
      </c>
      <c r="F197" t="s">
        <v>477</v>
      </c>
      <c r="G197" t="s">
        <v>468</v>
      </c>
      <c r="K197" t="str">
        <f t="shared" si="4"/>
        <v/>
      </c>
      <c r="L197" t="str">
        <f t="shared" si="5"/>
        <v/>
      </c>
    </row>
    <row r="198" spans="1:25" ht="14.25">
      <c r="A198" t="s">
        <v>469</v>
      </c>
      <c r="B198" t="s">
        <v>470</v>
      </c>
      <c r="C198" t="s">
        <v>478</v>
      </c>
      <c r="E198" t="s">
        <v>39</v>
      </c>
      <c r="F198" t="s">
        <v>479</v>
      </c>
      <c r="G198" t="s">
        <v>468</v>
      </c>
      <c r="K198" t="str">
        <f t="shared" si="4"/>
        <v/>
      </c>
      <c r="L198" t="str">
        <f t="shared" si="5"/>
        <v/>
      </c>
    </row>
    <row r="199" spans="1:25" ht="14.25">
      <c r="A199" t="s">
        <v>469</v>
      </c>
      <c r="B199" t="s">
        <v>470</v>
      </c>
      <c r="C199" t="s">
        <v>473</v>
      </c>
      <c r="E199" t="s">
        <v>45</v>
      </c>
      <c r="G199" t="s">
        <v>468</v>
      </c>
      <c r="K199" t="str">
        <f t="shared" si="4"/>
        <v/>
      </c>
      <c r="L199" t="str">
        <f t="shared" si="5"/>
        <v/>
      </c>
    </row>
    <row r="200" spans="1:25" ht="14.25">
      <c r="A200" t="s">
        <v>469</v>
      </c>
      <c r="B200" t="s">
        <v>470</v>
      </c>
      <c r="C200" t="s">
        <v>473</v>
      </c>
      <c r="E200" t="s">
        <v>44</v>
      </c>
      <c r="K200" t="str">
        <f t="shared" si="4"/>
        <v/>
      </c>
      <c r="L200" t="str">
        <f t="shared" si="5"/>
        <v/>
      </c>
    </row>
    <row r="201" spans="1:25" ht="14.25">
      <c r="A201" t="s">
        <v>480</v>
      </c>
      <c r="B201" t="s">
        <v>481</v>
      </c>
      <c r="C201" t="s">
        <v>482</v>
      </c>
      <c r="E201" t="s">
        <v>39</v>
      </c>
      <c r="F201" t="s">
        <v>182</v>
      </c>
      <c r="K201" t="str">
        <f t="shared" si="4"/>
        <v>UC1; UC2; UC3</v>
      </c>
      <c r="L201" t="str">
        <f t="shared" si="5"/>
        <v>e-Notification; e-Access; e-Submission; e-Evaluation; e-Awarding; e-Request; e-Ordering; e-Fulfiltment; e-Invoicing; e-Payment;</v>
      </c>
      <c r="M201" t="s">
        <v>36</v>
      </c>
      <c r="N201" t="s">
        <v>36</v>
      </c>
      <c r="O201" t="s">
        <v>36</v>
      </c>
      <c r="P201" t="s">
        <v>36</v>
      </c>
      <c r="Q201" t="s">
        <v>36</v>
      </c>
      <c r="R201" t="s">
        <v>36</v>
      </c>
      <c r="S201" t="s">
        <v>36</v>
      </c>
      <c r="T201" t="s">
        <v>36</v>
      </c>
      <c r="U201" t="s">
        <v>36</v>
      </c>
      <c r="V201" t="s">
        <v>36</v>
      </c>
      <c r="W201" t="s">
        <v>36</v>
      </c>
      <c r="X201" t="s">
        <v>36</v>
      </c>
      <c r="Y201" t="s">
        <v>36</v>
      </c>
    </row>
    <row r="202" spans="1:25" ht="14.25">
      <c r="A202" s="5" t="s">
        <v>480</v>
      </c>
      <c r="B202" s="5" t="s">
        <v>481</v>
      </c>
      <c r="C202" s="5" t="s">
        <v>483</v>
      </c>
      <c r="D202" s="5"/>
      <c r="E202" s="5" t="s">
        <v>45</v>
      </c>
      <c r="F202" s="5"/>
      <c r="G202" s="5"/>
      <c r="H202" s="5" t="s">
        <v>36</v>
      </c>
      <c r="I202" s="5" t="s">
        <v>484</v>
      </c>
      <c r="J202" s="5"/>
      <c r="K202" s="5" t="str">
        <f t="shared" si="4"/>
        <v/>
      </c>
      <c r="L202" s="5" t="str">
        <f t="shared" si="5"/>
        <v/>
      </c>
      <c r="M202" s="5"/>
      <c r="N202" s="5"/>
      <c r="O202" s="5"/>
      <c r="P202" s="5"/>
      <c r="Q202" s="5"/>
      <c r="R202" s="5"/>
      <c r="S202" s="5"/>
      <c r="T202" s="5"/>
      <c r="U202" s="5"/>
      <c r="V202" s="5"/>
      <c r="W202" s="5"/>
      <c r="X202" s="5"/>
      <c r="Y202" s="5"/>
    </row>
    <row r="203" spans="1:25" ht="14.25">
      <c r="A203" t="s">
        <v>480</v>
      </c>
      <c r="B203" t="s">
        <v>481</v>
      </c>
      <c r="C203" t="s">
        <v>485</v>
      </c>
      <c r="E203" t="s">
        <v>64</v>
      </c>
      <c r="K203" t="str">
        <f t="shared" si="4"/>
        <v/>
      </c>
      <c r="L203" t="str">
        <f t="shared" si="5"/>
        <v/>
      </c>
    </row>
    <row r="204" spans="1:25" ht="14.25">
      <c r="A204" t="s">
        <v>480</v>
      </c>
      <c r="B204" t="s">
        <v>481</v>
      </c>
      <c r="C204" t="s">
        <v>486</v>
      </c>
      <c r="E204" t="s">
        <v>487</v>
      </c>
      <c r="F204" t="s">
        <v>488</v>
      </c>
      <c r="G204" t="s">
        <v>489</v>
      </c>
      <c r="K204" t="str">
        <f t="shared" si="4"/>
        <v/>
      </c>
      <c r="L204" t="str">
        <f t="shared" si="5"/>
        <v/>
      </c>
    </row>
    <row r="205" spans="1:25" ht="14.25">
      <c r="A205" t="s">
        <v>490</v>
      </c>
      <c r="B205" t="s">
        <v>491</v>
      </c>
      <c r="C205" t="s">
        <v>492</v>
      </c>
      <c r="E205" t="s">
        <v>33</v>
      </c>
      <c r="F205" t="s">
        <v>493</v>
      </c>
      <c r="G205" t="s">
        <v>489</v>
      </c>
      <c r="K205" t="str">
        <f t="shared" si="4"/>
        <v/>
      </c>
      <c r="L205" t="str">
        <f t="shared" si="5"/>
        <v>e-Notification; e-Evaluation; e-Awarding;</v>
      </c>
      <c r="P205" t="s">
        <v>36</v>
      </c>
      <c r="S205" t="s">
        <v>36</v>
      </c>
      <c r="T205" t="s">
        <v>36</v>
      </c>
    </row>
    <row r="206" spans="1:25" ht="14.25">
      <c r="A206" s="5" t="s">
        <v>490</v>
      </c>
      <c r="B206" s="5" t="s">
        <v>491</v>
      </c>
      <c r="C206" s="5" t="s">
        <v>494</v>
      </c>
      <c r="D206" s="5"/>
      <c r="E206" s="5" t="s">
        <v>33</v>
      </c>
      <c r="F206" s="5" t="s">
        <v>495</v>
      </c>
      <c r="G206" s="5" t="s">
        <v>489</v>
      </c>
      <c r="H206" s="5" t="s">
        <v>36</v>
      </c>
      <c r="I206" s="5" t="s">
        <v>37</v>
      </c>
      <c r="J206" s="5"/>
      <c r="K206" s="5" t="str">
        <f t="shared" si="4"/>
        <v/>
      </c>
      <c r="L206" s="5" t="str">
        <f t="shared" si="5"/>
        <v>e-Notification; e-Evaluation; e-Awarding;</v>
      </c>
      <c r="M206" s="5"/>
      <c r="N206" s="5"/>
      <c r="O206" s="5"/>
      <c r="P206" s="5" t="s">
        <v>36</v>
      </c>
      <c r="Q206" s="5"/>
      <c r="R206" s="5"/>
      <c r="S206" s="5" t="s">
        <v>36</v>
      </c>
      <c r="T206" s="5" t="s">
        <v>36</v>
      </c>
      <c r="U206" s="5"/>
      <c r="V206" s="5"/>
      <c r="W206" s="5"/>
      <c r="X206" s="5"/>
      <c r="Y206" s="5"/>
    </row>
    <row r="207" spans="1:25" ht="14.25">
      <c r="A207" s="5" t="s">
        <v>490</v>
      </c>
      <c r="B207" s="5" t="s">
        <v>491</v>
      </c>
      <c r="C207" s="5" t="s">
        <v>496</v>
      </c>
      <c r="D207" s="5"/>
      <c r="E207" s="5" t="s">
        <v>33</v>
      </c>
      <c r="F207" s="5" t="s">
        <v>262</v>
      </c>
      <c r="G207" s="5" t="s">
        <v>489</v>
      </c>
      <c r="H207" s="5" t="s">
        <v>36</v>
      </c>
      <c r="I207" s="5" t="s">
        <v>37</v>
      </c>
      <c r="J207" s="5"/>
      <c r="K207" s="5" t="str">
        <f t="shared" si="4"/>
        <v/>
      </c>
      <c r="L207" s="5" t="str">
        <f t="shared" si="5"/>
        <v/>
      </c>
      <c r="M207" s="5"/>
      <c r="N207" s="5"/>
      <c r="O207" s="5"/>
      <c r="P207" s="5"/>
      <c r="Q207" s="5"/>
      <c r="R207" s="5"/>
      <c r="S207" s="5"/>
      <c r="T207" s="5"/>
      <c r="U207" s="5"/>
      <c r="V207" s="5"/>
      <c r="W207" s="5"/>
      <c r="X207" s="5"/>
      <c r="Y207" s="5"/>
    </row>
    <row r="208" spans="1:25" ht="14.25">
      <c r="A208" t="s">
        <v>490</v>
      </c>
      <c r="B208" t="s">
        <v>491</v>
      </c>
      <c r="C208" t="s">
        <v>497</v>
      </c>
      <c r="E208" t="s">
        <v>64</v>
      </c>
      <c r="G208" t="s">
        <v>489</v>
      </c>
      <c r="K208" t="str">
        <f t="shared" si="4"/>
        <v/>
      </c>
      <c r="L208" t="str">
        <f t="shared" si="5"/>
        <v/>
      </c>
    </row>
    <row r="209" spans="1:25" ht="14.25">
      <c r="A209" t="s">
        <v>490</v>
      </c>
      <c r="B209" t="s">
        <v>491</v>
      </c>
      <c r="C209" t="s">
        <v>498</v>
      </c>
      <c r="E209" t="s">
        <v>44</v>
      </c>
      <c r="G209" t="s">
        <v>499</v>
      </c>
      <c r="K209" t="str">
        <f t="shared" si="4"/>
        <v/>
      </c>
      <c r="L209" t="str">
        <f t="shared" si="5"/>
        <v/>
      </c>
    </row>
    <row r="210" spans="1:25" ht="14.25">
      <c r="A210" s="5" t="s">
        <v>500</v>
      </c>
      <c r="B210" s="5" t="s">
        <v>501</v>
      </c>
      <c r="C210" s="5" t="s">
        <v>502</v>
      </c>
      <c r="D210" s="5"/>
      <c r="E210" s="5" t="s">
        <v>33</v>
      </c>
      <c r="F210" s="5" t="s">
        <v>503</v>
      </c>
      <c r="G210" s="5" t="s">
        <v>504</v>
      </c>
      <c r="H210" s="5" t="s">
        <v>36</v>
      </c>
      <c r="I210" s="5" t="s">
        <v>37</v>
      </c>
      <c r="J210" s="5"/>
      <c r="K210" s="5" t="str">
        <f t="shared" si="4"/>
        <v/>
      </c>
      <c r="L210" s="5" t="str">
        <f t="shared" si="5"/>
        <v>e-Notification; e-Submission;</v>
      </c>
      <c r="M210" s="5"/>
      <c r="N210" s="5"/>
      <c r="O210" s="5"/>
      <c r="P210" s="5" t="s">
        <v>36</v>
      </c>
      <c r="Q210" s="5"/>
      <c r="R210" s="5" t="s">
        <v>36</v>
      </c>
      <c r="S210" s="5"/>
      <c r="T210" s="5"/>
      <c r="U210" s="5"/>
      <c r="V210" s="5"/>
      <c r="W210" s="5"/>
      <c r="X210" s="5"/>
      <c r="Y210" s="5"/>
    </row>
    <row r="211" spans="1:25" ht="14.25">
      <c r="A211" s="5" t="s">
        <v>505</v>
      </c>
      <c r="B211" s="5" t="s">
        <v>506</v>
      </c>
      <c r="C211" s="5" t="s">
        <v>507</v>
      </c>
      <c r="D211" s="5"/>
      <c r="E211" s="5" t="s">
        <v>33</v>
      </c>
      <c r="F211" s="5" t="s">
        <v>508</v>
      </c>
      <c r="G211" s="5" t="s">
        <v>504</v>
      </c>
      <c r="H211" s="5" t="s">
        <v>36</v>
      </c>
      <c r="I211" s="5" t="s">
        <v>509</v>
      </c>
      <c r="J211" s="5"/>
      <c r="K211" s="5" t="str">
        <f t="shared" si="4"/>
        <v xml:space="preserve"> UC3</v>
      </c>
      <c r="L211" s="5" t="str">
        <f t="shared" si="5"/>
        <v>e-Notification;</v>
      </c>
      <c r="M211" s="5"/>
      <c r="N211" s="5"/>
      <c r="O211" s="5" t="s">
        <v>36</v>
      </c>
      <c r="P211" s="5" t="s">
        <v>36</v>
      </c>
      <c r="Q211" s="5"/>
      <c r="R211" s="5"/>
      <c r="S211" s="5"/>
      <c r="T211" s="5"/>
      <c r="U211" s="5"/>
      <c r="V211" s="5"/>
      <c r="W211" s="5"/>
      <c r="X211" s="5"/>
      <c r="Y211" s="5"/>
    </row>
    <row r="212" spans="1:25" ht="14.25">
      <c r="A212" t="s">
        <v>505</v>
      </c>
      <c r="B212" t="s">
        <v>506</v>
      </c>
      <c r="C212" t="s">
        <v>510</v>
      </c>
      <c r="E212" t="s">
        <v>39</v>
      </c>
      <c r="F212" t="s">
        <v>511</v>
      </c>
      <c r="G212" t="s">
        <v>504</v>
      </c>
      <c r="K212" t="str">
        <f t="shared" ref="K212:K275" si="6">CONCATENATE(IF(M212="YES","UC1;",""),IF(N212="YES"," UC2;",""),IF(O212="YES"," UC3",""))</f>
        <v/>
      </c>
      <c r="L212" t="str">
        <f t="shared" ref="L212:L275" si="7">CONCATENATE(IF(P212="YES","e-Notification;",""),IF(Q212="YES"," e-Access;",""),IF(R212="YES"," e-Submission;",""),IF(S212="YES"," e-Evaluation;",""),IF(T212="YES"," e-Awarding;",""),IF(U212="YES"," e-Request;",""),IF(V212="YES"," e-Ordering;",""),IF(W212="YES"," e-Fulfiltment;",""),IF(X212="YES"," e-Invoicing;",""),IF(Y212="YES"," e-Payment;",""))</f>
        <v/>
      </c>
    </row>
    <row r="213" spans="1:25" ht="14.25">
      <c r="A213" t="s">
        <v>505</v>
      </c>
      <c r="B213" t="s">
        <v>506</v>
      </c>
      <c r="C213" t="s">
        <v>512</v>
      </c>
      <c r="E213" t="s">
        <v>64</v>
      </c>
      <c r="G213" t="s">
        <v>504</v>
      </c>
      <c r="K213" t="str">
        <f t="shared" si="6"/>
        <v/>
      </c>
      <c r="L213" t="str">
        <f t="shared" si="7"/>
        <v/>
      </c>
    </row>
    <row r="214" spans="1:25" ht="14.25">
      <c r="A214" t="s">
        <v>505</v>
      </c>
      <c r="B214" t="s">
        <v>506</v>
      </c>
      <c r="C214" t="s">
        <v>513</v>
      </c>
      <c r="E214" t="s">
        <v>39</v>
      </c>
      <c r="F214" t="s">
        <v>514</v>
      </c>
      <c r="G214" t="s">
        <v>504</v>
      </c>
      <c r="K214" t="str">
        <f t="shared" si="6"/>
        <v/>
      </c>
      <c r="L214" t="str">
        <f t="shared" si="7"/>
        <v/>
      </c>
    </row>
    <row r="215" spans="1:25" ht="14.25">
      <c r="A215" t="s">
        <v>505</v>
      </c>
      <c r="B215" t="s">
        <v>506</v>
      </c>
      <c r="C215" t="s">
        <v>515</v>
      </c>
      <c r="E215" t="s">
        <v>44</v>
      </c>
      <c r="G215" t="s">
        <v>504</v>
      </c>
      <c r="K215" t="str">
        <f t="shared" si="6"/>
        <v/>
      </c>
      <c r="L215" t="str">
        <f t="shared" si="7"/>
        <v/>
      </c>
    </row>
    <row r="216" spans="1:25" ht="14.25">
      <c r="A216" s="5" t="s">
        <v>516</v>
      </c>
      <c r="B216" s="5" t="s">
        <v>517</v>
      </c>
      <c r="C216" s="5" t="s">
        <v>518</v>
      </c>
      <c r="D216" s="5"/>
      <c r="E216" s="5" t="s">
        <v>44</v>
      </c>
      <c r="F216" s="5"/>
      <c r="G216" s="5" t="s">
        <v>519</v>
      </c>
      <c r="H216" s="5" t="s">
        <v>36</v>
      </c>
      <c r="I216" s="5" t="s">
        <v>269</v>
      </c>
      <c r="J216" s="5"/>
      <c r="K216" s="5" t="str">
        <f t="shared" si="6"/>
        <v/>
      </c>
      <c r="L216" s="5" t="str">
        <f t="shared" si="7"/>
        <v>e-Notification;</v>
      </c>
      <c r="M216" s="5"/>
      <c r="N216" s="5"/>
      <c r="O216" s="5"/>
      <c r="P216" s="5" t="s">
        <v>36</v>
      </c>
      <c r="Q216" s="5"/>
      <c r="R216" s="5"/>
      <c r="S216" s="5"/>
      <c r="T216" s="5"/>
      <c r="U216" s="5"/>
      <c r="V216" s="5"/>
      <c r="W216" s="5"/>
      <c r="X216" s="5"/>
      <c r="Y216" s="5"/>
    </row>
    <row r="217" spans="1:25" ht="14.25">
      <c r="A217" t="s">
        <v>516</v>
      </c>
      <c r="B217" t="s">
        <v>517</v>
      </c>
      <c r="C217" t="s">
        <v>518</v>
      </c>
      <c r="E217" t="s">
        <v>64</v>
      </c>
      <c r="G217" t="s">
        <v>504</v>
      </c>
      <c r="K217" t="str">
        <f t="shared" si="6"/>
        <v/>
      </c>
      <c r="L217" t="str">
        <f t="shared" si="7"/>
        <v/>
      </c>
    </row>
    <row r="218" spans="1:25" ht="14.25">
      <c r="A218" t="s">
        <v>516</v>
      </c>
      <c r="B218" t="s">
        <v>517</v>
      </c>
      <c r="C218" t="s">
        <v>520</v>
      </c>
      <c r="E218" t="s">
        <v>61</v>
      </c>
      <c r="G218" t="s">
        <v>504</v>
      </c>
      <c r="K218" t="str">
        <f t="shared" si="6"/>
        <v/>
      </c>
      <c r="L218" t="str">
        <f t="shared" si="7"/>
        <v/>
      </c>
    </row>
    <row r="219" spans="1:25" ht="14.25">
      <c r="A219" t="s">
        <v>516</v>
      </c>
      <c r="B219" t="s">
        <v>517</v>
      </c>
      <c r="C219" t="s">
        <v>521</v>
      </c>
      <c r="E219" t="s">
        <v>39</v>
      </c>
      <c r="F219" t="s">
        <v>514</v>
      </c>
      <c r="G219" t="s">
        <v>504</v>
      </c>
      <c r="K219" t="str">
        <f t="shared" si="6"/>
        <v/>
      </c>
      <c r="L219" t="str">
        <f t="shared" si="7"/>
        <v/>
      </c>
    </row>
    <row r="220" spans="1:25" ht="14.25">
      <c r="A220" s="5" t="s">
        <v>522</v>
      </c>
      <c r="B220" s="5" t="s">
        <v>523</v>
      </c>
      <c r="C220" s="5" t="s">
        <v>524</v>
      </c>
      <c r="D220" s="5"/>
      <c r="E220" s="5" t="s">
        <v>33</v>
      </c>
      <c r="F220" s="5"/>
      <c r="G220" s="5" t="s">
        <v>519</v>
      </c>
      <c r="H220" s="5" t="s">
        <v>36</v>
      </c>
      <c r="I220" s="5" t="s">
        <v>37</v>
      </c>
      <c r="J220" s="5"/>
      <c r="K220" s="5" t="str">
        <f t="shared" si="6"/>
        <v/>
      </c>
      <c r="L220" s="5" t="str">
        <f t="shared" si="7"/>
        <v>e-Notification; e-Submission;</v>
      </c>
      <c r="M220" s="5"/>
      <c r="N220" s="5"/>
      <c r="O220" s="5"/>
      <c r="P220" s="5" t="s">
        <v>36</v>
      </c>
      <c r="Q220" s="5"/>
      <c r="R220" s="5" t="s">
        <v>36</v>
      </c>
      <c r="S220" s="5"/>
      <c r="T220" s="5"/>
      <c r="U220" s="5"/>
      <c r="V220" s="5"/>
      <c r="W220" s="5"/>
      <c r="X220" s="5"/>
      <c r="Y220" s="5"/>
    </row>
    <row r="221" spans="1:25" ht="14.25">
      <c r="A221" t="s">
        <v>522</v>
      </c>
      <c r="B221" t="s">
        <v>523</v>
      </c>
      <c r="C221" t="s">
        <v>525</v>
      </c>
      <c r="E221" t="s">
        <v>39</v>
      </c>
      <c r="F221" t="s">
        <v>526</v>
      </c>
      <c r="G221" t="s">
        <v>519</v>
      </c>
      <c r="K221" t="str">
        <f t="shared" si="6"/>
        <v/>
      </c>
      <c r="L221" t="str">
        <f t="shared" si="7"/>
        <v/>
      </c>
    </row>
    <row r="222" spans="1:25" ht="14.25">
      <c r="A222" t="s">
        <v>522</v>
      </c>
      <c r="B222" t="s">
        <v>523</v>
      </c>
      <c r="C222" t="s">
        <v>527</v>
      </c>
      <c r="E222" t="s">
        <v>39</v>
      </c>
      <c r="F222" t="s">
        <v>528</v>
      </c>
      <c r="G222" t="s">
        <v>519</v>
      </c>
      <c r="K222" t="str">
        <f t="shared" si="6"/>
        <v/>
      </c>
      <c r="L222" t="str">
        <f t="shared" si="7"/>
        <v/>
      </c>
    </row>
    <row r="223" spans="1:25" ht="14.25">
      <c r="A223" t="s">
        <v>522</v>
      </c>
      <c r="B223" t="s">
        <v>523</v>
      </c>
      <c r="C223" t="s">
        <v>529</v>
      </c>
      <c r="E223" t="s">
        <v>39</v>
      </c>
      <c r="F223" t="s">
        <v>182</v>
      </c>
      <c r="G223" t="s">
        <v>530</v>
      </c>
      <c r="K223" t="str">
        <f t="shared" si="6"/>
        <v/>
      </c>
      <c r="L223" t="str">
        <f t="shared" si="7"/>
        <v/>
      </c>
    </row>
    <row r="224" spans="1:25" ht="14.25">
      <c r="A224" s="5" t="s">
        <v>531</v>
      </c>
      <c r="B224" s="5" t="s">
        <v>532</v>
      </c>
      <c r="C224" s="5" t="s">
        <v>533</v>
      </c>
      <c r="D224" s="5"/>
      <c r="E224" s="5" t="s">
        <v>33</v>
      </c>
      <c r="F224" s="5"/>
      <c r="G224" s="5" t="s">
        <v>530</v>
      </c>
      <c r="H224" s="5" t="s">
        <v>36</v>
      </c>
      <c r="I224" s="5" t="s">
        <v>37</v>
      </c>
      <c r="J224" s="5"/>
      <c r="K224" s="5" t="str">
        <f t="shared" si="6"/>
        <v xml:space="preserve"> UC3</v>
      </c>
      <c r="L224" s="5" t="str">
        <f t="shared" si="7"/>
        <v>e-Notification; e-Ordering;</v>
      </c>
      <c r="M224" s="5"/>
      <c r="N224" s="5"/>
      <c r="O224" s="5" t="s">
        <v>36</v>
      </c>
      <c r="P224" s="5" t="s">
        <v>36</v>
      </c>
      <c r="Q224" s="5"/>
      <c r="R224" s="5"/>
      <c r="S224" s="5"/>
      <c r="T224" s="5"/>
      <c r="U224" s="5"/>
      <c r="V224" s="5" t="s">
        <v>36</v>
      </c>
      <c r="W224" s="5"/>
      <c r="X224" s="5"/>
      <c r="Y224" s="5"/>
    </row>
    <row r="225" spans="1:25" ht="14.25">
      <c r="A225" t="s">
        <v>531</v>
      </c>
      <c r="B225" t="s">
        <v>532</v>
      </c>
      <c r="C225" t="s">
        <v>534</v>
      </c>
      <c r="E225" t="s">
        <v>44</v>
      </c>
      <c r="G225" t="s">
        <v>535</v>
      </c>
      <c r="K225" t="str">
        <f t="shared" si="6"/>
        <v/>
      </c>
      <c r="L225" t="str">
        <f t="shared" si="7"/>
        <v/>
      </c>
    </row>
    <row r="226" spans="1:25" ht="14.25">
      <c r="A226" s="5" t="s">
        <v>536</v>
      </c>
      <c r="B226" s="5" t="s">
        <v>537</v>
      </c>
      <c r="C226" s="5" t="s">
        <v>538</v>
      </c>
      <c r="D226" s="5"/>
      <c r="E226" s="5" t="s">
        <v>33</v>
      </c>
      <c r="F226" s="5"/>
      <c r="G226" s="5" t="s">
        <v>535</v>
      </c>
      <c r="H226" s="5" t="s">
        <v>36</v>
      </c>
      <c r="I226" s="5" t="s">
        <v>37</v>
      </c>
      <c r="J226" s="5"/>
      <c r="K226" s="5" t="str">
        <f t="shared" si="6"/>
        <v xml:space="preserve"> UC3</v>
      </c>
      <c r="L226" s="5" t="str">
        <f t="shared" si="7"/>
        <v>e-Notification; e-Payment;</v>
      </c>
      <c r="M226" s="5"/>
      <c r="N226" s="5"/>
      <c r="O226" s="5" t="s">
        <v>36</v>
      </c>
      <c r="P226" s="5" t="s">
        <v>36</v>
      </c>
      <c r="Q226" s="5"/>
      <c r="R226" s="5"/>
      <c r="S226" s="5"/>
      <c r="T226" s="5"/>
      <c r="U226" s="5"/>
      <c r="V226" s="5"/>
      <c r="W226" s="5"/>
      <c r="X226" s="5"/>
      <c r="Y226" s="5" t="s">
        <v>36</v>
      </c>
    </row>
    <row r="227" spans="1:25" ht="14.25">
      <c r="A227" t="s">
        <v>536</v>
      </c>
      <c r="B227" t="s">
        <v>537</v>
      </c>
      <c r="C227" t="s">
        <v>539</v>
      </c>
      <c r="E227" t="s">
        <v>44</v>
      </c>
      <c r="G227" t="s">
        <v>540</v>
      </c>
      <c r="K227" t="str">
        <f t="shared" si="6"/>
        <v/>
      </c>
      <c r="L227" t="str">
        <f t="shared" si="7"/>
        <v/>
      </c>
    </row>
    <row r="228" spans="1:25" ht="14.25">
      <c r="A228" s="5" t="s">
        <v>541</v>
      </c>
      <c r="B228" s="5" t="s">
        <v>542</v>
      </c>
      <c r="C228" s="5" t="s">
        <v>543</v>
      </c>
      <c r="D228" s="5"/>
      <c r="E228" s="5" t="s">
        <v>33</v>
      </c>
      <c r="F228" s="5" t="s">
        <v>544</v>
      </c>
      <c r="G228" s="5" t="s">
        <v>540</v>
      </c>
      <c r="H228" s="5" t="s">
        <v>36</v>
      </c>
      <c r="I228" s="5" t="s">
        <v>91</v>
      </c>
      <c r="J228" s="5"/>
      <c r="K228" s="5" t="str">
        <f t="shared" si="6"/>
        <v/>
      </c>
      <c r="L228" s="5" t="str">
        <f t="shared" si="7"/>
        <v>e-Notification; e-Submission;</v>
      </c>
      <c r="M228" s="5"/>
      <c r="N228" s="5"/>
      <c r="O228" s="5"/>
      <c r="P228" s="5" t="s">
        <v>36</v>
      </c>
      <c r="Q228" s="5"/>
      <c r="R228" s="5" t="s">
        <v>36</v>
      </c>
      <c r="S228" s="5"/>
      <c r="T228" s="5"/>
      <c r="U228" s="5"/>
      <c r="V228" s="5"/>
      <c r="W228" s="5"/>
      <c r="X228" s="5"/>
      <c r="Y228" s="5"/>
    </row>
    <row r="229" spans="1:25" ht="14.25">
      <c r="A229" t="s">
        <v>541</v>
      </c>
      <c r="B229" t="s">
        <v>542</v>
      </c>
      <c r="C229" t="s">
        <v>545</v>
      </c>
      <c r="E229" t="s">
        <v>64</v>
      </c>
      <c r="G229" t="s">
        <v>540</v>
      </c>
      <c r="K229" t="str">
        <f t="shared" si="6"/>
        <v/>
      </c>
      <c r="L229" t="str">
        <f t="shared" si="7"/>
        <v/>
      </c>
    </row>
    <row r="230" spans="1:25" ht="14.25">
      <c r="A230" t="s">
        <v>541</v>
      </c>
      <c r="B230" t="s">
        <v>542</v>
      </c>
      <c r="C230" t="s">
        <v>546</v>
      </c>
      <c r="E230" t="s">
        <v>61</v>
      </c>
      <c r="G230" t="s">
        <v>540</v>
      </c>
      <c r="K230" t="str">
        <f t="shared" si="6"/>
        <v/>
      </c>
      <c r="L230" t="str">
        <f t="shared" si="7"/>
        <v/>
      </c>
    </row>
    <row r="231" spans="1:25" ht="14.25">
      <c r="A231" t="s">
        <v>541</v>
      </c>
      <c r="B231" t="s">
        <v>542</v>
      </c>
      <c r="C231" t="s">
        <v>547</v>
      </c>
      <c r="E231" t="s">
        <v>39</v>
      </c>
      <c r="F231" t="s">
        <v>548</v>
      </c>
      <c r="G231" t="s">
        <v>549</v>
      </c>
      <c r="K231" t="str">
        <f t="shared" si="6"/>
        <v/>
      </c>
      <c r="L231" t="str">
        <f t="shared" si="7"/>
        <v/>
      </c>
    </row>
    <row r="232" spans="1:25" ht="14.25">
      <c r="A232" s="5" t="s">
        <v>550</v>
      </c>
      <c r="B232" s="5" t="s">
        <v>551</v>
      </c>
      <c r="C232" s="5" t="s">
        <v>552</v>
      </c>
      <c r="D232" s="5"/>
      <c r="E232" s="5" t="s">
        <v>33</v>
      </c>
      <c r="F232" s="5"/>
      <c r="G232" s="5" t="s">
        <v>549</v>
      </c>
      <c r="H232" s="5" t="s">
        <v>36</v>
      </c>
      <c r="I232" s="5" t="s">
        <v>37</v>
      </c>
      <c r="J232" s="5"/>
      <c r="K232" s="5" t="str">
        <f t="shared" si="6"/>
        <v/>
      </c>
      <c r="L232" s="5" t="str">
        <f t="shared" si="7"/>
        <v>e-Notification;</v>
      </c>
      <c r="M232" s="5"/>
      <c r="N232" s="5"/>
      <c r="O232" s="5"/>
      <c r="P232" s="5" t="s">
        <v>36</v>
      </c>
      <c r="Q232" s="5"/>
      <c r="R232" s="5"/>
      <c r="S232" s="5"/>
      <c r="T232" s="5"/>
      <c r="U232" s="5"/>
      <c r="V232" s="5"/>
      <c r="W232" s="5"/>
      <c r="X232" s="5"/>
      <c r="Y232" s="5"/>
    </row>
    <row r="233" spans="1:25" ht="14.25">
      <c r="A233" t="s">
        <v>550</v>
      </c>
      <c r="B233" t="s">
        <v>551</v>
      </c>
      <c r="C233" t="s">
        <v>553</v>
      </c>
      <c r="E233" t="s">
        <v>554</v>
      </c>
      <c r="G233" t="s">
        <v>555</v>
      </c>
      <c r="K233" t="str">
        <f t="shared" si="6"/>
        <v/>
      </c>
      <c r="L233" t="str">
        <f t="shared" si="7"/>
        <v/>
      </c>
    </row>
    <row r="234" spans="1:25" ht="14.25">
      <c r="A234" s="5" t="s">
        <v>556</v>
      </c>
      <c r="B234" s="5" t="s">
        <v>557</v>
      </c>
      <c r="C234" s="5" t="s">
        <v>558</v>
      </c>
      <c r="D234" s="5"/>
      <c r="E234" s="5" t="s">
        <v>33</v>
      </c>
      <c r="F234" s="5" t="s">
        <v>559</v>
      </c>
      <c r="G234" s="5" t="s">
        <v>555</v>
      </c>
      <c r="H234" s="5" t="s">
        <v>36</v>
      </c>
      <c r="I234" s="5" t="s">
        <v>139</v>
      </c>
      <c r="J234" s="5"/>
      <c r="K234" s="5" t="str">
        <f t="shared" si="6"/>
        <v/>
      </c>
      <c r="L234" s="5" t="str">
        <f t="shared" si="7"/>
        <v/>
      </c>
      <c r="M234" s="5"/>
      <c r="N234" s="5"/>
      <c r="O234" s="5"/>
      <c r="P234" s="5"/>
      <c r="Q234" s="5"/>
      <c r="R234" s="5"/>
      <c r="S234" s="5"/>
      <c r="T234" s="5"/>
      <c r="U234" s="5"/>
      <c r="V234" s="5"/>
      <c r="W234" s="5"/>
      <c r="X234" s="5"/>
      <c r="Y234" s="5"/>
    </row>
    <row r="235" spans="1:25" ht="14.25">
      <c r="A235" t="s">
        <v>556</v>
      </c>
      <c r="B235" t="s">
        <v>557</v>
      </c>
      <c r="C235" t="s">
        <v>560</v>
      </c>
      <c r="E235" t="s">
        <v>45</v>
      </c>
      <c r="F235" t="s">
        <v>561</v>
      </c>
      <c r="G235" t="s">
        <v>562</v>
      </c>
      <c r="K235" t="str">
        <f t="shared" si="6"/>
        <v/>
      </c>
      <c r="L235" t="str">
        <f t="shared" si="7"/>
        <v/>
      </c>
    </row>
    <row r="236" spans="1:25" ht="14.25">
      <c r="A236" s="5" t="s">
        <v>563</v>
      </c>
      <c r="B236" s="5" t="s">
        <v>564</v>
      </c>
      <c r="C236" s="5" t="s">
        <v>565</v>
      </c>
      <c r="D236" s="5"/>
      <c r="E236" s="5" t="s">
        <v>33</v>
      </c>
      <c r="F236" s="5" t="s">
        <v>566</v>
      </c>
      <c r="G236" s="5" t="s">
        <v>562</v>
      </c>
      <c r="H236" s="5" t="s">
        <v>36</v>
      </c>
      <c r="I236" s="5" t="s">
        <v>91</v>
      </c>
      <c r="J236" s="5"/>
      <c r="K236" s="5" t="str">
        <f t="shared" si="6"/>
        <v/>
      </c>
      <c r="L236" s="5" t="str">
        <f t="shared" si="7"/>
        <v/>
      </c>
      <c r="M236" s="5"/>
      <c r="N236" s="5"/>
      <c r="O236" s="5"/>
      <c r="P236" s="5"/>
      <c r="Q236" s="5"/>
      <c r="R236" s="5"/>
      <c r="S236" s="5"/>
      <c r="T236" s="5"/>
      <c r="U236" s="5"/>
      <c r="V236" s="5"/>
      <c r="W236" s="5"/>
      <c r="X236" s="5"/>
      <c r="Y236" s="5"/>
    </row>
    <row r="237" spans="1:25" ht="14.25">
      <c r="A237" t="s">
        <v>563</v>
      </c>
      <c r="B237" t="s">
        <v>564</v>
      </c>
      <c r="C237" t="s">
        <v>567</v>
      </c>
      <c r="E237" t="s">
        <v>56</v>
      </c>
      <c r="F237" t="s">
        <v>568</v>
      </c>
      <c r="G237" t="s">
        <v>562</v>
      </c>
      <c r="K237" t="str">
        <f t="shared" si="6"/>
        <v/>
      </c>
      <c r="L237" t="str">
        <f t="shared" si="7"/>
        <v/>
      </c>
    </row>
    <row r="238" spans="1:25" ht="14.25">
      <c r="A238" t="s">
        <v>563</v>
      </c>
      <c r="B238" t="s">
        <v>564</v>
      </c>
      <c r="C238" t="s">
        <v>569</v>
      </c>
      <c r="E238" t="s">
        <v>56</v>
      </c>
      <c r="F238" t="s">
        <v>570</v>
      </c>
      <c r="G238" t="s">
        <v>562</v>
      </c>
      <c r="K238" t="str">
        <f t="shared" si="6"/>
        <v/>
      </c>
      <c r="L238" t="str">
        <f t="shared" si="7"/>
        <v/>
      </c>
    </row>
    <row r="239" spans="1:25" ht="14.25">
      <c r="A239" t="s">
        <v>563</v>
      </c>
      <c r="B239" t="s">
        <v>564</v>
      </c>
      <c r="C239" t="s">
        <v>571</v>
      </c>
      <c r="E239" t="s">
        <v>64</v>
      </c>
      <c r="G239" t="s">
        <v>572</v>
      </c>
      <c r="K239" t="str">
        <f t="shared" si="6"/>
        <v/>
      </c>
      <c r="L239" t="str">
        <f t="shared" si="7"/>
        <v/>
      </c>
    </row>
    <row r="240" spans="1:25" ht="14.25">
      <c r="A240" s="5" t="s">
        <v>573</v>
      </c>
      <c r="B240" s="5" t="s">
        <v>574</v>
      </c>
      <c r="C240" s="5" t="s">
        <v>575</v>
      </c>
      <c r="D240" s="5"/>
      <c r="E240" s="5" t="s">
        <v>33</v>
      </c>
      <c r="F240" s="5" t="s">
        <v>559</v>
      </c>
      <c r="G240" s="5" t="s">
        <v>572</v>
      </c>
      <c r="H240" s="5" t="s">
        <v>36</v>
      </c>
      <c r="I240" s="5" t="s">
        <v>139</v>
      </c>
      <c r="J240" s="5"/>
      <c r="K240" s="5" t="str">
        <f t="shared" si="6"/>
        <v/>
      </c>
      <c r="L240" s="5" t="str">
        <f t="shared" si="7"/>
        <v xml:space="preserve"> e-Evaluation;</v>
      </c>
      <c r="M240" s="5"/>
      <c r="N240" s="5"/>
      <c r="O240" s="5"/>
      <c r="P240" s="5"/>
      <c r="Q240" s="5"/>
      <c r="R240" s="5"/>
      <c r="S240" s="5" t="s">
        <v>36</v>
      </c>
      <c r="T240" s="5"/>
      <c r="U240" s="5"/>
      <c r="V240" s="5"/>
      <c r="W240" s="5"/>
      <c r="X240" s="5"/>
      <c r="Y240" s="5"/>
    </row>
    <row r="241" spans="1:25" ht="14.25">
      <c r="A241" t="s">
        <v>573</v>
      </c>
      <c r="B241" t="s">
        <v>574</v>
      </c>
      <c r="C241" t="s">
        <v>576</v>
      </c>
      <c r="E241" t="s">
        <v>45</v>
      </c>
      <c r="F241" t="s">
        <v>561</v>
      </c>
      <c r="G241" t="s">
        <v>577</v>
      </c>
      <c r="K241" t="str">
        <f t="shared" si="6"/>
        <v/>
      </c>
      <c r="L241" t="str">
        <f t="shared" si="7"/>
        <v/>
      </c>
    </row>
    <row r="242" spans="1:25" ht="14.25">
      <c r="A242" t="s">
        <v>578</v>
      </c>
      <c r="B242" t="s">
        <v>579</v>
      </c>
      <c r="C242" t="s">
        <v>580</v>
      </c>
      <c r="E242" t="s">
        <v>33</v>
      </c>
      <c r="F242" t="s">
        <v>566</v>
      </c>
      <c r="G242" t="s">
        <v>577</v>
      </c>
      <c r="K242" t="str">
        <f t="shared" si="6"/>
        <v/>
      </c>
      <c r="L242" t="str">
        <f t="shared" si="7"/>
        <v>e-Notification; e-Evaluation;</v>
      </c>
      <c r="P242" t="s">
        <v>36</v>
      </c>
      <c r="S242" t="s">
        <v>36</v>
      </c>
    </row>
    <row r="243" spans="1:25" ht="14.25">
      <c r="A243" s="5" t="s">
        <v>578</v>
      </c>
      <c r="B243" s="5" t="s">
        <v>579</v>
      </c>
      <c r="C243" s="5" t="s">
        <v>567</v>
      </c>
      <c r="D243" s="5"/>
      <c r="E243" s="5" t="s">
        <v>56</v>
      </c>
      <c r="F243" s="5" t="s">
        <v>568</v>
      </c>
      <c r="G243" s="5" t="s">
        <v>577</v>
      </c>
      <c r="H243" s="5" t="s">
        <v>36</v>
      </c>
      <c r="I243" s="5" t="s">
        <v>91</v>
      </c>
      <c r="J243" s="5"/>
      <c r="K243" s="5" t="str">
        <f t="shared" si="6"/>
        <v/>
      </c>
      <c r="L243" s="5" t="str">
        <f t="shared" si="7"/>
        <v/>
      </c>
      <c r="M243" s="5"/>
      <c r="N243" s="5"/>
      <c r="O243" s="5"/>
      <c r="P243" s="5"/>
      <c r="Q243" s="5"/>
      <c r="R243" s="5"/>
      <c r="S243" s="5"/>
      <c r="T243" s="5"/>
      <c r="U243" s="5"/>
      <c r="V243" s="5"/>
      <c r="W243" s="5"/>
      <c r="X243" s="5"/>
      <c r="Y243" s="5"/>
    </row>
    <row r="244" spans="1:25" ht="14.25">
      <c r="A244" t="s">
        <v>578</v>
      </c>
      <c r="B244" t="s">
        <v>579</v>
      </c>
      <c r="C244" t="s">
        <v>569</v>
      </c>
      <c r="E244" t="s">
        <v>56</v>
      </c>
      <c r="F244" t="s">
        <v>570</v>
      </c>
      <c r="G244" t="s">
        <v>577</v>
      </c>
      <c r="K244" t="str">
        <f t="shared" si="6"/>
        <v/>
      </c>
      <c r="L244" t="str">
        <f t="shared" si="7"/>
        <v/>
      </c>
    </row>
    <row r="245" spans="1:25" ht="14.25">
      <c r="A245" t="s">
        <v>578</v>
      </c>
      <c r="B245" t="s">
        <v>579</v>
      </c>
      <c r="C245" t="s">
        <v>581</v>
      </c>
      <c r="E245" t="s">
        <v>64</v>
      </c>
      <c r="G245" t="s">
        <v>582</v>
      </c>
      <c r="K245" t="str">
        <f t="shared" si="6"/>
        <v/>
      </c>
      <c r="L245" t="str">
        <f t="shared" si="7"/>
        <v/>
      </c>
    </row>
    <row r="246" spans="1:25" ht="14.25">
      <c r="A246" s="5" t="s">
        <v>583</v>
      </c>
      <c r="B246" s="5" t="s">
        <v>584</v>
      </c>
      <c r="C246" s="5" t="s">
        <v>585</v>
      </c>
      <c r="D246" s="5"/>
      <c r="E246" s="5" t="s">
        <v>33</v>
      </c>
      <c r="F246" s="5"/>
      <c r="G246" s="5" t="s">
        <v>586</v>
      </c>
      <c r="H246" s="5" t="s">
        <v>36</v>
      </c>
      <c r="I246" s="5" t="s">
        <v>37</v>
      </c>
      <c r="J246" s="5"/>
      <c r="K246" s="5" t="str">
        <f t="shared" si="6"/>
        <v>UC1;</v>
      </c>
      <c r="L246" s="5" t="str">
        <f t="shared" si="7"/>
        <v>e-Notification; e-Access; e-Submission; e-Evaluation; e-Awarding; e-Request; e-Ordering; e-Fulfiltment; e-Invoicing; e-Payment;</v>
      </c>
      <c r="M246" s="5" t="s">
        <v>36</v>
      </c>
      <c r="N246" s="5"/>
      <c r="O246" s="5"/>
      <c r="P246" s="5" t="s">
        <v>36</v>
      </c>
      <c r="Q246" s="5" t="s">
        <v>36</v>
      </c>
      <c r="R246" s="5" t="s">
        <v>36</v>
      </c>
      <c r="S246" s="5" t="s">
        <v>36</v>
      </c>
      <c r="T246" s="5" t="s">
        <v>36</v>
      </c>
      <c r="U246" s="5" t="s">
        <v>36</v>
      </c>
      <c r="V246" s="5" t="s">
        <v>36</v>
      </c>
      <c r="W246" s="5" t="s">
        <v>36</v>
      </c>
      <c r="X246" s="5" t="s">
        <v>36</v>
      </c>
      <c r="Y246" s="5" t="s">
        <v>36</v>
      </c>
    </row>
    <row r="247" spans="1:25" ht="14.25">
      <c r="A247" s="5" t="s">
        <v>587</v>
      </c>
      <c r="B247" s="5" t="s">
        <v>588</v>
      </c>
      <c r="C247" s="5" t="s">
        <v>589</v>
      </c>
      <c r="D247" s="5"/>
      <c r="E247" s="5" t="s">
        <v>33</v>
      </c>
      <c r="F247" s="5" t="s">
        <v>262</v>
      </c>
      <c r="G247" s="5" t="s">
        <v>586</v>
      </c>
      <c r="H247" s="5" t="s">
        <v>36</v>
      </c>
      <c r="I247" s="5" t="s">
        <v>208</v>
      </c>
      <c r="J247" s="5"/>
      <c r="K247" s="5" t="str">
        <f t="shared" si="6"/>
        <v>UC1; UC3</v>
      </c>
      <c r="L247" s="5" t="str">
        <f t="shared" si="7"/>
        <v>e-Notification;</v>
      </c>
      <c r="M247" s="5" t="s">
        <v>36</v>
      </c>
      <c r="N247" s="5"/>
      <c r="O247" s="5" t="s">
        <v>36</v>
      </c>
      <c r="P247" s="5" t="s">
        <v>36</v>
      </c>
      <c r="Q247" s="5"/>
      <c r="R247" s="5"/>
      <c r="S247" s="5"/>
      <c r="T247" s="5"/>
      <c r="U247" s="5"/>
      <c r="V247" s="5"/>
      <c r="W247" s="5"/>
      <c r="X247" s="5"/>
      <c r="Y247" s="5"/>
    </row>
    <row r="248" spans="1:25" ht="14.25">
      <c r="A248" t="s">
        <v>587</v>
      </c>
      <c r="B248" t="s">
        <v>588</v>
      </c>
      <c r="C248" t="s">
        <v>590</v>
      </c>
      <c r="E248" t="s">
        <v>64</v>
      </c>
      <c r="G248" t="s">
        <v>586</v>
      </c>
      <c r="K248" t="str">
        <f t="shared" si="6"/>
        <v/>
      </c>
      <c r="L248" t="str">
        <f t="shared" si="7"/>
        <v/>
      </c>
    </row>
    <row r="249" spans="1:25" ht="14.25">
      <c r="A249" t="s">
        <v>587</v>
      </c>
      <c r="B249" t="s">
        <v>588</v>
      </c>
      <c r="C249" t="s">
        <v>591</v>
      </c>
      <c r="E249" t="s">
        <v>44</v>
      </c>
      <c r="G249" t="s">
        <v>586</v>
      </c>
      <c r="K249" t="str">
        <f t="shared" si="6"/>
        <v/>
      </c>
      <c r="L249" t="str">
        <f t="shared" si="7"/>
        <v/>
      </c>
    </row>
    <row r="250" spans="1:25" ht="14.25">
      <c r="A250" t="s">
        <v>587</v>
      </c>
      <c r="B250" t="s">
        <v>588</v>
      </c>
      <c r="C250" t="s">
        <v>592</v>
      </c>
      <c r="E250" t="s">
        <v>39</v>
      </c>
      <c r="F250" t="s">
        <v>593</v>
      </c>
      <c r="G250" t="s">
        <v>594</v>
      </c>
      <c r="K250" t="str">
        <f t="shared" si="6"/>
        <v/>
      </c>
      <c r="L250" t="str">
        <f t="shared" si="7"/>
        <v/>
      </c>
    </row>
    <row r="251" spans="1:25" ht="14.25">
      <c r="A251" s="5" t="s">
        <v>595</v>
      </c>
      <c r="B251" s="5" t="s">
        <v>596</v>
      </c>
      <c r="C251" s="5" t="s">
        <v>597</v>
      </c>
      <c r="D251" s="5"/>
      <c r="E251" s="5" t="s">
        <v>33</v>
      </c>
      <c r="F251" s="5"/>
      <c r="G251" s="5" t="s">
        <v>594</v>
      </c>
      <c r="H251" s="5" t="s">
        <v>36</v>
      </c>
      <c r="I251" s="5" t="s">
        <v>37</v>
      </c>
      <c r="J251" s="5"/>
      <c r="K251" s="5" t="str">
        <f t="shared" si="6"/>
        <v>UC1;</v>
      </c>
      <c r="L251" s="5" t="str">
        <f t="shared" si="7"/>
        <v>e-Notification;</v>
      </c>
      <c r="M251" s="5" t="s">
        <v>36</v>
      </c>
      <c r="N251" s="5"/>
      <c r="O251" s="5"/>
      <c r="P251" s="5" t="s">
        <v>36</v>
      </c>
      <c r="Q251" s="5"/>
      <c r="R251" s="5"/>
      <c r="S251" s="5"/>
      <c r="T251" s="5"/>
      <c r="U251" s="5"/>
      <c r="V251" s="5"/>
      <c r="W251" s="5"/>
      <c r="X251" s="5"/>
      <c r="Y251" s="5"/>
    </row>
    <row r="252" spans="1:25" ht="14.25">
      <c r="A252" t="s">
        <v>595</v>
      </c>
      <c r="B252" t="s">
        <v>596</v>
      </c>
      <c r="C252" t="s">
        <v>598</v>
      </c>
      <c r="E252" t="s">
        <v>64</v>
      </c>
      <c r="G252" t="s">
        <v>594</v>
      </c>
      <c r="K252" t="str">
        <f t="shared" si="6"/>
        <v/>
      </c>
      <c r="L252" t="str">
        <f t="shared" si="7"/>
        <v/>
      </c>
    </row>
    <row r="253" spans="1:25" ht="14.25">
      <c r="A253" t="s">
        <v>595</v>
      </c>
      <c r="B253" t="s">
        <v>596</v>
      </c>
      <c r="C253" t="s">
        <v>599</v>
      </c>
      <c r="E253" t="s">
        <v>39</v>
      </c>
      <c r="F253" t="s">
        <v>600</v>
      </c>
      <c r="G253" t="s">
        <v>594</v>
      </c>
      <c r="K253" t="str">
        <f t="shared" si="6"/>
        <v/>
      </c>
      <c r="L253" t="str">
        <f t="shared" si="7"/>
        <v/>
      </c>
    </row>
    <row r="254" spans="1:25" ht="14.25">
      <c r="A254" t="s">
        <v>595</v>
      </c>
      <c r="B254" t="s">
        <v>596</v>
      </c>
      <c r="C254" t="s">
        <v>591</v>
      </c>
      <c r="E254" t="s">
        <v>44</v>
      </c>
      <c r="G254" t="s">
        <v>594</v>
      </c>
      <c r="K254" t="str">
        <f t="shared" si="6"/>
        <v/>
      </c>
      <c r="L254" t="str">
        <f t="shared" si="7"/>
        <v/>
      </c>
    </row>
    <row r="255" spans="1:25" ht="14.25">
      <c r="A255" t="s">
        <v>595</v>
      </c>
      <c r="B255" t="s">
        <v>596</v>
      </c>
      <c r="C255" t="s">
        <v>601</v>
      </c>
      <c r="E255" t="s">
        <v>45</v>
      </c>
      <c r="K255" t="str">
        <f t="shared" si="6"/>
        <v/>
      </c>
      <c r="L255" t="str">
        <f t="shared" si="7"/>
        <v/>
      </c>
    </row>
    <row r="256" spans="1:25" ht="14.25">
      <c r="A256" s="5" t="s">
        <v>602</v>
      </c>
      <c r="B256" s="5" t="s">
        <v>603</v>
      </c>
      <c r="C256" s="5" t="s">
        <v>604</v>
      </c>
      <c r="D256" s="5"/>
      <c r="E256" s="5" t="s">
        <v>33</v>
      </c>
      <c r="F256" s="5" t="s">
        <v>605</v>
      </c>
      <c r="G256" s="5"/>
      <c r="H256" s="5" t="s">
        <v>36</v>
      </c>
      <c r="I256" s="5" t="s">
        <v>91</v>
      </c>
      <c r="J256" s="5"/>
      <c r="K256" s="5" t="str">
        <f t="shared" si="6"/>
        <v>UC1;</v>
      </c>
      <c r="L256" s="5" t="str">
        <f t="shared" si="7"/>
        <v>e-Notification;</v>
      </c>
      <c r="M256" s="5" t="s">
        <v>36</v>
      </c>
      <c r="N256" s="5"/>
      <c r="O256" s="5"/>
      <c r="P256" s="5" t="s">
        <v>36</v>
      </c>
      <c r="Q256" s="5"/>
      <c r="R256" s="5"/>
      <c r="S256" s="5"/>
      <c r="T256" s="5"/>
      <c r="U256" s="5"/>
      <c r="V256" s="5"/>
      <c r="W256" s="5"/>
      <c r="X256" s="5"/>
      <c r="Y256" s="5"/>
    </row>
    <row r="257" spans="1:25" ht="14.25">
      <c r="A257" t="s">
        <v>602</v>
      </c>
      <c r="B257" t="s">
        <v>603</v>
      </c>
      <c r="C257" t="s">
        <v>592</v>
      </c>
      <c r="E257" t="s">
        <v>39</v>
      </c>
      <c r="F257" t="s">
        <v>593</v>
      </c>
      <c r="G257" t="s">
        <v>606</v>
      </c>
      <c r="K257" t="str">
        <f t="shared" si="6"/>
        <v/>
      </c>
      <c r="L257" t="str">
        <f t="shared" si="7"/>
        <v/>
      </c>
    </row>
    <row r="258" spans="1:25" ht="14.25">
      <c r="A258" s="5" t="s">
        <v>607</v>
      </c>
      <c r="B258" s="5" t="s">
        <v>608</v>
      </c>
      <c r="C258" s="5" t="s">
        <v>609</v>
      </c>
      <c r="D258" s="5"/>
      <c r="E258" s="5" t="s">
        <v>33</v>
      </c>
      <c r="F258" s="5" t="s">
        <v>610</v>
      </c>
      <c r="G258" s="5" t="s">
        <v>606</v>
      </c>
      <c r="H258" s="5" t="s">
        <v>36</v>
      </c>
      <c r="I258" s="5" t="s">
        <v>611</v>
      </c>
      <c r="J258" s="5"/>
      <c r="K258" s="5" t="str">
        <f t="shared" si="6"/>
        <v/>
      </c>
      <c r="L258" s="5" t="str">
        <f t="shared" si="7"/>
        <v>e-Notification;</v>
      </c>
      <c r="M258" s="5"/>
      <c r="N258" s="5"/>
      <c r="O258" s="5"/>
      <c r="P258" s="5" t="s">
        <v>36</v>
      </c>
      <c r="Q258" s="5"/>
      <c r="R258" s="5"/>
      <c r="S258" s="5"/>
      <c r="T258" s="5"/>
      <c r="U258" s="5"/>
      <c r="V258" s="5"/>
      <c r="W258" s="5"/>
      <c r="X258" s="5"/>
      <c r="Y258" s="5"/>
    </row>
    <row r="259" spans="1:25" ht="14.25">
      <c r="A259" t="s">
        <v>607</v>
      </c>
      <c r="B259" t="s">
        <v>608</v>
      </c>
      <c r="C259" t="s">
        <v>612</v>
      </c>
      <c r="E259" t="s">
        <v>64</v>
      </c>
      <c r="G259" t="s">
        <v>606</v>
      </c>
      <c r="K259" t="str">
        <f t="shared" si="6"/>
        <v/>
      </c>
      <c r="L259" t="str">
        <f t="shared" si="7"/>
        <v/>
      </c>
    </row>
    <row r="260" spans="1:25" ht="14.25">
      <c r="A260" t="s">
        <v>607</v>
      </c>
      <c r="B260" t="s">
        <v>608</v>
      </c>
      <c r="C260" t="s">
        <v>613</v>
      </c>
      <c r="E260" t="s">
        <v>61</v>
      </c>
      <c r="G260" t="s">
        <v>606</v>
      </c>
      <c r="K260" t="str">
        <f t="shared" si="6"/>
        <v/>
      </c>
      <c r="L260" t="str">
        <f t="shared" si="7"/>
        <v/>
      </c>
    </row>
    <row r="261" spans="1:25" ht="14.25">
      <c r="A261" t="s">
        <v>607</v>
      </c>
      <c r="B261" t="s">
        <v>608</v>
      </c>
      <c r="C261" t="s">
        <v>614</v>
      </c>
      <c r="E261" t="s">
        <v>39</v>
      </c>
      <c r="F261" t="s">
        <v>615</v>
      </c>
      <c r="G261" t="s">
        <v>616</v>
      </c>
      <c r="K261" t="str">
        <f t="shared" si="6"/>
        <v/>
      </c>
      <c r="L261" t="str">
        <f t="shared" si="7"/>
        <v/>
      </c>
    </row>
    <row r="262" spans="1:25" ht="14.25">
      <c r="A262" s="5" t="s">
        <v>607</v>
      </c>
      <c r="B262" s="5" t="s">
        <v>608</v>
      </c>
      <c r="C262" s="5" t="s">
        <v>617</v>
      </c>
      <c r="D262" s="5"/>
      <c r="E262" s="5" t="s">
        <v>45</v>
      </c>
      <c r="F262" s="5"/>
      <c r="G262" s="5" t="s">
        <v>618</v>
      </c>
      <c r="H262" s="5" t="s">
        <v>36</v>
      </c>
      <c r="I262" s="5" t="s">
        <v>619</v>
      </c>
      <c r="J262" s="5"/>
      <c r="K262" s="5" t="str">
        <f t="shared" si="6"/>
        <v/>
      </c>
      <c r="L262" s="5" t="str">
        <f t="shared" si="7"/>
        <v>e-Notification;</v>
      </c>
      <c r="M262" s="5"/>
      <c r="N262" s="5"/>
      <c r="O262" s="5"/>
      <c r="P262" s="5" t="s">
        <v>36</v>
      </c>
      <c r="Q262" s="5"/>
      <c r="R262" s="5"/>
      <c r="S262" s="5"/>
      <c r="T262" s="5"/>
      <c r="U262" s="5"/>
      <c r="V262" s="5"/>
      <c r="W262" s="5"/>
      <c r="X262" s="5"/>
      <c r="Y262" s="5"/>
    </row>
    <row r="263" spans="1:25" ht="14.25">
      <c r="A263" t="s">
        <v>607</v>
      </c>
      <c r="B263" t="s">
        <v>608</v>
      </c>
      <c r="C263" t="s">
        <v>620</v>
      </c>
      <c r="E263" t="s">
        <v>44</v>
      </c>
      <c r="G263" t="s">
        <v>618</v>
      </c>
      <c r="K263" t="str">
        <f t="shared" si="6"/>
        <v/>
      </c>
      <c r="L263" t="str">
        <f t="shared" si="7"/>
        <v/>
      </c>
    </row>
    <row r="264" spans="1:25" ht="14.25">
      <c r="A264" t="s">
        <v>607</v>
      </c>
      <c r="B264" t="s">
        <v>608</v>
      </c>
      <c r="C264" t="s">
        <v>620</v>
      </c>
      <c r="E264" t="s">
        <v>45</v>
      </c>
      <c r="F264" t="s">
        <v>621</v>
      </c>
      <c r="G264" t="s">
        <v>618</v>
      </c>
      <c r="K264" t="str">
        <f t="shared" si="6"/>
        <v/>
      </c>
      <c r="L264" t="str">
        <f t="shared" si="7"/>
        <v/>
      </c>
    </row>
    <row r="265" spans="1:25" ht="14.25">
      <c r="A265" t="s">
        <v>607</v>
      </c>
      <c r="B265" t="s">
        <v>608</v>
      </c>
      <c r="C265" t="s">
        <v>617</v>
      </c>
      <c r="E265" t="s">
        <v>45</v>
      </c>
      <c r="F265" t="s">
        <v>621</v>
      </c>
      <c r="G265" t="s">
        <v>606</v>
      </c>
      <c r="K265" t="str">
        <f t="shared" si="6"/>
        <v/>
      </c>
      <c r="L265" t="str">
        <f t="shared" si="7"/>
        <v/>
      </c>
    </row>
    <row r="266" spans="1:25" ht="14.25">
      <c r="A266" t="s">
        <v>607</v>
      </c>
      <c r="B266" t="s">
        <v>608</v>
      </c>
      <c r="C266" t="s">
        <v>622</v>
      </c>
      <c r="E266" t="s">
        <v>623</v>
      </c>
      <c r="F266" t="s">
        <v>624</v>
      </c>
      <c r="G266" t="s">
        <v>625</v>
      </c>
      <c r="K266" t="str">
        <f t="shared" si="6"/>
        <v/>
      </c>
      <c r="L266" t="str">
        <f t="shared" si="7"/>
        <v/>
      </c>
    </row>
    <row r="267" spans="1:25" ht="14.25">
      <c r="A267" s="5" t="s">
        <v>626</v>
      </c>
      <c r="B267" s="5" t="s">
        <v>627</v>
      </c>
      <c r="C267" s="5" t="s">
        <v>628</v>
      </c>
      <c r="D267" s="5"/>
      <c r="E267" s="5" t="s">
        <v>33</v>
      </c>
      <c r="F267" s="5"/>
      <c r="G267" s="5" t="s">
        <v>629</v>
      </c>
      <c r="H267" s="5" t="s">
        <v>36</v>
      </c>
      <c r="I267" s="5" t="s">
        <v>37</v>
      </c>
      <c r="J267" s="5"/>
      <c r="K267" s="5" t="str">
        <f t="shared" si="6"/>
        <v>UC1; UC2;</v>
      </c>
      <c r="L267" s="5" t="str">
        <f t="shared" si="7"/>
        <v>e-Notification; e-Access; e-Evaluation;</v>
      </c>
      <c r="M267" s="5" t="s">
        <v>36</v>
      </c>
      <c r="N267" s="5" t="s">
        <v>36</v>
      </c>
      <c r="O267" s="5"/>
      <c r="P267" s="5" t="s">
        <v>36</v>
      </c>
      <c r="Q267" s="5" t="s">
        <v>36</v>
      </c>
      <c r="R267" s="5"/>
      <c r="S267" s="5" t="s">
        <v>36</v>
      </c>
      <c r="T267" s="5"/>
      <c r="U267" s="5"/>
      <c r="V267" s="5"/>
      <c r="W267" s="5"/>
      <c r="X267" s="5"/>
      <c r="Y267" s="5"/>
    </row>
    <row r="268" spans="1:25" ht="14.25">
      <c r="A268" s="5" t="s">
        <v>630</v>
      </c>
      <c r="B268" s="5" t="s">
        <v>631</v>
      </c>
      <c r="C268" s="5" t="s">
        <v>632</v>
      </c>
      <c r="D268" s="5"/>
      <c r="E268" s="5" t="s">
        <v>64</v>
      </c>
      <c r="F268" s="5"/>
      <c r="G268" s="5" t="s">
        <v>629</v>
      </c>
      <c r="H268" s="5" t="s">
        <v>36</v>
      </c>
      <c r="I268" s="5" t="s">
        <v>208</v>
      </c>
      <c r="J268" s="5"/>
      <c r="K268" s="5" t="str">
        <f t="shared" si="6"/>
        <v>UC1;</v>
      </c>
      <c r="L268" s="5" t="str">
        <f t="shared" si="7"/>
        <v>e-Notification; e-Access; e-Evaluation;</v>
      </c>
      <c r="M268" s="5" t="s">
        <v>36</v>
      </c>
      <c r="N268" s="5"/>
      <c r="O268" s="5"/>
      <c r="P268" s="5" t="s">
        <v>36</v>
      </c>
      <c r="Q268" s="5" t="s">
        <v>36</v>
      </c>
      <c r="R268" s="5"/>
      <c r="S268" s="5" t="s">
        <v>36</v>
      </c>
      <c r="T268" s="5"/>
      <c r="U268" s="5"/>
      <c r="V268" s="5"/>
      <c r="W268" s="5"/>
      <c r="X268" s="5"/>
      <c r="Y268" s="5"/>
    </row>
    <row r="269" spans="1:25" ht="14.25">
      <c r="A269" t="s">
        <v>630</v>
      </c>
      <c r="B269" t="s">
        <v>631</v>
      </c>
      <c r="C269" t="s">
        <v>633</v>
      </c>
      <c r="E269" t="s">
        <v>634</v>
      </c>
      <c r="F269" t="s">
        <v>635</v>
      </c>
      <c r="G269" t="s">
        <v>629</v>
      </c>
      <c r="K269" t="str">
        <f t="shared" si="6"/>
        <v/>
      </c>
      <c r="L269" t="str">
        <f t="shared" si="7"/>
        <v/>
      </c>
    </row>
    <row r="270" spans="1:25" ht="14.25">
      <c r="A270" t="s">
        <v>630</v>
      </c>
      <c r="B270" t="s">
        <v>631</v>
      </c>
      <c r="C270" t="s">
        <v>636</v>
      </c>
      <c r="E270" t="s">
        <v>637</v>
      </c>
      <c r="F270" t="s">
        <v>638</v>
      </c>
      <c r="G270" t="s">
        <v>35</v>
      </c>
      <c r="K270" t="str">
        <f t="shared" si="6"/>
        <v/>
      </c>
      <c r="L270" t="str">
        <f t="shared" si="7"/>
        <v/>
      </c>
    </row>
    <row r="271" spans="1:25" ht="14.25">
      <c r="A271" s="5" t="s">
        <v>639</v>
      </c>
      <c r="B271" s="5" t="s">
        <v>640</v>
      </c>
      <c r="C271" s="5" t="s">
        <v>32</v>
      </c>
      <c r="D271" s="5"/>
      <c r="E271" s="5" t="s">
        <v>33</v>
      </c>
      <c r="F271" s="5" t="s">
        <v>641</v>
      </c>
      <c r="G271" s="5" t="s">
        <v>35</v>
      </c>
      <c r="H271" s="5" t="s">
        <v>36</v>
      </c>
      <c r="I271" s="5" t="s">
        <v>37</v>
      </c>
      <c r="J271" s="5"/>
      <c r="K271" s="5" t="str">
        <f t="shared" si="6"/>
        <v/>
      </c>
      <c r="L271" s="5" t="str">
        <f t="shared" si="7"/>
        <v xml:space="preserve"> e-Evaluation; e-Awarding;</v>
      </c>
      <c r="M271" s="5"/>
      <c r="N271" s="5"/>
      <c r="O271" s="5"/>
      <c r="P271" s="5"/>
      <c r="Q271" s="5"/>
      <c r="R271" s="5"/>
      <c r="S271" s="5" t="s">
        <v>36</v>
      </c>
      <c r="T271" s="5" t="s">
        <v>36</v>
      </c>
      <c r="U271" s="5"/>
      <c r="V271" s="5"/>
      <c r="W271" s="5"/>
      <c r="X271" s="5"/>
      <c r="Y271" s="5"/>
    </row>
    <row r="272" spans="1:25" ht="14.25">
      <c r="A272" t="s">
        <v>639</v>
      </c>
      <c r="B272" t="s">
        <v>640</v>
      </c>
      <c r="C272" t="s">
        <v>642</v>
      </c>
      <c r="E272" t="s">
        <v>64</v>
      </c>
      <c r="G272" t="s">
        <v>35</v>
      </c>
      <c r="K272" t="str">
        <f t="shared" si="6"/>
        <v/>
      </c>
      <c r="L272" t="str">
        <f t="shared" si="7"/>
        <v/>
      </c>
    </row>
    <row r="273" spans="1:25" ht="14.25">
      <c r="A273" t="s">
        <v>639</v>
      </c>
      <c r="B273" t="s">
        <v>640</v>
      </c>
      <c r="C273" t="s">
        <v>43</v>
      </c>
      <c r="E273" t="s">
        <v>44</v>
      </c>
      <c r="G273" t="s">
        <v>35</v>
      </c>
      <c r="K273" t="str">
        <f t="shared" si="6"/>
        <v/>
      </c>
      <c r="L273" t="str">
        <f t="shared" si="7"/>
        <v/>
      </c>
    </row>
    <row r="274" spans="1:25" ht="14.25">
      <c r="A274" t="s">
        <v>639</v>
      </c>
      <c r="B274" t="s">
        <v>640</v>
      </c>
      <c r="C274" t="s">
        <v>643</v>
      </c>
      <c r="E274" t="s">
        <v>61</v>
      </c>
      <c r="G274" t="s">
        <v>644</v>
      </c>
      <c r="K274" t="str">
        <f t="shared" si="6"/>
        <v/>
      </c>
      <c r="L274" t="str">
        <f t="shared" si="7"/>
        <v/>
      </c>
    </row>
    <row r="275" spans="1:25" ht="14.25">
      <c r="A275" s="5" t="s">
        <v>645</v>
      </c>
      <c r="B275" s="5" t="s">
        <v>646</v>
      </c>
      <c r="C275" s="5" t="s">
        <v>647</v>
      </c>
      <c r="D275" s="5"/>
      <c r="E275" s="5" t="s">
        <v>33</v>
      </c>
      <c r="F275" s="5"/>
      <c r="G275" s="5" t="s">
        <v>644</v>
      </c>
      <c r="H275" s="5" t="s">
        <v>36</v>
      </c>
      <c r="I275" s="5" t="s">
        <v>37</v>
      </c>
      <c r="J275" s="5"/>
      <c r="K275" s="5" t="str">
        <f t="shared" si="6"/>
        <v/>
      </c>
      <c r="L275" s="5" t="str">
        <f t="shared" si="7"/>
        <v>e-Notification;</v>
      </c>
      <c r="M275" s="5"/>
      <c r="N275" s="5"/>
      <c r="O275" s="5"/>
      <c r="P275" s="5" t="s">
        <v>36</v>
      </c>
      <c r="Q275" s="5"/>
      <c r="R275" s="5"/>
      <c r="S275" s="5"/>
      <c r="T275" s="5"/>
      <c r="U275" s="5"/>
      <c r="V275" s="5"/>
      <c r="W275" s="5"/>
      <c r="X275" s="5"/>
      <c r="Y275" s="5"/>
    </row>
    <row r="276" spans="1:25" ht="14.25">
      <c r="A276" t="s">
        <v>645</v>
      </c>
      <c r="B276" t="s">
        <v>646</v>
      </c>
      <c r="C276" t="s">
        <v>648</v>
      </c>
      <c r="E276" t="s">
        <v>61</v>
      </c>
      <c r="G276" t="s">
        <v>649</v>
      </c>
      <c r="K276" t="str">
        <f t="shared" ref="K276:K339" si="8">CONCATENATE(IF(M276="YES","UC1;",""),IF(N276="YES"," UC2;",""),IF(O276="YES"," UC3",""))</f>
        <v/>
      </c>
      <c r="L276" t="str">
        <f t="shared" ref="L276:L339" si="9">CONCATENATE(IF(P276="YES","e-Notification;",""),IF(Q276="YES"," e-Access;",""),IF(R276="YES"," e-Submission;",""),IF(S276="YES"," e-Evaluation;",""),IF(T276="YES"," e-Awarding;",""),IF(U276="YES"," e-Request;",""),IF(V276="YES"," e-Ordering;",""),IF(W276="YES"," e-Fulfiltment;",""),IF(X276="YES"," e-Invoicing;",""),IF(Y276="YES"," e-Payment;",""))</f>
        <v/>
      </c>
    </row>
    <row r="277" spans="1:25" ht="14.25">
      <c r="A277" s="5" t="s">
        <v>650</v>
      </c>
      <c r="B277" s="5" t="s">
        <v>651</v>
      </c>
      <c r="C277" s="5" t="s">
        <v>652</v>
      </c>
      <c r="D277" s="5"/>
      <c r="E277" s="5" t="s">
        <v>33</v>
      </c>
      <c r="F277" s="5" t="s">
        <v>385</v>
      </c>
      <c r="G277" s="5" t="s">
        <v>649</v>
      </c>
      <c r="H277" s="5" t="s">
        <v>36</v>
      </c>
      <c r="I277" s="5" t="s">
        <v>91</v>
      </c>
      <c r="J277" s="5"/>
      <c r="K277" s="5" t="str">
        <f t="shared" si="8"/>
        <v/>
      </c>
      <c r="L277" s="5" t="str">
        <f t="shared" si="9"/>
        <v>e-Notification;</v>
      </c>
      <c r="M277" s="5"/>
      <c r="N277" s="5"/>
      <c r="O277" s="5"/>
      <c r="P277" s="5" t="s">
        <v>36</v>
      </c>
      <c r="Q277" s="5"/>
      <c r="R277" s="5"/>
      <c r="S277" s="5"/>
      <c r="T277" s="5"/>
      <c r="U277" s="5"/>
      <c r="V277" s="5"/>
      <c r="W277" s="5"/>
      <c r="X277" s="5"/>
      <c r="Y277" s="5"/>
    </row>
    <row r="278" spans="1:25" ht="14.25">
      <c r="A278" t="s">
        <v>650</v>
      </c>
      <c r="B278" t="s">
        <v>651</v>
      </c>
      <c r="C278" t="s">
        <v>653</v>
      </c>
      <c r="E278" t="s">
        <v>39</v>
      </c>
      <c r="F278" t="s">
        <v>428</v>
      </c>
      <c r="G278" t="s">
        <v>654</v>
      </c>
      <c r="K278" t="str">
        <f t="shared" si="8"/>
        <v/>
      </c>
      <c r="L278" t="str">
        <f t="shared" si="9"/>
        <v/>
      </c>
    </row>
    <row r="279" spans="1:25" ht="14.25">
      <c r="A279" s="5" t="s">
        <v>655</v>
      </c>
      <c r="B279" s="5" t="s">
        <v>656</v>
      </c>
      <c r="C279" s="5" t="s">
        <v>552</v>
      </c>
      <c r="D279" s="5"/>
      <c r="E279" s="5" t="s">
        <v>33</v>
      </c>
      <c r="F279" s="5" t="s">
        <v>310</v>
      </c>
      <c r="G279" s="5" t="s">
        <v>654</v>
      </c>
      <c r="H279" s="5" t="s">
        <v>36</v>
      </c>
      <c r="I279" s="5" t="s">
        <v>37</v>
      </c>
      <c r="J279" s="5"/>
      <c r="K279" s="5" t="str">
        <f t="shared" si="8"/>
        <v/>
      </c>
      <c r="L279" s="5" t="str">
        <f t="shared" si="9"/>
        <v>e-Notification;</v>
      </c>
      <c r="M279" s="5"/>
      <c r="N279" s="5"/>
      <c r="O279" s="5"/>
      <c r="P279" s="5" t="s">
        <v>36</v>
      </c>
      <c r="Q279" s="5"/>
      <c r="R279" s="5"/>
      <c r="S279" s="5"/>
      <c r="T279" s="5"/>
      <c r="U279" s="5"/>
      <c r="V279" s="5"/>
      <c r="W279" s="5"/>
      <c r="X279" s="5"/>
      <c r="Y279" s="5"/>
    </row>
    <row r="280" spans="1:25" ht="14.25">
      <c r="A280" t="s">
        <v>655</v>
      </c>
      <c r="B280" t="s">
        <v>656</v>
      </c>
      <c r="C280" t="s">
        <v>657</v>
      </c>
      <c r="E280" t="s">
        <v>658</v>
      </c>
      <c r="F280" t="s">
        <v>310</v>
      </c>
      <c r="G280" t="s">
        <v>659</v>
      </c>
      <c r="K280" t="str">
        <f t="shared" si="8"/>
        <v/>
      </c>
      <c r="L280" t="str">
        <f t="shared" si="9"/>
        <v/>
      </c>
    </row>
    <row r="281" spans="1:25" ht="14.25">
      <c r="A281" s="5" t="s">
        <v>660</v>
      </c>
      <c r="B281" s="5" t="s">
        <v>661</v>
      </c>
      <c r="C281" s="5" t="s">
        <v>662</v>
      </c>
      <c r="D281" s="5"/>
      <c r="E281" s="5" t="s">
        <v>33</v>
      </c>
      <c r="F281" s="5" t="s">
        <v>663</v>
      </c>
      <c r="G281" s="5" t="s">
        <v>659</v>
      </c>
      <c r="H281" s="5" t="s">
        <v>36</v>
      </c>
      <c r="I281" s="5" t="s">
        <v>269</v>
      </c>
      <c r="J281" s="5"/>
      <c r="K281" s="5" t="str">
        <f t="shared" si="8"/>
        <v/>
      </c>
      <c r="L281" s="5" t="str">
        <f t="shared" si="9"/>
        <v>e-Notification;</v>
      </c>
      <c r="M281" s="5"/>
      <c r="N281" s="5"/>
      <c r="O281" s="5"/>
      <c r="P281" s="5" t="s">
        <v>36</v>
      </c>
      <c r="Q281" s="5"/>
      <c r="R281" s="5"/>
      <c r="S281" s="5"/>
      <c r="T281" s="5"/>
      <c r="U281" s="5"/>
      <c r="V281" s="5"/>
      <c r="W281" s="5"/>
      <c r="X281" s="5"/>
      <c r="Y281" s="5"/>
    </row>
    <row r="282" spans="1:25" ht="14.25">
      <c r="A282" t="s">
        <v>660</v>
      </c>
      <c r="B282" t="s">
        <v>661</v>
      </c>
      <c r="C282" t="s">
        <v>664</v>
      </c>
      <c r="E282" t="s">
        <v>44</v>
      </c>
      <c r="G282" t="s">
        <v>665</v>
      </c>
      <c r="K282" t="str">
        <f t="shared" si="8"/>
        <v/>
      </c>
      <c r="L282" t="str">
        <f t="shared" si="9"/>
        <v/>
      </c>
    </row>
    <row r="283" spans="1:25" ht="14.25">
      <c r="A283" s="5" t="s">
        <v>666</v>
      </c>
      <c r="B283" s="5" t="s">
        <v>667</v>
      </c>
      <c r="C283" s="5" t="s">
        <v>668</v>
      </c>
      <c r="D283" s="5"/>
      <c r="E283" s="5" t="s">
        <v>61</v>
      </c>
      <c r="F283" s="5" t="s">
        <v>669</v>
      </c>
      <c r="G283" s="5" t="s">
        <v>665</v>
      </c>
      <c r="H283" s="5" t="s">
        <v>36</v>
      </c>
      <c r="I283" s="5" t="s">
        <v>72</v>
      </c>
      <c r="J283" s="5"/>
      <c r="K283" s="5" t="str">
        <f t="shared" si="8"/>
        <v/>
      </c>
      <c r="L283" s="5" t="str">
        <f t="shared" si="9"/>
        <v>e-Notification;</v>
      </c>
      <c r="M283" s="5"/>
      <c r="N283" s="5"/>
      <c r="O283" s="5"/>
      <c r="P283" s="5" t="s">
        <v>36</v>
      </c>
      <c r="Q283" s="5"/>
      <c r="R283" s="5"/>
      <c r="S283" s="5"/>
      <c r="T283" s="5"/>
      <c r="U283" s="5"/>
      <c r="V283" s="5"/>
      <c r="W283" s="5"/>
      <c r="X283" s="5"/>
      <c r="Y283" s="5"/>
    </row>
    <row r="284" spans="1:25" ht="14.25">
      <c r="A284" t="s">
        <v>666</v>
      </c>
      <c r="B284" t="s">
        <v>667</v>
      </c>
      <c r="C284" t="s">
        <v>670</v>
      </c>
      <c r="E284" t="s">
        <v>39</v>
      </c>
      <c r="F284" t="s">
        <v>671</v>
      </c>
      <c r="G284" t="s">
        <v>665</v>
      </c>
      <c r="K284" t="str">
        <f t="shared" si="8"/>
        <v/>
      </c>
      <c r="L284" t="str">
        <f t="shared" si="9"/>
        <v/>
      </c>
    </row>
    <row r="285" spans="1:25" ht="14.25">
      <c r="A285" t="s">
        <v>666</v>
      </c>
      <c r="B285" t="s">
        <v>667</v>
      </c>
      <c r="C285" t="s">
        <v>672</v>
      </c>
      <c r="E285" t="s">
        <v>39</v>
      </c>
      <c r="F285" t="s">
        <v>673</v>
      </c>
      <c r="G285" t="s">
        <v>665</v>
      </c>
      <c r="K285" t="str">
        <f t="shared" si="8"/>
        <v/>
      </c>
      <c r="L285" t="str">
        <f t="shared" si="9"/>
        <v/>
      </c>
    </row>
    <row r="286" spans="1:25" ht="14.25">
      <c r="A286" t="s">
        <v>666</v>
      </c>
      <c r="B286" t="s">
        <v>667</v>
      </c>
      <c r="C286" t="s">
        <v>674</v>
      </c>
      <c r="E286" t="s">
        <v>39</v>
      </c>
      <c r="F286" t="s">
        <v>675</v>
      </c>
      <c r="G286" t="s">
        <v>665</v>
      </c>
      <c r="K286" t="str">
        <f t="shared" si="8"/>
        <v/>
      </c>
      <c r="L286" t="str">
        <f t="shared" si="9"/>
        <v/>
      </c>
    </row>
    <row r="287" spans="1:25" ht="14.25">
      <c r="A287" t="s">
        <v>666</v>
      </c>
      <c r="B287" t="s">
        <v>667</v>
      </c>
      <c r="C287" t="s">
        <v>676</v>
      </c>
      <c r="E287" t="s">
        <v>39</v>
      </c>
      <c r="F287" t="s">
        <v>677</v>
      </c>
      <c r="G287" t="s">
        <v>665</v>
      </c>
      <c r="K287" t="str">
        <f t="shared" si="8"/>
        <v/>
      </c>
      <c r="L287" t="str">
        <f t="shared" si="9"/>
        <v/>
      </c>
    </row>
    <row r="288" spans="1:25" ht="14.25">
      <c r="A288" t="s">
        <v>666</v>
      </c>
      <c r="B288" t="s">
        <v>667</v>
      </c>
      <c r="C288" t="s">
        <v>678</v>
      </c>
      <c r="E288" t="s">
        <v>39</v>
      </c>
      <c r="F288" t="s">
        <v>679</v>
      </c>
      <c r="G288" t="s">
        <v>665</v>
      </c>
      <c r="K288" t="str">
        <f t="shared" si="8"/>
        <v/>
      </c>
      <c r="L288" t="str">
        <f t="shared" si="9"/>
        <v/>
      </c>
    </row>
    <row r="289" spans="1:25" ht="14.25">
      <c r="A289" t="s">
        <v>666</v>
      </c>
      <c r="B289" t="s">
        <v>667</v>
      </c>
      <c r="C289" t="s">
        <v>680</v>
      </c>
      <c r="E289" t="s">
        <v>64</v>
      </c>
      <c r="G289" t="s">
        <v>681</v>
      </c>
      <c r="K289" t="str">
        <f t="shared" si="8"/>
        <v/>
      </c>
      <c r="L289" t="str">
        <f t="shared" si="9"/>
        <v/>
      </c>
    </row>
    <row r="290" spans="1:25" ht="14.25">
      <c r="A290" s="5" t="s">
        <v>682</v>
      </c>
      <c r="B290" s="5" t="s">
        <v>683</v>
      </c>
      <c r="C290" s="5" t="s">
        <v>684</v>
      </c>
      <c r="D290" s="5"/>
      <c r="E290" s="5" t="s">
        <v>33</v>
      </c>
      <c r="F290" s="5" t="s">
        <v>385</v>
      </c>
      <c r="G290" s="5" t="s">
        <v>681</v>
      </c>
      <c r="H290" s="5" t="s">
        <v>36</v>
      </c>
      <c r="I290" s="5" t="s">
        <v>91</v>
      </c>
      <c r="J290" s="5"/>
      <c r="K290" s="5" t="str">
        <f t="shared" si="8"/>
        <v/>
      </c>
      <c r="L290" s="5" t="str">
        <f t="shared" si="9"/>
        <v>e-Notification;</v>
      </c>
      <c r="M290" s="5"/>
      <c r="N290" s="5"/>
      <c r="O290" s="5"/>
      <c r="P290" s="5" t="s">
        <v>36</v>
      </c>
      <c r="Q290" s="5"/>
      <c r="R290" s="5"/>
      <c r="S290" s="5"/>
      <c r="T290" s="5"/>
      <c r="U290" s="5"/>
      <c r="V290" s="5"/>
      <c r="W290" s="5"/>
      <c r="X290" s="5"/>
      <c r="Y290" s="5"/>
    </row>
    <row r="291" spans="1:25" ht="14.25">
      <c r="A291" t="s">
        <v>682</v>
      </c>
      <c r="B291" t="s">
        <v>683</v>
      </c>
      <c r="C291" t="s">
        <v>685</v>
      </c>
      <c r="E291" t="s">
        <v>39</v>
      </c>
      <c r="F291" t="s">
        <v>686</v>
      </c>
      <c r="G291" t="s">
        <v>681</v>
      </c>
      <c r="K291" t="str">
        <f t="shared" si="8"/>
        <v/>
      </c>
      <c r="L291" t="str">
        <f t="shared" si="9"/>
        <v/>
      </c>
    </row>
    <row r="292" spans="1:25" ht="14.25">
      <c r="A292" t="s">
        <v>682</v>
      </c>
      <c r="B292" t="s">
        <v>683</v>
      </c>
      <c r="C292" t="s">
        <v>653</v>
      </c>
      <c r="E292" t="s">
        <v>39</v>
      </c>
      <c r="F292" t="s">
        <v>428</v>
      </c>
      <c r="G292" t="s">
        <v>681</v>
      </c>
      <c r="K292" t="str">
        <f t="shared" si="8"/>
        <v/>
      </c>
      <c r="L292" t="str">
        <f t="shared" si="9"/>
        <v/>
      </c>
    </row>
    <row r="293" spans="1:25" ht="14.25">
      <c r="A293" t="s">
        <v>682</v>
      </c>
      <c r="B293" t="s">
        <v>683</v>
      </c>
      <c r="C293" t="s">
        <v>425</v>
      </c>
      <c r="E293" t="s">
        <v>44</v>
      </c>
      <c r="G293" t="s">
        <v>687</v>
      </c>
      <c r="K293" t="str">
        <f t="shared" si="8"/>
        <v/>
      </c>
      <c r="L293" t="str">
        <f t="shared" si="9"/>
        <v/>
      </c>
    </row>
    <row r="294" spans="1:25" ht="14.25">
      <c r="A294" s="5" t="s">
        <v>688</v>
      </c>
      <c r="B294" s="5" t="s">
        <v>689</v>
      </c>
      <c r="C294" s="5" t="s">
        <v>690</v>
      </c>
      <c r="D294" s="5"/>
      <c r="E294" s="5" t="s">
        <v>33</v>
      </c>
      <c r="F294" s="5"/>
      <c r="G294" s="5" t="s">
        <v>687</v>
      </c>
      <c r="H294" s="5" t="s">
        <v>36</v>
      </c>
      <c r="I294" s="5" t="s">
        <v>37</v>
      </c>
      <c r="J294" s="5"/>
      <c r="K294" s="5" t="str">
        <f t="shared" si="8"/>
        <v/>
      </c>
      <c r="L294" s="5" t="str">
        <f t="shared" si="9"/>
        <v>e-Notification;</v>
      </c>
      <c r="M294" s="5"/>
      <c r="N294" s="5"/>
      <c r="O294" s="5"/>
      <c r="P294" s="5" t="s">
        <v>36</v>
      </c>
      <c r="Q294" s="5"/>
      <c r="R294" s="5"/>
      <c r="S294" s="5"/>
      <c r="T294" s="5"/>
      <c r="U294" s="5"/>
      <c r="V294" s="5"/>
      <c r="W294" s="5"/>
      <c r="X294" s="5"/>
      <c r="Y294" s="5"/>
    </row>
    <row r="295" spans="1:25" ht="14.25">
      <c r="A295" t="s">
        <v>688</v>
      </c>
      <c r="B295" t="s">
        <v>689</v>
      </c>
      <c r="C295" t="s">
        <v>691</v>
      </c>
      <c r="E295" t="s">
        <v>64</v>
      </c>
      <c r="G295" t="s">
        <v>692</v>
      </c>
      <c r="K295" t="str">
        <f t="shared" si="8"/>
        <v/>
      </c>
      <c r="L295" t="str">
        <f t="shared" si="9"/>
        <v/>
      </c>
    </row>
    <row r="296" spans="1:25" ht="14.25">
      <c r="A296" s="5" t="s">
        <v>693</v>
      </c>
      <c r="B296" s="5" t="s">
        <v>694</v>
      </c>
      <c r="C296" s="5" t="s">
        <v>695</v>
      </c>
      <c r="D296" s="5"/>
      <c r="E296" s="5" t="s">
        <v>33</v>
      </c>
      <c r="F296" s="5"/>
      <c r="G296" s="5" t="s">
        <v>692</v>
      </c>
      <c r="H296" s="5" t="s">
        <v>36</v>
      </c>
      <c r="I296" s="5" t="s">
        <v>37</v>
      </c>
      <c r="J296" s="5"/>
      <c r="K296" s="5" t="str">
        <f t="shared" si="8"/>
        <v/>
      </c>
      <c r="L296" s="5" t="str">
        <f t="shared" si="9"/>
        <v>e-Notification;</v>
      </c>
      <c r="M296" s="5"/>
      <c r="N296" s="5"/>
      <c r="O296" s="5"/>
      <c r="P296" s="5" t="s">
        <v>36</v>
      </c>
      <c r="Q296" s="5"/>
      <c r="R296" s="5"/>
      <c r="S296" s="5"/>
      <c r="T296" s="5"/>
      <c r="U296" s="5"/>
      <c r="V296" s="5"/>
      <c r="W296" s="5"/>
      <c r="X296" s="5"/>
      <c r="Y296" s="5"/>
    </row>
    <row r="297" spans="1:25" ht="14.25">
      <c r="A297" t="s">
        <v>693</v>
      </c>
      <c r="B297" t="s">
        <v>694</v>
      </c>
      <c r="C297" t="s">
        <v>696</v>
      </c>
      <c r="E297" t="s">
        <v>64</v>
      </c>
      <c r="G297" t="s">
        <v>697</v>
      </c>
      <c r="K297" t="str">
        <f t="shared" si="8"/>
        <v/>
      </c>
      <c r="L297" t="str">
        <f t="shared" si="9"/>
        <v/>
      </c>
    </row>
    <row r="298" spans="1:25" ht="14.25">
      <c r="A298" s="5" t="s">
        <v>698</v>
      </c>
      <c r="B298" s="5" t="s">
        <v>699</v>
      </c>
      <c r="C298" s="5" t="s">
        <v>700</v>
      </c>
      <c r="D298" s="5"/>
      <c r="E298" s="5" t="s">
        <v>33</v>
      </c>
      <c r="F298" s="5"/>
      <c r="G298" s="5" t="s">
        <v>697</v>
      </c>
      <c r="H298" s="5" t="s">
        <v>36</v>
      </c>
      <c r="I298" s="5" t="s">
        <v>37</v>
      </c>
      <c r="J298" s="5"/>
      <c r="K298" s="5" t="str">
        <f t="shared" si="8"/>
        <v>UC1;</v>
      </c>
      <c r="L298" s="5" t="str">
        <f t="shared" si="9"/>
        <v>e-Notification; e-Access;</v>
      </c>
      <c r="M298" s="5" t="s">
        <v>36</v>
      </c>
      <c r="N298" s="5"/>
      <c r="O298" s="5"/>
      <c r="P298" s="5" t="s">
        <v>36</v>
      </c>
      <c r="Q298" s="5" t="s">
        <v>36</v>
      </c>
      <c r="R298" s="5"/>
      <c r="S298" s="5"/>
      <c r="T298" s="5"/>
      <c r="U298" s="5"/>
      <c r="V298" s="5"/>
      <c r="W298" s="5"/>
      <c r="X298" s="5"/>
      <c r="Y298" s="5"/>
    </row>
    <row r="299" spans="1:25" ht="14.25">
      <c r="A299" t="s">
        <v>698</v>
      </c>
      <c r="B299" t="s">
        <v>699</v>
      </c>
      <c r="C299" t="s">
        <v>701</v>
      </c>
      <c r="E299" t="s">
        <v>64</v>
      </c>
      <c r="G299" t="s">
        <v>697</v>
      </c>
      <c r="K299" t="str">
        <f t="shared" si="8"/>
        <v/>
      </c>
      <c r="L299" t="str">
        <f t="shared" si="9"/>
        <v/>
      </c>
    </row>
    <row r="300" spans="1:25" ht="14.25">
      <c r="A300" t="s">
        <v>698</v>
      </c>
      <c r="B300" t="s">
        <v>699</v>
      </c>
      <c r="C300" t="s">
        <v>702</v>
      </c>
      <c r="E300" t="s">
        <v>61</v>
      </c>
      <c r="G300" t="s">
        <v>697</v>
      </c>
      <c r="K300" t="str">
        <f t="shared" si="8"/>
        <v/>
      </c>
      <c r="L300" t="str">
        <f t="shared" si="9"/>
        <v/>
      </c>
    </row>
    <row r="301" spans="1:25" ht="14.25">
      <c r="A301" t="s">
        <v>698</v>
      </c>
      <c r="B301" t="s">
        <v>699</v>
      </c>
      <c r="C301" t="s">
        <v>703</v>
      </c>
      <c r="E301" t="s">
        <v>64</v>
      </c>
      <c r="G301" t="s">
        <v>697</v>
      </c>
      <c r="K301" t="str">
        <f t="shared" si="8"/>
        <v/>
      </c>
      <c r="L301" t="str">
        <f t="shared" si="9"/>
        <v/>
      </c>
    </row>
    <row r="302" spans="1:25" ht="14.25">
      <c r="A302" t="s">
        <v>698</v>
      </c>
      <c r="B302" t="s">
        <v>699</v>
      </c>
      <c r="C302" t="s">
        <v>704</v>
      </c>
      <c r="E302" t="s">
        <v>39</v>
      </c>
      <c r="F302" t="s">
        <v>705</v>
      </c>
      <c r="G302" t="s">
        <v>706</v>
      </c>
      <c r="K302" t="str">
        <f t="shared" si="8"/>
        <v/>
      </c>
      <c r="L302" t="str">
        <f t="shared" si="9"/>
        <v/>
      </c>
    </row>
    <row r="303" spans="1:25" ht="14.25">
      <c r="A303" s="5" t="s">
        <v>707</v>
      </c>
      <c r="B303" s="5" t="s">
        <v>708</v>
      </c>
      <c r="C303" s="5" t="s">
        <v>709</v>
      </c>
      <c r="D303" s="5"/>
      <c r="E303" s="5" t="s">
        <v>33</v>
      </c>
      <c r="F303" s="5"/>
      <c r="G303" s="5" t="s">
        <v>710</v>
      </c>
      <c r="H303" s="5" t="s">
        <v>36</v>
      </c>
      <c r="I303" s="5" t="s">
        <v>37</v>
      </c>
      <c r="J303" s="5"/>
      <c r="K303" s="5" t="str">
        <f t="shared" si="8"/>
        <v/>
      </c>
      <c r="L303" s="5" t="str">
        <f t="shared" si="9"/>
        <v>e-Notification;</v>
      </c>
      <c r="M303" s="5"/>
      <c r="N303" s="5"/>
      <c r="O303" s="5"/>
      <c r="P303" s="5" t="s">
        <v>36</v>
      </c>
      <c r="Q303" s="5"/>
      <c r="R303" s="5"/>
      <c r="S303" s="5"/>
      <c r="T303" s="5"/>
      <c r="U303" s="5"/>
      <c r="V303" s="5"/>
      <c r="W303" s="5"/>
      <c r="X303" s="5"/>
      <c r="Y303" s="5"/>
    </row>
    <row r="304" spans="1:25" ht="14.25">
      <c r="A304" s="5" t="s">
        <v>711</v>
      </c>
      <c r="B304" s="5" t="s">
        <v>712</v>
      </c>
      <c r="C304" s="5" t="s">
        <v>713</v>
      </c>
      <c r="D304" s="5"/>
      <c r="E304" s="5" t="s">
        <v>33</v>
      </c>
      <c r="F304" s="5" t="s">
        <v>714</v>
      </c>
      <c r="G304" s="5" t="s">
        <v>710</v>
      </c>
      <c r="H304" s="5" t="s">
        <v>36</v>
      </c>
      <c r="I304" s="5" t="s">
        <v>91</v>
      </c>
      <c r="J304" s="5"/>
      <c r="K304" s="5" t="str">
        <f t="shared" si="8"/>
        <v/>
      </c>
      <c r="L304" s="5" t="str">
        <f t="shared" si="9"/>
        <v>e-Notification;</v>
      </c>
      <c r="M304" s="5"/>
      <c r="N304" s="5"/>
      <c r="O304" s="5"/>
      <c r="P304" s="5" t="s">
        <v>36</v>
      </c>
      <c r="Q304" s="5"/>
      <c r="R304" s="5"/>
      <c r="S304" s="5"/>
      <c r="T304" s="5"/>
      <c r="U304" s="5"/>
      <c r="V304" s="5"/>
      <c r="W304" s="5"/>
      <c r="X304" s="5"/>
      <c r="Y304" s="5"/>
    </row>
    <row r="305" spans="1:25" ht="14.25">
      <c r="A305" t="s">
        <v>711</v>
      </c>
      <c r="B305" t="s">
        <v>712</v>
      </c>
      <c r="C305" t="s">
        <v>715</v>
      </c>
      <c r="E305" t="s">
        <v>61</v>
      </c>
      <c r="G305" t="s">
        <v>710</v>
      </c>
      <c r="K305" t="str">
        <f t="shared" si="8"/>
        <v/>
      </c>
      <c r="L305" t="str">
        <f t="shared" si="9"/>
        <v/>
      </c>
    </row>
    <row r="306" spans="1:25" ht="14.25">
      <c r="A306" t="s">
        <v>711</v>
      </c>
      <c r="B306" t="s">
        <v>712</v>
      </c>
      <c r="C306" t="s">
        <v>716</v>
      </c>
      <c r="E306" t="s">
        <v>39</v>
      </c>
      <c r="F306" t="s">
        <v>717</v>
      </c>
      <c r="G306" t="s">
        <v>710</v>
      </c>
      <c r="K306" t="str">
        <f t="shared" si="8"/>
        <v/>
      </c>
      <c r="L306" t="str">
        <f t="shared" si="9"/>
        <v/>
      </c>
    </row>
    <row r="307" spans="1:25" ht="14.25">
      <c r="A307" t="s">
        <v>711</v>
      </c>
      <c r="B307" t="s">
        <v>712</v>
      </c>
      <c r="C307" t="s">
        <v>718</v>
      </c>
      <c r="E307" t="s">
        <v>719</v>
      </c>
      <c r="F307" t="s">
        <v>720</v>
      </c>
      <c r="G307" t="s">
        <v>721</v>
      </c>
      <c r="K307" t="str">
        <f t="shared" si="8"/>
        <v/>
      </c>
      <c r="L307" t="str">
        <f t="shared" si="9"/>
        <v/>
      </c>
    </row>
    <row r="308" spans="1:25" ht="14.25">
      <c r="A308" s="5" t="s">
        <v>722</v>
      </c>
      <c r="B308" s="5" t="s">
        <v>723</v>
      </c>
      <c r="C308" s="5" t="s">
        <v>724</v>
      </c>
      <c r="D308" s="5"/>
      <c r="E308" s="5" t="s">
        <v>33</v>
      </c>
      <c r="F308" s="5"/>
      <c r="G308" s="5" t="s">
        <v>721</v>
      </c>
      <c r="H308" s="5" t="s">
        <v>36</v>
      </c>
      <c r="I308" s="5" t="s">
        <v>37</v>
      </c>
      <c r="J308" s="5"/>
      <c r="K308" s="5" t="str">
        <f t="shared" si="8"/>
        <v/>
      </c>
      <c r="L308" s="5" t="str">
        <f t="shared" si="9"/>
        <v>e-Notification; e-Awarding;</v>
      </c>
      <c r="M308" s="5"/>
      <c r="N308" s="5"/>
      <c r="O308" s="5"/>
      <c r="P308" s="5" t="s">
        <v>36</v>
      </c>
      <c r="Q308" s="5"/>
      <c r="R308" s="5"/>
      <c r="S308" s="5"/>
      <c r="T308" s="5" t="s">
        <v>36</v>
      </c>
      <c r="U308" s="5"/>
      <c r="V308" s="5"/>
      <c r="W308" s="5"/>
      <c r="X308" s="5"/>
      <c r="Y308" s="5"/>
    </row>
    <row r="309" spans="1:25" ht="14.25">
      <c r="A309" t="s">
        <v>722</v>
      </c>
      <c r="B309" t="s">
        <v>723</v>
      </c>
      <c r="C309" t="s">
        <v>725</v>
      </c>
      <c r="E309" t="s">
        <v>61</v>
      </c>
      <c r="G309" t="s">
        <v>721</v>
      </c>
      <c r="K309" t="str">
        <f t="shared" si="8"/>
        <v/>
      </c>
      <c r="L309" t="str">
        <f t="shared" si="9"/>
        <v/>
      </c>
    </row>
    <row r="310" spans="1:25" ht="14.25">
      <c r="A310" t="s">
        <v>722</v>
      </c>
      <c r="B310" t="s">
        <v>723</v>
      </c>
      <c r="C310" t="s">
        <v>726</v>
      </c>
      <c r="E310" t="s">
        <v>44</v>
      </c>
      <c r="G310" t="s">
        <v>721</v>
      </c>
      <c r="K310" t="str">
        <f t="shared" si="8"/>
        <v/>
      </c>
      <c r="L310" t="str">
        <f t="shared" si="9"/>
        <v/>
      </c>
    </row>
    <row r="311" spans="1:25" ht="14.25">
      <c r="A311" t="s">
        <v>722</v>
      </c>
      <c r="B311" t="s">
        <v>723</v>
      </c>
      <c r="C311" t="s">
        <v>727</v>
      </c>
      <c r="E311" t="s">
        <v>44</v>
      </c>
      <c r="G311" t="s">
        <v>721</v>
      </c>
      <c r="K311" t="str">
        <f t="shared" si="8"/>
        <v/>
      </c>
      <c r="L311" t="str">
        <f t="shared" si="9"/>
        <v/>
      </c>
    </row>
    <row r="312" spans="1:25" ht="14.25">
      <c r="A312" t="s">
        <v>722</v>
      </c>
      <c r="B312" t="s">
        <v>723</v>
      </c>
      <c r="C312" t="s">
        <v>728</v>
      </c>
      <c r="E312" t="s">
        <v>729</v>
      </c>
      <c r="G312" t="s">
        <v>721</v>
      </c>
      <c r="K312" t="str">
        <f t="shared" si="8"/>
        <v/>
      </c>
      <c r="L312" t="str">
        <f t="shared" si="9"/>
        <v/>
      </c>
    </row>
    <row r="313" spans="1:25" ht="14.25">
      <c r="A313" t="s">
        <v>722</v>
      </c>
      <c r="B313" t="s">
        <v>723</v>
      </c>
      <c r="C313" t="s">
        <v>730</v>
      </c>
      <c r="E313" t="s">
        <v>107</v>
      </c>
      <c r="F313" t="s">
        <v>731</v>
      </c>
      <c r="G313" t="s">
        <v>721</v>
      </c>
      <c r="K313" t="str">
        <f t="shared" si="8"/>
        <v/>
      </c>
      <c r="L313" t="str">
        <f t="shared" si="9"/>
        <v/>
      </c>
    </row>
    <row r="314" spans="1:25" ht="14.25">
      <c r="A314" t="s">
        <v>722</v>
      </c>
      <c r="B314" t="s">
        <v>723</v>
      </c>
      <c r="C314" t="s">
        <v>732</v>
      </c>
      <c r="E314" t="s">
        <v>107</v>
      </c>
      <c r="F314" t="s">
        <v>733</v>
      </c>
      <c r="G314" t="s">
        <v>734</v>
      </c>
      <c r="K314" t="str">
        <f t="shared" si="8"/>
        <v/>
      </c>
      <c r="L314" t="str">
        <f t="shared" si="9"/>
        <v/>
      </c>
    </row>
    <row r="315" spans="1:25" ht="14.25">
      <c r="A315" s="5" t="s">
        <v>735</v>
      </c>
      <c r="B315" s="5" t="s">
        <v>736</v>
      </c>
      <c r="C315" s="5" t="s">
        <v>737</v>
      </c>
      <c r="D315" s="5"/>
      <c r="E315" s="5" t="s">
        <v>61</v>
      </c>
      <c r="F315" s="5"/>
      <c r="G315" s="5" t="s">
        <v>734</v>
      </c>
      <c r="H315" s="5" t="s">
        <v>36</v>
      </c>
      <c r="I315" s="5" t="s">
        <v>72</v>
      </c>
      <c r="J315" s="5"/>
      <c r="K315" s="5" t="str">
        <f t="shared" si="8"/>
        <v>UC1; UC2; UC3</v>
      </c>
      <c r="L315" s="5" t="str">
        <f t="shared" si="9"/>
        <v>e-Notification; e-Access; e-Submission; e-Evaluation; e-Awarding; e-Request; e-Ordering; e-Fulfiltment; e-Invoicing; e-Payment;</v>
      </c>
      <c r="M315" s="5" t="s">
        <v>36</v>
      </c>
      <c r="N315" s="5" t="s">
        <v>36</v>
      </c>
      <c r="O315" s="5" t="s">
        <v>36</v>
      </c>
      <c r="P315" s="5" t="s">
        <v>36</v>
      </c>
      <c r="Q315" s="5" t="s">
        <v>36</v>
      </c>
      <c r="R315" s="5" t="s">
        <v>36</v>
      </c>
      <c r="S315" s="5" t="s">
        <v>36</v>
      </c>
      <c r="T315" s="5" t="s">
        <v>36</v>
      </c>
      <c r="U315" s="5" t="s">
        <v>36</v>
      </c>
      <c r="V315" s="5" t="s">
        <v>36</v>
      </c>
      <c r="W315" s="5" t="s">
        <v>36</v>
      </c>
      <c r="X315" s="5" t="s">
        <v>36</v>
      </c>
      <c r="Y315" s="5" t="s">
        <v>36</v>
      </c>
    </row>
    <row r="316" spans="1:25" ht="14.25">
      <c r="A316" t="s">
        <v>735</v>
      </c>
      <c r="B316" t="s">
        <v>736</v>
      </c>
      <c r="C316" t="s">
        <v>738</v>
      </c>
      <c r="E316" t="s">
        <v>44</v>
      </c>
      <c r="G316" t="s">
        <v>739</v>
      </c>
      <c r="K316" t="str">
        <f t="shared" si="8"/>
        <v/>
      </c>
      <c r="L316" t="str">
        <f t="shared" si="9"/>
        <v/>
      </c>
    </row>
    <row r="317" spans="1:25" ht="14.25">
      <c r="A317" s="5" t="s">
        <v>740</v>
      </c>
      <c r="B317" s="5" t="s">
        <v>741</v>
      </c>
      <c r="C317" s="5" t="s">
        <v>742</v>
      </c>
      <c r="D317" s="5"/>
      <c r="E317" s="5" t="s">
        <v>33</v>
      </c>
      <c r="F317" s="5"/>
      <c r="G317" s="5" t="s">
        <v>739</v>
      </c>
      <c r="H317" s="5" t="s">
        <v>36</v>
      </c>
      <c r="I317" s="5" t="s">
        <v>37</v>
      </c>
      <c r="J317" s="5"/>
      <c r="K317" s="5" t="str">
        <f t="shared" si="8"/>
        <v/>
      </c>
      <c r="L317" s="5" t="str">
        <f t="shared" si="9"/>
        <v>e-Notification;</v>
      </c>
      <c r="M317" s="5"/>
      <c r="N317" s="5"/>
      <c r="O317" s="5"/>
      <c r="P317" s="5" t="s">
        <v>36</v>
      </c>
      <c r="Q317" s="5"/>
      <c r="R317" s="5"/>
      <c r="S317" s="5"/>
      <c r="T317" s="5"/>
      <c r="U317" s="5"/>
      <c r="V317" s="5"/>
      <c r="W317" s="5"/>
      <c r="X317" s="5"/>
      <c r="Y317" s="5"/>
    </row>
    <row r="318" spans="1:25" ht="14.25">
      <c r="A318" t="s">
        <v>740</v>
      </c>
      <c r="B318" t="s">
        <v>741</v>
      </c>
      <c r="C318" t="s">
        <v>743</v>
      </c>
      <c r="E318" t="s">
        <v>64</v>
      </c>
      <c r="G318" t="s">
        <v>744</v>
      </c>
      <c r="K318" t="str">
        <f t="shared" si="8"/>
        <v/>
      </c>
      <c r="L318" t="str">
        <f t="shared" si="9"/>
        <v/>
      </c>
    </row>
    <row r="319" spans="1:25" ht="14.25">
      <c r="A319" s="5" t="s">
        <v>745</v>
      </c>
      <c r="B319" s="5" t="s">
        <v>746</v>
      </c>
      <c r="C319" s="5" t="s">
        <v>747</v>
      </c>
      <c r="D319" s="5"/>
      <c r="E319" s="5" t="s">
        <v>33</v>
      </c>
      <c r="F319" s="5" t="s">
        <v>748</v>
      </c>
      <c r="G319" s="5" t="s">
        <v>744</v>
      </c>
      <c r="H319" s="5" t="s">
        <v>36</v>
      </c>
      <c r="I319" s="5" t="s">
        <v>72</v>
      </c>
      <c r="J319" s="5"/>
      <c r="K319" s="5" t="str">
        <f t="shared" si="8"/>
        <v/>
      </c>
      <c r="L319" s="5" t="str">
        <f t="shared" si="9"/>
        <v>e-Notification;</v>
      </c>
      <c r="M319" s="5"/>
      <c r="N319" s="5"/>
      <c r="O319" s="5"/>
      <c r="P319" s="5" t="s">
        <v>36</v>
      </c>
      <c r="Q319" s="5"/>
      <c r="R319" s="5"/>
      <c r="S319" s="5"/>
      <c r="T319" s="5"/>
      <c r="U319" s="5"/>
      <c r="V319" s="5"/>
      <c r="W319" s="5"/>
      <c r="X319" s="5"/>
      <c r="Y319" s="5"/>
    </row>
    <row r="320" spans="1:25" ht="14.25">
      <c r="A320" t="s">
        <v>745</v>
      </c>
      <c r="B320" t="s">
        <v>746</v>
      </c>
      <c r="C320" t="s">
        <v>749</v>
      </c>
      <c r="E320" t="s">
        <v>61</v>
      </c>
      <c r="G320" t="s">
        <v>744</v>
      </c>
      <c r="K320" t="str">
        <f t="shared" si="8"/>
        <v/>
      </c>
      <c r="L320" t="str">
        <f t="shared" si="9"/>
        <v/>
      </c>
    </row>
    <row r="321" spans="1:25" ht="14.25">
      <c r="A321" t="s">
        <v>745</v>
      </c>
      <c r="B321" t="s">
        <v>746</v>
      </c>
      <c r="C321" t="s">
        <v>750</v>
      </c>
      <c r="E321" t="s">
        <v>44</v>
      </c>
      <c r="G321" t="s">
        <v>751</v>
      </c>
      <c r="K321" t="str">
        <f t="shared" si="8"/>
        <v/>
      </c>
      <c r="L321" t="str">
        <f t="shared" si="9"/>
        <v/>
      </c>
    </row>
    <row r="322" spans="1:25" ht="14.25">
      <c r="A322" s="5" t="s">
        <v>752</v>
      </c>
      <c r="B322" s="5" t="s">
        <v>753</v>
      </c>
      <c r="C322" s="5" t="s">
        <v>754</v>
      </c>
      <c r="D322" s="5"/>
      <c r="E322" s="5" t="s">
        <v>33</v>
      </c>
      <c r="F322" s="5"/>
      <c r="G322" s="5" t="s">
        <v>751</v>
      </c>
      <c r="H322" s="5" t="s">
        <v>36</v>
      </c>
      <c r="I322" s="5" t="s">
        <v>37</v>
      </c>
      <c r="J322" s="5"/>
      <c r="K322" s="5" t="str">
        <f t="shared" si="8"/>
        <v/>
      </c>
      <c r="L322" s="5" t="str">
        <f t="shared" si="9"/>
        <v>e-Notification;</v>
      </c>
      <c r="M322" s="5"/>
      <c r="N322" s="5"/>
      <c r="O322" s="5"/>
      <c r="P322" s="5" t="s">
        <v>36</v>
      </c>
      <c r="Q322" s="5"/>
      <c r="R322" s="5"/>
      <c r="S322" s="5"/>
      <c r="T322" s="5"/>
      <c r="U322" s="5"/>
      <c r="V322" s="5"/>
      <c r="W322" s="5"/>
      <c r="X322" s="5"/>
      <c r="Y322" s="5"/>
    </row>
    <row r="323" spans="1:25" ht="14.25">
      <c r="A323" t="s">
        <v>752</v>
      </c>
      <c r="B323" t="s">
        <v>753</v>
      </c>
      <c r="C323" t="s">
        <v>755</v>
      </c>
      <c r="E323" t="s">
        <v>39</v>
      </c>
      <c r="F323" t="s">
        <v>756</v>
      </c>
      <c r="G323" t="s">
        <v>757</v>
      </c>
      <c r="K323" t="str">
        <f t="shared" si="8"/>
        <v/>
      </c>
      <c r="L323" t="str">
        <f t="shared" si="9"/>
        <v/>
      </c>
    </row>
    <row r="324" spans="1:25" ht="14.25">
      <c r="A324" s="5" t="s">
        <v>758</v>
      </c>
      <c r="B324" s="5" t="s">
        <v>13</v>
      </c>
      <c r="C324" s="5" t="s">
        <v>759</v>
      </c>
      <c r="D324" s="5"/>
      <c r="E324" s="5" t="s">
        <v>33</v>
      </c>
      <c r="F324" s="5" t="s">
        <v>663</v>
      </c>
      <c r="G324" s="5" t="s">
        <v>757</v>
      </c>
      <c r="H324" s="5" t="s">
        <v>36</v>
      </c>
      <c r="I324" s="5" t="s">
        <v>269</v>
      </c>
      <c r="J324" s="5"/>
      <c r="K324" s="5" t="str">
        <f t="shared" si="8"/>
        <v/>
      </c>
      <c r="L324" s="5" t="str">
        <f t="shared" si="9"/>
        <v>e-Notification;</v>
      </c>
      <c r="M324" s="5"/>
      <c r="N324" s="5"/>
      <c r="O324" s="5"/>
      <c r="P324" s="5" t="s">
        <v>36</v>
      </c>
      <c r="Q324" s="5"/>
      <c r="R324" s="5"/>
      <c r="S324" s="5"/>
      <c r="T324" s="5"/>
      <c r="U324" s="5"/>
      <c r="V324" s="5"/>
      <c r="W324" s="5"/>
      <c r="X324" s="5"/>
      <c r="Y324" s="5"/>
    </row>
    <row r="325" spans="1:25" ht="14.25">
      <c r="A325" t="s">
        <v>758</v>
      </c>
      <c r="B325" t="s">
        <v>13</v>
      </c>
      <c r="C325" t="s">
        <v>760</v>
      </c>
      <c r="E325" t="s">
        <v>44</v>
      </c>
      <c r="G325" t="s">
        <v>761</v>
      </c>
      <c r="K325" t="str">
        <f t="shared" si="8"/>
        <v/>
      </c>
      <c r="L325" t="str">
        <f t="shared" si="9"/>
        <v/>
      </c>
    </row>
    <row r="326" spans="1:25" ht="14.25">
      <c r="A326" s="5" t="s">
        <v>762</v>
      </c>
      <c r="B326" s="5" t="s">
        <v>763</v>
      </c>
      <c r="C326" s="5" t="s">
        <v>764</v>
      </c>
      <c r="D326" s="5"/>
      <c r="E326" s="5" t="s">
        <v>33</v>
      </c>
      <c r="F326" s="5" t="s">
        <v>765</v>
      </c>
      <c r="G326" s="5" t="s">
        <v>761</v>
      </c>
      <c r="H326" s="5" t="s">
        <v>36</v>
      </c>
      <c r="I326" s="5" t="s">
        <v>269</v>
      </c>
      <c r="J326" s="5"/>
      <c r="K326" s="5" t="str">
        <f t="shared" si="8"/>
        <v/>
      </c>
      <c r="L326" s="5" t="str">
        <f t="shared" si="9"/>
        <v>e-Notification;</v>
      </c>
      <c r="M326" s="5"/>
      <c r="N326" s="5"/>
      <c r="O326" s="5"/>
      <c r="P326" s="5" t="s">
        <v>36</v>
      </c>
      <c r="Q326" s="5"/>
      <c r="R326" s="5"/>
      <c r="S326" s="5"/>
      <c r="T326" s="5"/>
      <c r="U326" s="5"/>
      <c r="V326" s="5"/>
      <c r="W326" s="5"/>
      <c r="X326" s="5"/>
      <c r="Y326" s="5"/>
    </row>
    <row r="327" spans="1:25" ht="14.25">
      <c r="A327" t="s">
        <v>762</v>
      </c>
      <c r="B327" t="s">
        <v>763</v>
      </c>
      <c r="C327" t="s">
        <v>766</v>
      </c>
      <c r="E327" t="s">
        <v>44</v>
      </c>
      <c r="G327" t="s">
        <v>767</v>
      </c>
      <c r="K327" t="str">
        <f t="shared" si="8"/>
        <v/>
      </c>
      <c r="L327" t="str">
        <f t="shared" si="9"/>
        <v/>
      </c>
    </row>
    <row r="328" spans="1:25" ht="14.25">
      <c r="A328" s="5" t="s">
        <v>768</v>
      </c>
      <c r="B328" s="5" t="s">
        <v>769</v>
      </c>
      <c r="C328" s="5" t="s">
        <v>770</v>
      </c>
      <c r="D328" s="5"/>
      <c r="E328" s="5" t="s">
        <v>61</v>
      </c>
      <c r="F328" s="5"/>
      <c r="G328" s="5" t="s">
        <v>767</v>
      </c>
      <c r="H328" s="5" t="s">
        <v>36</v>
      </c>
      <c r="I328" s="5" t="s">
        <v>72</v>
      </c>
      <c r="J328" s="5"/>
      <c r="K328" s="5" t="str">
        <f t="shared" si="8"/>
        <v/>
      </c>
      <c r="L328" s="5" t="str">
        <f t="shared" si="9"/>
        <v>e-Notification;</v>
      </c>
      <c r="M328" s="5"/>
      <c r="N328" s="5"/>
      <c r="O328" s="5"/>
      <c r="P328" s="5" t="s">
        <v>36</v>
      </c>
      <c r="Q328" s="5"/>
      <c r="R328" s="5"/>
      <c r="S328" s="5"/>
      <c r="T328" s="5"/>
      <c r="U328" s="5"/>
      <c r="V328" s="5"/>
      <c r="W328" s="5"/>
      <c r="X328" s="5"/>
      <c r="Y328" s="5"/>
    </row>
    <row r="329" spans="1:25" ht="14.25">
      <c r="A329" t="s">
        <v>768</v>
      </c>
      <c r="B329" t="s">
        <v>769</v>
      </c>
      <c r="C329" t="s">
        <v>771</v>
      </c>
      <c r="E329" t="s">
        <v>44</v>
      </c>
      <c r="G329" t="s">
        <v>772</v>
      </c>
      <c r="K329" t="str">
        <f t="shared" si="8"/>
        <v/>
      </c>
      <c r="L329" t="str">
        <f t="shared" si="9"/>
        <v/>
      </c>
    </row>
    <row r="330" spans="1:25" ht="14.25">
      <c r="A330" s="5" t="s">
        <v>773</v>
      </c>
      <c r="B330" s="5" t="s">
        <v>774</v>
      </c>
      <c r="C330" s="5" t="s">
        <v>775</v>
      </c>
      <c r="D330" s="5"/>
      <c r="E330" s="5" t="s">
        <v>33</v>
      </c>
      <c r="F330" s="5" t="s">
        <v>776</v>
      </c>
      <c r="G330" s="5" t="s">
        <v>772</v>
      </c>
      <c r="H330" s="5" t="s">
        <v>36</v>
      </c>
      <c r="I330" s="5" t="s">
        <v>777</v>
      </c>
      <c r="J330" s="5"/>
      <c r="K330" s="5" t="str">
        <f t="shared" si="8"/>
        <v/>
      </c>
      <c r="L330" s="5" t="str">
        <f t="shared" si="9"/>
        <v>e-Notification;</v>
      </c>
      <c r="M330" s="5"/>
      <c r="N330" s="5"/>
      <c r="O330" s="5"/>
      <c r="P330" s="5" t="s">
        <v>36</v>
      </c>
      <c r="Q330" s="5"/>
      <c r="R330" s="5"/>
      <c r="S330" s="5"/>
      <c r="T330" s="5"/>
      <c r="U330" s="5"/>
      <c r="V330" s="5"/>
      <c r="W330" s="5"/>
      <c r="X330" s="5"/>
      <c r="Y330" s="5"/>
    </row>
    <row r="331" spans="1:25" ht="14.25">
      <c r="A331" t="s">
        <v>773</v>
      </c>
      <c r="B331" t="s">
        <v>774</v>
      </c>
      <c r="C331" t="s">
        <v>778</v>
      </c>
      <c r="E331" t="s">
        <v>44</v>
      </c>
      <c r="G331" t="s">
        <v>772</v>
      </c>
      <c r="K331" t="str">
        <f t="shared" si="8"/>
        <v/>
      </c>
      <c r="L331" t="str">
        <f t="shared" si="9"/>
        <v/>
      </c>
    </row>
    <row r="332" spans="1:25" ht="14.25">
      <c r="A332" t="s">
        <v>773</v>
      </c>
      <c r="B332" t="s">
        <v>774</v>
      </c>
      <c r="C332" t="s">
        <v>779</v>
      </c>
      <c r="E332" t="s">
        <v>780</v>
      </c>
      <c r="F332" t="s">
        <v>172</v>
      </c>
      <c r="G332" t="s">
        <v>781</v>
      </c>
      <c r="K332" t="str">
        <f t="shared" si="8"/>
        <v/>
      </c>
      <c r="L332" t="str">
        <f t="shared" si="9"/>
        <v/>
      </c>
    </row>
    <row r="333" spans="1:25" ht="14.25">
      <c r="A333" s="5" t="s">
        <v>782</v>
      </c>
      <c r="B333" s="5" t="s">
        <v>783</v>
      </c>
      <c r="C333" s="5" t="s">
        <v>784</v>
      </c>
      <c r="D333" s="5"/>
      <c r="E333" s="5" t="s">
        <v>785</v>
      </c>
      <c r="F333" s="5" t="s">
        <v>786</v>
      </c>
      <c r="G333" s="5" t="s">
        <v>781</v>
      </c>
      <c r="H333" s="5" t="s">
        <v>36</v>
      </c>
      <c r="I333" s="5" t="s">
        <v>787</v>
      </c>
      <c r="J333" s="5"/>
      <c r="K333" s="5" t="str">
        <f t="shared" si="8"/>
        <v/>
      </c>
      <c r="L333" s="5" t="str">
        <f t="shared" si="9"/>
        <v>e-Notification;</v>
      </c>
      <c r="M333" s="5"/>
      <c r="N333" s="5"/>
      <c r="O333" s="5"/>
      <c r="P333" s="5" t="s">
        <v>36</v>
      </c>
      <c r="Q333" s="5"/>
      <c r="R333" s="5"/>
      <c r="S333" s="5"/>
      <c r="T333" s="5"/>
      <c r="U333" s="5"/>
      <c r="V333" s="5"/>
      <c r="W333" s="5"/>
      <c r="X333" s="5"/>
      <c r="Y333" s="5"/>
    </row>
    <row r="334" spans="1:25" ht="14.25">
      <c r="A334" t="s">
        <v>782</v>
      </c>
      <c r="B334" t="s">
        <v>783</v>
      </c>
      <c r="C334" t="s">
        <v>788</v>
      </c>
      <c r="E334" t="s">
        <v>785</v>
      </c>
      <c r="F334" t="s">
        <v>786</v>
      </c>
      <c r="G334" t="s">
        <v>781</v>
      </c>
      <c r="K334" t="str">
        <f t="shared" si="8"/>
        <v/>
      </c>
      <c r="L334" t="str">
        <f t="shared" si="9"/>
        <v/>
      </c>
    </row>
    <row r="335" spans="1:25" ht="14.25">
      <c r="A335" t="s">
        <v>782</v>
      </c>
      <c r="B335" t="s">
        <v>783</v>
      </c>
      <c r="C335" t="s">
        <v>789</v>
      </c>
      <c r="E335" t="s">
        <v>61</v>
      </c>
      <c r="G335" t="s">
        <v>781</v>
      </c>
      <c r="K335" t="str">
        <f t="shared" si="8"/>
        <v/>
      </c>
      <c r="L335" t="str">
        <f t="shared" si="9"/>
        <v/>
      </c>
    </row>
    <row r="336" spans="1:25" ht="14.25">
      <c r="A336" t="s">
        <v>782</v>
      </c>
      <c r="B336" t="s">
        <v>783</v>
      </c>
      <c r="C336" t="s">
        <v>790</v>
      </c>
      <c r="E336" t="s">
        <v>64</v>
      </c>
      <c r="G336" t="s">
        <v>791</v>
      </c>
      <c r="K336" t="str">
        <f t="shared" si="8"/>
        <v/>
      </c>
      <c r="L336" t="str">
        <f t="shared" si="9"/>
        <v/>
      </c>
    </row>
    <row r="337" spans="1:25" ht="14.25">
      <c r="A337" s="5" t="s">
        <v>792</v>
      </c>
      <c r="B337" s="5" t="s">
        <v>793</v>
      </c>
      <c r="C337" s="5" t="s">
        <v>794</v>
      </c>
      <c r="D337" s="5"/>
      <c r="E337" s="5" t="s">
        <v>33</v>
      </c>
      <c r="F337" s="5" t="s">
        <v>406</v>
      </c>
      <c r="G337" s="5" t="s">
        <v>791</v>
      </c>
      <c r="H337" s="5" t="s">
        <v>36</v>
      </c>
      <c r="I337" s="5" t="s">
        <v>91</v>
      </c>
      <c r="J337" s="5"/>
      <c r="K337" s="5" t="str">
        <f t="shared" si="8"/>
        <v/>
      </c>
      <c r="L337" s="5" t="str">
        <f t="shared" si="9"/>
        <v>e-Notification;</v>
      </c>
      <c r="M337" s="5"/>
      <c r="N337" s="5"/>
      <c r="O337" s="5"/>
      <c r="P337" s="5" t="s">
        <v>36</v>
      </c>
      <c r="Q337" s="5"/>
      <c r="R337" s="5"/>
      <c r="S337" s="5"/>
      <c r="T337" s="5"/>
      <c r="U337" s="5"/>
      <c r="V337" s="5"/>
      <c r="W337" s="5"/>
      <c r="X337" s="5"/>
      <c r="Y337" s="5"/>
    </row>
    <row r="338" spans="1:25" ht="14.25">
      <c r="A338" t="s">
        <v>792</v>
      </c>
      <c r="B338" t="s">
        <v>793</v>
      </c>
      <c r="C338" t="s">
        <v>795</v>
      </c>
      <c r="E338" t="s">
        <v>154</v>
      </c>
      <c r="F338" t="s">
        <v>413</v>
      </c>
      <c r="G338" t="s">
        <v>791</v>
      </c>
      <c r="K338" t="str">
        <f t="shared" si="8"/>
        <v/>
      </c>
      <c r="L338" t="str">
        <f t="shared" si="9"/>
        <v/>
      </c>
    </row>
    <row r="339" spans="1:25" ht="14.25">
      <c r="A339" t="s">
        <v>792</v>
      </c>
      <c r="B339" t="s">
        <v>793</v>
      </c>
      <c r="C339" t="s">
        <v>796</v>
      </c>
      <c r="E339" t="s">
        <v>44</v>
      </c>
      <c r="G339" t="s">
        <v>791</v>
      </c>
      <c r="K339" t="str">
        <f t="shared" si="8"/>
        <v/>
      </c>
      <c r="L339" t="str">
        <f t="shared" si="9"/>
        <v/>
      </c>
    </row>
    <row r="340" spans="1:25" ht="14.25">
      <c r="A340" t="s">
        <v>792</v>
      </c>
      <c r="B340" t="s">
        <v>793</v>
      </c>
      <c r="C340" t="s">
        <v>797</v>
      </c>
      <c r="E340" t="s">
        <v>44</v>
      </c>
      <c r="G340" t="s">
        <v>791</v>
      </c>
      <c r="K340" t="str">
        <f t="shared" ref="K340:K403" si="10">CONCATENATE(IF(M340="YES","UC1;",""),IF(N340="YES"," UC2;",""),IF(O340="YES"," UC3",""))</f>
        <v/>
      </c>
      <c r="L340" t="str">
        <f t="shared" ref="L340:L403" si="11">CONCATENATE(IF(P340="YES","e-Notification;",""),IF(Q340="YES"," e-Access;",""),IF(R340="YES"," e-Submission;",""),IF(S340="YES"," e-Evaluation;",""),IF(T340="YES"," e-Awarding;",""),IF(U340="YES"," e-Request;",""),IF(V340="YES"," e-Ordering;",""),IF(W340="YES"," e-Fulfiltment;",""),IF(X340="YES"," e-Invoicing;",""),IF(Y340="YES"," e-Payment;",""))</f>
        <v/>
      </c>
    </row>
    <row r="341" spans="1:25" ht="14.25">
      <c r="A341" t="s">
        <v>792</v>
      </c>
      <c r="B341" t="s">
        <v>793</v>
      </c>
      <c r="C341" t="s">
        <v>796</v>
      </c>
      <c r="E341" t="s">
        <v>45</v>
      </c>
      <c r="G341" t="s">
        <v>791</v>
      </c>
      <c r="K341" t="str">
        <f t="shared" si="10"/>
        <v/>
      </c>
      <c r="L341" t="str">
        <f t="shared" si="11"/>
        <v/>
      </c>
    </row>
    <row r="342" spans="1:25" ht="14.25">
      <c r="A342" t="s">
        <v>792</v>
      </c>
      <c r="B342" t="s">
        <v>793</v>
      </c>
      <c r="C342" t="s">
        <v>797</v>
      </c>
      <c r="E342" t="s">
        <v>45</v>
      </c>
      <c r="G342" t="s">
        <v>798</v>
      </c>
      <c r="K342" t="str">
        <f t="shared" si="10"/>
        <v/>
      </c>
      <c r="L342" t="str">
        <f t="shared" si="11"/>
        <v/>
      </c>
    </row>
    <row r="343" spans="1:25" ht="14.25">
      <c r="A343" t="s">
        <v>799</v>
      </c>
      <c r="B343" t="s">
        <v>800</v>
      </c>
      <c r="C343" t="s">
        <v>801</v>
      </c>
      <c r="E343" t="s">
        <v>154</v>
      </c>
      <c r="G343" t="s">
        <v>802</v>
      </c>
      <c r="K343" t="str">
        <f t="shared" si="10"/>
        <v/>
      </c>
      <c r="L343" t="str">
        <f t="shared" si="11"/>
        <v/>
      </c>
    </row>
    <row r="344" spans="1:25" ht="14.25">
      <c r="A344" s="5" t="s">
        <v>803</v>
      </c>
      <c r="B344" s="5" t="s">
        <v>804</v>
      </c>
      <c r="C344" s="5" t="s">
        <v>805</v>
      </c>
      <c r="D344" s="5"/>
      <c r="E344" s="5" t="s">
        <v>33</v>
      </c>
      <c r="F344" s="5" t="s">
        <v>806</v>
      </c>
      <c r="G344" s="5" t="s">
        <v>802</v>
      </c>
      <c r="H344" s="5" t="s">
        <v>36</v>
      </c>
      <c r="I344" s="5" t="s">
        <v>807</v>
      </c>
      <c r="J344" s="5"/>
      <c r="K344" s="5" t="str">
        <f t="shared" si="10"/>
        <v/>
      </c>
      <c r="L344" s="5" t="str">
        <f t="shared" si="11"/>
        <v>e-Notification;</v>
      </c>
      <c r="M344" s="5"/>
      <c r="N344" s="5"/>
      <c r="O344" s="5"/>
      <c r="P344" s="5" t="s">
        <v>36</v>
      </c>
      <c r="Q344" s="5"/>
      <c r="R344" s="5"/>
      <c r="S344" s="5"/>
      <c r="T344" s="5"/>
      <c r="U344" s="5"/>
      <c r="V344" s="5"/>
      <c r="W344" s="5"/>
      <c r="X344" s="5"/>
      <c r="Y344" s="5"/>
    </row>
    <row r="345" spans="1:25" ht="14.25">
      <c r="A345" t="s">
        <v>803</v>
      </c>
      <c r="B345" t="s">
        <v>804</v>
      </c>
      <c r="C345" t="s">
        <v>808</v>
      </c>
      <c r="E345" t="s">
        <v>809</v>
      </c>
      <c r="G345" t="s">
        <v>802</v>
      </c>
      <c r="K345" t="str">
        <f t="shared" si="10"/>
        <v/>
      </c>
      <c r="L345" t="str">
        <f t="shared" si="11"/>
        <v/>
      </c>
    </row>
    <row r="346" spans="1:25" ht="14.25">
      <c r="A346" t="s">
        <v>803</v>
      </c>
      <c r="B346" t="s">
        <v>804</v>
      </c>
      <c r="C346" t="s">
        <v>810</v>
      </c>
      <c r="E346" t="s">
        <v>554</v>
      </c>
      <c r="G346" t="s">
        <v>811</v>
      </c>
      <c r="K346" t="str">
        <f t="shared" si="10"/>
        <v/>
      </c>
      <c r="L346" t="str">
        <f t="shared" si="11"/>
        <v/>
      </c>
    </row>
    <row r="347" spans="1:25" ht="14.25">
      <c r="A347" s="5" t="s">
        <v>812</v>
      </c>
      <c r="B347" s="5" t="s">
        <v>813</v>
      </c>
      <c r="C347" s="5" t="s">
        <v>814</v>
      </c>
      <c r="D347" s="5"/>
      <c r="E347" s="5" t="s">
        <v>33</v>
      </c>
      <c r="F347" s="5" t="s">
        <v>310</v>
      </c>
      <c r="G347" s="5" t="s">
        <v>811</v>
      </c>
      <c r="H347" s="5" t="s">
        <v>36</v>
      </c>
      <c r="I347" s="5" t="s">
        <v>37</v>
      </c>
      <c r="J347" s="5"/>
      <c r="K347" s="5" t="str">
        <f t="shared" si="10"/>
        <v/>
      </c>
      <c r="L347" s="5" t="str">
        <f t="shared" si="11"/>
        <v>e-Notification;</v>
      </c>
      <c r="M347" s="5"/>
      <c r="N347" s="5"/>
      <c r="O347" s="5"/>
      <c r="P347" s="5" t="s">
        <v>36</v>
      </c>
      <c r="Q347" s="5"/>
      <c r="R347" s="5"/>
      <c r="S347" s="5"/>
      <c r="T347" s="5"/>
      <c r="U347" s="5"/>
      <c r="V347" s="5"/>
      <c r="W347" s="5"/>
      <c r="X347" s="5"/>
      <c r="Y347" s="5"/>
    </row>
    <row r="348" spans="1:25" ht="14.25">
      <c r="A348" t="s">
        <v>812</v>
      </c>
      <c r="B348" t="s">
        <v>813</v>
      </c>
      <c r="C348" t="s">
        <v>815</v>
      </c>
      <c r="E348" t="s">
        <v>64</v>
      </c>
      <c r="G348" t="s">
        <v>811</v>
      </c>
      <c r="K348" t="str">
        <f t="shared" si="10"/>
        <v/>
      </c>
      <c r="L348" t="str">
        <f t="shared" si="11"/>
        <v/>
      </c>
    </row>
    <row r="349" spans="1:25" ht="14.25">
      <c r="A349" t="s">
        <v>812</v>
      </c>
      <c r="B349" t="s">
        <v>813</v>
      </c>
      <c r="C349" t="s">
        <v>816</v>
      </c>
      <c r="E349" t="s">
        <v>61</v>
      </c>
      <c r="G349" t="s">
        <v>811</v>
      </c>
      <c r="K349" t="str">
        <f t="shared" si="10"/>
        <v/>
      </c>
      <c r="L349" t="str">
        <f t="shared" si="11"/>
        <v/>
      </c>
    </row>
    <row r="350" spans="1:25" ht="14.25">
      <c r="A350" t="s">
        <v>812</v>
      </c>
      <c r="B350" t="s">
        <v>813</v>
      </c>
      <c r="C350" t="s">
        <v>817</v>
      </c>
      <c r="E350" t="s">
        <v>818</v>
      </c>
      <c r="G350" t="s">
        <v>811</v>
      </c>
      <c r="K350" t="str">
        <f t="shared" si="10"/>
        <v/>
      </c>
      <c r="L350" t="str">
        <f t="shared" si="11"/>
        <v/>
      </c>
    </row>
    <row r="351" spans="1:25" ht="14.25">
      <c r="A351" t="s">
        <v>812</v>
      </c>
      <c r="B351" t="s">
        <v>813</v>
      </c>
      <c r="C351" t="s">
        <v>819</v>
      </c>
      <c r="E351" t="s">
        <v>192</v>
      </c>
      <c r="G351" t="s">
        <v>820</v>
      </c>
      <c r="K351" t="str">
        <f t="shared" si="10"/>
        <v/>
      </c>
      <c r="L351" t="str">
        <f t="shared" si="11"/>
        <v/>
      </c>
    </row>
    <row r="352" spans="1:25" ht="14.25">
      <c r="A352" s="5" t="s">
        <v>821</v>
      </c>
      <c r="B352" s="5" t="s">
        <v>822</v>
      </c>
      <c r="C352" s="5" t="s">
        <v>823</v>
      </c>
      <c r="D352" s="5"/>
      <c r="E352" s="5" t="s">
        <v>33</v>
      </c>
      <c r="F352" s="5" t="s">
        <v>824</v>
      </c>
      <c r="G352" s="5" t="s">
        <v>820</v>
      </c>
      <c r="H352" s="5" t="s">
        <v>36</v>
      </c>
      <c r="I352" s="5" t="s">
        <v>139</v>
      </c>
      <c r="J352" s="5"/>
      <c r="K352" s="5" t="str">
        <f t="shared" si="10"/>
        <v/>
      </c>
      <c r="L352" s="5" t="str">
        <f t="shared" si="11"/>
        <v>e-Notification; e-Submission; e-Evaluation; e-Awarding;</v>
      </c>
      <c r="M352" s="5"/>
      <c r="N352" s="5"/>
      <c r="O352" s="5"/>
      <c r="P352" s="5" t="s">
        <v>36</v>
      </c>
      <c r="Q352" s="5"/>
      <c r="R352" s="5" t="s">
        <v>36</v>
      </c>
      <c r="S352" s="5" t="s">
        <v>36</v>
      </c>
      <c r="T352" s="5" t="s">
        <v>36</v>
      </c>
      <c r="U352" s="5"/>
      <c r="V352" s="5"/>
      <c r="W352" s="5"/>
      <c r="X352" s="5"/>
      <c r="Y352" s="5"/>
    </row>
    <row r="353" spans="1:25" ht="14.25">
      <c r="A353" t="s">
        <v>821</v>
      </c>
      <c r="B353" t="s">
        <v>822</v>
      </c>
      <c r="C353" t="s">
        <v>825</v>
      </c>
      <c r="E353" t="s">
        <v>64</v>
      </c>
      <c r="G353" t="s">
        <v>820</v>
      </c>
      <c r="K353" t="str">
        <f t="shared" si="10"/>
        <v/>
      </c>
      <c r="L353" t="str">
        <f t="shared" si="11"/>
        <v/>
      </c>
    </row>
    <row r="354" spans="1:25" ht="14.25">
      <c r="A354" t="s">
        <v>821</v>
      </c>
      <c r="B354" t="s">
        <v>822</v>
      </c>
      <c r="C354" t="s">
        <v>826</v>
      </c>
      <c r="E354" t="s">
        <v>39</v>
      </c>
      <c r="F354" t="s">
        <v>827</v>
      </c>
      <c r="G354" t="s">
        <v>820</v>
      </c>
      <c r="K354" t="str">
        <f t="shared" si="10"/>
        <v/>
      </c>
      <c r="L354" t="str">
        <f t="shared" si="11"/>
        <v/>
      </c>
    </row>
    <row r="355" spans="1:25" ht="14.25">
      <c r="A355" t="s">
        <v>821</v>
      </c>
      <c r="B355" t="s">
        <v>822</v>
      </c>
      <c r="C355" t="s">
        <v>828</v>
      </c>
      <c r="E355" t="s">
        <v>101</v>
      </c>
      <c r="F355" t="s">
        <v>829</v>
      </c>
      <c r="G355" t="s">
        <v>820</v>
      </c>
      <c r="K355" t="str">
        <f t="shared" si="10"/>
        <v/>
      </c>
      <c r="L355" t="str">
        <f t="shared" si="11"/>
        <v/>
      </c>
    </row>
    <row r="356" spans="1:25" ht="14.25">
      <c r="A356" t="s">
        <v>821</v>
      </c>
      <c r="B356" t="s">
        <v>822</v>
      </c>
      <c r="C356" t="s">
        <v>830</v>
      </c>
      <c r="E356" t="s">
        <v>107</v>
      </c>
      <c r="F356" t="s">
        <v>831</v>
      </c>
      <c r="G356" t="s">
        <v>820</v>
      </c>
      <c r="K356" t="str">
        <f t="shared" si="10"/>
        <v/>
      </c>
      <c r="L356" t="str">
        <f t="shared" si="11"/>
        <v/>
      </c>
    </row>
    <row r="357" spans="1:25" ht="14.25">
      <c r="A357" t="s">
        <v>821</v>
      </c>
      <c r="B357" t="s">
        <v>822</v>
      </c>
      <c r="C357" t="s">
        <v>832</v>
      </c>
      <c r="E357" t="s">
        <v>44</v>
      </c>
      <c r="G357" t="s">
        <v>820</v>
      </c>
      <c r="K357" t="str">
        <f t="shared" si="10"/>
        <v/>
      </c>
      <c r="L357" t="str">
        <f t="shared" si="11"/>
        <v/>
      </c>
    </row>
    <row r="358" spans="1:25" ht="14.25">
      <c r="A358" t="s">
        <v>821</v>
      </c>
      <c r="B358" t="s">
        <v>822</v>
      </c>
      <c r="C358" t="s">
        <v>833</v>
      </c>
      <c r="E358" t="s">
        <v>45</v>
      </c>
      <c r="G358" t="s">
        <v>562</v>
      </c>
      <c r="K358" t="str">
        <f t="shared" si="10"/>
        <v/>
      </c>
      <c r="L358" t="str">
        <f t="shared" si="11"/>
        <v/>
      </c>
    </row>
    <row r="359" spans="1:25" ht="14.25">
      <c r="A359" s="5" t="s">
        <v>834</v>
      </c>
      <c r="B359" s="5" t="s">
        <v>835</v>
      </c>
      <c r="C359" s="5" t="s">
        <v>565</v>
      </c>
      <c r="D359" s="5"/>
      <c r="E359" s="5" t="s">
        <v>33</v>
      </c>
      <c r="F359" s="5" t="s">
        <v>566</v>
      </c>
      <c r="G359" s="5"/>
      <c r="H359" s="5" t="s">
        <v>36</v>
      </c>
      <c r="I359" s="5" t="s">
        <v>91</v>
      </c>
      <c r="J359" s="5"/>
      <c r="K359" s="5" t="str">
        <f t="shared" si="10"/>
        <v/>
      </c>
      <c r="L359" s="5" t="str">
        <f t="shared" si="11"/>
        <v>e-Notification;</v>
      </c>
      <c r="M359" s="5"/>
      <c r="N359" s="5"/>
      <c r="O359" s="5"/>
      <c r="P359" s="5" t="s">
        <v>36</v>
      </c>
      <c r="Q359" s="5"/>
      <c r="R359" s="5"/>
      <c r="S359" s="5"/>
      <c r="T359" s="5"/>
      <c r="U359" s="5"/>
      <c r="V359" s="5"/>
      <c r="W359" s="5"/>
      <c r="X359" s="5"/>
      <c r="Y359" s="5"/>
    </row>
    <row r="360" spans="1:25" ht="14.25">
      <c r="A360" t="s">
        <v>834</v>
      </c>
      <c r="B360" t="s">
        <v>835</v>
      </c>
      <c r="C360" t="s">
        <v>836</v>
      </c>
      <c r="E360" t="s">
        <v>56</v>
      </c>
      <c r="F360" t="s">
        <v>837</v>
      </c>
      <c r="G360" t="s">
        <v>838</v>
      </c>
      <c r="K360" t="str">
        <f t="shared" si="10"/>
        <v/>
      </c>
      <c r="L360" t="str">
        <f t="shared" si="11"/>
        <v/>
      </c>
    </row>
    <row r="361" spans="1:25" ht="14.25">
      <c r="A361" t="s">
        <v>834</v>
      </c>
      <c r="B361" t="s">
        <v>835</v>
      </c>
      <c r="C361" t="s">
        <v>839</v>
      </c>
      <c r="E361" t="s">
        <v>44</v>
      </c>
      <c r="G361" t="s">
        <v>838</v>
      </c>
      <c r="K361" t="str">
        <f t="shared" si="10"/>
        <v/>
      </c>
      <c r="L361" t="str">
        <f t="shared" si="11"/>
        <v/>
      </c>
    </row>
    <row r="362" spans="1:25" ht="14.25">
      <c r="A362" t="s">
        <v>834</v>
      </c>
      <c r="B362" t="s">
        <v>835</v>
      </c>
      <c r="C362" t="s">
        <v>840</v>
      </c>
      <c r="E362" t="s">
        <v>44</v>
      </c>
      <c r="G362" t="s">
        <v>841</v>
      </c>
      <c r="K362" t="str">
        <f t="shared" si="10"/>
        <v/>
      </c>
      <c r="L362" t="str">
        <f t="shared" si="11"/>
        <v/>
      </c>
    </row>
    <row r="363" spans="1:25" ht="14.25">
      <c r="A363" s="5" t="s">
        <v>842</v>
      </c>
      <c r="B363" s="5" t="s">
        <v>843</v>
      </c>
      <c r="C363" s="5" t="s">
        <v>844</v>
      </c>
      <c r="D363" s="5"/>
      <c r="E363" s="5" t="s">
        <v>33</v>
      </c>
      <c r="F363" s="5" t="s">
        <v>845</v>
      </c>
      <c r="G363" s="5" t="s">
        <v>841</v>
      </c>
      <c r="H363" s="5" t="s">
        <v>36</v>
      </c>
      <c r="I363" s="5" t="s">
        <v>37</v>
      </c>
      <c r="J363" s="5"/>
      <c r="K363" s="5" t="str">
        <f t="shared" si="10"/>
        <v/>
      </c>
      <c r="L363" s="5" t="str">
        <f t="shared" si="11"/>
        <v>e-Notification;</v>
      </c>
      <c r="M363" s="5"/>
      <c r="N363" s="5"/>
      <c r="O363" s="5"/>
      <c r="P363" s="5" t="s">
        <v>36</v>
      </c>
      <c r="Q363" s="5"/>
      <c r="R363" s="5"/>
      <c r="S363" s="5"/>
      <c r="T363" s="5"/>
      <c r="U363" s="5"/>
      <c r="V363" s="5"/>
      <c r="W363" s="5"/>
      <c r="X363" s="5"/>
      <c r="Y363" s="5"/>
    </row>
    <row r="364" spans="1:25" ht="14.25">
      <c r="A364" t="s">
        <v>842</v>
      </c>
      <c r="B364" t="s">
        <v>843</v>
      </c>
      <c r="C364" t="s">
        <v>846</v>
      </c>
      <c r="E364" t="s">
        <v>64</v>
      </c>
      <c r="G364" t="s">
        <v>841</v>
      </c>
      <c r="K364" t="str">
        <f t="shared" si="10"/>
        <v/>
      </c>
      <c r="L364" t="str">
        <f t="shared" si="11"/>
        <v/>
      </c>
    </row>
    <row r="365" spans="1:25" ht="14.25">
      <c r="A365" t="s">
        <v>842</v>
      </c>
      <c r="B365" t="s">
        <v>843</v>
      </c>
      <c r="C365" t="s">
        <v>847</v>
      </c>
      <c r="E365" t="s">
        <v>61</v>
      </c>
      <c r="G365" t="s">
        <v>841</v>
      </c>
      <c r="K365" t="str">
        <f t="shared" si="10"/>
        <v/>
      </c>
      <c r="L365" t="str">
        <f t="shared" si="11"/>
        <v/>
      </c>
    </row>
    <row r="366" spans="1:25" ht="14.25">
      <c r="A366" t="s">
        <v>842</v>
      </c>
      <c r="B366" t="s">
        <v>843</v>
      </c>
      <c r="C366" t="s">
        <v>848</v>
      </c>
      <c r="E366" t="s">
        <v>61</v>
      </c>
      <c r="F366" t="s">
        <v>849</v>
      </c>
      <c r="G366" t="s">
        <v>850</v>
      </c>
      <c r="K366" t="str">
        <f t="shared" si="10"/>
        <v/>
      </c>
      <c r="L366" t="str">
        <f t="shared" si="11"/>
        <v/>
      </c>
    </row>
    <row r="367" spans="1:25" ht="14.25">
      <c r="A367" s="5" t="s">
        <v>851</v>
      </c>
      <c r="B367" s="5" t="s">
        <v>852</v>
      </c>
      <c r="C367" s="5" t="s">
        <v>853</v>
      </c>
      <c r="D367" s="5"/>
      <c r="E367" s="5" t="s">
        <v>33</v>
      </c>
      <c r="F367" s="5" t="s">
        <v>240</v>
      </c>
      <c r="G367" s="5" t="s">
        <v>850</v>
      </c>
      <c r="H367" s="5" t="s">
        <v>36</v>
      </c>
      <c r="I367" s="5" t="s">
        <v>91</v>
      </c>
      <c r="J367" s="5"/>
      <c r="K367" s="5" t="str">
        <f t="shared" si="10"/>
        <v/>
      </c>
      <c r="L367" s="5" t="str">
        <f t="shared" si="11"/>
        <v>e-Notification; e-Evaluation; e-Awarding;</v>
      </c>
      <c r="M367" s="5"/>
      <c r="N367" s="5"/>
      <c r="O367" s="5"/>
      <c r="P367" s="5" t="s">
        <v>36</v>
      </c>
      <c r="Q367" s="5"/>
      <c r="R367" s="5"/>
      <c r="S367" s="5" t="s">
        <v>36</v>
      </c>
      <c r="T367" s="5" t="s">
        <v>36</v>
      </c>
      <c r="U367" s="5"/>
      <c r="V367" s="5"/>
      <c r="W367" s="5"/>
      <c r="X367" s="5"/>
      <c r="Y367" s="5"/>
    </row>
    <row r="368" spans="1:25" ht="14.25">
      <c r="A368" t="s">
        <v>851</v>
      </c>
      <c r="B368" t="s">
        <v>852</v>
      </c>
      <c r="C368" t="s">
        <v>854</v>
      </c>
      <c r="E368" t="s">
        <v>39</v>
      </c>
      <c r="F368" t="s">
        <v>855</v>
      </c>
      <c r="G368" t="s">
        <v>856</v>
      </c>
      <c r="K368" t="str">
        <f t="shared" si="10"/>
        <v/>
      </c>
      <c r="L368" t="str">
        <f t="shared" si="11"/>
        <v/>
      </c>
    </row>
    <row r="369" spans="1:25" ht="14.25">
      <c r="A369" s="5" t="s">
        <v>857</v>
      </c>
      <c r="B369" s="5" t="s">
        <v>858</v>
      </c>
      <c r="C369" s="5" t="s">
        <v>859</v>
      </c>
      <c r="D369" s="5"/>
      <c r="E369" s="5" t="s">
        <v>33</v>
      </c>
      <c r="F369" s="5" t="s">
        <v>71</v>
      </c>
      <c r="G369" s="5" t="s">
        <v>856</v>
      </c>
      <c r="H369" s="5" t="s">
        <v>36</v>
      </c>
      <c r="I369" s="5" t="s">
        <v>72</v>
      </c>
      <c r="J369" s="5"/>
      <c r="K369" s="5" t="str">
        <f t="shared" si="10"/>
        <v/>
      </c>
      <c r="L369" s="5" t="str">
        <f t="shared" si="11"/>
        <v>e-Notification;</v>
      </c>
      <c r="M369" s="5"/>
      <c r="N369" s="5"/>
      <c r="O369" s="5"/>
      <c r="P369" s="5" t="s">
        <v>36</v>
      </c>
      <c r="Q369" s="5"/>
      <c r="R369" s="5"/>
      <c r="S369" s="5"/>
      <c r="T369" s="5"/>
      <c r="U369" s="5"/>
      <c r="V369" s="5"/>
      <c r="W369" s="5"/>
      <c r="X369" s="5"/>
      <c r="Y369" s="5"/>
    </row>
    <row r="370" spans="1:25" ht="14.25">
      <c r="A370" t="s">
        <v>857</v>
      </c>
      <c r="B370" t="s">
        <v>858</v>
      </c>
      <c r="C370" t="s">
        <v>860</v>
      </c>
      <c r="E370" t="s">
        <v>61</v>
      </c>
      <c r="G370" t="s">
        <v>856</v>
      </c>
      <c r="K370" t="str">
        <f t="shared" si="10"/>
        <v/>
      </c>
      <c r="L370" t="str">
        <f t="shared" si="11"/>
        <v/>
      </c>
    </row>
    <row r="371" spans="1:25" ht="14.25">
      <c r="A371" t="s">
        <v>857</v>
      </c>
      <c r="B371" t="s">
        <v>858</v>
      </c>
      <c r="C371" t="s">
        <v>859</v>
      </c>
      <c r="E371" t="s">
        <v>154</v>
      </c>
      <c r="F371" t="s">
        <v>413</v>
      </c>
      <c r="G371" t="s">
        <v>856</v>
      </c>
      <c r="K371" t="str">
        <f t="shared" si="10"/>
        <v/>
      </c>
      <c r="L371" t="str">
        <f t="shared" si="11"/>
        <v/>
      </c>
    </row>
    <row r="372" spans="1:25" ht="14.25">
      <c r="A372" t="s">
        <v>857</v>
      </c>
      <c r="B372" t="s">
        <v>858</v>
      </c>
      <c r="C372" t="s">
        <v>861</v>
      </c>
      <c r="E372" t="s">
        <v>107</v>
      </c>
      <c r="G372" t="s">
        <v>862</v>
      </c>
      <c r="K372" t="str">
        <f t="shared" si="10"/>
        <v/>
      </c>
      <c r="L372" t="str">
        <f t="shared" si="11"/>
        <v/>
      </c>
    </row>
    <row r="373" spans="1:25" ht="14.25">
      <c r="A373" s="5" t="s">
        <v>863</v>
      </c>
      <c r="B373" s="5" t="s">
        <v>864</v>
      </c>
      <c r="C373" s="5" t="s">
        <v>865</v>
      </c>
      <c r="D373" s="5"/>
      <c r="E373" s="5" t="s">
        <v>33</v>
      </c>
      <c r="F373" s="5"/>
      <c r="G373" s="5" t="s">
        <v>862</v>
      </c>
      <c r="H373" s="5" t="s">
        <v>36</v>
      </c>
      <c r="I373" s="5" t="s">
        <v>37</v>
      </c>
      <c r="J373" s="5"/>
      <c r="K373" s="5" t="str">
        <f t="shared" si="10"/>
        <v/>
      </c>
      <c r="L373" s="5" t="str">
        <f t="shared" si="11"/>
        <v>e-Notification; e-Submission;</v>
      </c>
      <c r="M373" s="5"/>
      <c r="N373" s="5"/>
      <c r="O373" s="5"/>
      <c r="P373" s="5" t="s">
        <v>36</v>
      </c>
      <c r="Q373" s="5"/>
      <c r="R373" s="5" t="s">
        <v>36</v>
      </c>
      <c r="S373" s="5"/>
      <c r="T373" s="5"/>
      <c r="U373" s="5"/>
      <c r="V373" s="5"/>
      <c r="W373" s="5"/>
      <c r="X373" s="5"/>
      <c r="Y373" s="5"/>
    </row>
    <row r="374" spans="1:25" ht="14.25">
      <c r="A374" t="s">
        <v>863</v>
      </c>
      <c r="B374" t="s">
        <v>864</v>
      </c>
      <c r="C374" t="s">
        <v>866</v>
      </c>
      <c r="E374" t="s">
        <v>44</v>
      </c>
      <c r="G374" t="s">
        <v>862</v>
      </c>
      <c r="K374" t="str">
        <f t="shared" si="10"/>
        <v/>
      </c>
      <c r="L374" t="str">
        <f t="shared" si="11"/>
        <v/>
      </c>
    </row>
    <row r="375" spans="1:25" ht="14.25">
      <c r="A375" t="s">
        <v>863</v>
      </c>
      <c r="B375" t="s">
        <v>864</v>
      </c>
      <c r="C375" t="s">
        <v>867</v>
      </c>
      <c r="E375" t="s">
        <v>39</v>
      </c>
      <c r="F375" t="s">
        <v>827</v>
      </c>
      <c r="G375" t="s">
        <v>862</v>
      </c>
      <c r="K375" t="str">
        <f t="shared" si="10"/>
        <v/>
      </c>
      <c r="L375" t="str">
        <f t="shared" si="11"/>
        <v/>
      </c>
    </row>
    <row r="376" spans="1:25" ht="14.25">
      <c r="A376" t="s">
        <v>863</v>
      </c>
      <c r="B376" t="s">
        <v>864</v>
      </c>
      <c r="C376" t="s">
        <v>868</v>
      </c>
      <c r="E376" t="s">
        <v>39</v>
      </c>
      <c r="F376" t="s">
        <v>869</v>
      </c>
      <c r="G376" t="s">
        <v>870</v>
      </c>
      <c r="K376" t="str">
        <f t="shared" si="10"/>
        <v/>
      </c>
      <c r="L376" t="str">
        <f t="shared" si="11"/>
        <v/>
      </c>
    </row>
    <row r="377" spans="1:25" ht="14.25">
      <c r="A377" s="5" t="s">
        <v>871</v>
      </c>
      <c r="B377" s="5" t="s">
        <v>872</v>
      </c>
      <c r="C377" s="5" t="s">
        <v>873</v>
      </c>
      <c r="D377" s="5"/>
      <c r="E377" s="5" t="s">
        <v>64</v>
      </c>
      <c r="F377" s="5"/>
      <c r="G377" s="5" t="s">
        <v>870</v>
      </c>
      <c r="H377" s="5" t="s">
        <v>36</v>
      </c>
      <c r="I377" s="5" t="s">
        <v>349</v>
      </c>
      <c r="J377" s="5"/>
      <c r="K377" s="5" t="str">
        <f t="shared" si="10"/>
        <v/>
      </c>
      <c r="L377" s="5" t="str">
        <f t="shared" si="11"/>
        <v>e-Notification; e-Awarding;</v>
      </c>
      <c r="M377" s="5"/>
      <c r="N377" s="5"/>
      <c r="O377" s="5"/>
      <c r="P377" s="5" t="s">
        <v>36</v>
      </c>
      <c r="Q377" s="5"/>
      <c r="R377" s="5"/>
      <c r="S377" s="5"/>
      <c r="T377" s="5" t="s">
        <v>36</v>
      </c>
      <c r="U377" s="5"/>
      <c r="V377" s="5"/>
      <c r="W377" s="5"/>
      <c r="X377" s="5"/>
      <c r="Y377" s="5"/>
    </row>
    <row r="378" spans="1:25" ht="14.25">
      <c r="A378" t="s">
        <v>871</v>
      </c>
      <c r="B378" t="s">
        <v>872</v>
      </c>
      <c r="C378" t="s">
        <v>874</v>
      </c>
      <c r="E378" t="s">
        <v>44</v>
      </c>
      <c r="G378" t="s">
        <v>870</v>
      </c>
      <c r="K378" t="str">
        <f t="shared" si="10"/>
        <v/>
      </c>
      <c r="L378" t="str">
        <f t="shared" si="11"/>
        <v/>
      </c>
    </row>
    <row r="379" spans="1:25" ht="14.25">
      <c r="A379" t="s">
        <v>871</v>
      </c>
      <c r="B379" t="s">
        <v>872</v>
      </c>
      <c r="C379" t="s">
        <v>875</v>
      </c>
      <c r="E379" t="s">
        <v>39</v>
      </c>
      <c r="F379" t="s">
        <v>827</v>
      </c>
      <c r="G379" t="s">
        <v>870</v>
      </c>
      <c r="K379" t="str">
        <f t="shared" si="10"/>
        <v/>
      </c>
      <c r="L379" t="str">
        <f t="shared" si="11"/>
        <v/>
      </c>
    </row>
    <row r="380" spans="1:25" ht="14.25">
      <c r="A380" t="s">
        <v>871</v>
      </c>
      <c r="B380" t="s">
        <v>872</v>
      </c>
      <c r="C380" t="s">
        <v>876</v>
      </c>
      <c r="E380" t="s">
        <v>39</v>
      </c>
      <c r="F380" t="s">
        <v>869</v>
      </c>
      <c r="G380" t="s">
        <v>877</v>
      </c>
      <c r="K380" t="str">
        <f t="shared" si="10"/>
        <v/>
      </c>
      <c r="L380" t="str">
        <f t="shared" si="11"/>
        <v/>
      </c>
    </row>
    <row r="381" spans="1:25" ht="14.25">
      <c r="A381" s="5" t="s">
        <v>878</v>
      </c>
      <c r="B381" s="5" t="s">
        <v>879</v>
      </c>
      <c r="C381" s="5" t="s">
        <v>880</v>
      </c>
      <c r="D381" s="5"/>
      <c r="E381" s="5" t="s">
        <v>33</v>
      </c>
      <c r="F381" s="5" t="s">
        <v>385</v>
      </c>
      <c r="G381" s="5" t="s">
        <v>877</v>
      </c>
      <c r="H381" s="5" t="s">
        <v>36</v>
      </c>
      <c r="I381" s="5" t="s">
        <v>91</v>
      </c>
      <c r="J381" s="5"/>
      <c r="K381" s="5" t="str">
        <f t="shared" si="10"/>
        <v/>
      </c>
      <c r="L381" s="5" t="str">
        <f t="shared" si="11"/>
        <v>e-Notification;</v>
      </c>
      <c r="M381" s="5"/>
      <c r="N381" s="5"/>
      <c r="O381" s="5"/>
      <c r="P381" s="5" t="s">
        <v>36</v>
      </c>
      <c r="Q381" s="5"/>
      <c r="R381" s="5"/>
      <c r="S381" s="5"/>
      <c r="T381" s="5"/>
      <c r="U381" s="5"/>
      <c r="V381" s="5"/>
      <c r="W381" s="5"/>
      <c r="X381" s="5"/>
      <c r="Y381" s="5"/>
    </row>
    <row r="382" spans="1:25" ht="14.25">
      <c r="A382" t="s">
        <v>878</v>
      </c>
      <c r="B382" t="s">
        <v>879</v>
      </c>
      <c r="C382" t="s">
        <v>881</v>
      </c>
      <c r="E382" t="s">
        <v>39</v>
      </c>
      <c r="F382" t="s">
        <v>428</v>
      </c>
      <c r="G382" t="s">
        <v>877</v>
      </c>
      <c r="K382" t="str">
        <f t="shared" si="10"/>
        <v/>
      </c>
      <c r="L382" t="str">
        <f t="shared" si="11"/>
        <v/>
      </c>
    </row>
    <row r="383" spans="1:25" ht="14.25">
      <c r="A383" t="s">
        <v>878</v>
      </c>
      <c r="B383" t="s">
        <v>879</v>
      </c>
      <c r="C383" t="s">
        <v>882</v>
      </c>
      <c r="E383" t="s">
        <v>44</v>
      </c>
      <c r="G383" t="s">
        <v>883</v>
      </c>
      <c r="K383" t="str">
        <f t="shared" si="10"/>
        <v/>
      </c>
      <c r="L383" t="str">
        <f t="shared" si="11"/>
        <v/>
      </c>
    </row>
    <row r="384" spans="1:25" ht="14.25">
      <c r="A384" s="5" t="s">
        <v>884</v>
      </c>
      <c r="B384" s="5" t="s">
        <v>885</v>
      </c>
      <c r="C384" s="5" t="s">
        <v>886</v>
      </c>
      <c r="D384" s="5"/>
      <c r="E384" s="5" t="s">
        <v>33</v>
      </c>
      <c r="F384" s="5"/>
      <c r="G384" s="5" t="s">
        <v>883</v>
      </c>
      <c r="H384" s="5" t="s">
        <v>36</v>
      </c>
      <c r="I384" s="5" t="s">
        <v>37</v>
      </c>
      <c r="J384" s="5"/>
      <c r="K384" s="5" t="str">
        <f t="shared" si="10"/>
        <v/>
      </c>
      <c r="L384" s="5" t="str">
        <f t="shared" si="11"/>
        <v>e-Notification;</v>
      </c>
      <c r="M384" s="5"/>
      <c r="N384" s="5"/>
      <c r="O384" s="5"/>
      <c r="P384" s="5" t="s">
        <v>36</v>
      </c>
      <c r="Q384" s="5"/>
      <c r="R384" s="5"/>
      <c r="S384" s="5"/>
      <c r="T384" s="5"/>
      <c r="U384" s="5"/>
      <c r="V384" s="5"/>
      <c r="W384" s="5"/>
      <c r="X384" s="5"/>
      <c r="Y384" s="5"/>
    </row>
    <row r="385" spans="1:25" ht="14.25">
      <c r="A385" t="s">
        <v>884</v>
      </c>
      <c r="B385" t="s">
        <v>885</v>
      </c>
      <c r="C385" t="s">
        <v>887</v>
      </c>
      <c r="E385" t="s">
        <v>64</v>
      </c>
      <c r="G385" t="s">
        <v>883</v>
      </c>
      <c r="K385" t="str">
        <f t="shared" si="10"/>
        <v/>
      </c>
      <c r="L385" t="str">
        <f t="shared" si="11"/>
        <v/>
      </c>
    </row>
    <row r="386" spans="1:25" ht="14.25">
      <c r="A386" t="s">
        <v>884</v>
      </c>
      <c r="B386" t="s">
        <v>885</v>
      </c>
      <c r="C386" t="s">
        <v>888</v>
      </c>
      <c r="E386" t="s">
        <v>61</v>
      </c>
      <c r="G386" t="s">
        <v>883</v>
      </c>
      <c r="K386" t="str">
        <f t="shared" si="10"/>
        <v/>
      </c>
      <c r="L386" t="str">
        <f t="shared" si="11"/>
        <v/>
      </c>
    </row>
    <row r="387" spans="1:25" ht="14.25">
      <c r="A387" t="s">
        <v>884</v>
      </c>
      <c r="B387" t="s">
        <v>885</v>
      </c>
      <c r="C387" t="s">
        <v>889</v>
      </c>
      <c r="E387" t="s">
        <v>39</v>
      </c>
      <c r="F387" t="s">
        <v>593</v>
      </c>
      <c r="G387" t="s">
        <v>495</v>
      </c>
      <c r="K387" t="str">
        <f t="shared" si="10"/>
        <v/>
      </c>
      <c r="L387" t="str">
        <f t="shared" si="11"/>
        <v/>
      </c>
    </row>
    <row r="388" spans="1:25" ht="14.25">
      <c r="A388" s="5" t="s">
        <v>890</v>
      </c>
      <c r="B388" s="5" t="s">
        <v>891</v>
      </c>
      <c r="C388" s="5" t="s">
        <v>494</v>
      </c>
      <c r="D388" s="5"/>
      <c r="E388" s="5" t="s">
        <v>33</v>
      </c>
      <c r="F388" s="5"/>
      <c r="G388" s="5" t="s">
        <v>495</v>
      </c>
      <c r="H388" s="5" t="s">
        <v>36</v>
      </c>
      <c r="I388" s="5" t="s">
        <v>37</v>
      </c>
      <c r="J388" s="5"/>
      <c r="K388" s="5" t="str">
        <f t="shared" si="10"/>
        <v>UC1;</v>
      </c>
      <c r="L388" s="5" t="str">
        <f t="shared" si="11"/>
        <v>e-Notification;</v>
      </c>
      <c r="M388" s="5" t="s">
        <v>36</v>
      </c>
      <c r="N388" s="5"/>
      <c r="O388" s="5"/>
      <c r="P388" s="5" t="s">
        <v>36</v>
      </c>
      <c r="Q388" s="5"/>
      <c r="R388" s="5"/>
      <c r="S388" s="5"/>
      <c r="T388" s="5"/>
      <c r="U388" s="5"/>
      <c r="V388" s="5"/>
      <c r="W388" s="5"/>
      <c r="X388" s="5"/>
      <c r="Y388" s="5"/>
    </row>
    <row r="389" spans="1:25" ht="14.25">
      <c r="A389" t="s">
        <v>890</v>
      </c>
      <c r="B389" t="s">
        <v>891</v>
      </c>
      <c r="C389" t="s">
        <v>892</v>
      </c>
      <c r="E389" t="s">
        <v>64</v>
      </c>
      <c r="G389" t="s">
        <v>495</v>
      </c>
      <c r="K389" t="str">
        <f t="shared" si="10"/>
        <v/>
      </c>
      <c r="L389" t="str">
        <f t="shared" si="11"/>
        <v/>
      </c>
    </row>
    <row r="390" spans="1:25" ht="14.25">
      <c r="A390" t="s">
        <v>890</v>
      </c>
      <c r="B390" t="s">
        <v>891</v>
      </c>
      <c r="C390" t="s">
        <v>893</v>
      </c>
      <c r="E390" t="s">
        <v>39</v>
      </c>
      <c r="F390" t="s">
        <v>245</v>
      </c>
      <c r="G390" t="s">
        <v>495</v>
      </c>
      <c r="K390" t="str">
        <f t="shared" si="10"/>
        <v/>
      </c>
      <c r="L390" t="str">
        <f t="shared" si="11"/>
        <v/>
      </c>
    </row>
    <row r="391" spans="1:25" ht="14.25">
      <c r="A391" t="s">
        <v>890</v>
      </c>
      <c r="B391" t="s">
        <v>891</v>
      </c>
      <c r="C391" t="s">
        <v>894</v>
      </c>
      <c r="E391" t="s">
        <v>39</v>
      </c>
      <c r="F391" t="s">
        <v>895</v>
      </c>
      <c r="G391" t="s">
        <v>495</v>
      </c>
      <c r="K391" t="str">
        <f t="shared" si="10"/>
        <v/>
      </c>
      <c r="L391" t="str">
        <f t="shared" si="11"/>
        <v/>
      </c>
    </row>
    <row r="392" spans="1:25" ht="14.25">
      <c r="A392" t="s">
        <v>890</v>
      </c>
      <c r="B392" t="s">
        <v>891</v>
      </c>
      <c r="C392" t="s">
        <v>892</v>
      </c>
      <c r="E392" t="s">
        <v>44</v>
      </c>
      <c r="G392" t="s">
        <v>896</v>
      </c>
      <c r="K392" t="str">
        <f t="shared" si="10"/>
        <v/>
      </c>
      <c r="L392" t="str">
        <f t="shared" si="11"/>
        <v/>
      </c>
    </row>
    <row r="393" spans="1:25" ht="14.25">
      <c r="A393" s="5" t="s">
        <v>897</v>
      </c>
      <c r="B393" s="5" t="s">
        <v>898</v>
      </c>
      <c r="C393" s="5" t="s">
        <v>899</v>
      </c>
      <c r="D393" s="5"/>
      <c r="E393" s="5" t="s">
        <v>64</v>
      </c>
      <c r="F393" s="5"/>
      <c r="G393" s="5" t="s">
        <v>896</v>
      </c>
      <c r="H393" s="5" t="s">
        <v>36</v>
      </c>
      <c r="I393" s="5" t="s">
        <v>349</v>
      </c>
      <c r="J393" s="5"/>
      <c r="K393" s="5" t="str">
        <f t="shared" si="10"/>
        <v/>
      </c>
      <c r="L393" s="5" t="str">
        <f t="shared" si="11"/>
        <v>e-Notification; e-Evaluation; e-Awarding;</v>
      </c>
      <c r="M393" s="5"/>
      <c r="N393" s="5"/>
      <c r="O393" s="5"/>
      <c r="P393" s="5" t="s">
        <v>36</v>
      </c>
      <c r="Q393" s="5"/>
      <c r="R393" s="5"/>
      <c r="S393" s="5" t="s">
        <v>36</v>
      </c>
      <c r="T393" s="5" t="s">
        <v>36</v>
      </c>
      <c r="U393" s="5"/>
      <c r="V393" s="5"/>
      <c r="W393" s="5"/>
      <c r="X393" s="5"/>
      <c r="Y393" s="5"/>
    </row>
    <row r="394" spans="1:25" ht="14.25">
      <c r="A394" t="s">
        <v>897</v>
      </c>
      <c r="B394" t="s">
        <v>898</v>
      </c>
      <c r="C394" t="s">
        <v>900</v>
      </c>
      <c r="E394" t="s">
        <v>44</v>
      </c>
      <c r="K394" t="str">
        <f t="shared" si="10"/>
        <v/>
      </c>
      <c r="L394" t="str">
        <f t="shared" si="11"/>
        <v/>
      </c>
    </row>
    <row r="395" spans="1:25" ht="14.25">
      <c r="A395" s="5" t="s">
        <v>901</v>
      </c>
      <c r="B395" s="5" t="s">
        <v>902</v>
      </c>
      <c r="C395" s="5" t="s">
        <v>903</v>
      </c>
      <c r="D395" s="5"/>
      <c r="E395" s="5" t="s">
        <v>487</v>
      </c>
      <c r="F395" s="5" t="s">
        <v>904</v>
      </c>
      <c r="G395" s="5"/>
      <c r="H395" s="5" t="s">
        <v>36</v>
      </c>
      <c r="I395" s="5" t="s">
        <v>905</v>
      </c>
      <c r="J395" s="5"/>
      <c r="K395" s="5" t="str">
        <f t="shared" si="10"/>
        <v/>
      </c>
      <c r="L395" s="5" t="str">
        <f t="shared" si="11"/>
        <v>e-Notification; e-Access; e-Submission; e-Evaluation; e-Awarding; e-Request; e-Ordering; e-Fulfiltment; e-Invoicing; e-Payment;</v>
      </c>
      <c r="M395" s="5"/>
      <c r="N395" s="5"/>
      <c r="O395" s="5"/>
      <c r="P395" s="5" t="s">
        <v>36</v>
      </c>
      <c r="Q395" s="5" t="s">
        <v>36</v>
      </c>
      <c r="R395" s="5" t="s">
        <v>36</v>
      </c>
      <c r="S395" s="5" t="s">
        <v>36</v>
      </c>
      <c r="T395" s="5" t="s">
        <v>36</v>
      </c>
      <c r="U395" s="5" t="s">
        <v>36</v>
      </c>
      <c r="V395" s="5" t="s">
        <v>36</v>
      </c>
      <c r="W395" s="5" t="s">
        <v>36</v>
      </c>
      <c r="X395" s="5" t="s">
        <v>36</v>
      </c>
      <c r="Y395" s="5" t="s">
        <v>36</v>
      </c>
    </row>
    <row r="396" spans="1:25" ht="14.25">
      <c r="A396" t="s">
        <v>901</v>
      </c>
      <c r="B396" t="s">
        <v>902</v>
      </c>
      <c r="C396" t="s">
        <v>906</v>
      </c>
      <c r="E396" t="s">
        <v>61</v>
      </c>
      <c r="K396" t="str">
        <f t="shared" si="10"/>
        <v/>
      </c>
      <c r="L396" t="str">
        <f t="shared" si="11"/>
        <v/>
      </c>
    </row>
    <row r="397" spans="1:25" ht="14.25">
      <c r="A397" t="s">
        <v>901</v>
      </c>
      <c r="B397" t="s">
        <v>902</v>
      </c>
      <c r="C397" t="s">
        <v>907</v>
      </c>
      <c r="E397" t="s">
        <v>39</v>
      </c>
      <c r="F397" t="s">
        <v>908</v>
      </c>
      <c r="K397" t="str">
        <f t="shared" si="10"/>
        <v/>
      </c>
      <c r="L397" t="str">
        <f t="shared" si="11"/>
        <v/>
      </c>
    </row>
    <row r="398" spans="1:25" ht="14.25">
      <c r="A398" t="s">
        <v>901</v>
      </c>
      <c r="B398" t="s">
        <v>902</v>
      </c>
      <c r="C398" t="s">
        <v>909</v>
      </c>
      <c r="E398" t="s">
        <v>285</v>
      </c>
      <c r="F398" t="s">
        <v>910</v>
      </c>
      <c r="K398" t="str">
        <f t="shared" si="10"/>
        <v/>
      </c>
      <c r="L398" t="str">
        <f t="shared" si="11"/>
        <v/>
      </c>
    </row>
    <row r="399" spans="1:25" ht="14.25">
      <c r="A399" t="s">
        <v>901</v>
      </c>
      <c r="B399" t="s">
        <v>902</v>
      </c>
      <c r="C399" t="s">
        <v>911</v>
      </c>
      <c r="E399" t="s">
        <v>45</v>
      </c>
      <c r="G399" t="s">
        <v>493</v>
      </c>
      <c r="K399" t="str">
        <f t="shared" si="10"/>
        <v/>
      </c>
      <c r="L399" t="str">
        <f t="shared" si="11"/>
        <v/>
      </c>
    </row>
    <row r="400" spans="1:25" ht="14.25">
      <c r="A400" s="5" t="s">
        <v>912</v>
      </c>
      <c r="B400" s="5" t="s">
        <v>913</v>
      </c>
      <c r="C400" s="5" t="s">
        <v>492</v>
      </c>
      <c r="D400" s="5"/>
      <c r="E400" s="5" t="s">
        <v>33</v>
      </c>
      <c r="F400" s="5"/>
      <c r="G400" s="5" t="s">
        <v>493</v>
      </c>
      <c r="H400" s="5" t="s">
        <v>36</v>
      </c>
      <c r="I400" s="5" t="s">
        <v>37</v>
      </c>
      <c r="J400" s="5"/>
      <c r="K400" s="5" t="str">
        <f t="shared" si="10"/>
        <v/>
      </c>
      <c r="L400" s="5" t="str">
        <f t="shared" si="11"/>
        <v>e-Notification;</v>
      </c>
      <c r="M400" s="5"/>
      <c r="N400" s="5"/>
      <c r="O400" s="5"/>
      <c r="P400" s="5" t="s">
        <v>36</v>
      </c>
      <c r="Q400" s="5"/>
      <c r="R400" s="5"/>
      <c r="S400" s="5"/>
      <c r="T400" s="5"/>
      <c r="U400" s="5"/>
      <c r="V400" s="5"/>
      <c r="W400" s="5"/>
      <c r="X400" s="5"/>
      <c r="Y400" s="5"/>
    </row>
    <row r="401" spans="1:25" ht="14.25">
      <c r="A401" t="s">
        <v>912</v>
      </c>
      <c r="B401" t="s">
        <v>913</v>
      </c>
      <c r="C401" t="s">
        <v>914</v>
      </c>
      <c r="E401" t="s">
        <v>64</v>
      </c>
      <c r="G401" t="s">
        <v>493</v>
      </c>
      <c r="K401" t="str">
        <f t="shared" si="10"/>
        <v/>
      </c>
      <c r="L401" t="str">
        <f t="shared" si="11"/>
        <v/>
      </c>
    </row>
    <row r="402" spans="1:25" ht="14.25">
      <c r="A402" t="s">
        <v>912</v>
      </c>
      <c r="B402" t="s">
        <v>913</v>
      </c>
      <c r="C402" t="s">
        <v>893</v>
      </c>
      <c r="E402" t="s">
        <v>39</v>
      </c>
      <c r="F402" t="s">
        <v>245</v>
      </c>
      <c r="G402" t="s">
        <v>493</v>
      </c>
      <c r="K402" t="str">
        <f t="shared" si="10"/>
        <v/>
      </c>
      <c r="L402" t="str">
        <f t="shared" si="11"/>
        <v/>
      </c>
    </row>
    <row r="403" spans="1:25" ht="14.25">
      <c r="A403" t="s">
        <v>912</v>
      </c>
      <c r="B403" t="s">
        <v>913</v>
      </c>
      <c r="C403" t="s">
        <v>894</v>
      </c>
      <c r="E403" t="s">
        <v>39</v>
      </c>
      <c r="F403" t="s">
        <v>895</v>
      </c>
      <c r="G403" t="s">
        <v>493</v>
      </c>
      <c r="K403" t="str">
        <f t="shared" si="10"/>
        <v/>
      </c>
      <c r="L403" t="str">
        <f t="shared" si="11"/>
        <v/>
      </c>
    </row>
    <row r="404" spans="1:25" ht="14.25">
      <c r="A404" t="s">
        <v>912</v>
      </c>
      <c r="B404" t="s">
        <v>913</v>
      </c>
      <c r="C404" t="s">
        <v>914</v>
      </c>
      <c r="E404" t="s">
        <v>44</v>
      </c>
      <c r="G404" t="s">
        <v>915</v>
      </c>
      <c r="K404" t="str">
        <f t="shared" ref="K404:K467" si="12">CONCATENATE(IF(M404="YES","UC1;",""),IF(N404="YES"," UC2;",""),IF(O404="YES"," UC3",""))</f>
        <v/>
      </c>
      <c r="L404" t="str">
        <f t="shared" ref="L404:L467" si="13">CONCATENATE(IF(P404="YES","e-Notification;",""),IF(Q404="YES"," e-Access;",""),IF(R404="YES"," e-Submission;",""),IF(S404="YES"," e-Evaluation;",""),IF(T404="YES"," e-Awarding;",""),IF(U404="YES"," e-Request;",""),IF(V404="YES"," e-Ordering;",""),IF(W404="YES"," e-Fulfiltment;",""),IF(X404="YES"," e-Invoicing;",""),IF(Y404="YES"," e-Payment;",""))</f>
        <v/>
      </c>
    </row>
    <row r="405" spans="1:25" ht="14.25">
      <c r="A405" s="5" t="s">
        <v>916</v>
      </c>
      <c r="B405" s="5" t="s">
        <v>917</v>
      </c>
      <c r="C405" s="5" t="s">
        <v>918</v>
      </c>
      <c r="D405" s="5"/>
      <c r="E405" s="5" t="s">
        <v>33</v>
      </c>
      <c r="F405" s="5" t="s">
        <v>544</v>
      </c>
      <c r="G405" s="5" t="s">
        <v>915</v>
      </c>
      <c r="H405" s="5" t="s">
        <v>36</v>
      </c>
      <c r="I405" s="5" t="s">
        <v>91</v>
      </c>
      <c r="J405" s="5"/>
      <c r="K405" s="5" t="str">
        <f t="shared" si="12"/>
        <v/>
      </c>
      <c r="L405" s="5" t="str">
        <f t="shared" si="13"/>
        <v>e-Notification;</v>
      </c>
      <c r="M405" s="5"/>
      <c r="N405" s="5"/>
      <c r="O405" s="5"/>
      <c r="P405" s="5" t="s">
        <v>36</v>
      </c>
      <c r="Q405" s="5"/>
      <c r="R405" s="5"/>
      <c r="S405" s="5"/>
      <c r="T405" s="5"/>
      <c r="U405" s="5"/>
      <c r="V405" s="5"/>
      <c r="W405" s="5"/>
      <c r="X405" s="5"/>
      <c r="Y405" s="5"/>
    </row>
    <row r="406" spans="1:25" ht="14.25">
      <c r="A406" t="s">
        <v>916</v>
      </c>
      <c r="B406" t="s">
        <v>917</v>
      </c>
      <c r="C406" t="s">
        <v>919</v>
      </c>
      <c r="E406" t="s">
        <v>39</v>
      </c>
      <c r="F406" t="s">
        <v>257</v>
      </c>
      <c r="G406" t="s">
        <v>920</v>
      </c>
      <c r="K406" t="str">
        <f t="shared" si="12"/>
        <v/>
      </c>
      <c r="L406" t="str">
        <f t="shared" si="13"/>
        <v/>
      </c>
    </row>
    <row r="407" spans="1:25" ht="14.25">
      <c r="A407" s="5" t="s">
        <v>916</v>
      </c>
      <c r="B407" s="5" t="s">
        <v>917</v>
      </c>
      <c r="C407" s="5" t="s">
        <v>921</v>
      </c>
      <c r="D407" s="5"/>
      <c r="E407" s="5" t="s">
        <v>33</v>
      </c>
      <c r="F407" s="5" t="s">
        <v>922</v>
      </c>
      <c r="G407" s="5" t="s">
        <v>923</v>
      </c>
      <c r="H407" s="5" t="s">
        <v>36</v>
      </c>
      <c r="I407" s="5" t="s">
        <v>37</v>
      </c>
      <c r="J407" s="5"/>
      <c r="K407" s="5" t="str">
        <f t="shared" si="12"/>
        <v/>
      </c>
      <c r="L407" s="5" t="str">
        <f t="shared" si="13"/>
        <v>e-Notification;</v>
      </c>
      <c r="M407" s="5"/>
      <c r="N407" s="5"/>
      <c r="O407" s="5"/>
      <c r="P407" s="5" t="s">
        <v>36</v>
      </c>
      <c r="Q407" s="5"/>
      <c r="R407" s="5"/>
      <c r="S407" s="5"/>
      <c r="T407" s="5"/>
      <c r="U407" s="5"/>
      <c r="V407" s="5"/>
      <c r="W407" s="5"/>
      <c r="X407" s="5"/>
      <c r="Y407" s="5"/>
    </row>
    <row r="408" spans="1:25" ht="14.25">
      <c r="A408" s="5" t="s">
        <v>916</v>
      </c>
      <c r="B408" s="5" t="s">
        <v>917</v>
      </c>
      <c r="C408" s="5" t="s">
        <v>924</v>
      </c>
      <c r="D408" s="5"/>
      <c r="E408" s="5" t="s">
        <v>33</v>
      </c>
      <c r="F408" s="5"/>
      <c r="G408" s="5" t="s">
        <v>925</v>
      </c>
      <c r="H408" s="5" t="s">
        <v>36</v>
      </c>
      <c r="I408" s="5" t="s">
        <v>37</v>
      </c>
      <c r="J408" s="5"/>
      <c r="K408" s="5" t="str">
        <f t="shared" si="12"/>
        <v/>
      </c>
      <c r="L408" s="5" t="str">
        <f t="shared" si="13"/>
        <v>e-Notification;</v>
      </c>
      <c r="M408" s="5"/>
      <c r="N408" s="5"/>
      <c r="O408" s="5"/>
      <c r="P408" s="5" t="s">
        <v>36</v>
      </c>
      <c r="Q408" s="5"/>
      <c r="R408" s="5"/>
      <c r="S408" s="5"/>
      <c r="T408" s="5"/>
      <c r="U408" s="5"/>
      <c r="V408" s="5"/>
      <c r="W408" s="5"/>
      <c r="X408" s="5"/>
      <c r="Y408" s="5"/>
    </row>
    <row r="409" spans="1:25" ht="14.25">
      <c r="A409" s="5" t="s">
        <v>916</v>
      </c>
      <c r="B409" s="5" t="s">
        <v>917</v>
      </c>
      <c r="C409" s="5" t="s">
        <v>926</v>
      </c>
      <c r="D409" s="5"/>
      <c r="E409" s="5" t="s">
        <v>33</v>
      </c>
      <c r="F409" s="5"/>
      <c r="G409" s="5" t="s">
        <v>915</v>
      </c>
      <c r="H409" s="5" t="s">
        <v>36</v>
      </c>
      <c r="I409" s="5" t="s">
        <v>37</v>
      </c>
      <c r="J409" s="5"/>
      <c r="K409" s="5" t="str">
        <f t="shared" si="12"/>
        <v/>
      </c>
      <c r="L409" s="5" t="str">
        <f t="shared" si="13"/>
        <v>e-Notification;</v>
      </c>
      <c r="M409" s="5"/>
      <c r="N409" s="5"/>
      <c r="O409" s="5"/>
      <c r="P409" s="5" t="s">
        <v>36</v>
      </c>
      <c r="Q409" s="5"/>
      <c r="R409" s="5"/>
      <c r="S409" s="5"/>
      <c r="T409" s="5"/>
      <c r="U409" s="5"/>
      <c r="V409" s="5"/>
      <c r="W409" s="5"/>
      <c r="X409" s="5"/>
      <c r="Y409" s="5"/>
    </row>
    <row r="410" spans="1:25" ht="14.25">
      <c r="A410" t="s">
        <v>916</v>
      </c>
      <c r="B410" t="s">
        <v>917</v>
      </c>
      <c r="C410" t="s">
        <v>927</v>
      </c>
      <c r="E410" t="s">
        <v>107</v>
      </c>
      <c r="F410" t="s">
        <v>928</v>
      </c>
      <c r="G410" t="s">
        <v>915</v>
      </c>
      <c r="K410" t="str">
        <f t="shared" si="12"/>
        <v/>
      </c>
      <c r="L410" t="str">
        <f t="shared" si="13"/>
        <v/>
      </c>
    </row>
    <row r="411" spans="1:25" ht="14.25">
      <c r="A411" t="s">
        <v>916</v>
      </c>
      <c r="B411" t="s">
        <v>917</v>
      </c>
      <c r="C411" t="s">
        <v>929</v>
      </c>
      <c r="E411" t="s">
        <v>107</v>
      </c>
      <c r="F411" t="s">
        <v>930</v>
      </c>
      <c r="G411" t="s">
        <v>931</v>
      </c>
      <c r="K411" t="str">
        <f t="shared" si="12"/>
        <v/>
      </c>
      <c r="L411" t="str">
        <f t="shared" si="13"/>
        <v/>
      </c>
    </row>
    <row r="412" spans="1:25" ht="14.25">
      <c r="A412" s="5" t="s">
        <v>932</v>
      </c>
      <c r="B412" s="5" t="s">
        <v>933</v>
      </c>
      <c r="C412" s="5" t="s">
        <v>934</v>
      </c>
      <c r="D412" s="5"/>
      <c r="E412" s="5" t="s">
        <v>33</v>
      </c>
      <c r="F412" s="5"/>
      <c r="G412" s="5" t="s">
        <v>931</v>
      </c>
      <c r="H412" s="5" t="s">
        <v>36</v>
      </c>
      <c r="I412" s="5" t="s">
        <v>37</v>
      </c>
      <c r="J412" s="5"/>
      <c r="K412" s="5" t="str">
        <f t="shared" si="12"/>
        <v/>
      </c>
      <c r="L412" s="5" t="str">
        <f t="shared" si="13"/>
        <v>e-Notification;</v>
      </c>
      <c r="M412" s="5"/>
      <c r="N412" s="5"/>
      <c r="O412" s="5"/>
      <c r="P412" s="5" t="s">
        <v>36</v>
      </c>
      <c r="Q412" s="5"/>
      <c r="R412" s="5"/>
      <c r="S412" s="5"/>
      <c r="T412" s="5"/>
      <c r="U412" s="5"/>
      <c r="V412" s="5"/>
      <c r="W412" s="5"/>
      <c r="X412" s="5"/>
      <c r="Y412" s="5"/>
    </row>
    <row r="413" spans="1:25" ht="14.25">
      <c r="A413" t="s">
        <v>932</v>
      </c>
      <c r="B413" t="s">
        <v>933</v>
      </c>
      <c r="C413" t="s">
        <v>935</v>
      </c>
      <c r="E413" t="s">
        <v>44</v>
      </c>
      <c r="G413" t="s">
        <v>931</v>
      </c>
      <c r="K413" t="str">
        <f t="shared" si="12"/>
        <v/>
      </c>
      <c r="L413" t="str">
        <f t="shared" si="13"/>
        <v/>
      </c>
    </row>
    <row r="414" spans="1:25" ht="14.25">
      <c r="A414" t="s">
        <v>932</v>
      </c>
      <c r="B414" t="s">
        <v>933</v>
      </c>
      <c r="C414" t="s">
        <v>936</v>
      </c>
      <c r="E414" t="s">
        <v>192</v>
      </c>
      <c r="G414" t="s">
        <v>931</v>
      </c>
      <c r="K414" t="str">
        <f t="shared" si="12"/>
        <v/>
      </c>
      <c r="L414" t="str">
        <f t="shared" si="13"/>
        <v/>
      </c>
    </row>
    <row r="415" spans="1:25" ht="14.25">
      <c r="A415" t="s">
        <v>932</v>
      </c>
      <c r="B415" t="s">
        <v>933</v>
      </c>
      <c r="C415" t="s">
        <v>937</v>
      </c>
      <c r="E415" t="s">
        <v>729</v>
      </c>
      <c r="G415" t="s">
        <v>938</v>
      </c>
      <c r="K415" t="str">
        <f t="shared" si="12"/>
        <v/>
      </c>
      <c r="L415" t="str">
        <f t="shared" si="13"/>
        <v/>
      </c>
    </row>
    <row r="416" spans="1:25" ht="14.25">
      <c r="A416" s="5" t="s">
        <v>939</v>
      </c>
      <c r="B416" s="5" t="s">
        <v>940</v>
      </c>
      <c r="C416" s="5" t="s">
        <v>941</v>
      </c>
      <c r="D416" s="5"/>
      <c r="E416" s="5" t="s">
        <v>33</v>
      </c>
      <c r="F416" s="5" t="s">
        <v>240</v>
      </c>
      <c r="G416" s="5" t="s">
        <v>938</v>
      </c>
      <c r="H416" s="5" t="s">
        <v>36</v>
      </c>
      <c r="I416" s="5" t="s">
        <v>91</v>
      </c>
      <c r="J416" s="5"/>
      <c r="K416" s="5" t="str">
        <f t="shared" si="12"/>
        <v/>
      </c>
      <c r="L416" s="5" t="str">
        <f t="shared" si="13"/>
        <v>e-Notification;</v>
      </c>
      <c r="M416" s="5"/>
      <c r="N416" s="5"/>
      <c r="O416" s="5"/>
      <c r="P416" s="5" t="s">
        <v>36</v>
      </c>
      <c r="Q416" s="5"/>
      <c r="R416" s="5"/>
      <c r="S416" s="5"/>
      <c r="T416" s="5"/>
      <c r="U416" s="5"/>
      <c r="V416" s="5"/>
      <c r="W416" s="5"/>
      <c r="X416" s="5"/>
      <c r="Y416" s="5"/>
    </row>
    <row r="417" spans="1:25" ht="14.25">
      <c r="A417" t="s">
        <v>939</v>
      </c>
      <c r="B417" t="s">
        <v>940</v>
      </c>
      <c r="C417" t="s">
        <v>942</v>
      </c>
      <c r="E417" t="s">
        <v>39</v>
      </c>
      <c r="F417" t="s">
        <v>943</v>
      </c>
      <c r="G417" t="s">
        <v>944</v>
      </c>
      <c r="K417" t="str">
        <f t="shared" si="12"/>
        <v/>
      </c>
      <c r="L417" t="str">
        <f t="shared" si="13"/>
        <v/>
      </c>
    </row>
    <row r="418" spans="1:25" ht="14.25">
      <c r="A418" s="5" t="s">
        <v>945</v>
      </c>
      <c r="B418" s="5" t="s">
        <v>946</v>
      </c>
      <c r="C418" s="5" t="s">
        <v>947</v>
      </c>
      <c r="D418" s="5"/>
      <c r="E418" s="5" t="s">
        <v>33</v>
      </c>
      <c r="F418" s="5"/>
      <c r="G418" s="5" t="s">
        <v>944</v>
      </c>
      <c r="H418" s="5" t="s">
        <v>36</v>
      </c>
      <c r="I418" s="5" t="s">
        <v>37</v>
      </c>
      <c r="J418" s="5"/>
      <c r="K418" s="5" t="str">
        <f t="shared" si="12"/>
        <v/>
      </c>
      <c r="L418" s="5" t="str">
        <f t="shared" si="13"/>
        <v>e-Notification; e-Awarding;</v>
      </c>
      <c r="M418" s="5"/>
      <c r="N418" s="5"/>
      <c r="O418" s="5"/>
      <c r="P418" s="5" t="s">
        <v>36</v>
      </c>
      <c r="Q418" s="5"/>
      <c r="R418" s="5"/>
      <c r="S418" s="5"/>
      <c r="T418" s="5" t="s">
        <v>36</v>
      </c>
      <c r="U418" s="5"/>
      <c r="V418" s="5"/>
      <c r="W418" s="5"/>
      <c r="X418" s="5"/>
      <c r="Y418" s="5"/>
    </row>
    <row r="419" spans="1:25" ht="14.25">
      <c r="A419" t="s">
        <v>945</v>
      </c>
      <c r="B419" t="s">
        <v>946</v>
      </c>
      <c r="C419" t="s">
        <v>948</v>
      </c>
      <c r="E419" t="s">
        <v>64</v>
      </c>
      <c r="G419" t="s">
        <v>949</v>
      </c>
      <c r="K419" t="str">
        <f t="shared" si="12"/>
        <v/>
      </c>
      <c r="L419" t="str">
        <f t="shared" si="13"/>
        <v/>
      </c>
    </row>
    <row r="420" spans="1:25" ht="14.25">
      <c r="A420" s="5" t="s">
        <v>950</v>
      </c>
      <c r="B420" s="5" t="s">
        <v>951</v>
      </c>
      <c r="C420" s="5" t="s">
        <v>952</v>
      </c>
      <c r="D420" s="5"/>
      <c r="E420" s="5" t="s">
        <v>33</v>
      </c>
      <c r="F420" s="5" t="s">
        <v>385</v>
      </c>
      <c r="G420" s="5" t="s">
        <v>949</v>
      </c>
      <c r="H420" s="5" t="s">
        <v>36</v>
      </c>
      <c r="I420" s="5" t="s">
        <v>91</v>
      </c>
      <c r="J420" s="5"/>
      <c r="K420" s="5" t="str">
        <f t="shared" si="12"/>
        <v/>
      </c>
      <c r="L420" s="5" t="str">
        <f t="shared" si="13"/>
        <v>e-Notification;</v>
      </c>
      <c r="M420" s="5"/>
      <c r="N420" s="5"/>
      <c r="O420" s="5"/>
      <c r="P420" s="5" t="s">
        <v>36</v>
      </c>
      <c r="Q420" s="5"/>
      <c r="R420" s="5"/>
      <c r="S420" s="5"/>
      <c r="T420" s="5"/>
      <c r="U420" s="5"/>
      <c r="V420" s="5"/>
      <c r="W420" s="5"/>
      <c r="X420" s="5"/>
      <c r="Y420" s="5"/>
    </row>
    <row r="421" spans="1:25" ht="14.25">
      <c r="A421" t="s">
        <v>950</v>
      </c>
      <c r="B421" t="s">
        <v>951</v>
      </c>
      <c r="C421" t="s">
        <v>953</v>
      </c>
      <c r="E421" t="s">
        <v>39</v>
      </c>
      <c r="F421" t="s">
        <v>954</v>
      </c>
      <c r="G421" t="s">
        <v>955</v>
      </c>
      <c r="K421" t="str">
        <f t="shared" si="12"/>
        <v/>
      </c>
      <c r="L421" t="str">
        <f t="shared" si="13"/>
        <v/>
      </c>
    </row>
    <row r="422" spans="1:25" ht="14.25">
      <c r="A422" s="5" t="s">
        <v>956</v>
      </c>
      <c r="B422" s="5" t="s">
        <v>957</v>
      </c>
      <c r="C422" s="5" t="s">
        <v>958</v>
      </c>
      <c r="D422" s="5"/>
      <c r="E422" s="5" t="s">
        <v>33</v>
      </c>
      <c r="F422" s="5"/>
      <c r="G422" s="5" t="s">
        <v>955</v>
      </c>
      <c r="H422" s="5" t="s">
        <v>36</v>
      </c>
      <c r="I422" s="5" t="s">
        <v>37</v>
      </c>
      <c r="J422" s="5"/>
      <c r="K422" s="5" t="str">
        <f t="shared" si="12"/>
        <v/>
      </c>
      <c r="L422" s="5" t="str">
        <f t="shared" si="13"/>
        <v>e-Notification;</v>
      </c>
      <c r="M422" s="5"/>
      <c r="N422" s="5"/>
      <c r="O422" s="5"/>
      <c r="P422" s="5" t="s">
        <v>36</v>
      </c>
      <c r="Q422" s="5"/>
      <c r="R422" s="5"/>
      <c r="S422" s="5"/>
      <c r="T422" s="5"/>
      <c r="U422" s="5"/>
      <c r="V422" s="5"/>
      <c r="W422" s="5"/>
      <c r="X422" s="5"/>
      <c r="Y422" s="5"/>
    </row>
    <row r="423" spans="1:25" ht="14.25">
      <c r="A423" t="s">
        <v>956</v>
      </c>
      <c r="B423" t="s">
        <v>957</v>
      </c>
      <c r="C423" t="s">
        <v>959</v>
      </c>
      <c r="E423" t="s">
        <v>64</v>
      </c>
      <c r="G423" t="s">
        <v>960</v>
      </c>
      <c r="K423" t="str">
        <f t="shared" si="12"/>
        <v/>
      </c>
      <c r="L423" t="str">
        <f t="shared" si="13"/>
        <v/>
      </c>
    </row>
    <row r="424" spans="1:25" ht="14.25">
      <c r="A424" s="5" t="s">
        <v>961</v>
      </c>
      <c r="B424" s="5" t="s">
        <v>962</v>
      </c>
      <c r="C424" s="5" t="s">
        <v>963</v>
      </c>
      <c r="D424" s="5"/>
      <c r="E424" s="5" t="s">
        <v>33</v>
      </c>
      <c r="F424" s="5"/>
      <c r="G424" s="5" t="s">
        <v>960</v>
      </c>
      <c r="H424" s="5" t="s">
        <v>36</v>
      </c>
      <c r="I424" s="5" t="s">
        <v>37</v>
      </c>
      <c r="J424" s="5"/>
      <c r="K424" s="5" t="str">
        <f t="shared" si="12"/>
        <v/>
      </c>
      <c r="L424" s="5" t="str">
        <f t="shared" si="13"/>
        <v>e-Notification; e-Submission;</v>
      </c>
      <c r="M424" s="5"/>
      <c r="N424" s="5"/>
      <c r="O424" s="5"/>
      <c r="P424" s="5" t="s">
        <v>36</v>
      </c>
      <c r="Q424" s="5"/>
      <c r="R424" s="5" t="s">
        <v>36</v>
      </c>
      <c r="S424" s="5"/>
      <c r="T424" s="5"/>
      <c r="U424" s="5"/>
      <c r="V424" s="5"/>
      <c r="W424" s="5"/>
      <c r="X424" s="5"/>
      <c r="Y424" s="5"/>
    </row>
    <row r="425" spans="1:25" ht="14.25">
      <c r="A425" t="s">
        <v>961</v>
      </c>
      <c r="B425" t="s">
        <v>962</v>
      </c>
      <c r="C425" t="s">
        <v>964</v>
      </c>
      <c r="E425" t="s">
        <v>64</v>
      </c>
      <c r="G425" t="s">
        <v>965</v>
      </c>
      <c r="K425" t="str">
        <f t="shared" si="12"/>
        <v/>
      </c>
      <c r="L425" t="str">
        <f t="shared" si="13"/>
        <v/>
      </c>
    </row>
    <row r="426" spans="1:25" ht="14.25">
      <c r="A426" s="5" t="s">
        <v>966</v>
      </c>
      <c r="B426" s="5" t="s">
        <v>967</v>
      </c>
      <c r="C426" s="5" t="s">
        <v>968</v>
      </c>
      <c r="D426" s="5"/>
      <c r="E426" s="5" t="s">
        <v>33</v>
      </c>
      <c r="F426" s="5"/>
      <c r="G426" s="5" t="s">
        <v>965</v>
      </c>
      <c r="H426" s="5" t="s">
        <v>36</v>
      </c>
      <c r="I426" s="5" t="s">
        <v>37</v>
      </c>
      <c r="J426" s="5"/>
      <c r="K426" s="5" t="str">
        <f t="shared" si="12"/>
        <v/>
      </c>
      <c r="L426" s="5" t="str">
        <f t="shared" si="13"/>
        <v>e-Notification;</v>
      </c>
      <c r="M426" s="5"/>
      <c r="N426" s="5"/>
      <c r="O426" s="5"/>
      <c r="P426" s="5" t="s">
        <v>36</v>
      </c>
      <c r="Q426" s="5"/>
      <c r="R426" s="5"/>
      <c r="S426" s="5"/>
      <c r="T426" s="5"/>
      <c r="U426" s="5"/>
      <c r="V426" s="5"/>
      <c r="W426" s="5"/>
      <c r="X426" s="5"/>
      <c r="Y426" s="5"/>
    </row>
    <row r="427" spans="1:25" ht="14.25">
      <c r="A427" t="s">
        <v>966</v>
      </c>
      <c r="B427" t="s">
        <v>967</v>
      </c>
      <c r="C427" t="s">
        <v>969</v>
      </c>
      <c r="E427" t="s">
        <v>61</v>
      </c>
      <c r="G427" t="s">
        <v>965</v>
      </c>
      <c r="K427" t="str">
        <f t="shared" si="12"/>
        <v/>
      </c>
      <c r="L427" t="str">
        <f t="shared" si="13"/>
        <v/>
      </c>
    </row>
    <row r="428" spans="1:25" ht="14.25">
      <c r="A428" t="s">
        <v>966</v>
      </c>
      <c r="B428" t="s">
        <v>967</v>
      </c>
      <c r="C428" t="s">
        <v>970</v>
      </c>
      <c r="E428" t="s">
        <v>64</v>
      </c>
      <c r="G428" t="s">
        <v>971</v>
      </c>
      <c r="K428" t="str">
        <f t="shared" si="12"/>
        <v/>
      </c>
      <c r="L428" t="str">
        <f t="shared" si="13"/>
        <v/>
      </c>
    </row>
    <row r="429" spans="1:25" ht="14.25">
      <c r="A429" s="5" t="s">
        <v>972</v>
      </c>
      <c r="B429" s="5" t="s">
        <v>973</v>
      </c>
      <c r="C429" s="5" t="s">
        <v>974</v>
      </c>
      <c r="D429" s="5"/>
      <c r="E429" s="5" t="s">
        <v>33</v>
      </c>
      <c r="F429" s="5"/>
      <c r="G429" s="5" t="s">
        <v>971</v>
      </c>
      <c r="H429" s="5" t="s">
        <v>36</v>
      </c>
      <c r="I429" s="5" t="s">
        <v>37</v>
      </c>
      <c r="J429" s="5"/>
      <c r="K429" s="5" t="str">
        <f t="shared" si="12"/>
        <v/>
      </c>
      <c r="L429" s="5" t="str">
        <f t="shared" si="13"/>
        <v>e-Notification; e-Submission;</v>
      </c>
      <c r="M429" s="5"/>
      <c r="N429" s="5"/>
      <c r="O429" s="5"/>
      <c r="P429" s="5" t="s">
        <v>36</v>
      </c>
      <c r="Q429" s="5"/>
      <c r="R429" s="5" t="s">
        <v>36</v>
      </c>
      <c r="S429" s="5"/>
      <c r="T429" s="5"/>
      <c r="U429" s="5"/>
      <c r="V429" s="5"/>
      <c r="W429" s="5"/>
      <c r="X429" s="5"/>
      <c r="Y429" s="5"/>
    </row>
    <row r="430" spans="1:25" ht="14.25">
      <c r="A430" t="s">
        <v>972</v>
      </c>
      <c r="B430" t="s">
        <v>973</v>
      </c>
      <c r="C430" t="s">
        <v>975</v>
      </c>
      <c r="E430" t="s">
        <v>64</v>
      </c>
      <c r="G430" t="s">
        <v>971</v>
      </c>
      <c r="K430" t="str">
        <f t="shared" si="12"/>
        <v/>
      </c>
      <c r="L430" t="str">
        <f t="shared" si="13"/>
        <v/>
      </c>
    </row>
    <row r="431" spans="1:25" ht="14.25">
      <c r="A431" t="s">
        <v>972</v>
      </c>
      <c r="B431" t="s">
        <v>973</v>
      </c>
      <c r="C431" t="s">
        <v>976</v>
      </c>
      <c r="E431" t="s">
        <v>44</v>
      </c>
      <c r="G431" t="s">
        <v>519</v>
      </c>
      <c r="K431" t="str">
        <f t="shared" si="12"/>
        <v/>
      </c>
      <c r="L431" t="str">
        <f t="shared" si="13"/>
        <v/>
      </c>
    </row>
    <row r="432" spans="1:25" ht="14.25">
      <c r="A432" s="5" t="s">
        <v>977</v>
      </c>
      <c r="B432" s="5" t="s">
        <v>978</v>
      </c>
      <c r="C432" s="5" t="s">
        <v>524</v>
      </c>
      <c r="D432" s="5"/>
      <c r="E432" s="5" t="s">
        <v>33</v>
      </c>
      <c r="F432" s="5"/>
      <c r="G432" s="5" t="s">
        <v>519</v>
      </c>
      <c r="H432" s="5" t="s">
        <v>36</v>
      </c>
      <c r="I432" s="5" t="s">
        <v>37</v>
      </c>
      <c r="J432" s="5"/>
      <c r="K432" s="5" t="str">
        <f t="shared" si="12"/>
        <v/>
      </c>
      <c r="L432" s="5" t="str">
        <f t="shared" si="13"/>
        <v>e-Notification; e-Submission;</v>
      </c>
      <c r="M432" s="5"/>
      <c r="N432" s="5"/>
      <c r="O432" s="5"/>
      <c r="P432" s="5" t="s">
        <v>36</v>
      </c>
      <c r="Q432" s="5"/>
      <c r="R432" s="5" t="s">
        <v>36</v>
      </c>
      <c r="S432" s="5"/>
      <c r="T432" s="5"/>
      <c r="U432" s="5"/>
      <c r="V432" s="5"/>
      <c r="W432" s="5"/>
      <c r="X432" s="5"/>
      <c r="Y432" s="5"/>
    </row>
    <row r="433" spans="1:25" ht="14.25">
      <c r="A433" t="s">
        <v>977</v>
      </c>
      <c r="B433" t="s">
        <v>978</v>
      </c>
      <c r="C433" t="s">
        <v>979</v>
      </c>
      <c r="E433" t="s">
        <v>64</v>
      </c>
      <c r="G433" t="s">
        <v>519</v>
      </c>
      <c r="K433" t="str">
        <f t="shared" si="12"/>
        <v/>
      </c>
      <c r="L433" t="str">
        <f t="shared" si="13"/>
        <v/>
      </c>
    </row>
    <row r="434" spans="1:25" ht="14.25">
      <c r="A434" t="s">
        <v>977</v>
      </c>
      <c r="B434" t="s">
        <v>978</v>
      </c>
      <c r="C434" t="s">
        <v>980</v>
      </c>
      <c r="E434" t="s">
        <v>61</v>
      </c>
      <c r="G434" t="s">
        <v>981</v>
      </c>
      <c r="K434" t="str">
        <f t="shared" si="12"/>
        <v/>
      </c>
      <c r="L434" t="str">
        <f t="shared" si="13"/>
        <v/>
      </c>
    </row>
    <row r="435" spans="1:25" ht="14.25">
      <c r="A435" s="5" t="s">
        <v>982</v>
      </c>
      <c r="B435" s="5" t="s">
        <v>983</v>
      </c>
      <c r="C435" s="5" t="s">
        <v>984</v>
      </c>
      <c r="D435" s="5"/>
      <c r="E435" s="5" t="s">
        <v>33</v>
      </c>
      <c r="F435" s="5"/>
      <c r="G435" s="5" t="s">
        <v>981</v>
      </c>
      <c r="H435" s="5" t="s">
        <v>36</v>
      </c>
      <c r="I435" s="5" t="s">
        <v>37</v>
      </c>
      <c r="J435" s="5"/>
      <c r="K435" s="5" t="str">
        <f t="shared" si="12"/>
        <v/>
      </c>
      <c r="L435" s="5" t="str">
        <f t="shared" si="13"/>
        <v>e-Notification;</v>
      </c>
      <c r="M435" s="5"/>
      <c r="N435" s="5"/>
      <c r="O435" s="5"/>
      <c r="P435" s="5" t="s">
        <v>36</v>
      </c>
      <c r="Q435" s="5"/>
      <c r="R435" s="5"/>
      <c r="S435" s="5"/>
      <c r="T435" s="5"/>
      <c r="U435" s="5"/>
      <c r="V435" s="5"/>
      <c r="W435" s="5"/>
      <c r="X435" s="5"/>
      <c r="Y435" s="5"/>
    </row>
    <row r="436" spans="1:25" ht="14.25">
      <c r="A436" t="s">
        <v>982</v>
      </c>
      <c r="B436" t="s">
        <v>983</v>
      </c>
      <c r="C436" t="s">
        <v>985</v>
      </c>
      <c r="E436" t="s">
        <v>64</v>
      </c>
      <c r="G436" t="s">
        <v>981</v>
      </c>
      <c r="K436" t="str">
        <f t="shared" si="12"/>
        <v/>
      </c>
      <c r="L436" t="str">
        <f t="shared" si="13"/>
        <v/>
      </c>
    </row>
    <row r="437" spans="1:25" ht="14.25">
      <c r="A437" t="s">
        <v>982</v>
      </c>
      <c r="B437" t="s">
        <v>983</v>
      </c>
      <c r="C437" t="s">
        <v>986</v>
      </c>
      <c r="E437" t="s">
        <v>61</v>
      </c>
      <c r="G437" t="s">
        <v>987</v>
      </c>
      <c r="K437" t="str">
        <f t="shared" si="12"/>
        <v/>
      </c>
      <c r="L437" t="str">
        <f t="shared" si="13"/>
        <v/>
      </c>
    </row>
    <row r="438" spans="1:25" ht="14.25">
      <c r="A438" s="5" t="s">
        <v>988</v>
      </c>
      <c r="B438" s="5" t="s">
        <v>989</v>
      </c>
      <c r="C438" s="5" t="s">
        <v>990</v>
      </c>
      <c r="D438" s="5"/>
      <c r="E438" s="5" t="s">
        <v>33</v>
      </c>
      <c r="F438" s="5"/>
      <c r="G438" s="5" t="s">
        <v>991</v>
      </c>
      <c r="H438" s="5" t="s">
        <v>36</v>
      </c>
      <c r="I438" s="5" t="s">
        <v>37</v>
      </c>
      <c r="J438" s="5"/>
      <c r="K438" s="5" t="str">
        <f t="shared" si="12"/>
        <v/>
      </c>
      <c r="L438" s="5" t="str">
        <f t="shared" si="13"/>
        <v>e-Notification; e-Awarding;</v>
      </c>
      <c r="M438" s="5"/>
      <c r="N438" s="5"/>
      <c r="O438" s="5"/>
      <c r="P438" s="5" t="s">
        <v>36</v>
      </c>
      <c r="Q438" s="5"/>
      <c r="R438" s="5"/>
      <c r="S438" s="5"/>
      <c r="T438" s="5" t="s">
        <v>36</v>
      </c>
      <c r="U438" s="5"/>
      <c r="V438" s="5"/>
      <c r="W438" s="5"/>
      <c r="X438" s="5"/>
      <c r="Y438" s="5"/>
    </row>
    <row r="439" spans="1:25" ht="14.25">
      <c r="A439" s="5" t="s">
        <v>992</v>
      </c>
      <c r="B439" s="5" t="s">
        <v>993</v>
      </c>
      <c r="C439" s="5" t="s">
        <v>994</v>
      </c>
      <c r="D439" s="5"/>
      <c r="E439" s="5" t="s">
        <v>33</v>
      </c>
      <c r="F439" s="5" t="s">
        <v>995</v>
      </c>
      <c r="G439" s="5" t="s">
        <v>991</v>
      </c>
      <c r="H439" s="5" t="s">
        <v>36</v>
      </c>
      <c r="I439" s="5" t="s">
        <v>91</v>
      </c>
      <c r="J439" s="5"/>
      <c r="K439" s="5" t="str">
        <f t="shared" si="12"/>
        <v/>
      </c>
      <c r="L439" s="5" t="str">
        <f t="shared" si="13"/>
        <v>e-Notification;</v>
      </c>
      <c r="M439" s="5"/>
      <c r="N439" s="5"/>
      <c r="O439" s="5"/>
      <c r="P439" s="5" t="s">
        <v>36</v>
      </c>
      <c r="Q439" s="5"/>
      <c r="R439" s="5"/>
      <c r="S439" s="5"/>
      <c r="T439" s="5"/>
      <c r="U439" s="5"/>
      <c r="V439" s="5"/>
      <c r="W439" s="5"/>
      <c r="X439" s="5"/>
      <c r="Y439" s="5"/>
    </row>
    <row r="440" spans="1:25" ht="14.25">
      <c r="A440" t="s">
        <v>992</v>
      </c>
      <c r="B440" t="s">
        <v>993</v>
      </c>
      <c r="C440" t="s">
        <v>996</v>
      </c>
      <c r="E440" t="s">
        <v>64</v>
      </c>
      <c r="G440" t="s">
        <v>991</v>
      </c>
      <c r="K440" t="str">
        <f t="shared" si="12"/>
        <v/>
      </c>
      <c r="L440" t="str">
        <f t="shared" si="13"/>
        <v/>
      </c>
    </row>
    <row r="441" spans="1:25" ht="14.25">
      <c r="A441" t="s">
        <v>992</v>
      </c>
      <c r="B441" t="s">
        <v>993</v>
      </c>
      <c r="C441" t="s">
        <v>997</v>
      </c>
      <c r="E441" t="s">
        <v>61</v>
      </c>
      <c r="G441" t="s">
        <v>991</v>
      </c>
      <c r="K441" t="str">
        <f t="shared" si="12"/>
        <v/>
      </c>
      <c r="L441" t="str">
        <f t="shared" si="13"/>
        <v/>
      </c>
    </row>
    <row r="442" spans="1:25" ht="14.25">
      <c r="A442" t="s">
        <v>992</v>
      </c>
      <c r="B442" t="s">
        <v>993</v>
      </c>
      <c r="C442" t="s">
        <v>998</v>
      </c>
      <c r="E442" t="s">
        <v>39</v>
      </c>
      <c r="F442" t="s">
        <v>999</v>
      </c>
      <c r="G442" t="s">
        <v>991</v>
      </c>
      <c r="K442" t="str">
        <f t="shared" si="12"/>
        <v/>
      </c>
      <c r="L442" t="str">
        <f t="shared" si="13"/>
        <v/>
      </c>
    </row>
    <row r="443" spans="1:25" ht="14.25">
      <c r="A443" t="s">
        <v>992</v>
      </c>
      <c r="B443" t="s">
        <v>993</v>
      </c>
      <c r="C443" t="s">
        <v>1000</v>
      </c>
      <c r="E443" t="s">
        <v>1001</v>
      </c>
      <c r="F443" t="s">
        <v>1002</v>
      </c>
      <c r="G443" t="s">
        <v>991</v>
      </c>
      <c r="K443" t="str">
        <f t="shared" si="12"/>
        <v/>
      </c>
      <c r="L443" t="str">
        <f t="shared" si="13"/>
        <v/>
      </c>
    </row>
    <row r="444" spans="1:25" ht="14.25">
      <c r="A444" t="s">
        <v>992</v>
      </c>
      <c r="B444" t="s">
        <v>993</v>
      </c>
      <c r="C444" t="s">
        <v>1003</v>
      </c>
      <c r="E444" t="s">
        <v>1004</v>
      </c>
      <c r="F444" t="s">
        <v>1005</v>
      </c>
      <c r="G444" t="s">
        <v>1006</v>
      </c>
      <c r="K444" t="str">
        <f t="shared" si="12"/>
        <v/>
      </c>
      <c r="L444" t="str">
        <f t="shared" si="13"/>
        <v/>
      </c>
    </row>
    <row r="445" spans="1:25" ht="14.25">
      <c r="A445" s="5" t="s">
        <v>1007</v>
      </c>
      <c r="B445" s="5" t="s">
        <v>1008</v>
      </c>
      <c r="C445" s="5" t="s">
        <v>1009</v>
      </c>
      <c r="D445" s="5"/>
      <c r="E445" s="5" t="s">
        <v>33</v>
      </c>
      <c r="F445" s="5" t="s">
        <v>385</v>
      </c>
      <c r="G445" s="5" t="s">
        <v>1006</v>
      </c>
      <c r="H445" s="5" t="s">
        <v>36</v>
      </c>
      <c r="I445" s="5" t="s">
        <v>91</v>
      </c>
      <c r="J445" s="5"/>
      <c r="K445" s="5" t="str">
        <f t="shared" si="12"/>
        <v/>
      </c>
      <c r="L445" s="5" t="str">
        <f t="shared" si="13"/>
        <v>e-Notification;</v>
      </c>
      <c r="M445" s="5"/>
      <c r="N445" s="5"/>
      <c r="O445" s="5"/>
      <c r="P445" s="5" t="s">
        <v>36</v>
      </c>
      <c r="Q445" s="5"/>
      <c r="R445" s="5"/>
      <c r="S445" s="5"/>
      <c r="T445" s="5"/>
      <c r="U445" s="5"/>
      <c r="V445" s="5"/>
      <c r="W445" s="5"/>
      <c r="X445" s="5"/>
      <c r="Y445" s="5"/>
    </row>
    <row r="446" spans="1:25" ht="14.25">
      <c r="A446" t="s">
        <v>1007</v>
      </c>
      <c r="B446" t="s">
        <v>1008</v>
      </c>
      <c r="C446" t="s">
        <v>1010</v>
      </c>
      <c r="E446" t="s">
        <v>39</v>
      </c>
      <c r="F446" t="s">
        <v>1011</v>
      </c>
      <c r="G446" t="s">
        <v>1012</v>
      </c>
      <c r="K446" t="str">
        <f t="shared" si="12"/>
        <v/>
      </c>
      <c r="L446" t="str">
        <f t="shared" si="13"/>
        <v/>
      </c>
    </row>
    <row r="447" spans="1:25" ht="14.25">
      <c r="A447" s="5" t="s">
        <v>1013</v>
      </c>
      <c r="B447" s="5" t="s">
        <v>1014</v>
      </c>
      <c r="C447" s="5" t="s">
        <v>1015</v>
      </c>
      <c r="D447" s="5"/>
      <c r="E447" s="5" t="s">
        <v>33</v>
      </c>
      <c r="F447" s="5" t="s">
        <v>1016</v>
      </c>
      <c r="G447" s="5" t="s">
        <v>1012</v>
      </c>
      <c r="H447" s="5" t="s">
        <v>36</v>
      </c>
      <c r="I447" s="5" t="s">
        <v>91</v>
      </c>
      <c r="J447" s="5"/>
      <c r="K447" s="5" t="str">
        <f t="shared" si="12"/>
        <v/>
      </c>
      <c r="L447" s="5" t="str">
        <f t="shared" si="13"/>
        <v>e-Notification;</v>
      </c>
      <c r="M447" s="5"/>
      <c r="N447" s="5"/>
      <c r="O447" s="5"/>
      <c r="P447" s="5" t="s">
        <v>36</v>
      </c>
      <c r="Q447" s="5"/>
      <c r="R447" s="5"/>
      <c r="S447" s="5"/>
      <c r="T447" s="5"/>
      <c r="U447" s="5"/>
      <c r="V447" s="5"/>
      <c r="W447" s="5"/>
      <c r="X447" s="5"/>
      <c r="Y447" s="5"/>
    </row>
    <row r="448" spans="1:25" ht="14.25">
      <c r="A448" t="s">
        <v>1013</v>
      </c>
      <c r="B448" t="s">
        <v>1014</v>
      </c>
      <c r="C448" t="s">
        <v>1017</v>
      </c>
      <c r="E448" t="s">
        <v>39</v>
      </c>
      <c r="F448" t="s">
        <v>1018</v>
      </c>
      <c r="G448" t="s">
        <v>1019</v>
      </c>
      <c r="K448" t="str">
        <f t="shared" si="12"/>
        <v/>
      </c>
      <c r="L448" t="str">
        <f t="shared" si="13"/>
        <v/>
      </c>
    </row>
    <row r="449" spans="1:25" ht="14.25">
      <c r="A449" s="5" t="s">
        <v>1020</v>
      </c>
      <c r="B449" s="5" t="s">
        <v>1021</v>
      </c>
      <c r="C449" s="5" t="s">
        <v>1022</v>
      </c>
      <c r="D449" s="5"/>
      <c r="E449" s="5" t="s">
        <v>33</v>
      </c>
      <c r="F449" s="5" t="s">
        <v>385</v>
      </c>
      <c r="G449" s="5" t="s">
        <v>1019</v>
      </c>
      <c r="H449" s="5" t="s">
        <v>36</v>
      </c>
      <c r="I449" s="5" t="s">
        <v>91</v>
      </c>
      <c r="J449" s="5"/>
      <c r="K449" s="5" t="str">
        <f t="shared" si="12"/>
        <v/>
      </c>
      <c r="L449" s="5" t="str">
        <f t="shared" si="13"/>
        <v>e-Notification;</v>
      </c>
      <c r="M449" s="5"/>
      <c r="N449" s="5"/>
      <c r="O449" s="5"/>
      <c r="P449" s="5" t="s">
        <v>36</v>
      </c>
      <c r="Q449" s="5"/>
      <c r="R449" s="5"/>
      <c r="S449" s="5"/>
      <c r="T449" s="5"/>
      <c r="U449" s="5"/>
      <c r="V449" s="5"/>
      <c r="W449" s="5"/>
      <c r="X449" s="5"/>
      <c r="Y449" s="5"/>
    </row>
    <row r="450" spans="1:25" ht="14.25">
      <c r="A450" t="s">
        <v>1020</v>
      </c>
      <c r="B450" t="s">
        <v>1021</v>
      </c>
      <c r="C450" t="s">
        <v>1010</v>
      </c>
      <c r="E450" t="s">
        <v>39</v>
      </c>
      <c r="F450" t="s">
        <v>1011</v>
      </c>
      <c r="G450" t="s">
        <v>1023</v>
      </c>
      <c r="K450" t="str">
        <f t="shared" si="12"/>
        <v/>
      </c>
      <c r="L450" t="str">
        <f t="shared" si="13"/>
        <v/>
      </c>
    </row>
    <row r="451" spans="1:25" ht="14.25">
      <c r="A451" s="5" t="s">
        <v>1024</v>
      </c>
      <c r="B451" s="5" t="s">
        <v>1025</v>
      </c>
      <c r="C451" s="5" t="s">
        <v>1026</v>
      </c>
      <c r="D451" s="5"/>
      <c r="E451" s="5" t="s">
        <v>33</v>
      </c>
      <c r="F451" s="5"/>
      <c r="G451" s="5" t="s">
        <v>1023</v>
      </c>
      <c r="H451" s="5" t="s">
        <v>36</v>
      </c>
      <c r="I451" s="5" t="s">
        <v>37</v>
      </c>
      <c r="J451" s="5"/>
      <c r="K451" s="5" t="str">
        <f t="shared" si="12"/>
        <v/>
      </c>
      <c r="L451" s="5" t="str">
        <f t="shared" si="13"/>
        <v>e-Notification; e-Submission;</v>
      </c>
      <c r="M451" s="5"/>
      <c r="N451" s="5"/>
      <c r="O451" s="5"/>
      <c r="P451" s="5" t="s">
        <v>36</v>
      </c>
      <c r="Q451" s="5"/>
      <c r="R451" s="5" t="s">
        <v>36</v>
      </c>
      <c r="S451" s="5"/>
      <c r="T451" s="5"/>
      <c r="U451" s="5"/>
      <c r="V451" s="5"/>
      <c r="W451" s="5"/>
      <c r="X451" s="5"/>
      <c r="Y451" s="5"/>
    </row>
    <row r="452" spans="1:25" ht="14.25">
      <c r="A452" t="s">
        <v>1024</v>
      </c>
      <c r="B452" t="s">
        <v>1025</v>
      </c>
      <c r="C452" t="s">
        <v>1027</v>
      </c>
      <c r="E452" t="s">
        <v>64</v>
      </c>
      <c r="G452" t="s">
        <v>1023</v>
      </c>
      <c r="K452" t="str">
        <f t="shared" si="12"/>
        <v/>
      </c>
      <c r="L452" t="str">
        <f t="shared" si="13"/>
        <v/>
      </c>
    </row>
    <row r="453" spans="1:25" ht="14.25">
      <c r="A453" t="s">
        <v>1024</v>
      </c>
      <c r="B453" t="s">
        <v>1025</v>
      </c>
      <c r="C453" t="s">
        <v>1028</v>
      </c>
      <c r="E453" t="s">
        <v>64</v>
      </c>
      <c r="G453" t="s">
        <v>1023</v>
      </c>
      <c r="K453" t="str">
        <f t="shared" si="12"/>
        <v/>
      </c>
      <c r="L453" t="str">
        <f t="shared" si="13"/>
        <v/>
      </c>
    </row>
    <row r="454" spans="1:25" ht="14.25">
      <c r="A454" t="s">
        <v>1024</v>
      </c>
      <c r="B454" t="s">
        <v>1025</v>
      </c>
      <c r="C454" t="s">
        <v>1029</v>
      </c>
      <c r="E454" t="s">
        <v>39</v>
      </c>
      <c r="F454" t="s">
        <v>1030</v>
      </c>
      <c r="G454" t="s">
        <v>1023</v>
      </c>
      <c r="K454" t="str">
        <f t="shared" si="12"/>
        <v/>
      </c>
      <c r="L454" t="str">
        <f t="shared" si="13"/>
        <v/>
      </c>
    </row>
    <row r="455" spans="1:25" ht="14.25">
      <c r="A455" t="s">
        <v>1024</v>
      </c>
      <c r="B455" t="s">
        <v>1025</v>
      </c>
      <c r="C455" t="s">
        <v>1031</v>
      </c>
      <c r="E455" t="s">
        <v>39</v>
      </c>
      <c r="F455" t="s">
        <v>388</v>
      </c>
      <c r="G455" t="s">
        <v>1032</v>
      </c>
      <c r="K455" t="str">
        <f t="shared" si="12"/>
        <v/>
      </c>
      <c r="L455" t="str">
        <f t="shared" si="13"/>
        <v/>
      </c>
    </row>
    <row r="456" spans="1:25" ht="14.25">
      <c r="A456" t="s">
        <v>1024</v>
      </c>
      <c r="B456" t="s">
        <v>1025</v>
      </c>
      <c r="C456" t="s">
        <v>1033</v>
      </c>
      <c r="E456" t="s">
        <v>44</v>
      </c>
      <c r="G456" t="s">
        <v>1032</v>
      </c>
      <c r="K456" t="str">
        <f t="shared" si="12"/>
        <v/>
      </c>
      <c r="L456" t="str">
        <f t="shared" si="13"/>
        <v/>
      </c>
    </row>
    <row r="457" spans="1:25" ht="14.25">
      <c r="A457" t="s">
        <v>1024</v>
      </c>
      <c r="B457" t="s">
        <v>1025</v>
      </c>
      <c r="C457" t="s">
        <v>1033</v>
      </c>
      <c r="E457" t="s">
        <v>45</v>
      </c>
      <c r="G457" t="s">
        <v>1034</v>
      </c>
      <c r="K457" t="str">
        <f t="shared" si="12"/>
        <v/>
      </c>
      <c r="L457" t="str">
        <f t="shared" si="13"/>
        <v/>
      </c>
    </row>
    <row r="458" spans="1:25" ht="14.25">
      <c r="A458" s="5" t="s">
        <v>1035</v>
      </c>
      <c r="B458" s="5" t="s">
        <v>1036</v>
      </c>
      <c r="C458" s="5" t="s">
        <v>1037</v>
      </c>
      <c r="D458" s="5"/>
      <c r="E458" s="5" t="s">
        <v>33</v>
      </c>
      <c r="F458" s="5"/>
      <c r="G458" s="5" t="s">
        <v>1034</v>
      </c>
      <c r="H458" s="5" t="s">
        <v>36</v>
      </c>
      <c r="I458" s="5" t="s">
        <v>37</v>
      </c>
      <c r="J458" s="5"/>
      <c r="K458" s="5" t="str">
        <f t="shared" si="12"/>
        <v/>
      </c>
      <c r="L458" s="5" t="str">
        <f t="shared" si="13"/>
        <v>e-Notification;</v>
      </c>
      <c r="M458" s="5"/>
      <c r="N458" s="5"/>
      <c r="O458" s="5"/>
      <c r="P458" s="5" t="s">
        <v>36</v>
      </c>
      <c r="Q458" s="5"/>
      <c r="R458" s="5"/>
      <c r="S458" s="5"/>
      <c r="T458" s="5"/>
      <c r="U458" s="5"/>
      <c r="V458" s="5"/>
      <c r="W458" s="5"/>
      <c r="X458" s="5"/>
      <c r="Y458" s="5"/>
    </row>
    <row r="459" spans="1:25" ht="14.25">
      <c r="A459" t="s">
        <v>1035</v>
      </c>
      <c r="B459" t="s">
        <v>1036</v>
      </c>
      <c r="C459" t="s">
        <v>1038</v>
      </c>
      <c r="E459" t="s">
        <v>64</v>
      </c>
      <c r="G459" t="s">
        <v>1034</v>
      </c>
      <c r="K459" t="str">
        <f t="shared" si="12"/>
        <v/>
      </c>
      <c r="L459" t="str">
        <f t="shared" si="13"/>
        <v/>
      </c>
    </row>
    <row r="460" spans="1:25" ht="14.25">
      <c r="A460" t="s">
        <v>1035</v>
      </c>
      <c r="B460" t="s">
        <v>1036</v>
      </c>
      <c r="C460" t="s">
        <v>1039</v>
      </c>
      <c r="E460" t="s">
        <v>39</v>
      </c>
      <c r="F460" t="s">
        <v>1040</v>
      </c>
      <c r="G460" t="s">
        <v>1034</v>
      </c>
      <c r="K460" t="str">
        <f t="shared" si="12"/>
        <v/>
      </c>
      <c r="L460" t="str">
        <f t="shared" si="13"/>
        <v/>
      </c>
    </row>
    <row r="461" spans="1:25" ht="14.25">
      <c r="A461" t="s">
        <v>1035</v>
      </c>
      <c r="B461" t="s">
        <v>1036</v>
      </c>
      <c r="C461" t="s">
        <v>1041</v>
      </c>
      <c r="E461" t="s">
        <v>61</v>
      </c>
      <c r="G461" t="s">
        <v>1034</v>
      </c>
      <c r="K461" t="str">
        <f t="shared" si="12"/>
        <v/>
      </c>
      <c r="L461" t="str">
        <f t="shared" si="13"/>
        <v/>
      </c>
    </row>
    <row r="462" spans="1:25" ht="14.25">
      <c r="A462" t="s">
        <v>1035</v>
      </c>
      <c r="B462" t="s">
        <v>1036</v>
      </c>
      <c r="C462" t="s">
        <v>1042</v>
      </c>
      <c r="E462" t="s">
        <v>192</v>
      </c>
      <c r="G462" t="s">
        <v>1034</v>
      </c>
      <c r="K462" t="str">
        <f t="shared" si="12"/>
        <v/>
      </c>
      <c r="L462" t="str">
        <f t="shared" si="13"/>
        <v/>
      </c>
    </row>
    <row r="463" spans="1:25" ht="14.25">
      <c r="A463" t="s">
        <v>1035</v>
      </c>
      <c r="B463" t="s">
        <v>1036</v>
      </c>
      <c r="C463" t="s">
        <v>1043</v>
      </c>
      <c r="E463" t="s">
        <v>107</v>
      </c>
      <c r="G463" t="s">
        <v>1044</v>
      </c>
      <c r="K463" t="str">
        <f t="shared" si="12"/>
        <v/>
      </c>
      <c r="L463" t="str">
        <f t="shared" si="13"/>
        <v/>
      </c>
    </row>
    <row r="464" spans="1:25" ht="14.25">
      <c r="A464" s="5" t="s">
        <v>1045</v>
      </c>
      <c r="B464" s="5" t="s">
        <v>1046</v>
      </c>
      <c r="C464" s="5" t="s">
        <v>1047</v>
      </c>
      <c r="D464" s="5"/>
      <c r="E464" s="5" t="s">
        <v>61</v>
      </c>
      <c r="F464" s="5" t="s">
        <v>1048</v>
      </c>
      <c r="G464" s="5" t="s">
        <v>1044</v>
      </c>
      <c r="H464" s="5" t="s">
        <v>36</v>
      </c>
      <c r="I464" s="5" t="s">
        <v>217</v>
      </c>
      <c r="J464" s="5"/>
      <c r="K464" s="5" t="str">
        <f t="shared" si="12"/>
        <v/>
      </c>
      <c r="L464" s="5" t="str">
        <f t="shared" si="13"/>
        <v>e-Notification;</v>
      </c>
      <c r="M464" s="5"/>
      <c r="N464" s="5"/>
      <c r="O464" s="5"/>
      <c r="P464" s="5" t="s">
        <v>36</v>
      </c>
      <c r="Q464" s="5"/>
      <c r="R464" s="5"/>
      <c r="S464" s="5"/>
      <c r="T464" s="5"/>
      <c r="U464" s="5"/>
      <c r="V464" s="5"/>
      <c r="W464" s="5"/>
      <c r="X464" s="5"/>
      <c r="Y464" s="5"/>
    </row>
    <row r="465" spans="1:25" ht="14.25">
      <c r="A465" t="s">
        <v>1045</v>
      </c>
      <c r="B465" t="s">
        <v>1046</v>
      </c>
      <c r="C465" t="s">
        <v>1049</v>
      </c>
      <c r="E465" t="s">
        <v>61</v>
      </c>
      <c r="G465" t="s">
        <v>1050</v>
      </c>
      <c r="K465" t="str">
        <f t="shared" si="12"/>
        <v/>
      </c>
      <c r="L465" t="str">
        <f t="shared" si="13"/>
        <v/>
      </c>
    </row>
    <row r="466" spans="1:25" ht="14.25">
      <c r="A466" s="5" t="s">
        <v>1051</v>
      </c>
      <c r="B466" s="5" t="s">
        <v>1052</v>
      </c>
      <c r="C466" s="5" t="s">
        <v>1053</v>
      </c>
      <c r="D466" s="5"/>
      <c r="E466" s="5" t="s">
        <v>33</v>
      </c>
      <c r="F466" s="5" t="s">
        <v>385</v>
      </c>
      <c r="G466" s="5" t="s">
        <v>1050</v>
      </c>
      <c r="H466" s="5" t="s">
        <v>36</v>
      </c>
      <c r="I466" s="5" t="s">
        <v>91</v>
      </c>
      <c r="J466" s="5"/>
      <c r="K466" s="5" t="str">
        <f t="shared" si="12"/>
        <v/>
      </c>
      <c r="L466" s="5" t="str">
        <f t="shared" si="13"/>
        <v>e-Notification; e-Payment;</v>
      </c>
      <c r="M466" s="5"/>
      <c r="N466" s="5"/>
      <c r="O466" s="5"/>
      <c r="P466" s="5" t="s">
        <v>36</v>
      </c>
      <c r="Q466" s="5"/>
      <c r="R466" s="5"/>
      <c r="S466" s="5"/>
      <c r="T466" s="5"/>
      <c r="U466" s="5"/>
      <c r="V466" s="5"/>
      <c r="W466" s="5"/>
      <c r="X466" s="5"/>
      <c r="Y466" s="5" t="s">
        <v>36</v>
      </c>
    </row>
    <row r="467" spans="1:25" ht="14.25">
      <c r="A467" t="s">
        <v>1051</v>
      </c>
      <c r="B467" t="s">
        <v>1052</v>
      </c>
      <c r="C467" t="s">
        <v>1054</v>
      </c>
      <c r="E467" t="s">
        <v>39</v>
      </c>
      <c r="F467" t="s">
        <v>1055</v>
      </c>
      <c r="G467" t="s">
        <v>1050</v>
      </c>
      <c r="K467" t="str">
        <f t="shared" si="12"/>
        <v/>
      </c>
      <c r="L467" t="str">
        <f t="shared" si="13"/>
        <v/>
      </c>
    </row>
    <row r="468" spans="1:25" ht="14.25">
      <c r="A468" t="s">
        <v>1051</v>
      </c>
      <c r="B468" t="s">
        <v>1052</v>
      </c>
      <c r="C468" t="s">
        <v>1056</v>
      </c>
      <c r="E468" t="s">
        <v>44</v>
      </c>
      <c r="K468" t="str">
        <f t="shared" ref="K468:K531" si="14">CONCATENATE(IF(M468="YES","UC1;",""),IF(N468="YES"," UC2;",""),IF(O468="YES"," UC3",""))</f>
        <v/>
      </c>
      <c r="L468" t="str">
        <f t="shared" ref="L468:L531" si="15">CONCATENATE(IF(P468="YES","e-Notification;",""),IF(Q468="YES"," e-Access;",""),IF(R468="YES"," e-Submission;",""),IF(S468="YES"," e-Evaluation;",""),IF(T468="YES"," e-Awarding;",""),IF(U468="YES"," e-Request;",""),IF(V468="YES"," e-Ordering;",""),IF(W468="YES"," e-Fulfiltment;",""),IF(X468="YES"," e-Invoicing;",""),IF(Y468="YES"," e-Payment;",""))</f>
        <v/>
      </c>
    </row>
    <row r="469" spans="1:25" ht="14.25">
      <c r="A469" t="s">
        <v>1051</v>
      </c>
      <c r="B469" t="s">
        <v>1052</v>
      </c>
      <c r="C469" t="s">
        <v>1056</v>
      </c>
      <c r="E469" t="s">
        <v>45</v>
      </c>
      <c r="G469" t="s">
        <v>1057</v>
      </c>
      <c r="K469" t="str">
        <f t="shared" si="14"/>
        <v/>
      </c>
      <c r="L469" t="str">
        <f t="shared" si="15"/>
        <v/>
      </c>
    </row>
    <row r="470" spans="1:25" ht="14.25">
      <c r="A470" s="5" t="s">
        <v>1058</v>
      </c>
      <c r="B470" s="5" t="s">
        <v>1059</v>
      </c>
      <c r="C470" s="5" t="s">
        <v>1060</v>
      </c>
      <c r="D470" s="5"/>
      <c r="E470" s="5" t="s">
        <v>33</v>
      </c>
      <c r="F470" s="5" t="s">
        <v>385</v>
      </c>
      <c r="G470" s="5" t="s">
        <v>1057</v>
      </c>
      <c r="H470" s="5" t="s">
        <v>36</v>
      </c>
      <c r="I470" s="5" t="s">
        <v>91</v>
      </c>
      <c r="J470" s="5"/>
      <c r="K470" s="5" t="str">
        <f t="shared" si="14"/>
        <v>UC1; UC2;</v>
      </c>
      <c r="L470" s="5" t="str">
        <f t="shared" si="15"/>
        <v>e-Notification;</v>
      </c>
      <c r="M470" s="5" t="s">
        <v>36</v>
      </c>
      <c r="N470" s="5" t="s">
        <v>36</v>
      </c>
      <c r="O470" s="5"/>
      <c r="P470" s="5" t="s">
        <v>36</v>
      </c>
      <c r="Q470" s="5"/>
      <c r="R470" s="5"/>
      <c r="S470" s="5"/>
      <c r="T470" s="5"/>
      <c r="U470" s="5"/>
      <c r="V470" s="5"/>
      <c r="W470" s="5"/>
      <c r="X470" s="5"/>
      <c r="Y470" s="5"/>
    </row>
    <row r="471" spans="1:25" ht="14.25">
      <c r="A471" t="s">
        <v>1058</v>
      </c>
      <c r="B471" t="s">
        <v>1059</v>
      </c>
      <c r="C471" t="s">
        <v>1061</v>
      </c>
      <c r="E471" t="s">
        <v>39</v>
      </c>
      <c r="F471" t="s">
        <v>1055</v>
      </c>
      <c r="G471" t="s">
        <v>1057</v>
      </c>
      <c r="K471" t="str">
        <f t="shared" si="14"/>
        <v/>
      </c>
      <c r="L471" t="str">
        <f t="shared" si="15"/>
        <v/>
      </c>
    </row>
    <row r="472" spans="1:25" ht="14.25">
      <c r="A472" t="s">
        <v>1058</v>
      </c>
      <c r="B472" t="s">
        <v>1059</v>
      </c>
      <c r="C472" t="s">
        <v>1062</v>
      </c>
      <c r="E472" t="s">
        <v>61</v>
      </c>
      <c r="G472" t="s">
        <v>1063</v>
      </c>
      <c r="K472" t="str">
        <f t="shared" si="14"/>
        <v/>
      </c>
      <c r="L472" t="str">
        <f t="shared" si="15"/>
        <v/>
      </c>
    </row>
    <row r="473" spans="1:25" ht="14.25">
      <c r="A473" s="5" t="s">
        <v>1064</v>
      </c>
      <c r="B473" s="5" t="s">
        <v>1065</v>
      </c>
      <c r="C473" s="5" t="s">
        <v>1066</v>
      </c>
      <c r="D473" s="5"/>
      <c r="E473" s="5" t="s">
        <v>33</v>
      </c>
      <c r="F473" s="5" t="s">
        <v>71</v>
      </c>
      <c r="G473" s="5" t="s">
        <v>1063</v>
      </c>
      <c r="H473" s="5" t="s">
        <v>36</v>
      </c>
      <c r="I473" s="5" t="s">
        <v>72</v>
      </c>
      <c r="J473" s="5"/>
      <c r="K473" s="5" t="str">
        <f t="shared" si="14"/>
        <v/>
      </c>
      <c r="L473" s="5" t="str">
        <f t="shared" si="15"/>
        <v>e-Notification; e-Submission;</v>
      </c>
      <c r="M473" s="5"/>
      <c r="N473" s="5"/>
      <c r="O473" s="5"/>
      <c r="P473" s="5" t="s">
        <v>36</v>
      </c>
      <c r="Q473" s="5"/>
      <c r="R473" s="5" t="s">
        <v>36</v>
      </c>
      <c r="S473" s="5"/>
      <c r="T473" s="5"/>
      <c r="U473" s="5"/>
      <c r="V473" s="5"/>
      <c r="W473" s="5"/>
      <c r="X473" s="5"/>
      <c r="Y473" s="5"/>
    </row>
    <row r="474" spans="1:25" ht="14.25">
      <c r="A474" t="s">
        <v>1064</v>
      </c>
      <c r="B474" t="s">
        <v>1065</v>
      </c>
      <c r="C474" t="s">
        <v>1067</v>
      </c>
      <c r="E474" t="s">
        <v>64</v>
      </c>
      <c r="G474" t="s">
        <v>1063</v>
      </c>
      <c r="K474" t="str">
        <f t="shared" si="14"/>
        <v/>
      </c>
      <c r="L474" t="str">
        <f t="shared" si="15"/>
        <v/>
      </c>
    </row>
    <row r="475" spans="1:25" ht="14.25">
      <c r="A475" t="s">
        <v>1064</v>
      </c>
      <c r="B475" t="s">
        <v>1065</v>
      </c>
      <c r="C475" t="s">
        <v>1068</v>
      </c>
      <c r="E475" t="s">
        <v>61</v>
      </c>
      <c r="G475" t="s">
        <v>1069</v>
      </c>
      <c r="K475" t="str">
        <f t="shared" si="14"/>
        <v/>
      </c>
      <c r="L475" t="str">
        <f t="shared" si="15"/>
        <v/>
      </c>
    </row>
    <row r="476" spans="1:25" ht="14.25">
      <c r="A476" s="5" t="s">
        <v>1070</v>
      </c>
      <c r="B476" s="5" t="s">
        <v>1071</v>
      </c>
      <c r="C476" s="5" t="s">
        <v>1072</v>
      </c>
      <c r="D476" s="5"/>
      <c r="E476" s="5" t="s">
        <v>33</v>
      </c>
      <c r="F476" s="5" t="s">
        <v>71</v>
      </c>
      <c r="G476" s="5" t="s">
        <v>1069</v>
      </c>
      <c r="H476" s="5" t="s">
        <v>36</v>
      </c>
      <c r="I476" s="5" t="s">
        <v>217</v>
      </c>
      <c r="J476" s="5"/>
      <c r="K476" s="5" t="str">
        <f t="shared" si="14"/>
        <v/>
      </c>
      <c r="L476" s="5" t="str">
        <f t="shared" si="15"/>
        <v>e-Notification;</v>
      </c>
      <c r="M476" s="5"/>
      <c r="N476" s="5"/>
      <c r="O476" s="5"/>
      <c r="P476" s="5" t="s">
        <v>36</v>
      </c>
      <c r="Q476" s="5"/>
      <c r="R476" s="5"/>
      <c r="S476" s="5"/>
      <c r="T476" s="5"/>
      <c r="U476" s="5"/>
      <c r="V476" s="5"/>
      <c r="W476" s="5"/>
      <c r="X476" s="5"/>
      <c r="Y476" s="5"/>
    </row>
    <row r="477" spans="1:25" ht="14.25">
      <c r="A477" t="s">
        <v>1070</v>
      </c>
      <c r="B477" t="s">
        <v>1071</v>
      </c>
      <c r="C477" t="s">
        <v>1073</v>
      </c>
      <c r="E477" t="s">
        <v>61</v>
      </c>
      <c r="G477" t="s">
        <v>1069</v>
      </c>
      <c r="K477" t="str">
        <f t="shared" si="14"/>
        <v/>
      </c>
      <c r="L477" t="str">
        <f t="shared" si="15"/>
        <v/>
      </c>
    </row>
    <row r="478" spans="1:25" ht="14.25">
      <c r="A478" t="s">
        <v>1070</v>
      </c>
      <c r="B478" t="s">
        <v>1071</v>
      </c>
      <c r="C478" t="s">
        <v>1074</v>
      </c>
      <c r="E478" t="s">
        <v>39</v>
      </c>
      <c r="F478" t="s">
        <v>869</v>
      </c>
      <c r="G478" t="s">
        <v>1075</v>
      </c>
      <c r="K478" t="str">
        <f t="shared" si="14"/>
        <v/>
      </c>
      <c r="L478" t="str">
        <f t="shared" si="15"/>
        <v/>
      </c>
    </row>
    <row r="479" spans="1:25" ht="14.25">
      <c r="A479" s="5" t="s">
        <v>1076</v>
      </c>
      <c r="B479" s="5" t="s">
        <v>1077</v>
      </c>
      <c r="C479" s="5" t="s">
        <v>1078</v>
      </c>
      <c r="D479" s="5"/>
      <c r="E479" s="5" t="s">
        <v>33</v>
      </c>
      <c r="F479" s="5"/>
      <c r="G479" s="5" t="s">
        <v>1075</v>
      </c>
      <c r="H479" s="5" t="s">
        <v>36</v>
      </c>
      <c r="I479" s="5" t="s">
        <v>37</v>
      </c>
      <c r="J479" s="5"/>
      <c r="K479" s="5" t="str">
        <f t="shared" si="14"/>
        <v/>
      </c>
      <c r="L479" s="5" t="str">
        <f t="shared" si="15"/>
        <v>e-Notification;</v>
      </c>
      <c r="M479" s="5"/>
      <c r="N479" s="5"/>
      <c r="O479" s="5"/>
      <c r="P479" s="5" t="s">
        <v>36</v>
      </c>
      <c r="Q479" s="5"/>
      <c r="R479" s="5"/>
      <c r="S479" s="5"/>
      <c r="T479" s="5"/>
      <c r="U479" s="5"/>
      <c r="V479" s="5"/>
      <c r="W479" s="5"/>
      <c r="X479" s="5"/>
      <c r="Y479" s="5"/>
    </row>
    <row r="480" spans="1:25" ht="14.25">
      <c r="A480" t="s">
        <v>1076</v>
      </c>
      <c r="B480" t="s">
        <v>1077</v>
      </c>
      <c r="C480" t="s">
        <v>1079</v>
      </c>
      <c r="E480" t="s">
        <v>61</v>
      </c>
      <c r="G480" t="s">
        <v>629</v>
      </c>
      <c r="K480" t="str">
        <f t="shared" si="14"/>
        <v/>
      </c>
      <c r="L480" t="str">
        <f t="shared" si="15"/>
        <v/>
      </c>
    </row>
    <row r="481" spans="1:25" ht="14.25">
      <c r="A481" s="5" t="s">
        <v>1080</v>
      </c>
      <c r="B481" s="5" t="s">
        <v>1081</v>
      </c>
      <c r="C481" s="5" t="s">
        <v>632</v>
      </c>
      <c r="D481" s="5"/>
      <c r="E481" s="5" t="s">
        <v>64</v>
      </c>
      <c r="F481" s="5"/>
      <c r="G481" s="5" t="s">
        <v>629</v>
      </c>
      <c r="H481" s="5" t="s">
        <v>36</v>
      </c>
      <c r="I481" s="5" t="s">
        <v>349</v>
      </c>
      <c r="J481" s="5"/>
      <c r="K481" s="5" t="str">
        <f t="shared" si="14"/>
        <v/>
      </c>
      <c r="L481" s="5" t="str">
        <f t="shared" si="15"/>
        <v>e-Notification;</v>
      </c>
      <c r="M481" s="5"/>
      <c r="N481" s="5"/>
      <c r="O481" s="5"/>
      <c r="P481" s="5" t="s">
        <v>36</v>
      </c>
      <c r="Q481" s="5"/>
      <c r="R481" s="5"/>
      <c r="S481" s="5"/>
      <c r="T481" s="5"/>
      <c r="U481" s="5"/>
      <c r="V481" s="5"/>
      <c r="W481" s="5"/>
      <c r="X481" s="5"/>
      <c r="Y481" s="5"/>
    </row>
    <row r="482" spans="1:25" ht="14.25">
      <c r="A482" t="s">
        <v>1080</v>
      </c>
      <c r="B482" t="s">
        <v>1081</v>
      </c>
      <c r="C482" t="s">
        <v>1082</v>
      </c>
      <c r="E482" t="s">
        <v>44</v>
      </c>
      <c r="G482" t="s">
        <v>629</v>
      </c>
      <c r="K482" t="str">
        <f t="shared" si="14"/>
        <v/>
      </c>
      <c r="L482" t="str">
        <f t="shared" si="15"/>
        <v/>
      </c>
    </row>
    <row r="483" spans="1:25" ht="14.25">
      <c r="A483" t="s">
        <v>1080</v>
      </c>
      <c r="B483" t="s">
        <v>1081</v>
      </c>
      <c r="C483" t="s">
        <v>1083</v>
      </c>
      <c r="E483" t="s">
        <v>39</v>
      </c>
      <c r="F483" t="s">
        <v>869</v>
      </c>
      <c r="G483" t="s">
        <v>629</v>
      </c>
      <c r="K483" t="str">
        <f t="shared" si="14"/>
        <v/>
      </c>
      <c r="L483" t="str">
        <f t="shared" si="15"/>
        <v/>
      </c>
    </row>
    <row r="484" spans="1:25" ht="14.25">
      <c r="A484" t="s">
        <v>1080</v>
      </c>
      <c r="B484" t="s">
        <v>1081</v>
      </c>
      <c r="C484" t="s">
        <v>1084</v>
      </c>
      <c r="E484" t="s">
        <v>56</v>
      </c>
      <c r="F484" t="s">
        <v>1085</v>
      </c>
      <c r="G484" t="s">
        <v>1086</v>
      </c>
      <c r="K484" t="str">
        <f t="shared" si="14"/>
        <v/>
      </c>
      <c r="L484" t="str">
        <f t="shared" si="15"/>
        <v/>
      </c>
    </row>
    <row r="485" spans="1:25" ht="14.25">
      <c r="A485" s="5" t="s">
        <v>1087</v>
      </c>
      <c r="B485" s="5" t="s">
        <v>1088</v>
      </c>
      <c r="C485" s="5" t="s">
        <v>552</v>
      </c>
      <c r="D485" s="5"/>
      <c r="E485" s="5" t="s">
        <v>33</v>
      </c>
      <c r="F485" s="5"/>
      <c r="G485" s="5" t="s">
        <v>1086</v>
      </c>
      <c r="H485" s="5" t="s">
        <v>36</v>
      </c>
      <c r="I485" s="5" t="s">
        <v>37</v>
      </c>
      <c r="J485" s="5"/>
      <c r="K485" s="5" t="str">
        <f t="shared" si="14"/>
        <v/>
      </c>
      <c r="L485" s="5" t="str">
        <f t="shared" si="15"/>
        <v>e-Notification;</v>
      </c>
      <c r="M485" s="5"/>
      <c r="N485" s="5"/>
      <c r="O485" s="5"/>
      <c r="P485" s="5" t="s">
        <v>36</v>
      </c>
      <c r="Q485" s="5"/>
      <c r="R485" s="5"/>
      <c r="S485" s="5"/>
      <c r="T485" s="5"/>
      <c r="U485" s="5"/>
      <c r="V485" s="5"/>
      <c r="W485" s="5"/>
      <c r="X485" s="5"/>
      <c r="Y485" s="5"/>
    </row>
    <row r="486" spans="1:25" ht="14.25">
      <c r="A486" t="s">
        <v>1087</v>
      </c>
      <c r="B486" t="s">
        <v>1088</v>
      </c>
      <c r="C486" t="s">
        <v>1089</v>
      </c>
      <c r="E486" t="s">
        <v>554</v>
      </c>
      <c r="G486" t="s">
        <v>1090</v>
      </c>
      <c r="K486" t="str">
        <f t="shared" si="14"/>
        <v/>
      </c>
      <c r="L486" t="str">
        <f t="shared" si="15"/>
        <v/>
      </c>
    </row>
    <row r="487" spans="1:25" ht="14.25">
      <c r="A487" s="5" t="s">
        <v>1091</v>
      </c>
      <c r="B487" s="5" t="s">
        <v>1092</v>
      </c>
      <c r="C487" s="5" t="s">
        <v>1093</v>
      </c>
      <c r="D487" s="5"/>
      <c r="E487" s="5" t="s">
        <v>33</v>
      </c>
      <c r="F487" s="5"/>
      <c r="G487" s="5" t="s">
        <v>1090</v>
      </c>
      <c r="H487" s="5" t="s">
        <v>36</v>
      </c>
      <c r="I487" s="5" t="s">
        <v>37</v>
      </c>
      <c r="J487" s="5"/>
      <c r="K487" s="5" t="str">
        <f t="shared" si="14"/>
        <v/>
      </c>
      <c r="L487" s="5" t="str">
        <f t="shared" si="15"/>
        <v>e-Notification;</v>
      </c>
      <c r="M487" s="5"/>
      <c r="N487" s="5"/>
      <c r="O487" s="5"/>
      <c r="P487" s="5" t="s">
        <v>36</v>
      </c>
      <c r="Q487" s="5"/>
      <c r="R487" s="5"/>
      <c r="S487" s="5"/>
      <c r="T487" s="5"/>
      <c r="U487" s="5"/>
      <c r="V487" s="5"/>
      <c r="W487" s="5"/>
      <c r="X487" s="5"/>
      <c r="Y487" s="5"/>
    </row>
    <row r="488" spans="1:25" ht="14.25">
      <c r="A488" t="s">
        <v>1091</v>
      </c>
      <c r="B488" t="s">
        <v>1092</v>
      </c>
      <c r="C488" t="s">
        <v>1094</v>
      </c>
      <c r="E488" t="s">
        <v>192</v>
      </c>
      <c r="G488" t="s">
        <v>1095</v>
      </c>
      <c r="K488" t="str">
        <f t="shared" si="14"/>
        <v/>
      </c>
      <c r="L488" t="str">
        <f t="shared" si="15"/>
        <v/>
      </c>
    </row>
    <row r="489" spans="1:25" ht="14.25">
      <c r="A489" s="5" t="s">
        <v>1096</v>
      </c>
      <c r="B489" s="5" t="s">
        <v>1097</v>
      </c>
      <c r="C489" s="5" t="s">
        <v>1098</v>
      </c>
      <c r="D489" s="5"/>
      <c r="E489" s="5" t="s">
        <v>33</v>
      </c>
      <c r="F489" s="5" t="s">
        <v>240</v>
      </c>
      <c r="G489" s="5" t="s">
        <v>1095</v>
      </c>
      <c r="H489" s="5" t="s">
        <v>36</v>
      </c>
      <c r="I489" s="5" t="s">
        <v>91</v>
      </c>
      <c r="J489" s="5"/>
      <c r="K489" s="5" t="str">
        <f t="shared" si="14"/>
        <v/>
      </c>
      <c r="L489" s="5" t="str">
        <f t="shared" si="15"/>
        <v>e-Notification;</v>
      </c>
      <c r="M489" s="5"/>
      <c r="N489" s="5"/>
      <c r="O489" s="5"/>
      <c r="P489" s="5" t="s">
        <v>36</v>
      </c>
      <c r="Q489" s="5"/>
      <c r="R489" s="5"/>
      <c r="S489" s="5"/>
      <c r="T489" s="5"/>
      <c r="U489" s="5"/>
      <c r="V489" s="5"/>
      <c r="W489" s="5"/>
      <c r="X489" s="5"/>
      <c r="Y489" s="5"/>
    </row>
    <row r="490" spans="1:25" ht="14.25">
      <c r="A490" t="s">
        <v>1096</v>
      </c>
      <c r="B490" t="s">
        <v>1097</v>
      </c>
      <c r="C490" t="s">
        <v>1099</v>
      </c>
      <c r="E490" t="s">
        <v>39</v>
      </c>
      <c r="F490" t="s">
        <v>1100</v>
      </c>
      <c r="G490" t="s">
        <v>1101</v>
      </c>
      <c r="K490" t="str">
        <f t="shared" si="14"/>
        <v/>
      </c>
      <c r="L490" t="str">
        <f t="shared" si="15"/>
        <v/>
      </c>
    </row>
    <row r="491" spans="1:25" ht="14.25">
      <c r="A491" s="5" t="s">
        <v>1102</v>
      </c>
      <c r="B491" s="5" t="s">
        <v>1103</v>
      </c>
      <c r="C491" s="5" t="s">
        <v>1104</v>
      </c>
      <c r="D491" s="5"/>
      <c r="E491" s="5" t="s">
        <v>33</v>
      </c>
      <c r="F491" s="5" t="s">
        <v>1105</v>
      </c>
      <c r="G491" s="5" t="s">
        <v>1101</v>
      </c>
      <c r="H491" s="5" t="s">
        <v>36</v>
      </c>
      <c r="I491" s="5" t="s">
        <v>37</v>
      </c>
      <c r="J491" s="5"/>
      <c r="K491" s="5" t="str">
        <f t="shared" si="14"/>
        <v/>
      </c>
      <c r="L491" s="5" t="str">
        <f t="shared" si="15"/>
        <v>e-Notification; e-Awarding; e-Payment;</v>
      </c>
      <c r="M491" s="5"/>
      <c r="N491" s="5"/>
      <c r="O491" s="5"/>
      <c r="P491" s="5" t="s">
        <v>36</v>
      </c>
      <c r="Q491" s="5"/>
      <c r="R491" s="5"/>
      <c r="S491" s="5"/>
      <c r="T491" s="5" t="s">
        <v>36</v>
      </c>
      <c r="U491" s="5"/>
      <c r="V491" s="5"/>
      <c r="W491" s="5"/>
      <c r="X491" s="5"/>
      <c r="Y491" s="5" t="s">
        <v>36</v>
      </c>
    </row>
    <row r="492" spans="1:25" ht="14.25">
      <c r="A492" s="5" t="s">
        <v>1102</v>
      </c>
      <c r="B492" s="5" t="s">
        <v>1103</v>
      </c>
      <c r="C492" s="5" t="s">
        <v>1106</v>
      </c>
      <c r="D492" s="5"/>
      <c r="E492" s="5" t="s">
        <v>33</v>
      </c>
      <c r="F492" s="5" t="s">
        <v>1107</v>
      </c>
      <c r="G492" s="5" t="s">
        <v>1101</v>
      </c>
      <c r="H492" s="5" t="s">
        <v>36</v>
      </c>
      <c r="I492" s="5" t="s">
        <v>37</v>
      </c>
      <c r="J492" s="5"/>
      <c r="K492" s="5" t="str">
        <f t="shared" si="14"/>
        <v/>
      </c>
      <c r="L492" s="5" t="str">
        <f t="shared" si="15"/>
        <v>e-Notification; e-Awarding; e-Payment;</v>
      </c>
      <c r="M492" s="5"/>
      <c r="N492" s="5"/>
      <c r="O492" s="5"/>
      <c r="P492" s="5" t="s">
        <v>36</v>
      </c>
      <c r="Q492" s="5"/>
      <c r="R492" s="5"/>
      <c r="S492" s="5"/>
      <c r="T492" s="5" t="s">
        <v>36</v>
      </c>
      <c r="U492" s="5"/>
      <c r="V492" s="5"/>
      <c r="W492" s="5"/>
      <c r="X492" s="5"/>
      <c r="Y492" s="5" t="s">
        <v>36</v>
      </c>
    </row>
    <row r="493" spans="1:25" ht="14.25">
      <c r="A493" t="s">
        <v>1102</v>
      </c>
      <c r="B493" t="s">
        <v>1103</v>
      </c>
      <c r="C493" t="s">
        <v>1108</v>
      </c>
      <c r="E493" t="s">
        <v>61</v>
      </c>
      <c r="G493" t="s">
        <v>1101</v>
      </c>
      <c r="K493" t="str">
        <f t="shared" si="14"/>
        <v/>
      </c>
      <c r="L493" t="str">
        <f t="shared" si="15"/>
        <v/>
      </c>
    </row>
    <row r="494" spans="1:25" ht="14.25">
      <c r="A494" t="s">
        <v>1102</v>
      </c>
      <c r="B494" t="s">
        <v>1103</v>
      </c>
      <c r="C494" t="s">
        <v>1109</v>
      </c>
      <c r="E494" t="s">
        <v>44</v>
      </c>
      <c r="G494" t="s">
        <v>1101</v>
      </c>
      <c r="K494" t="str">
        <f t="shared" si="14"/>
        <v/>
      </c>
      <c r="L494" t="str">
        <f t="shared" si="15"/>
        <v/>
      </c>
    </row>
    <row r="495" spans="1:25" ht="14.25">
      <c r="A495" t="s">
        <v>1102</v>
      </c>
      <c r="B495" t="s">
        <v>1103</v>
      </c>
      <c r="C495" t="s">
        <v>1110</v>
      </c>
      <c r="E495" t="s">
        <v>39</v>
      </c>
      <c r="F495" t="s">
        <v>1111</v>
      </c>
      <c r="G495" t="s">
        <v>1101</v>
      </c>
      <c r="K495" t="str">
        <f t="shared" si="14"/>
        <v/>
      </c>
      <c r="L495" t="str">
        <f t="shared" si="15"/>
        <v/>
      </c>
    </row>
    <row r="496" spans="1:25" ht="14.25">
      <c r="A496" t="s">
        <v>1102</v>
      </c>
      <c r="B496" t="s">
        <v>1103</v>
      </c>
      <c r="C496" t="s">
        <v>1112</v>
      </c>
      <c r="E496" t="s">
        <v>729</v>
      </c>
      <c r="G496" t="s">
        <v>1113</v>
      </c>
      <c r="K496" t="str">
        <f t="shared" si="14"/>
        <v/>
      </c>
      <c r="L496" t="str">
        <f t="shared" si="15"/>
        <v/>
      </c>
    </row>
    <row r="497" spans="1:25" ht="14.25">
      <c r="A497" s="5" t="s">
        <v>1114</v>
      </c>
      <c r="B497" s="5" t="s">
        <v>1115</v>
      </c>
      <c r="C497" s="5" t="s">
        <v>1116</v>
      </c>
      <c r="D497" s="5"/>
      <c r="E497" s="5" t="s">
        <v>33</v>
      </c>
      <c r="F497" s="5"/>
      <c r="G497" s="5" t="s">
        <v>1113</v>
      </c>
      <c r="H497" s="5" t="s">
        <v>36</v>
      </c>
      <c r="I497" s="5" t="s">
        <v>37</v>
      </c>
      <c r="J497" s="5"/>
      <c r="K497" s="5" t="str">
        <f t="shared" si="14"/>
        <v/>
      </c>
      <c r="L497" s="5" t="str">
        <f t="shared" si="15"/>
        <v>e-Notification; e-Awarding; e-Payment;</v>
      </c>
      <c r="M497" s="5"/>
      <c r="N497" s="5"/>
      <c r="O497" s="5"/>
      <c r="P497" s="5" t="s">
        <v>36</v>
      </c>
      <c r="Q497" s="5"/>
      <c r="R497" s="5"/>
      <c r="S497" s="5"/>
      <c r="T497" s="5" t="s">
        <v>36</v>
      </c>
      <c r="U497" s="5"/>
      <c r="V497" s="5"/>
      <c r="W497" s="5"/>
      <c r="X497" s="5"/>
      <c r="Y497" s="5" t="s">
        <v>36</v>
      </c>
    </row>
    <row r="498" spans="1:25" ht="14.25">
      <c r="A498" t="s">
        <v>1114</v>
      </c>
      <c r="B498" t="s">
        <v>1115</v>
      </c>
      <c r="C498" t="s">
        <v>1117</v>
      </c>
      <c r="E498" t="s">
        <v>64</v>
      </c>
      <c r="G498" t="s">
        <v>1118</v>
      </c>
      <c r="K498" t="str">
        <f t="shared" si="14"/>
        <v/>
      </c>
      <c r="L498" t="str">
        <f t="shared" si="15"/>
        <v/>
      </c>
    </row>
    <row r="499" spans="1:25" ht="14.25">
      <c r="A499" s="5" t="s">
        <v>1119</v>
      </c>
      <c r="B499" s="5" t="s">
        <v>1120</v>
      </c>
      <c r="C499" s="5" t="s">
        <v>1121</v>
      </c>
      <c r="D499" s="5"/>
      <c r="E499" s="5" t="s">
        <v>33</v>
      </c>
      <c r="F499" s="5" t="s">
        <v>1122</v>
      </c>
      <c r="G499" s="5" t="s">
        <v>1118</v>
      </c>
      <c r="H499" s="5" t="s">
        <v>36</v>
      </c>
      <c r="I499" s="5" t="s">
        <v>37</v>
      </c>
      <c r="J499" s="5"/>
      <c r="K499" s="5" t="str">
        <f t="shared" si="14"/>
        <v/>
      </c>
      <c r="L499" s="5" t="str">
        <f t="shared" si="15"/>
        <v>e-Notification;</v>
      </c>
      <c r="M499" s="5"/>
      <c r="N499" s="5"/>
      <c r="O499" s="5"/>
      <c r="P499" s="5" t="s">
        <v>36</v>
      </c>
      <c r="Q499" s="5"/>
      <c r="R499" s="5"/>
      <c r="S499" s="5"/>
      <c r="T499" s="5"/>
      <c r="U499" s="5"/>
      <c r="V499" s="5"/>
      <c r="W499" s="5"/>
      <c r="X499" s="5"/>
      <c r="Y499" s="5"/>
    </row>
    <row r="500" spans="1:25" ht="14.25">
      <c r="A500" t="s">
        <v>1119</v>
      </c>
      <c r="B500" t="s">
        <v>1120</v>
      </c>
      <c r="C500" t="s">
        <v>1123</v>
      </c>
      <c r="E500" t="s">
        <v>61</v>
      </c>
      <c r="G500" t="s">
        <v>1118</v>
      </c>
      <c r="K500" t="str">
        <f t="shared" si="14"/>
        <v/>
      </c>
      <c r="L500" t="str">
        <f t="shared" si="15"/>
        <v/>
      </c>
    </row>
    <row r="501" spans="1:25" ht="14.25">
      <c r="A501" t="s">
        <v>1119</v>
      </c>
      <c r="B501" t="s">
        <v>1120</v>
      </c>
      <c r="C501" t="s">
        <v>1124</v>
      </c>
      <c r="E501" t="s">
        <v>39</v>
      </c>
      <c r="F501" t="s">
        <v>1125</v>
      </c>
      <c r="G501" t="s">
        <v>1118</v>
      </c>
      <c r="K501" t="str">
        <f t="shared" si="14"/>
        <v/>
      </c>
      <c r="L501" t="str">
        <f t="shared" si="15"/>
        <v/>
      </c>
    </row>
    <row r="502" spans="1:25" ht="14.25">
      <c r="A502" t="s">
        <v>1119</v>
      </c>
      <c r="B502" t="s">
        <v>1120</v>
      </c>
      <c r="C502" t="s">
        <v>1126</v>
      </c>
      <c r="E502" t="s">
        <v>44</v>
      </c>
      <c r="G502" t="s">
        <v>1118</v>
      </c>
      <c r="K502" t="str">
        <f t="shared" si="14"/>
        <v/>
      </c>
      <c r="L502" t="str">
        <f t="shared" si="15"/>
        <v/>
      </c>
    </row>
    <row r="503" spans="1:25" ht="14.25">
      <c r="A503" t="s">
        <v>1119</v>
      </c>
      <c r="B503" t="s">
        <v>1120</v>
      </c>
      <c r="C503" t="s">
        <v>1127</v>
      </c>
      <c r="E503" t="s">
        <v>45</v>
      </c>
      <c r="G503" t="s">
        <v>1118</v>
      </c>
      <c r="K503" t="str">
        <f t="shared" si="14"/>
        <v/>
      </c>
      <c r="L503" t="str">
        <f t="shared" si="15"/>
        <v/>
      </c>
    </row>
    <row r="504" spans="1:25" ht="14.25">
      <c r="A504" t="s">
        <v>1119</v>
      </c>
      <c r="B504" t="s">
        <v>1120</v>
      </c>
      <c r="C504" t="s">
        <v>1128</v>
      </c>
      <c r="E504" t="s">
        <v>107</v>
      </c>
      <c r="G504" t="s">
        <v>1129</v>
      </c>
      <c r="K504" t="str">
        <f t="shared" si="14"/>
        <v/>
      </c>
      <c r="L504" t="str">
        <f t="shared" si="15"/>
        <v/>
      </c>
    </row>
    <row r="505" spans="1:25" ht="14.25">
      <c r="A505" s="5" t="s">
        <v>1130</v>
      </c>
      <c r="B505" s="5" t="s">
        <v>1131</v>
      </c>
      <c r="C505" s="5" t="s">
        <v>1132</v>
      </c>
      <c r="D505" s="5"/>
      <c r="E505" s="5" t="s">
        <v>39</v>
      </c>
      <c r="F505" s="5"/>
      <c r="G505" s="5" t="s">
        <v>1133</v>
      </c>
      <c r="H505" s="5" t="s">
        <v>36</v>
      </c>
      <c r="I505" s="5" t="s">
        <v>91</v>
      </c>
      <c r="J505" s="5"/>
      <c r="K505" s="5" t="str">
        <f t="shared" si="14"/>
        <v>UC1;</v>
      </c>
      <c r="L505" s="5" t="str">
        <f t="shared" si="15"/>
        <v>e-Notification;</v>
      </c>
      <c r="M505" s="5" t="s">
        <v>36</v>
      </c>
      <c r="N505" s="5"/>
      <c r="O505" s="5"/>
      <c r="P505" s="5" t="s">
        <v>36</v>
      </c>
      <c r="Q505" s="5"/>
      <c r="R505" s="5"/>
      <c r="S505" s="5"/>
      <c r="T505" s="5"/>
      <c r="U505" s="5"/>
      <c r="V505" s="5"/>
      <c r="W505" s="5"/>
      <c r="X505" s="5"/>
      <c r="Y505" s="5"/>
    </row>
    <row r="506" spans="1:25" ht="14.25">
      <c r="A506" t="s">
        <v>1130</v>
      </c>
      <c r="B506" t="s">
        <v>1131</v>
      </c>
      <c r="C506" t="s">
        <v>1134</v>
      </c>
      <c r="E506" t="s">
        <v>64</v>
      </c>
      <c r="G506" t="s">
        <v>1133</v>
      </c>
      <c r="K506" t="str">
        <f t="shared" si="14"/>
        <v/>
      </c>
      <c r="L506" t="str">
        <f t="shared" si="15"/>
        <v/>
      </c>
    </row>
    <row r="507" spans="1:25" ht="14.25">
      <c r="A507" t="s">
        <v>1130</v>
      </c>
      <c r="B507" t="s">
        <v>1131</v>
      </c>
      <c r="C507" t="s">
        <v>1135</v>
      </c>
      <c r="E507" t="s">
        <v>39</v>
      </c>
      <c r="F507" t="s">
        <v>1136</v>
      </c>
      <c r="G507" t="s">
        <v>1133</v>
      </c>
      <c r="K507" t="str">
        <f t="shared" si="14"/>
        <v/>
      </c>
      <c r="L507" t="str">
        <f t="shared" si="15"/>
        <v/>
      </c>
    </row>
    <row r="508" spans="1:25" ht="14.25">
      <c r="A508" t="s">
        <v>1130</v>
      </c>
      <c r="B508" t="s">
        <v>1131</v>
      </c>
      <c r="C508" t="s">
        <v>1134</v>
      </c>
      <c r="E508" t="s">
        <v>44</v>
      </c>
      <c r="G508" t="s">
        <v>1137</v>
      </c>
      <c r="K508" t="str">
        <f t="shared" si="14"/>
        <v/>
      </c>
      <c r="L508" t="str">
        <f t="shared" si="15"/>
        <v/>
      </c>
    </row>
    <row r="509" spans="1:25" ht="14.25">
      <c r="A509" s="5" t="s">
        <v>1138</v>
      </c>
      <c r="B509" s="5" t="s">
        <v>1139</v>
      </c>
      <c r="C509" s="5" t="s">
        <v>1140</v>
      </c>
      <c r="D509" s="5"/>
      <c r="E509" s="5" t="s">
        <v>64</v>
      </c>
      <c r="F509" s="5"/>
      <c r="G509" s="5" t="s">
        <v>1141</v>
      </c>
      <c r="H509" s="5" t="s">
        <v>36</v>
      </c>
      <c r="I509" s="5" t="s">
        <v>349</v>
      </c>
      <c r="J509" s="5"/>
      <c r="K509" s="5" t="str">
        <f t="shared" si="14"/>
        <v/>
      </c>
      <c r="L509" s="5" t="str">
        <f t="shared" si="15"/>
        <v>e-Notification; e-Access;</v>
      </c>
      <c r="M509" s="5"/>
      <c r="N509" s="5"/>
      <c r="O509" s="5"/>
      <c r="P509" s="5" t="s">
        <v>36</v>
      </c>
      <c r="Q509" s="5" t="s">
        <v>36</v>
      </c>
      <c r="R509" s="5"/>
      <c r="S509" s="5"/>
      <c r="T509" s="5"/>
      <c r="U509" s="5"/>
      <c r="V509" s="5"/>
      <c r="W509" s="5"/>
      <c r="X509" s="5"/>
      <c r="Y509" s="5"/>
    </row>
    <row r="510" spans="1:25" ht="14.25">
      <c r="A510" s="5" t="s">
        <v>1142</v>
      </c>
      <c r="B510" s="5" t="s">
        <v>1143</v>
      </c>
      <c r="C510" s="5" t="s">
        <v>1144</v>
      </c>
      <c r="D510" s="5"/>
      <c r="E510" s="5" t="s">
        <v>33</v>
      </c>
      <c r="F510" s="5" t="s">
        <v>1145</v>
      </c>
      <c r="G510" s="5" t="s">
        <v>1141</v>
      </c>
      <c r="H510" s="5" t="s">
        <v>36</v>
      </c>
      <c r="I510" s="5" t="s">
        <v>377</v>
      </c>
      <c r="J510" s="5"/>
      <c r="K510" s="5" t="str">
        <f t="shared" si="14"/>
        <v/>
      </c>
      <c r="L510" s="5" t="str">
        <f t="shared" si="15"/>
        <v>e-Notification;</v>
      </c>
      <c r="M510" s="5"/>
      <c r="N510" s="5"/>
      <c r="O510" s="5"/>
      <c r="P510" s="5" t="s">
        <v>36</v>
      </c>
      <c r="Q510" s="5"/>
      <c r="R510" s="5"/>
      <c r="S510" s="5"/>
      <c r="T510" s="5"/>
      <c r="U510" s="5"/>
      <c r="V510" s="5"/>
      <c r="W510" s="5"/>
      <c r="X510" s="5"/>
      <c r="Y510" s="5"/>
    </row>
    <row r="511" spans="1:25" ht="14.25">
      <c r="A511" t="s">
        <v>1142</v>
      </c>
      <c r="B511" t="s">
        <v>1143</v>
      </c>
      <c r="C511" t="s">
        <v>1146</v>
      </c>
      <c r="E511" t="s">
        <v>39</v>
      </c>
      <c r="F511" t="s">
        <v>1147</v>
      </c>
      <c r="G511" t="s">
        <v>1141</v>
      </c>
      <c r="K511" t="str">
        <f t="shared" si="14"/>
        <v/>
      </c>
      <c r="L511" t="str">
        <f t="shared" si="15"/>
        <v/>
      </c>
    </row>
    <row r="512" spans="1:25" ht="14.25">
      <c r="A512" t="s">
        <v>1142</v>
      </c>
      <c r="B512" t="s">
        <v>1143</v>
      </c>
      <c r="C512" t="s">
        <v>1148</v>
      </c>
      <c r="E512" t="s">
        <v>64</v>
      </c>
      <c r="G512" t="s">
        <v>1141</v>
      </c>
      <c r="K512" t="str">
        <f t="shared" si="14"/>
        <v/>
      </c>
      <c r="L512" t="str">
        <f t="shared" si="15"/>
        <v/>
      </c>
    </row>
    <row r="513" spans="1:25" ht="14.25">
      <c r="A513" t="s">
        <v>1142</v>
      </c>
      <c r="B513" t="s">
        <v>1143</v>
      </c>
      <c r="C513" t="s">
        <v>1149</v>
      </c>
      <c r="E513" t="s">
        <v>44</v>
      </c>
      <c r="G513" t="s">
        <v>1150</v>
      </c>
      <c r="K513" t="str">
        <f t="shared" si="14"/>
        <v/>
      </c>
      <c r="L513" t="str">
        <f t="shared" si="15"/>
        <v/>
      </c>
    </row>
    <row r="514" spans="1:25" ht="14.25">
      <c r="A514" t="s">
        <v>1151</v>
      </c>
      <c r="B514" t="s">
        <v>1152</v>
      </c>
      <c r="C514" t="s">
        <v>1153</v>
      </c>
      <c r="E514" t="s">
        <v>33</v>
      </c>
      <c r="F514" t="s">
        <v>1154</v>
      </c>
      <c r="G514" t="s">
        <v>1155</v>
      </c>
      <c r="K514" t="str">
        <f t="shared" si="14"/>
        <v/>
      </c>
      <c r="L514" t="str">
        <f t="shared" si="15"/>
        <v/>
      </c>
    </row>
    <row r="515" spans="1:25" ht="14.25">
      <c r="A515" s="5" t="s">
        <v>1156</v>
      </c>
      <c r="B515" s="5" t="s">
        <v>1157</v>
      </c>
      <c r="C515" s="5" t="s">
        <v>1158</v>
      </c>
      <c r="D515" s="5"/>
      <c r="E515" s="5" t="s">
        <v>729</v>
      </c>
      <c r="F515" s="5"/>
      <c r="G515" s="5" t="s">
        <v>1155</v>
      </c>
      <c r="H515" s="5" t="s">
        <v>36</v>
      </c>
      <c r="I515" s="5" t="s">
        <v>1159</v>
      </c>
      <c r="J515" s="5"/>
      <c r="K515" s="5" t="str">
        <f t="shared" si="14"/>
        <v/>
      </c>
      <c r="L515" s="5" t="str">
        <f t="shared" si="15"/>
        <v>e-Notification; e-Evaluation;</v>
      </c>
      <c r="M515" s="5"/>
      <c r="N515" s="5"/>
      <c r="O515" s="5"/>
      <c r="P515" s="5" t="s">
        <v>36</v>
      </c>
      <c r="Q515" s="5"/>
      <c r="R515" s="5"/>
      <c r="S515" s="5" t="s">
        <v>36</v>
      </c>
      <c r="T515" s="5"/>
      <c r="U515" s="5"/>
      <c r="V515" s="5"/>
      <c r="W515" s="5"/>
      <c r="X515" s="5"/>
      <c r="Y515" s="5"/>
    </row>
    <row r="516" spans="1:25" ht="14.25">
      <c r="A516" t="s">
        <v>1156</v>
      </c>
      <c r="B516" t="s">
        <v>1157</v>
      </c>
      <c r="C516" t="s">
        <v>1160</v>
      </c>
      <c r="E516" t="s">
        <v>61</v>
      </c>
      <c r="G516" t="s">
        <v>1161</v>
      </c>
      <c r="K516" t="str">
        <f t="shared" si="14"/>
        <v/>
      </c>
      <c r="L516" t="str">
        <f t="shared" si="15"/>
        <v/>
      </c>
    </row>
    <row r="517" spans="1:25" ht="14.25">
      <c r="A517" s="5" t="s">
        <v>1162</v>
      </c>
      <c r="B517" s="5" t="s">
        <v>1163</v>
      </c>
      <c r="C517" s="5" t="s">
        <v>1164</v>
      </c>
      <c r="D517" s="5"/>
      <c r="E517" s="5" t="s">
        <v>33</v>
      </c>
      <c r="F517" s="5" t="s">
        <v>385</v>
      </c>
      <c r="G517" s="5" t="s">
        <v>1161</v>
      </c>
      <c r="H517" s="5" t="s">
        <v>36</v>
      </c>
      <c r="I517" s="5" t="s">
        <v>91</v>
      </c>
      <c r="J517" s="5"/>
      <c r="K517" s="5" t="str">
        <f t="shared" si="14"/>
        <v/>
      </c>
      <c r="L517" s="5" t="str">
        <f t="shared" si="15"/>
        <v>e-Notification;</v>
      </c>
      <c r="M517" s="5"/>
      <c r="N517" s="5"/>
      <c r="O517" s="5"/>
      <c r="P517" s="5" t="s">
        <v>36</v>
      </c>
      <c r="Q517" s="5"/>
      <c r="R517" s="5"/>
      <c r="S517" s="5"/>
      <c r="T517" s="5"/>
      <c r="U517" s="5"/>
      <c r="V517" s="5"/>
      <c r="W517" s="5"/>
      <c r="X517" s="5"/>
      <c r="Y517" s="5"/>
    </row>
    <row r="518" spans="1:25" ht="14.25">
      <c r="A518" t="s">
        <v>1162</v>
      </c>
      <c r="B518" t="s">
        <v>1163</v>
      </c>
      <c r="C518" t="s">
        <v>1165</v>
      </c>
      <c r="E518" t="s">
        <v>39</v>
      </c>
      <c r="F518" t="s">
        <v>1166</v>
      </c>
      <c r="G518" t="s">
        <v>1161</v>
      </c>
      <c r="K518" t="str">
        <f t="shared" si="14"/>
        <v/>
      </c>
      <c r="L518" t="str">
        <f t="shared" si="15"/>
        <v/>
      </c>
    </row>
    <row r="519" spans="1:25" ht="14.25">
      <c r="A519" t="s">
        <v>1162</v>
      </c>
      <c r="B519" t="s">
        <v>1163</v>
      </c>
      <c r="C519" t="s">
        <v>1167</v>
      </c>
      <c r="E519" t="s">
        <v>64</v>
      </c>
      <c r="G519" t="s">
        <v>1168</v>
      </c>
      <c r="K519" t="str">
        <f t="shared" si="14"/>
        <v/>
      </c>
      <c r="L519" t="str">
        <f t="shared" si="15"/>
        <v/>
      </c>
    </row>
    <row r="520" spans="1:25" ht="14.25">
      <c r="A520" s="5" t="s">
        <v>1169</v>
      </c>
      <c r="B520" s="5" t="s">
        <v>1170</v>
      </c>
      <c r="C520" s="5" t="s">
        <v>1171</v>
      </c>
      <c r="D520" s="5"/>
      <c r="E520" s="5" t="s">
        <v>33</v>
      </c>
      <c r="F520" s="5" t="s">
        <v>748</v>
      </c>
      <c r="G520" s="5" t="s">
        <v>1168</v>
      </c>
      <c r="H520" s="5" t="s">
        <v>36</v>
      </c>
      <c r="I520" s="5" t="s">
        <v>72</v>
      </c>
      <c r="J520" s="5"/>
      <c r="K520" s="5" t="str">
        <f t="shared" si="14"/>
        <v/>
      </c>
      <c r="L520" s="5" t="str">
        <f t="shared" si="15"/>
        <v>e-Notification;</v>
      </c>
      <c r="M520" s="5"/>
      <c r="N520" s="5"/>
      <c r="O520" s="5"/>
      <c r="P520" s="5" t="s">
        <v>36</v>
      </c>
      <c r="Q520" s="5"/>
      <c r="R520" s="5"/>
      <c r="S520" s="5"/>
      <c r="T520" s="5"/>
      <c r="U520" s="5"/>
      <c r="V520" s="5"/>
      <c r="W520" s="5"/>
      <c r="X520" s="5"/>
      <c r="Y520" s="5"/>
    </row>
    <row r="521" spans="1:25" ht="14.25">
      <c r="A521" t="s">
        <v>1169</v>
      </c>
      <c r="B521" t="s">
        <v>1170</v>
      </c>
      <c r="C521" t="s">
        <v>1172</v>
      </c>
      <c r="E521" t="s">
        <v>61</v>
      </c>
      <c r="G521" t="s">
        <v>1168</v>
      </c>
      <c r="K521" t="str">
        <f t="shared" si="14"/>
        <v/>
      </c>
      <c r="L521" t="str">
        <f t="shared" si="15"/>
        <v/>
      </c>
    </row>
    <row r="522" spans="1:25" ht="14.25">
      <c r="A522" t="s">
        <v>1169</v>
      </c>
      <c r="B522" t="s">
        <v>1170</v>
      </c>
      <c r="C522" t="s">
        <v>1173</v>
      </c>
      <c r="E522" t="s">
        <v>61</v>
      </c>
      <c r="G522" t="s">
        <v>1174</v>
      </c>
      <c r="K522" t="str">
        <f t="shared" si="14"/>
        <v/>
      </c>
      <c r="L522" t="str">
        <f t="shared" si="15"/>
        <v/>
      </c>
    </row>
    <row r="523" spans="1:25" ht="14.25">
      <c r="A523" s="5" t="s">
        <v>1175</v>
      </c>
      <c r="B523" s="5" t="s">
        <v>1176</v>
      </c>
      <c r="C523" s="5" t="s">
        <v>1177</v>
      </c>
      <c r="D523" s="5"/>
      <c r="E523" s="5" t="s">
        <v>33</v>
      </c>
      <c r="F523" s="5"/>
      <c r="G523" s="5" t="s">
        <v>1174</v>
      </c>
      <c r="H523" s="5" t="s">
        <v>36</v>
      </c>
      <c r="I523" s="5" t="s">
        <v>37</v>
      </c>
      <c r="J523" s="5"/>
      <c r="K523" s="5" t="str">
        <f t="shared" si="14"/>
        <v/>
      </c>
      <c r="L523" s="5" t="str">
        <f t="shared" si="15"/>
        <v>e-Notification; e-Submission;</v>
      </c>
      <c r="M523" s="5"/>
      <c r="N523" s="5"/>
      <c r="O523" s="5"/>
      <c r="P523" s="5" t="s">
        <v>36</v>
      </c>
      <c r="Q523" s="5"/>
      <c r="R523" s="5" t="s">
        <v>36</v>
      </c>
      <c r="S523" s="5"/>
      <c r="T523" s="5"/>
      <c r="U523" s="5"/>
      <c r="V523" s="5"/>
      <c r="W523" s="5"/>
      <c r="X523" s="5"/>
      <c r="Y523" s="5"/>
    </row>
    <row r="524" spans="1:25" ht="14.25">
      <c r="A524" t="s">
        <v>1175</v>
      </c>
      <c r="B524" t="s">
        <v>1176</v>
      </c>
      <c r="C524" t="s">
        <v>1178</v>
      </c>
      <c r="E524" t="s">
        <v>64</v>
      </c>
      <c r="G524" t="s">
        <v>1174</v>
      </c>
      <c r="K524" t="str">
        <f t="shared" si="14"/>
        <v/>
      </c>
      <c r="L524" t="str">
        <f t="shared" si="15"/>
        <v/>
      </c>
    </row>
    <row r="525" spans="1:25" ht="14.25">
      <c r="A525" t="s">
        <v>1175</v>
      </c>
      <c r="B525" t="s">
        <v>1176</v>
      </c>
      <c r="C525" t="s">
        <v>1179</v>
      </c>
      <c r="E525" t="s">
        <v>61</v>
      </c>
      <c r="G525" t="s">
        <v>1174</v>
      </c>
      <c r="K525" t="str">
        <f t="shared" si="14"/>
        <v/>
      </c>
      <c r="L525" t="str">
        <f t="shared" si="15"/>
        <v/>
      </c>
    </row>
    <row r="526" spans="1:25" ht="14.25">
      <c r="A526" t="s">
        <v>1175</v>
      </c>
      <c r="B526" t="s">
        <v>1176</v>
      </c>
      <c r="C526" t="s">
        <v>1180</v>
      </c>
      <c r="E526" t="s">
        <v>61</v>
      </c>
      <c r="G526" t="s">
        <v>1174</v>
      </c>
      <c r="K526" t="str">
        <f t="shared" si="14"/>
        <v/>
      </c>
      <c r="L526" t="str">
        <f t="shared" si="15"/>
        <v/>
      </c>
    </row>
    <row r="527" spans="1:25" ht="14.25">
      <c r="A527" t="s">
        <v>1175</v>
      </c>
      <c r="B527" t="s">
        <v>1176</v>
      </c>
      <c r="C527" t="s">
        <v>1181</v>
      </c>
      <c r="E527" t="s">
        <v>39</v>
      </c>
      <c r="F527" t="s">
        <v>1182</v>
      </c>
      <c r="G527" t="s">
        <v>1183</v>
      </c>
      <c r="K527" t="str">
        <f t="shared" si="14"/>
        <v/>
      </c>
      <c r="L527" t="str">
        <f t="shared" si="15"/>
        <v/>
      </c>
    </row>
    <row r="528" spans="1:25" ht="14.25">
      <c r="A528" s="5" t="s">
        <v>1184</v>
      </c>
      <c r="B528" s="5" t="s">
        <v>1185</v>
      </c>
      <c r="C528" s="5" t="s">
        <v>1186</v>
      </c>
      <c r="D528" s="5"/>
      <c r="E528" s="5" t="s">
        <v>33</v>
      </c>
      <c r="F528" s="5"/>
      <c r="G528" s="5" t="s">
        <v>1187</v>
      </c>
      <c r="H528" s="5" t="s">
        <v>36</v>
      </c>
      <c r="I528" s="5" t="s">
        <v>37</v>
      </c>
      <c r="J528" s="5"/>
      <c r="K528" s="5" t="str">
        <f t="shared" si="14"/>
        <v/>
      </c>
      <c r="L528" s="5" t="str">
        <f t="shared" si="15"/>
        <v>e-Notification; e-Submission;</v>
      </c>
      <c r="M528" s="5"/>
      <c r="N528" s="5"/>
      <c r="O528" s="5"/>
      <c r="P528" s="5" t="s">
        <v>36</v>
      </c>
      <c r="Q528" s="5"/>
      <c r="R528" s="5" t="s">
        <v>36</v>
      </c>
      <c r="S528" s="5"/>
      <c r="T528" s="5"/>
      <c r="U528" s="5"/>
      <c r="V528" s="5"/>
      <c r="W528" s="5"/>
      <c r="X528" s="5"/>
      <c r="Y528" s="5"/>
    </row>
    <row r="529" spans="1:25" ht="14.25">
      <c r="A529" s="5" t="s">
        <v>1188</v>
      </c>
      <c r="B529" s="5" t="s">
        <v>1189</v>
      </c>
      <c r="C529" s="5" t="s">
        <v>1190</v>
      </c>
      <c r="D529" s="5"/>
      <c r="E529" s="5" t="s">
        <v>64</v>
      </c>
      <c r="F529" s="5"/>
      <c r="G529" s="5" t="s">
        <v>1187</v>
      </c>
      <c r="H529" s="5" t="s">
        <v>36</v>
      </c>
      <c r="I529" s="5" t="s">
        <v>349</v>
      </c>
      <c r="J529" s="5"/>
      <c r="K529" s="5" t="str">
        <f t="shared" si="14"/>
        <v/>
      </c>
      <c r="L529" s="5" t="str">
        <f t="shared" si="15"/>
        <v>e-Notification;</v>
      </c>
      <c r="M529" s="5"/>
      <c r="N529" s="5"/>
      <c r="O529" s="5"/>
      <c r="P529" s="5" t="s">
        <v>36</v>
      </c>
      <c r="Q529" s="5"/>
      <c r="R529" s="5"/>
      <c r="S529" s="5"/>
      <c r="T529" s="5"/>
      <c r="U529" s="5"/>
      <c r="V529" s="5"/>
      <c r="W529" s="5"/>
      <c r="X529" s="5"/>
      <c r="Y529" s="5"/>
    </row>
    <row r="530" spans="1:25" ht="14.25">
      <c r="A530" t="s">
        <v>1188</v>
      </c>
      <c r="B530" t="s">
        <v>1189</v>
      </c>
      <c r="C530" t="s">
        <v>1191</v>
      </c>
      <c r="E530" t="s">
        <v>44</v>
      </c>
      <c r="G530" t="s">
        <v>1192</v>
      </c>
      <c r="K530" t="str">
        <f t="shared" si="14"/>
        <v/>
      </c>
      <c r="L530" t="str">
        <f t="shared" si="15"/>
        <v/>
      </c>
    </row>
    <row r="531" spans="1:25" ht="14.25">
      <c r="A531" s="5" t="s">
        <v>1193</v>
      </c>
      <c r="B531" s="5" t="s">
        <v>1194</v>
      </c>
      <c r="C531" s="5" t="s">
        <v>1195</v>
      </c>
      <c r="D531" s="5"/>
      <c r="E531" s="5" t="s">
        <v>61</v>
      </c>
      <c r="F531" s="5"/>
      <c r="G531" s="5" t="s">
        <v>1192</v>
      </c>
      <c r="H531" s="5" t="s">
        <v>36</v>
      </c>
      <c r="I531" s="5" t="s">
        <v>72</v>
      </c>
      <c r="J531" s="5"/>
      <c r="K531" s="5" t="str">
        <f t="shared" si="14"/>
        <v/>
      </c>
      <c r="L531" s="5" t="str">
        <f t="shared" si="15"/>
        <v>e-Notification;</v>
      </c>
      <c r="M531" s="5"/>
      <c r="N531" s="5"/>
      <c r="O531" s="5"/>
      <c r="P531" s="5" t="s">
        <v>36</v>
      </c>
      <c r="Q531" s="5"/>
      <c r="R531" s="5"/>
      <c r="S531" s="5"/>
      <c r="T531" s="5"/>
      <c r="U531" s="5"/>
      <c r="V531" s="5"/>
      <c r="W531" s="5"/>
      <c r="X531" s="5"/>
      <c r="Y531" s="5"/>
    </row>
    <row r="532" spans="1:25" ht="14.25">
      <c r="A532" t="s">
        <v>1193</v>
      </c>
      <c r="B532" t="s">
        <v>1194</v>
      </c>
      <c r="C532" t="s">
        <v>1196</v>
      </c>
      <c r="E532" t="s">
        <v>61</v>
      </c>
      <c r="G532" t="s">
        <v>1192</v>
      </c>
      <c r="K532" t="str">
        <f t="shared" ref="K532:K595" si="16">CONCATENATE(IF(M532="YES","UC1;",""),IF(N532="YES"," UC2;",""),IF(O532="YES"," UC3",""))</f>
        <v/>
      </c>
      <c r="L532" t="str">
        <f t="shared" ref="L532:L595" si="17">CONCATENATE(IF(P532="YES","e-Notification;",""),IF(Q532="YES"," e-Access;",""),IF(R532="YES"," e-Submission;",""),IF(S532="YES"," e-Evaluation;",""),IF(T532="YES"," e-Awarding;",""),IF(U532="YES"," e-Request;",""),IF(V532="YES"," e-Ordering;",""),IF(W532="YES"," e-Fulfiltment;",""),IF(X532="YES"," e-Invoicing;",""),IF(Y532="YES"," e-Payment;",""))</f>
        <v/>
      </c>
    </row>
    <row r="533" spans="1:25" ht="14.25">
      <c r="A533" t="s">
        <v>1193</v>
      </c>
      <c r="B533" t="s">
        <v>1194</v>
      </c>
      <c r="C533" t="s">
        <v>1197</v>
      </c>
      <c r="E533" t="s">
        <v>64</v>
      </c>
      <c r="G533" t="s">
        <v>1192</v>
      </c>
      <c r="K533" t="str">
        <f t="shared" si="16"/>
        <v/>
      </c>
      <c r="L533" t="str">
        <f t="shared" si="17"/>
        <v/>
      </c>
    </row>
    <row r="534" spans="1:25" ht="14.25">
      <c r="A534" t="s">
        <v>1193</v>
      </c>
      <c r="B534" t="s">
        <v>1194</v>
      </c>
      <c r="C534" t="s">
        <v>1197</v>
      </c>
      <c r="E534" t="s">
        <v>44</v>
      </c>
      <c r="G534" t="s">
        <v>1192</v>
      </c>
      <c r="K534" t="str">
        <f t="shared" si="16"/>
        <v/>
      </c>
      <c r="L534" t="str">
        <f t="shared" si="17"/>
        <v/>
      </c>
    </row>
    <row r="535" spans="1:25" ht="14.25">
      <c r="A535" t="s">
        <v>1193</v>
      </c>
      <c r="B535" t="s">
        <v>1194</v>
      </c>
      <c r="C535" t="s">
        <v>1198</v>
      </c>
      <c r="E535" t="s">
        <v>39</v>
      </c>
      <c r="F535" t="s">
        <v>428</v>
      </c>
      <c r="G535" t="s">
        <v>1199</v>
      </c>
      <c r="K535" t="str">
        <f t="shared" si="16"/>
        <v/>
      </c>
      <c r="L535" t="str">
        <f t="shared" si="17"/>
        <v/>
      </c>
    </row>
    <row r="536" spans="1:25" ht="14.25">
      <c r="A536" s="5" t="s">
        <v>1200</v>
      </c>
      <c r="B536" s="5" t="s">
        <v>1201</v>
      </c>
      <c r="C536" s="5" t="s">
        <v>1202</v>
      </c>
      <c r="D536" s="5"/>
      <c r="E536" s="5" t="s">
        <v>33</v>
      </c>
      <c r="F536" s="5" t="s">
        <v>240</v>
      </c>
      <c r="G536" s="5" t="s">
        <v>1199</v>
      </c>
      <c r="H536" s="5" t="s">
        <v>36</v>
      </c>
      <c r="I536" s="5" t="s">
        <v>91</v>
      </c>
      <c r="J536" s="5"/>
      <c r="K536" s="5" t="str">
        <f t="shared" si="16"/>
        <v/>
      </c>
      <c r="L536" s="5" t="str">
        <f t="shared" si="17"/>
        <v>e-Notification;</v>
      </c>
      <c r="M536" s="5"/>
      <c r="N536" s="5"/>
      <c r="O536" s="5"/>
      <c r="P536" s="5" t="s">
        <v>36</v>
      </c>
      <c r="Q536" s="5"/>
      <c r="R536" s="5"/>
      <c r="S536" s="5"/>
      <c r="T536" s="5"/>
      <c r="U536" s="5"/>
      <c r="V536" s="5"/>
      <c r="W536" s="5"/>
      <c r="X536" s="5"/>
      <c r="Y536" s="5"/>
    </row>
    <row r="537" spans="1:25" ht="14.25">
      <c r="A537" t="s">
        <v>1200</v>
      </c>
      <c r="B537" t="s">
        <v>1201</v>
      </c>
      <c r="C537" t="s">
        <v>1203</v>
      </c>
      <c r="E537" t="s">
        <v>64</v>
      </c>
      <c r="G537" t="s">
        <v>1199</v>
      </c>
      <c r="K537" t="str">
        <f t="shared" si="16"/>
        <v/>
      </c>
      <c r="L537" t="str">
        <f t="shared" si="17"/>
        <v/>
      </c>
    </row>
    <row r="538" spans="1:25" ht="14.25">
      <c r="A538" t="s">
        <v>1200</v>
      </c>
      <c r="B538" t="s">
        <v>1201</v>
      </c>
      <c r="C538" t="s">
        <v>1204</v>
      </c>
      <c r="E538" t="s">
        <v>61</v>
      </c>
      <c r="G538" t="s">
        <v>1199</v>
      </c>
      <c r="K538" t="str">
        <f t="shared" si="16"/>
        <v/>
      </c>
      <c r="L538" t="str">
        <f t="shared" si="17"/>
        <v/>
      </c>
    </row>
    <row r="539" spans="1:25" ht="14.25">
      <c r="A539" t="s">
        <v>1200</v>
      </c>
      <c r="B539" t="s">
        <v>1201</v>
      </c>
      <c r="C539" t="s">
        <v>1205</v>
      </c>
      <c r="E539" t="s">
        <v>39</v>
      </c>
      <c r="F539" t="s">
        <v>1206</v>
      </c>
      <c r="G539" t="s">
        <v>1199</v>
      </c>
      <c r="K539" t="str">
        <f t="shared" si="16"/>
        <v/>
      </c>
      <c r="L539" t="str">
        <f t="shared" si="17"/>
        <v/>
      </c>
    </row>
    <row r="540" spans="1:25" ht="14.25">
      <c r="A540" t="s">
        <v>1200</v>
      </c>
      <c r="B540" t="s">
        <v>1201</v>
      </c>
      <c r="C540" t="s">
        <v>1203</v>
      </c>
      <c r="E540" t="s">
        <v>44</v>
      </c>
      <c r="G540" t="s">
        <v>1207</v>
      </c>
      <c r="K540" t="str">
        <f t="shared" si="16"/>
        <v/>
      </c>
      <c r="L540" t="str">
        <f t="shared" si="17"/>
        <v/>
      </c>
    </row>
    <row r="541" spans="1:25" ht="14.25">
      <c r="A541" s="5" t="s">
        <v>1208</v>
      </c>
      <c r="B541" s="5" t="s">
        <v>1209</v>
      </c>
      <c r="C541" s="5" t="s">
        <v>1210</v>
      </c>
      <c r="D541" s="5"/>
      <c r="E541" s="5" t="s">
        <v>33</v>
      </c>
      <c r="F541" s="5" t="s">
        <v>385</v>
      </c>
      <c r="G541" s="5" t="s">
        <v>1207</v>
      </c>
      <c r="H541" s="5" t="s">
        <v>36</v>
      </c>
      <c r="I541" s="5" t="s">
        <v>91</v>
      </c>
      <c r="J541" s="5"/>
      <c r="K541" s="5" t="str">
        <f t="shared" si="16"/>
        <v/>
      </c>
      <c r="L541" s="5" t="str">
        <f t="shared" si="17"/>
        <v>e-Notification;</v>
      </c>
      <c r="M541" s="5"/>
      <c r="N541" s="5"/>
      <c r="O541" s="5"/>
      <c r="P541" s="5" t="s">
        <v>36</v>
      </c>
      <c r="Q541" s="5"/>
      <c r="R541" s="5"/>
      <c r="S541" s="5"/>
      <c r="T541" s="5"/>
      <c r="U541" s="5"/>
      <c r="V541" s="5"/>
      <c r="W541" s="5"/>
      <c r="X541" s="5"/>
      <c r="Y541" s="5"/>
    </row>
    <row r="542" spans="1:25" ht="14.25">
      <c r="A542" t="s">
        <v>1208</v>
      </c>
      <c r="B542" t="s">
        <v>1209</v>
      </c>
      <c r="C542" t="s">
        <v>1211</v>
      </c>
      <c r="E542" t="s">
        <v>64</v>
      </c>
      <c r="G542" t="s">
        <v>1207</v>
      </c>
      <c r="K542" t="str">
        <f t="shared" si="16"/>
        <v/>
      </c>
      <c r="L542" t="str">
        <f t="shared" si="17"/>
        <v/>
      </c>
    </row>
    <row r="543" spans="1:25" ht="14.25">
      <c r="A543" t="s">
        <v>1208</v>
      </c>
      <c r="B543" t="s">
        <v>1209</v>
      </c>
      <c r="C543" t="s">
        <v>1165</v>
      </c>
      <c r="E543" t="s">
        <v>39</v>
      </c>
      <c r="F543" t="s">
        <v>1166</v>
      </c>
      <c r="G543" t="s">
        <v>1212</v>
      </c>
      <c r="K543" t="str">
        <f t="shared" si="16"/>
        <v/>
      </c>
      <c r="L543" t="str">
        <f t="shared" si="17"/>
        <v/>
      </c>
    </row>
    <row r="544" spans="1:25" ht="14.25">
      <c r="A544" s="5" t="s">
        <v>1213</v>
      </c>
      <c r="B544" s="5" t="s">
        <v>1214</v>
      </c>
      <c r="C544" s="5" t="s">
        <v>1215</v>
      </c>
      <c r="D544" s="5"/>
      <c r="E544" s="5" t="s">
        <v>33</v>
      </c>
      <c r="F544" s="5" t="s">
        <v>1216</v>
      </c>
      <c r="G544" s="5" t="s">
        <v>1212</v>
      </c>
      <c r="H544" s="5" t="s">
        <v>36</v>
      </c>
      <c r="I544" s="5" t="s">
        <v>37</v>
      </c>
      <c r="J544" s="5"/>
      <c r="K544" s="5" t="str">
        <f t="shared" si="16"/>
        <v/>
      </c>
      <c r="L544" s="5" t="str">
        <f t="shared" si="17"/>
        <v>e-Notification; e-Access;</v>
      </c>
      <c r="M544" s="5"/>
      <c r="N544" s="5"/>
      <c r="O544" s="5"/>
      <c r="P544" s="5" t="s">
        <v>36</v>
      </c>
      <c r="Q544" s="5" t="s">
        <v>36</v>
      </c>
      <c r="R544" s="5"/>
      <c r="S544" s="5"/>
      <c r="T544" s="5"/>
      <c r="U544" s="5"/>
      <c r="V544" s="5"/>
      <c r="W544" s="5"/>
      <c r="X544" s="5"/>
      <c r="Y544" s="5"/>
    </row>
    <row r="545" spans="1:25" ht="14.25">
      <c r="A545" s="5" t="s">
        <v>1213</v>
      </c>
      <c r="B545" s="5" t="s">
        <v>1214</v>
      </c>
      <c r="C545" s="5" t="s">
        <v>1217</v>
      </c>
      <c r="D545" s="5"/>
      <c r="E545" s="5" t="s">
        <v>33</v>
      </c>
      <c r="F545" s="5" t="s">
        <v>1218</v>
      </c>
      <c r="G545" s="5" t="s">
        <v>1212</v>
      </c>
      <c r="H545" s="5" t="s">
        <v>36</v>
      </c>
      <c r="I545" s="5" t="s">
        <v>139</v>
      </c>
      <c r="J545" s="5"/>
      <c r="K545" s="5" t="str">
        <f t="shared" si="16"/>
        <v/>
      </c>
      <c r="L545" s="5" t="str">
        <f t="shared" si="17"/>
        <v>e-Notification; e-Access;</v>
      </c>
      <c r="M545" s="5"/>
      <c r="N545" s="5"/>
      <c r="O545" s="5"/>
      <c r="P545" s="5" t="s">
        <v>36</v>
      </c>
      <c r="Q545" s="5" t="s">
        <v>36</v>
      </c>
      <c r="R545" s="5"/>
      <c r="S545" s="5"/>
      <c r="T545" s="5"/>
      <c r="U545" s="5"/>
      <c r="V545" s="5"/>
      <c r="W545" s="5"/>
      <c r="X545" s="5"/>
      <c r="Y545" s="5"/>
    </row>
    <row r="546" spans="1:25" ht="14.25">
      <c r="A546" t="s">
        <v>1213</v>
      </c>
      <c r="B546" t="s">
        <v>1214</v>
      </c>
      <c r="C546" t="s">
        <v>1219</v>
      </c>
      <c r="E546" t="s">
        <v>64</v>
      </c>
      <c r="G546" t="s">
        <v>1212</v>
      </c>
      <c r="K546" t="str">
        <f t="shared" si="16"/>
        <v/>
      </c>
      <c r="L546" t="str">
        <f t="shared" si="17"/>
        <v/>
      </c>
    </row>
    <row r="547" spans="1:25" ht="14.25">
      <c r="A547" s="5" t="s">
        <v>1213</v>
      </c>
      <c r="B547" s="5" t="s">
        <v>1214</v>
      </c>
      <c r="C547" s="5" t="s">
        <v>1220</v>
      </c>
      <c r="D547" s="5"/>
      <c r="E547" s="5" t="s">
        <v>45</v>
      </c>
      <c r="F547" s="5" t="s">
        <v>1221</v>
      </c>
      <c r="G547" s="5" t="s">
        <v>1212</v>
      </c>
      <c r="H547" s="5" t="s">
        <v>36</v>
      </c>
      <c r="I547" s="5" t="s">
        <v>139</v>
      </c>
      <c r="J547" s="5"/>
      <c r="K547" s="5" t="str">
        <f t="shared" si="16"/>
        <v/>
      </c>
      <c r="L547" s="5" t="str">
        <f t="shared" si="17"/>
        <v>e-Notification; e-Access;</v>
      </c>
      <c r="M547" s="5"/>
      <c r="N547" s="5"/>
      <c r="O547" s="5"/>
      <c r="P547" s="5" t="s">
        <v>36</v>
      </c>
      <c r="Q547" s="5" t="s">
        <v>36</v>
      </c>
      <c r="R547" s="5"/>
      <c r="S547" s="5"/>
      <c r="T547" s="5"/>
      <c r="U547" s="5"/>
      <c r="V547" s="5"/>
      <c r="W547" s="5"/>
      <c r="X547" s="5"/>
      <c r="Y547" s="5"/>
    </row>
    <row r="548" spans="1:25" ht="14.25">
      <c r="A548" t="s">
        <v>1213</v>
      </c>
      <c r="B548" t="s">
        <v>1214</v>
      </c>
      <c r="C548" t="s">
        <v>1222</v>
      </c>
      <c r="E548" t="s">
        <v>44</v>
      </c>
      <c r="G548" t="s">
        <v>1212</v>
      </c>
      <c r="K548" t="str">
        <f t="shared" si="16"/>
        <v/>
      </c>
      <c r="L548" t="str">
        <f t="shared" si="17"/>
        <v/>
      </c>
    </row>
    <row r="549" spans="1:25" ht="14.25">
      <c r="A549" t="s">
        <v>1213</v>
      </c>
      <c r="B549" t="s">
        <v>1214</v>
      </c>
      <c r="C549" t="s">
        <v>1223</v>
      </c>
      <c r="E549" t="s">
        <v>44</v>
      </c>
      <c r="G549" t="s">
        <v>1212</v>
      </c>
      <c r="K549" t="str">
        <f t="shared" si="16"/>
        <v/>
      </c>
      <c r="L549" t="str">
        <f t="shared" si="17"/>
        <v/>
      </c>
    </row>
    <row r="550" spans="1:25" ht="14.25">
      <c r="A550" t="s">
        <v>1213</v>
      </c>
      <c r="B550" t="s">
        <v>1214</v>
      </c>
      <c r="C550" t="s">
        <v>1224</v>
      </c>
      <c r="E550" t="s">
        <v>44</v>
      </c>
      <c r="G550" t="s">
        <v>1225</v>
      </c>
      <c r="K550" t="str">
        <f t="shared" si="16"/>
        <v/>
      </c>
      <c r="L550" t="str">
        <f t="shared" si="17"/>
        <v/>
      </c>
    </row>
    <row r="551" spans="1:25" ht="14.25">
      <c r="A551" s="5" t="s">
        <v>1226</v>
      </c>
      <c r="B551" s="5" t="s">
        <v>1227</v>
      </c>
      <c r="C551" s="5" t="s">
        <v>1228</v>
      </c>
      <c r="D551" s="5"/>
      <c r="E551" s="5" t="s">
        <v>33</v>
      </c>
      <c r="F551" s="5"/>
      <c r="G551" s="5" t="s">
        <v>1225</v>
      </c>
      <c r="H551" s="5" t="s">
        <v>36</v>
      </c>
      <c r="I551" s="5" t="s">
        <v>37</v>
      </c>
      <c r="J551" s="5"/>
      <c r="K551" s="5" t="str">
        <f t="shared" si="16"/>
        <v/>
      </c>
      <c r="L551" s="5" t="str">
        <f t="shared" si="17"/>
        <v>e-Notification;</v>
      </c>
      <c r="M551" s="5"/>
      <c r="N551" s="5"/>
      <c r="O551" s="5"/>
      <c r="P551" s="5" t="s">
        <v>36</v>
      </c>
      <c r="Q551" s="5"/>
      <c r="R551" s="5"/>
      <c r="S551" s="5"/>
      <c r="T551" s="5"/>
      <c r="U551" s="5"/>
      <c r="V551" s="5"/>
      <c r="W551" s="5"/>
      <c r="X551" s="5"/>
      <c r="Y551" s="5"/>
    </row>
    <row r="552" spans="1:25" ht="14.25">
      <c r="A552" t="s">
        <v>1226</v>
      </c>
      <c r="B552" t="s">
        <v>1227</v>
      </c>
      <c r="C552" t="s">
        <v>1229</v>
      </c>
      <c r="E552" t="s">
        <v>64</v>
      </c>
      <c r="G552" t="s">
        <v>1225</v>
      </c>
      <c r="K552" t="str">
        <f t="shared" si="16"/>
        <v/>
      </c>
      <c r="L552" t="str">
        <f t="shared" si="17"/>
        <v/>
      </c>
    </row>
    <row r="553" spans="1:25" ht="14.25">
      <c r="A553" t="s">
        <v>1226</v>
      </c>
      <c r="B553" t="s">
        <v>1227</v>
      </c>
      <c r="C553" t="s">
        <v>1230</v>
      </c>
      <c r="E553" t="s">
        <v>61</v>
      </c>
      <c r="G553" t="s">
        <v>1225</v>
      </c>
      <c r="K553" t="str">
        <f t="shared" si="16"/>
        <v/>
      </c>
      <c r="L553" t="str">
        <f t="shared" si="17"/>
        <v/>
      </c>
    </row>
    <row r="554" spans="1:25" ht="14.25">
      <c r="A554" t="s">
        <v>1226</v>
      </c>
      <c r="B554" t="s">
        <v>1227</v>
      </c>
      <c r="C554" t="s">
        <v>1231</v>
      </c>
      <c r="E554" t="s">
        <v>39</v>
      </c>
      <c r="F554" t="s">
        <v>1232</v>
      </c>
      <c r="G554" t="s">
        <v>1233</v>
      </c>
      <c r="K554" t="str">
        <f t="shared" si="16"/>
        <v/>
      </c>
      <c r="L554" t="str">
        <f t="shared" si="17"/>
        <v/>
      </c>
    </row>
    <row r="555" spans="1:25" ht="14.25">
      <c r="A555" s="5" t="s">
        <v>1234</v>
      </c>
      <c r="B555" s="5" t="s">
        <v>1235</v>
      </c>
      <c r="C555" s="5" t="s">
        <v>1236</v>
      </c>
      <c r="D555" s="5"/>
      <c r="E555" s="5" t="s">
        <v>33</v>
      </c>
      <c r="F555" s="5" t="s">
        <v>385</v>
      </c>
      <c r="G555" s="5" t="s">
        <v>1233</v>
      </c>
      <c r="H555" s="5" t="s">
        <v>36</v>
      </c>
      <c r="I555" s="5" t="s">
        <v>91</v>
      </c>
      <c r="J555" s="5"/>
      <c r="K555" s="5" t="str">
        <f t="shared" si="16"/>
        <v/>
      </c>
      <c r="L555" s="5" t="str">
        <f t="shared" si="17"/>
        <v>e-Notification;</v>
      </c>
      <c r="M555" s="5"/>
      <c r="N555" s="5"/>
      <c r="O555" s="5"/>
      <c r="P555" s="5" t="s">
        <v>36</v>
      </c>
      <c r="Q555" s="5"/>
      <c r="R555" s="5"/>
      <c r="S555" s="5"/>
      <c r="T555" s="5"/>
      <c r="U555" s="5"/>
      <c r="V555" s="5"/>
      <c r="W555" s="5"/>
      <c r="X555" s="5"/>
      <c r="Y555" s="5"/>
    </row>
    <row r="556" spans="1:25" ht="14.25">
      <c r="A556" t="s">
        <v>1234</v>
      </c>
      <c r="B556" t="s">
        <v>1235</v>
      </c>
      <c r="C556" t="s">
        <v>1237</v>
      </c>
      <c r="E556" t="s">
        <v>39</v>
      </c>
      <c r="F556" t="s">
        <v>1238</v>
      </c>
      <c r="G556" t="s">
        <v>1233</v>
      </c>
      <c r="K556" t="str">
        <f t="shared" si="16"/>
        <v/>
      </c>
      <c r="L556" t="str">
        <f t="shared" si="17"/>
        <v/>
      </c>
    </row>
    <row r="557" spans="1:25" ht="14.25">
      <c r="A557" t="s">
        <v>1234</v>
      </c>
      <c r="B557" t="s">
        <v>1235</v>
      </c>
      <c r="C557" t="s">
        <v>1239</v>
      </c>
      <c r="E557" t="s">
        <v>39</v>
      </c>
      <c r="F557" t="s">
        <v>1240</v>
      </c>
      <c r="G557" t="s">
        <v>1233</v>
      </c>
      <c r="K557" t="str">
        <f t="shared" si="16"/>
        <v/>
      </c>
      <c r="L557" t="str">
        <f t="shared" si="17"/>
        <v/>
      </c>
    </row>
    <row r="558" spans="1:25" ht="14.25">
      <c r="A558" t="s">
        <v>1234</v>
      </c>
      <c r="B558" t="s">
        <v>1235</v>
      </c>
      <c r="C558" t="s">
        <v>1241</v>
      </c>
      <c r="E558" t="s">
        <v>61</v>
      </c>
      <c r="G558" t="s">
        <v>1242</v>
      </c>
      <c r="K558" t="str">
        <f t="shared" si="16"/>
        <v/>
      </c>
      <c r="L558" t="str">
        <f t="shared" si="17"/>
        <v/>
      </c>
    </row>
    <row r="559" spans="1:25" ht="14.25">
      <c r="A559" s="5" t="s">
        <v>1243</v>
      </c>
      <c r="B559" s="5" t="s">
        <v>1244</v>
      </c>
      <c r="C559" s="5" t="s">
        <v>1245</v>
      </c>
      <c r="D559" s="5"/>
      <c r="E559" s="5" t="s">
        <v>33</v>
      </c>
      <c r="F559" s="5" t="s">
        <v>1246</v>
      </c>
      <c r="G559" s="5" t="s">
        <v>1242</v>
      </c>
      <c r="H559" s="5" t="s">
        <v>36</v>
      </c>
      <c r="I559" s="5" t="s">
        <v>269</v>
      </c>
      <c r="J559" s="5"/>
      <c r="K559" s="5" t="str">
        <f t="shared" si="16"/>
        <v/>
      </c>
      <c r="L559" s="5" t="str">
        <f t="shared" si="17"/>
        <v>e-Notification; e-Awarding;</v>
      </c>
      <c r="M559" s="5"/>
      <c r="N559" s="5"/>
      <c r="O559" s="5"/>
      <c r="P559" s="5" t="s">
        <v>36</v>
      </c>
      <c r="Q559" s="5"/>
      <c r="R559" s="5"/>
      <c r="S559" s="5"/>
      <c r="T559" s="5" t="s">
        <v>36</v>
      </c>
      <c r="U559" s="5"/>
      <c r="V559" s="5"/>
      <c r="W559" s="5"/>
      <c r="X559" s="5"/>
      <c r="Y559" s="5"/>
    </row>
    <row r="560" spans="1:25" ht="14.25">
      <c r="A560" t="s">
        <v>1243</v>
      </c>
      <c r="B560" t="s">
        <v>1244</v>
      </c>
      <c r="C560" t="s">
        <v>132</v>
      </c>
      <c r="E560" t="s">
        <v>44</v>
      </c>
      <c r="G560" t="s">
        <v>1247</v>
      </c>
      <c r="K560" t="str">
        <f t="shared" si="16"/>
        <v/>
      </c>
      <c r="L560" t="str">
        <f t="shared" si="17"/>
        <v/>
      </c>
    </row>
    <row r="561" spans="1:25" ht="14.25">
      <c r="A561" s="5" t="s">
        <v>1248</v>
      </c>
      <c r="B561" s="5" t="s">
        <v>1249</v>
      </c>
      <c r="C561" s="5" t="s">
        <v>1250</v>
      </c>
      <c r="D561" s="5"/>
      <c r="E561" s="5" t="s">
        <v>33</v>
      </c>
      <c r="F561" s="5"/>
      <c r="G561" s="5" t="s">
        <v>1247</v>
      </c>
      <c r="H561" s="5" t="s">
        <v>36</v>
      </c>
      <c r="I561" s="5" t="s">
        <v>37</v>
      </c>
      <c r="J561" s="5"/>
      <c r="K561" s="5" t="str">
        <f t="shared" si="16"/>
        <v/>
      </c>
      <c r="L561" s="5" t="str">
        <f t="shared" si="17"/>
        <v xml:space="preserve"> e-Payment;</v>
      </c>
      <c r="M561" s="5"/>
      <c r="N561" s="5"/>
      <c r="O561" s="5"/>
      <c r="P561" s="5"/>
      <c r="Q561" s="5"/>
      <c r="R561" s="5"/>
      <c r="S561" s="5"/>
      <c r="T561" s="5"/>
      <c r="U561" s="5"/>
      <c r="V561" s="5"/>
      <c r="W561" s="5"/>
      <c r="X561" s="5"/>
      <c r="Y561" s="5" t="s">
        <v>36</v>
      </c>
    </row>
    <row r="562" spans="1:25" ht="14.25">
      <c r="A562" t="s">
        <v>1248</v>
      </c>
      <c r="B562" t="s">
        <v>1249</v>
      </c>
      <c r="C562" t="s">
        <v>1251</v>
      </c>
      <c r="E562" t="s">
        <v>64</v>
      </c>
      <c r="G562" t="s">
        <v>1252</v>
      </c>
      <c r="K562" t="str">
        <f t="shared" si="16"/>
        <v/>
      </c>
      <c r="L562" t="str">
        <f t="shared" si="17"/>
        <v/>
      </c>
    </row>
    <row r="563" spans="1:25" ht="14.25">
      <c r="A563" s="5" t="s">
        <v>1253</v>
      </c>
      <c r="B563" s="5" t="s">
        <v>1254</v>
      </c>
      <c r="C563" s="5" t="s">
        <v>1255</v>
      </c>
      <c r="D563" s="5"/>
      <c r="E563" s="5" t="s">
        <v>33</v>
      </c>
      <c r="F563" s="5" t="s">
        <v>385</v>
      </c>
      <c r="G563" s="5" t="s">
        <v>1256</v>
      </c>
      <c r="H563" s="5" t="s">
        <v>36</v>
      </c>
      <c r="I563" s="5" t="s">
        <v>91</v>
      </c>
      <c r="J563" s="5"/>
      <c r="K563" s="5" t="str">
        <f t="shared" si="16"/>
        <v/>
      </c>
      <c r="L563" s="5" t="str">
        <f t="shared" si="17"/>
        <v>e-Notification; e-Evaluation; e-Awarding;</v>
      </c>
      <c r="M563" s="5"/>
      <c r="N563" s="5"/>
      <c r="O563" s="5"/>
      <c r="P563" s="5" t="s">
        <v>36</v>
      </c>
      <c r="Q563" s="5"/>
      <c r="R563" s="5"/>
      <c r="S563" s="5" t="s">
        <v>36</v>
      </c>
      <c r="T563" s="5" t="s">
        <v>36</v>
      </c>
      <c r="U563" s="5"/>
      <c r="V563" s="5"/>
      <c r="W563" s="5"/>
      <c r="X563" s="5"/>
      <c r="Y563" s="5"/>
    </row>
    <row r="564" spans="1:25" ht="14.25">
      <c r="A564" s="5" t="s">
        <v>1253</v>
      </c>
      <c r="B564" s="5" t="s">
        <v>1254</v>
      </c>
      <c r="C564" s="5" t="s">
        <v>1257</v>
      </c>
      <c r="D564" s="5"/>
      <c r="E564" s="5" t="s">
        <v>64</v>
      </c>
      <c r="F564" s="5"/>
      <c r="G564" s="5" t="s">
        <v>1258</v>
      </c>
      <c r="H564" s="5" t="s">
        <v>36</v>
      </c>
      <c r="I564" s="5" t="s">
        <v>349</v>
      </c>
      <c r="J564" s="5"/>
      <c r="K564" s="5" t="str">
        <f t="shared" si="16"/>
        <v/>
      </c>
      <c r="L564" s="5" t="str">
        <f t="shared" si="17"/>
        <v>e-Notification; e-Evaluation; e-Awarding;</v>
      </c>
      <c r="M564" s="5"/>
      <c r="N564" s="5"/>
      <c r="O564" s="5"/>
      <c r="P564" s="5" t="s">
        <v>36</v>
      </c>
      <c r="Q564" s="5"/>
      <c r="R564" s="5"/>
      <c r="S564" s="5" t="s">
        <v>36</v>
      </c>
      <c r="T564" s="5" t="s">
        <v>36</v>
      </c>
      <c r="U564" s="5"/>
      <c r="V564" s="5"/>
      <c r="W564" s="5"/>
      <c r="X564" s="5"/>
      <c r="Y564" s="5"/>
    </row>
    <row r="565" spans="1:25" ht="14.25">
      <c r="A565" s="5" t="s">
        <v>1259</v>
      </c>
      <c r="B565" s="5" t="s">
        <v>1260</v>
      </c>
      <c r="C565" s="5" t="s">
        <v>1261</v>
      </c>
      <c r="D565" s="5"/>
      <c r="E565" s="5" t="s">
        <v>64</v>
      </c>
      <c r="F565" s="5"/>
      <c r="G565" s="5" t="s">
        <v>1262</v>
      </c>
      <c r="H565" s="5" t="s">
        <v>36</v>
      </c>
      <c r="I565" s="5" t="s">
        <v>349</v>
      </c>
      <c r="J565" s="5"/>
      <c r="K565" s="5" t="str">
        <f t="shared" si="16"/>
        <v>UC1; UC2;</v>
      </c>
      <c r="L565" s="5" t="str">
        <f t="shared" si="17"/>
        <v>e-Notification; e-Evaluation; e-Awarding;</v>
      </c>
      <c r="M565" s="5" t="s">
        <v>36</v>
      </c>
      <c r="N565" s="5" t="s">
        <v>36</v>
      </c>
      <c r="O565" s="5"/>
      <c r="P565" s="5" t="s">
        <v>36</v>
      </c>
      <c r="Q565" s="5"/>
      <c r="R565" s="5"/>
      <c r="S565" s="5" t="s">
        <v>36</v>
      </c>
      <c r="T565" s="5" t="s">
        <v>36</v>
      </c>
      <c r="U565" s="5"/>
      <c r="V565" s="5"/>
      <c r="W565" s="5"/>
      <c r="X565" s="5"/>
      <c r="Y565" s="5"/>
    </row>
    <row r="566" spans="1:25" ht="14.25">
      <c r="A566" s="5" t="s">
        <v>1263</v>
      </c>
      <c r="B566" s="5" t="s">
        <v>1264</v>
      </c>
      <c r="C566" s="5" t="s">
        <v>1265</v>
      </c>
      <c r="D566" s="5"/>
      <c r="E566" s="5" t="s">
        <v>33</v>
      </c>
      <c r="F566" s="5" t="s">
        <v>310</v>
      </c>
      <c r="G566" s="5" t="s">
        <v>1262</v>
      </c>
      <c r="H566" s="5" t="s">
        <v>36</v>
      </c>
      <c r="I566" s="5" t="s">
        <v>37</v>
      </c>
      <c r="J566" s="5"/>
      <c r="K566" s="5" t="str">
        <f t="shared" si="16"/>
        <v/>
      </c>
      <c r="L566" s="5" t="str">
        <f t="shared" si="17"/>
        <v>e-Notification;</v>
      </c>
      <c r="M566" s="5"/>
      <c r="N566" s="5"/>
      <c r="O566" s="5"/>
      <c r="P566" s="5" t="s">
        <v>36</v>
      </c>
      <c r="Q566" s="5"/>
      <c r="R566" s="5"/>
      <c r="S566" s="5"/>
      <c r="T566" s="5"/>
      <c r="U566" s="5"/>
      <c r="V566" s="5"/>
      <c r="W566" s="5"/>
      <c r="X566" s="5"/>
      <c r="Y566" s="5"/>
    </row>
    <row r="567" spans="1:25" ht="14.25">
      <c r="A567" t="s">
        <v>1263</v>
      </c>
      <c r="B567" t="s">
        <v>1264</v>
      </c>
      <c r="C567" t="s">
        <v>1266</v>
      </c>
      <c r="E567" t="s">
        <v>61</v>
      </c>
      <c r="G567" t="s">
        <v>1262</v>
      </c>
      <c r="K567" t="str">
        <f t="shared" si="16"/>
        <v/>
      </c>
      <c r="L567" t="str">
        <f t="shared" si="17"/>
        <v/>
      </c>
    </row>
    <row r="568" spans="1:25" ht="14.25">
      <c r="A568" t="s">
        <v>1263</v>
      </c>
      <c r="B568" t="s">
        <v>1264</v>
      </c>
      <c r="C568" t="s">
        <v>1267</v>
      </c>
      <c r="E568" t="s">
        <v>39</v>
      </c>
      <c r="F568" t="s">
        <v>1268</v>
      </c>
      <c r="G568" t="s">
        <v>1262</v>
      </c>
      <c r="K568" t="str">
        <f t="shared" si="16"/>
        <v/>
      </c>
      <c r="L568" t="str">
        <f t="shared" si="17"/>
        <v/>
      </c>
    </row>
    <row r="569" spans="1:25" ht="14.25">
      <c r="A569" t="s">
        <v>1263</v>
      </c>
      <c r="B569" t="s">
        <v>1264</v>
      </c>
      <c r="C569" t="s">
        <v>1269</v>
      </c>
      <c r="E569" t="s">
        <v>39</v>
      </c>
      <c r="F569" t="s">
        <v>1270</v>
      </c>
      <c r="G569" t="s">
        <v>1271</v>
      </c>
      <c r="K569" t="str">
        <f t="shared" si="16"/>
        <v/>
      </c>
      <c r="L569" t="str">
        <f t="shared" si="17"/>
        <v/>
      </c>
    </row>
    <row r="570" spans="1:25" ht="14.25">
      <c r="A570" s="5" t="s">
        <v>1272</v>
      </c>
      <c r="B570" s="5" t="s">
        <v>1273</v>
      </c>
      <c r="C570" s="5" t="s">
        <v>1274</v>
      </c>
      <c r="D570" s="5"/>
      <c r="E570" s="5" t="s">
        <v>64</v>
      </c>
      <c r="F570" s="5"/>
      <c r="G570" s="5" t="s">
        <v>1271</v>
      </c>
      <c r="H570" s="5" t="s">
        <v>36</v>
      </c>
      <c r="I570" s="5" t="s">
        <v>1275</v>
      </c>
      <c r="J570" s="5"/>
      <c r="K570" s="5" t="str">
        <f t="shared" si="16"/>
        <v/>
      </c>
      <c r="L570" s="5" t="str">
        <f t="shared" si="17"/>
        <v>e-Notification;</v>
      </c>
      <c r="M570" s="5"/>
      <c r="N570" s="5"/>
      <c r="O570" s="5"/>
      <c r="P570" s="5" t="s">
        <v>36</v>
      </c>
      <c r="Q570" s="5"/>
      <c r="R570" s="5"/>
      <c r="S570" s="5"/>
      <c r="T570" s="5"/>
      <c r="U570" s="5"/>
      <c r="V570" s="5"/>
      <c r="W570" s="5"/>
      <c r="X570" s="5"/>
      <c r="Y570" s="5"/>
    </row>
    <row r="571" spans="1:25" ht="14.25">
      <c r="A571" t="s">
        <v>1272</v>
      </c>
      <c r="B571" t="s">
        <v>1273</v>
      </c>
      <c r="C571" t="s">
        <v>1276</v>
      </c>
      <c r="E571" t="s">
        <v>39</v>
      </c>
      <c r="F571" t="s">
        <v>1277</v>
      </c>
      <c r="G571" t="s">
        <v>1271</v>
      </c>
      <c r="K571" t="str">
        <f t="shared" si="16"/>
        <v/>
      </c>
      <c r="L571" t="str">
        <f t="shared" si="17"/>
        <v/>
      </c>
    </row>
    <row r="572" spans="1:25" ht="14.25">
      <c r="A572" t="s">
        <v>1272</v>
      </c>
      <c r="B572" t="s">
        <v>1273</v>
      </c>
      <c r="C572" t="s">
        <v>1278</v>
      </c>
      <c r="E572" t="s">
        <v>39</v>
      </c>
      <c r="F572" t="s">
        <v>1279</v>
      </c>
      <c r="G572" t="s">
        <v>1280</v>
      </c>
      <c r="K572" t="str">
        <f t="shared" si="16"/>
        <v/>
      </c>
      <c r="L572" t="str">
        <f t="shared" si="17"/>
        <v/>
      </c>
    </row>
    <row r="573" spans="1:25" ht="14.25">
      <c r="A573" s="5" t="s">
        <v>1281</v>
      </c>
      <c r="B573" s="5" t="s">
        <v>1282</v>
      </c>
      <c r="C573" s="5" t="s">
        <v>1283</v>
      </c>
      <c r="D573" s="5"/>
      <c r="E573" s="5" t="s">
        <v>33</v>
      </c>
      <c r="F573" s="5"/>
      <c r="G573" s="5" t="s">
        <v>1280</v>
      </c>
      <c r="H573" s="5" t="s">
        <v>36</v>
      </c>
      <c r="I573" s="5" t="s">
        <v>37</v>
      </c>
      <c r="J573" s="5"/>
      <c r="K573" s="5" t="str">
        <f t="shared" si="16"/>
        <v/>
      </c>
      <c r="L573" s="5" t="str">
        <f t="shared" si="17"/>
        <v>e-Notification;</v>
      </c>
      <c r="M573" s="5"/>
      <c r="N573" s="5"/>
      <c r="O573" s="5"/>
      <c r="P573" s="5" t="s">
        <v>36</v>
      </c>
      <c r="Q573" s="5"/>
      <c r="R573" s="5"/>
      <c r="S573" s="5"/>
      <c r="T573" s="5"/>
      <c r="U573" s="5"/>
      <c r="V573" s="5"/>
      <c r="W573" s="5"/>
      <c r="X573" s="5"/>
      <c r="Y573" s="5"/>
    </row>
    <row r="574" spans="1:25" ht="14.25">
      <c r="A574" t="s">
        <v>1281</v>
      </c>
      <c r="B574" t="s">
        <v>1282</v>
      </c>
      <c r="C574" t="s">
        <v>1284</v>
      </c>
      <c r="E574" t="s">
        <v>554</v>
      </c>
      <c r="G574" t="s">
        <v>1285</v>
      </c>
      <c r="K574" t="str">
        <f t="shared" si="16"/>
        <v/>
      </c>
      <c r="L574" t="str">
        <f t="shared" si="17"/>
        <v/>
      </c>
    </row>
    <row r="575" spans="1:25" ht="14.25">
      <c r="A575" s="5" t="s">
        <v>1286</v>
      </c>
      <c r="B575" s="5" t="s">
        <v>1287</v>
      </c>
      <c r="C575" s="5" t="s">
        <v>1288</v>
      </c>
      <c r="D575" s="5"/>
      <c r="E575" s="5" t="s">
        <v>33</v>
      </c>
      <c r="F575" s="5"/>
      <c r="G575" s="5" t="s">
        <v>1289</v>
      </c>
      <c r="H575" s="5" t="s">
        <v>36</v>
      </c>
      <c r="I575" s="5" t="s">
        <v>37</v>
      </c>
      <c r="J575" s="5"/>
      <c r="K575" s="5" t="str">
        <f t="shared" si="16"/>
        <v/>
      </c>
      <c r="L575" s="5" t="str">
        <f t="shared" si="17"/>
        <v>e-Notification;</v>
      </c>
      <c r="M575" s="5"/>
      <c r="N575" s="5"/>
      <c r="O575" s="5"/>
      <c r="P575" s="5" t="s">
        <v>36</v>
      </c>
      <c r="Q575" s="5"/>
      <c r="R575" s="5"/>
      <c r="S575" s="5"/>
      <c r="T575" s="5"/>
      <c r="U575" s="5"/>
      <c r="V575" s="5"/>
      <c r="W575" s="5"/>
      <c r="X575" s="5"/>
      <c r="Y575" s="5"/>
    </row>
    <row r="576" spans="1:25" ht="14.25">
      <c r="A576" s="5" t="s">
        <v>1290</v>
      </c>
      <c r="B576" s="5" t="s">
        <v>1291</v>
      </c>
      <c r="C576" s="5" t="s">
        <v>1292</v>
      </c>
      <c r="D576" s="5"/>
      <c r="E576" s="5" t="s">
        <v>33</v>
      </c>
      <c r="F576" s="5"/>
      <c r="G576" s="5" t="s">
        <v>1289</v>
      </c>
      <c r="H576" s="5" t="s">
        <v>36</v>
      </c>
      <c r="I576" s="5" t="s">
        <v>37</v>
      </c>
      <c r="J576" s="5"/>
      <c r="K576" s="5" t="str">
        <f t="shared" si="16"/>
        <v/>
      </c>
      <c r="L576" s="5" t="str">
        <f t="shared" si="17"/>
        <v>e-Notification;</v>
      </c>
      <c r="M576" s="5"/>
      <c r="N576" s="5"/>
      <c r="O576" s="5"/>
      <c r="P576" s="5" t="s">
        <v>36</v>
      </c>
      <c r="Q576" s="5"/>
      <c r="R576" s="5"/>
      <c r="S576" s="5"/>
      <c r="T576" s="5"/>
      <c r="U576" s="5"/>
      <c r="V576" s="5"/>
      <c r="W576" s="5"/>
      <c r="X576" s="5"/>
      <c r="Y576" s="5"/>
    </row>
    <row r="577" spans="1:25" ht="14.25">
      <c r="A577" t="s">
        <v>1290</v>
      </c>
      <c r="B577" t="s">
        <v>1291</v>
      </c>
      <c r="C577" t="s">
        <v>1293</v>
      </c>
      <c r="E577" t="s">
        <v>44</v>
      </c>
      <c r="G577" t="s">
        <v>1294</v>
      </c>
      <c r="K577" t="str">
        <f t="shared" si="16"/>
        <v/>
      </c>
      <c r="L577" t="str">
        <f t="shared" si="17"/>
        <v/>
      </c>
    </row>
    <row r="578" spans="1:25" ht="14.25">
      <c r="A578" s="5" t="s">
        <v>1295</v>
      </c>
      <c r="B578" s="5" t="s">
        <v>1296</v>
      </c>
      <c r="C578" s="5" t="s">
        <v>1297</v>
      </c>
      <c r="D578" s="5"/>
      <c r="E578" s="5" t="s">
        <v>33</v>
      </c>
      <c r="F578" s="5" t="s">
        <v>1298</v>
      </c>
      <c r="G578" s="5" t="s">
        <v>1294</v>
      </c>
      <c r="H578" s="5" t="s">
        <v>36</v>
      </c>
      <c r="I578" s="5" t="s">
        <v>1299</v>
      </c>
      <c r="J578" s="5"/>
      <c r="K578" s="5" t="str">
        <f t="shared" si="16"/>
        <v/>
      </c>
      <c r="L578" s="5" t="str">
        <f t="shared" si="17"/>
        <v>e-Notification;</v>
      </c>
      <c r="M578" s="5"/>
      <c r="N578" s="5"/>
      <c r="O578" s="5"/>
      <c r="P578" s="5" t="s">
        <v>36</v>
      </c>
      <c r="Q578" s="5"/>
      <c r="R578" s="5"/>
      <c r="S578" s="5"/>
      <c r="T578" s="5"/>
      <c r="U578" s="5"/>
      <c r="V578" s="5"/>
      <c r="W578" s="5"/>
      <c r="X578" s="5"/>
      <c r="Y578" s="5"/>
    </row>
    <row r="579" spans="1:25" ht="14.25">
      <c r="A579" t="s">
        <v>1295</v>
      </c>
      <c r="B579" t="s">
        <v>1296</v>
      </c>
      <c r="C579" t="s">
        <v>1300</v>
      </c>
      <c r="E579" t="s">
        <v>44</v>
      </c>
      <c r="G579" t="s">
        <v>1294</v>
      </c>
      <c r="K579" t="str">
        <f t="shared" si="16"/>
        <v/>
      </c>
      <c r="L579" t="str">
        <f t="shared" si="17"/>
        <v/>
      </c>
    </row>
    <row r="580" spans="1:25" ht="14.25">
      <c r="A580" t="s">
        <v>1295</v>
      </c>
      <c r="B580" t="s">
        <v>1296</v>
      </c>
      <c r="C580" t="s">
        <v>1301</v>
      </c>
      <c r="E580" t="s">
        <v>1302</v>
      </c>
      <c r="F580" t="s">
        <v>1303</v>
      </c>
      <c r="G580" t="s">
        <v>1304</v>
      </c>
      <c r="K580" t="str">
        <f t="shared" si="16"/>
        <v/>
      </c>
      <c r="L580" t="str">
        <f t="shared" si="17"/>
        <v/>
      </c>
    </row>
    <row r="581" spans="1:25" ht="14.25">
      <c r="A581" s="5" t="s">
        <v>1305</v>
      </c>
      <c r="B581" s="5" t="s">
        <v>1306</v>
      </c>
      <c r="C581" s="5" t="s">
        <v>1307</v>
      </c>
      <c r="D581" s="5"/>
      <c r="E581" s="5" t="s">
        <v>33</v>
      </c>
      <c r="F581" s="5" t="s">
        <v>1308</v>
      </c>
      <c r="G581" s="5" t="s">
        <v>1304</v>
      </c>
      <c r="H581" s="5" t="s">
        <v>36</v>
      </c>
      <c r="I581" s="5" t="s">
        <v>91</v>
      </c>
      <c r="J581" s="5"/>
      <c r="K581" s="5" t="str">
        <f t="shared" si="16"/>
        <v/>
      </c>
      <c r="L581" s="5" t="str">
        <f t="shared" si="17"/>
        <v>e-Notification;</v>
      </c>
      <c r="M581" s="5"/>
      <c r="N581" s="5"/>
      <c r="O581" s="5"/>
      <c r="P581" s="5" t="s">
        <v>36</v>
      </c>
      <c r="Q581" s="5"/>
      <c r="R581" s="5"/>
      <c r="S581" s="5"/>
      <c r="T581" s="5"/>
      <c r="U581" s="5"/>
      <c r="V581" s="5"/>
      <c r="W581" s="5"/>
      <c r="X581" s="5"/>
      <c r="Y581" s="5"/>
    </row>
    <row r="582" spans="1:25" ht="14.25">
      <c r="A582" t="s">
        <v>1305</v>
      </c>
      <c r="B582" t="s">
        <v>1306</v>
      </c>
      <c r="C582" t="s">
        <v>1309</v>
      </c>
      <c r="E582" t="s">
        <v>33</v>
      </c>
      <c r="F582" t="s">
        <v>1310</v>
      </c>
      <c r="G582" t="s">
        <v>1304</v>
      </c>
      <c r="I582" t="s">
        <v>91</v>
      </c>
      <c r="K582" t="str">
        <f t="shared" si="16"/>
        <v/>
      </c>
      <c r="L582" t="str">
        <f t="shared" si="17"/>
        <v>e-Notification;</v>
      </c>
      <c r="P582" t="s">
        <v>36</v>
      </c>
    </row>
    <row r="583" spans="1:25" ht="14.25">
      <c r="A583" t="s">
        <v>1305</v>
      </c>
      <c r="B583" t="s">
        <v>1306</v>
      </c>
      <c r="C583" t="s">
        <v>1311</v>
      </c>
      <c r="E583" t="s">
        <v>33</v>
      </c>
      <c r="F583" t="s">
        <v>1312</v>
      </c>
      <c r="G583" t="s">
        <v>1304</v>
      </c>
      <c r="I583" t="s">
        <v>91</v>
      </c>
      <c r="K583" t="str">
        <f t="shared" si="16"/>
        <v/>
      </c>
      <c r="L583" t="str">
        <f t="shared" si="17"/>
        <v>e-Notification;</v>
      </c>
      <c r="P583" t="s">
        <v>36</v>
      </c>
    </row>
    <row r="584" spans="1:25" ht="14.25">
      <c r="A584" t="s">
        <v>1305</v>
      </c>
      <c r="B584" t="s">
        <v>1306</v>
      </c>
      <c r="C584" t="s">
        <v>1313</v>
      </c>
      <c r="E584" t="s">
        <v>33</v>
      </c>
      <c r="F584" t="s">
        <v>1314</v>
      </c>
      <c r="G584" t="s">
        <v>1304</v>
      </c>
      <c r="I584" t="s">
        <v>37</v>
      </c>
      <c r="K584" t="str">
        <f t="shared" si="16"/>
        <v/>
      </c>
      <c r="L584" t="str">
        <f t="shared" si="17"/>
        <v>e-Notification;</v>
      </c>
      <c r="P584" t="s">
        <v>36</v>
      </c>
    </row>
    <row r="585" spans="1:25" ht="14.25">
      <c r="A585" t="s">
        <v>1305</v>
      </c>
      <c r="B585" t="s">
        <v>1306</v>
      </c>
      <c r="C585" t="s">
        <v>1315</v>
      </c>
      <c r="E585" t="s">
        <v>33</v>
      </c>
      <c r="F585" t="s">
        <v>1316</v>
      </c>
      <c r="G585" t="s">
        <v>1304</v>
      </c>
      <c r="I585" t="s">
        <v>37</v>
      </c>
      <c r="K585" t="str">
        <f t="shared" si="16"/>
        <v/>
      </c>
      <c r="L585" t="str">
        <f t="shared" si="17"/>
        <v>e-Notification;</v>
      </c>
      <c r="P585" t="s">
        <v>36</v>
      </c>
    </row>
    <row r="586" spans="1:25" ht="14.25">
      <c r="A586" t="s">
        <v>1305</v>
      </c>
      <c r="B586" t="s">
        <v>1306</v>
      </c>
      <c r="C586" t="s">
        <v>1317</v>
      </c>
      <c r="E586" t="s">
        <v>39</v>
      </c>
      <c r="F586" t="s">
        <v>1318</v>
      </c>
      <c r="G586" t="s">
        <v>1304</v>
      </c>
      <c r="K586" t="str">
        <f t="shared" si="16"/>
        <v/>
      </c>
      <c r="L586" t="str">
        <f t="shared" si="17"/>
        <v/>
      </c>
    </row>
    <row r="587" spans="1:25" ht="14.25">
      <c r="A587" t="s">
        <v>1305</v>
      </c>
      <c r="B587" t="s">
        <v>1306</v>
      </c>
      <c r="C587" t="s">
        <v>1319</v>
      </c>
      <c r="E587" t="s">
        <v>107</v>
      </c>
      <c r="F587" t="s">
        <v>1320</v>
      </c>
      <c r="G587" t="s">
        <v>1304</v>
      </c>
      <c r="K587" t="str">
        <f t="shared" si="16"/>
        <v/>
      </c>
      <c r="L587" t="str">
        <f t="shared" si="17"/>
        <v/>
      </c>
    </row>
    <row r="588" spans="1:25" ht="14.25">
      <c r="A588" t="s">
        <v>1305</v>
      </c>
      <c r="B588" t="s">
        <v>1306</v>
      </c>
      <c r="C588" t="s">
        <v>732</v>
      </c>
      <c r="E588" t="s">
        <v>107</v>
      </c>
      <c r="F588" t="s">
        <v>1321</v>
      </c>
      <c r="G588" t="s">
        <v>1304</v>
      </c>
      <c r="K588" t="str">
        <f t="shared" si="16"/>
        <v/>
      </c>
      <c r="L588" t="str">
        <f t="shared" si="17"/>
        <v/>
      </c>
    </row>
    <row r="589" spans="1:25" ht="14.25">
      <c r="A589" t="s">
        <v>1305</v>
      </c>
      <c r="B589" t="s">
        <v>1306</v>
      </c>
      <c r="C589" t="s">
        <v>732</v>
      </c>
      <c r="E589" t="s">
        <v>107</v>
      </c>
      <c r="F589" t="s">
        <v>1322</v>
      </c>
      <c r="G589" t="s">
        <v>1304</v>
      </c>
      <c r="K589" t="str">
        <f t="shared" si="16"/>
        <v/>
      </c>
      <c r="L589" t="str">
        <f t="shared" si="17"/>
        <v/>
      </c>
    </row>
    <row r="590" spans="1:25" ht="14.25">
      <c r="A590" t="s">
        <v>1305</v>
      </c>
      <c r="B590" t="s">
        <v>1306</v>
      </c>
      <c r="C590" t="s">
        <v>1323</v>
      </c>
      <c r="E590" t="s">
        <v>44</v>
      </c>
      <c r="F590" t="s">
        <v>1324</v>
      </c>
      <c r="G590" t="s">
        <v>1304</v>
      </c>
      <c r="K590" t="str">
        <f t="shared" si="16"/>
        <v/>
      </c>
      <c r="L590" t="str">
        <f t="shared" si="17"/>
        <v/>
      </c>
    </row>
    <row r="591" spans="1:25" ht="14.25">
      <c r="A591" t="s">
        <v>1305</v>
      </c>
      <c r="B591" t="s">
        <v>1306</v>
      </c>
      <c r="C591" t="s">
        <v>1325</v>
      </c>
      <c r="E591" t="s">
        <v>44</v>
      </c>
      <c r="F591" t="s">
        <v>1324</v>
      </c>
      <c r="G591" t="s">
        <v>1304</v>
      </c>
      <c r="K591" t="str">
        <f t="shared" si="16"/>
        <v/>
      </c>
      <c r="L591" t="str">
        <f t="shared" si="17"/>
        <v/>
      </c>
    </row>
    <row r="592" spans="1:25" ht="14.25">
      <c r="A592" t="s">
        <v>1305</v>
      </c>
      <c r="B592" t="s">
        <v>1306</v>
      </c>
      <c r="C592" t="s">
        <v>1323</v>
      </c>
      <c r="E592" t="s">
        <v>45</v>
      </c>
      <c r="F592" t="s">
        <v>1326</v>
      </c>
      <c r="G592" t="s">
        <v>1304</v>
      </c>
      <c r="K592" t="str">
        <f t="shared" si="16"/>
        <v/>
      </c>
      <c r="L592" t="str">
        <f t="shared" si="17"/>
        <v/>
      </c>
    </row>
    <row r="593" spans="1:25" ht="14.25">
      <c r="A593" t="s">
        <v>1305</v>
      </c>
      <c r="B593" t="s">
        <v>1306</v>
      </c>
      <c r="C593" t="s">
        <v>1325</v>
      </c>
      <c r="E593" t="s">
        <v>45</v>
      </c>
      <c r="F593" t="s">
        <v>1326</v>
      </c>
      <c r="G593" t="s">
        <v>1327</v>
      </c>
      <c r="K593" t="str">
        <f t="shared" si="16"/>
        <v/>
      </c>
      <c r="L593" t="str">
        <f t="shared" si="17"/>
        <v/>
      </c>
    </row>
    <row r="594" spans="1:25" ht="14.25">
      <c r="A594" s="5" t="s">
        <v>1328</v>
      </c>
      <c r="B594" s="5" t="s">
        <v>1329</v>
      </c>
      <c r="C594" s="5" t="s">
        <v>1330</v>
      </c>
      <c r="D594" s="5"/>
      <c r="E594" s="5" t="s">
        <v>33</v>
      </c>
      <c r="F594" s="5" t="s">
        <v>385</v>
      </c>
      <c r="G594" s="5" t="s">
        <v>1327</v>
      </c>
      <c r="H594" s="5" t="s">
        <v>36</v>
      </c>
      <c r="I594" s="5" t="s">
        <v>91</v>
      </c>
      <c r="J594" s="5"/>
      <c r="K594" s="5" t="str">
        <f t="shared" si="16"/>
        <v/>
      </c>
      <c r="L594" s="5" t="str">
        <f t="shared" si="17"/>
        <v>e-Notification;</v>
      </c>
      <c r="M594" s="5"/>
      <c r="N594" s="5"/>
      <c r="O594" s="5"/>
      <c r="P594" s="5" t="s">
        <v>36</v>
      </c>
      <c r="Q594" s="5"/>
      <c r="R594" s="5"/>
      <c r="S594" s="5"/>
      <c r="T594" s="5"/>
      <c r="U594" s="5"/>
      <c r="V594" s="5"/>
      <c r="W594" s="5"/>
      <c r="X594" s="5"/>
      <c r="Y594" s="5"/>
    </row>
    <row r="595" spans="1:25" ht="14.25">
      <c r="A595" t="s">
        <v>1328</v>
      </c>
      <c r="B595" t="s">
        <v>1329</v>
      </c>
      <c r="C595" t="s">
        <v>1331</v>
      </c>
      <c r="E595" t="s">
        <v>61</v>
      </c>
      <c r="G595" t="s">
        <v>1327</v>
      </c>
      <c r="K595" t="str">
        <f t="shared" si="16"/>
        <v/>
      </c>
      <c r="L595" t="str">
        <f t="shared" si="17"/>
        <v/>
      </c>
    </row>
    <row r="596" spans="1:25" ht="14.25">
      <c r="A596" t="s">
        <v>1328</v>
      </c>
      <c r="B596" t="s">
        <v>1329</v>
      </c>
      <c r="C596" t="s">
        <v>476</v>
      </c>
      <c r="E596" t="s">
        <v>39</v>
      </c>
      <c r="F596" t="s">
        <v>477</v>
      </c>
      <c r="G596" t="s">
        <v>1327</v>
      </c>
      <c r="K596" t="str">
        <f t="shared" ref="K596:K654" si="18">CONCATENATE(IF(M596="YES","UC1;",""),IF(N596="YES"," UC2;",""),IF(O596="YES"," UC3",""))</f>
        <v/>
      </c>
      <c r="L596" t="str">
        <f t="shared" ref="L596:L654" si="19">CONCATENATE(IF(P596="YES","e-Notification;",""),IF(Q596="YES"," e-Access;",""),IF(R596="YES"," e-Submission;",""),IF(S596="YES"," e-Evaluation;",""),IF(T596="YES"," e-Awarding;",""),IF(U596="YES"," e-Request;",""),IF(V596="YES"," e-Ordering;",""),IF(W596="YES"," e-Fulfiltment;",""),IF(X596="YES"," e-Invoicing;",""),IF(Y596="YES"," e-Payment;",""))</f>
        <v/>
      </c>
    </row>
    <row r="597" spans="1:25" ht="14.25">
      <c r="A597" t="s">
        <v>1328</v>
      </c>
      <c r="B597" t="s">
        <v>1329</v>
      </c>
      <c r="C597" t="s">
        <v>1332</v>
      </c>
      <c r="E597" t="s">
        <v>39</v>
      </c>
      <c r="F597" t="s">
        <v>1333</v>
      </c>
      <c r="G597" t="s">
        <v>1327</v>
      </c>
      <c r="K597" t="str">
        <f t="shared" si="18"/>
        <v/>
      </c>
      <c r="L597" t="str">
        <f t="shared" si="19"/>
        <v/>
      </c>
    </row>
    <row r="598" spans="1:25" ht="14.25">
      <c r="A598" t="s">
        <v>1328</v>
      </c>
      <c r="B598" t="s">
        <v>1329</v>
      </c>
      <c r="C598" t="s">
        <v>1334</v>
      </c>
      <c r="E598" t="s">
        <v>39</v>
      </c>
      <c r="F598" t="s">
        <v>869</v>
      </c>
      <c r="K598" t="str">
        <f t="shared" si="18"/>
        <v/>
      </c>
      <c r="L598" t="str">
        <f t="shared" si="19"/>
        <v/>
      </c>
    </row>
    <row r="599" spans="1:25" ht="14.25">
      <c r="A599" s="5" t="s">
        <v>1335</v>
      </c>
      <c r="B599" s="5" t="s">
        <v>1336</v>
      </c>
      <c r="C599" s="5" t="s">
        <v>1337</v>
      </c>
      <c r="D599" s="5"/>
      <c r="E599" s="5" t="s">
        <v>101</v>
      </c>
      <c r="F599" s="5" t="s">
        <v>1338</v>
      </c>
      <c r="G599" s="5" t="s">
        <v>1339</v>
      </c>
      <c r="H599" s="5" t="s">
        <v>36</v>
      </c>
      <c r="I599" s="5" t="s">
        <v>160</v>
      </c>
      <c r="J599" s="5"/>
      <c r="K599" s="5" t="str">
        <f t="shared" si="18"/>
        <v/>
      </c>
      <c r="L599" s="5" t="str">
        <f t="shared" si="19"/>
        <v xml:space="preserve"> e-Request; e-Ordering; e-Fulfiltment; e-Invoicing; e-Payment;</v>
      </c>
      <c r="M599" s="5"/>
      <c r="N599" s="5"/>
      <c r="O599" s="5"/>
      <c r="P599" s="5"/>
      <c r="Q599" s="5"/>
      <c r="R599" s="5"/>
      <c r="S599" s="5"/>
      <c r="T599" s="5"/>
      <c r="U599" s="5" t="s">
        <v>36</v>
      </c>
      <c r="V599" s="5" t="s">
        <v>36</v>
      </c>
      <c r="W599" s="5" t="s">
        <v>36</v>
      </c>
      <c r="X599" s="5" t="s">
        <v>36</v>
      </c>
      <c r="Y599" s="5" t="s">
        <v>36</v>
      </c>
    </row>
    <row r="600" spans="1:25" ht="14.25">
      <c r="A600" s="5" t="s">
        <v>1340</v>
      </c>
      <c r="B600" s="5" t="s">
        <v>1341</v>
      </c>
      <c r="C600" s="5" t="s">
        <v>1342</v>
      </c>
      <c r="D600" s="5"/>
      <c r="E600" s="5" t="s">
        <v>33</v>
      </c>
      <c r="F600" s="5" t="s">
        <v>559</v>
      </c>
      <c r="G600" s="5" t="s">
        <v>1339</v>
      </c>
      <c r="H600" s="5" t="s">
        <v>36</v>
      </c>
      <c r="I600" s="5" t="s">
        <v>139</v>
      </c>
      <c r="J600" s="5"/>
      <c r="K600" s="5" t="str">
        <f t="shared" si="18"/>
        <v xml:space="preserve"> UC3</v>
      </c>
      <c r="L600" s="5" t="str">
        <f t="shared" si="19"/>
        <v>e-Notification; e-Evaluation;</v>
      </c>
      <c r="M600" s="5"/>
      <c r="N600" s="5"/>
      <c r="O600" s="5" t="s">
        <v>36</v>
      </c>
      <c r="P600" s="5" t="s">
        <v>36</v>
      </c>
      <c r="Q600" s="5"/>
      <c r="R600" s="5"/>
      <c r="S600" s="5" t="s">
        <v>36</v>
      </c>
      <c r="T600" s="5"/>
      <c r="U600" s="5"/>
      <c r="V600" s="5"/>
      <c r="W600" s="5"/>
      <c r="X600" s="5"/>
      <c r="Y600" s="5"/>
    </row>
    <row r="601" spans="1:25" ht="14.25">
      <c r="A601" t="s">
        <v>1340</v>
      </c>
      <c r="B601" t="s">
        <v>1341</v>
      </c>
      <c r="C601" t="s">
        <v>1343</v>
      </c>
      <c r="E601" t="s">
        <v>45</v>
      </c>
      <c r="F601" t="s">
        <v>561</v>
      </c>
      <c r="G601" t="s">
        <v>1344</v>
      </c>
      <c r="K601" t="str">
        <f t="shared" si="18"/>
        <v/>
      </c>
      <c r="L601" t="str">
        <f t="shared" si="19"/>
        <v/>
      </c>
    </row>
    <row r="602" spans="1:25" ht="14.25">
      <c r="A602" s="5" t="s">
        <v>1345</v>
      </c>
      <c r="B602" s="5" t="s">
        <v>1346</v>
      </c>
      <c r="C602" s="5" t="s">
        <v>1347</v>
      </c>
      <c r="D602" s="5"/>
      <c r="E602" s="5" t="s">
        <v>33</v>
      </c>
      <c r="F602" s="5" t="s">
        <v>566</v>
      </c>
      <c r="G602" s="5" t="s">
        <v>1344</v>
      </c>
      <c r="H602" s="5" t="s">
        <v>36</v>
      </c>
      <c r="I602" s="5" t="s">
        <v>91</v>
      </c>
      <c r="J602" s="5"/>
      <c r="K602" s="5" t="str">
        <f t="shared" si="18"/>
        <v xml:space="preserve"> UC3</v>
      </c>
      <c r="L602" s="5" t="str">
        <f t="shared" si="19"/>
        <v>e-Notification; e-Evaluation;</v>
      </c>
      <c r="M602" s="5"/>
      <c r="N602" s="5"/>
      <c r="O602" s="5" t="s">
        <v>36</v>
      </c>
      <c r="P602" s="5" t="s">
        <v>36</v>
      </c>
      <c r="Q602" s="5"/>
      <c r="R602" s="5"/>
      <c r="S602" s="5" t="s">
        <v>36</v>
      </c>
      <c r="T602" s="5"/>
      <c r="U602" s="5"/>
      <c r="V602" s="5"/>
      <c r="W602" s="5"/>
      <c r="X602" s="5"/>
      <c r="Y602" s="5"/>
    </row>
    <row r="603" spans="1:25" ht="14.25">
      <c r="A603" t="s">
        <v>1345</v>
      </c>
      <c r="B603" t="s">
        <v>1346</v>
      </c>
      <c r="C603" t="s">
        <v>567</v>
      </c>
      <c r="E603" t="s">
        <v>56</v>
      </c>
      <c r="F603" t="s">
        <v>568</v>
      </c>
      <c r="G603" t="s">
        <v>1344</v>
      </c>
      <c r="K603" t="str">
        <f t="shared" si="18"/>
        <v/>
      </c>
      <c r="L603" t="str">
        <f t="shared" si="19"/>
        <v/>
      </c>
    </row>
    <row r="604" spans="1:25" ht="14.25">
      <c r="A604" t="s">
        <v>1345</v>
      </c>
      <c r="B604" t="s">
        <v>1346</v>
      </c>
      <c r="C604" t="s">
        <v>569</v>
      </c>
      <c r="E604" t="s">
        <v>56</v>
      </c>
      <c r="F604" t="s">
        <v>570</v>
      </c>
      <c r="G604" t="s">
        <v>1344</v>
      </c>
      <c r="K604" t="str">
        <f t="shared" si="18"/>
        <v/>
      </c>
      <c r="L604" t="str">
        <f t="shared" si="19"/>
        <v/>
      </c>
    </row>
    <row r="605" spans="1:25" ht="14.25">
      <c r="A605" t="s">
        <v>1345</v>
      </c>
      <c r="B605" t="s">
        <v>1346</v>
      </c>
      <c r="C605" t="s">
        <v>1348</v>
      </c>
      <c r="E605" t="s">
        <v>64</v>
      </c>
      <c r="G605" t="s">
        <v>1349</v>
      </c>
      <c r="K605" t="str">
        <f t="shared" si="18"/>
        <v/>
      </c>
      <c r="L605" t="str">
        <f t="shared" si="19"/>
        <v/>
      </c>
    </row>
    <row r="606" spans="1:25" ht="14.25">
      <c r="A606" s="5" t="s">
        <v>1350</v>
      </c>
      <c r="B606" s="5" t="s">
        <v>1351</v>
      </c>
      <c r="C606" s="5" t="s">
        <v>1352</v>
      </c>
      <c r="D606" s="5"/>
      <c r="E606" s="5" t="s">
        <v>33</v>
      </c>
      <c r="F606" s="5" t="s">
        <v>1353</v>
      </c>
      <c r="G606" s="5" t="s">
        <v>1349</v>
      </c>
      <c r="H606" s="5" t="s">
        <v>36</v>
      </c>
      <c r="I606" s="5" t="s">
        <v>474</v>
      </c>
      <c r="J606" s="5"/>
      <c r="K606" s="5" t="str">
        <f t="shared" si="18"/>
        <v>UC1; UC2;</v>
      </c>
      <c r="L606" s="5" t="str">
        <f t="shared" si="19"/>
        <v>e-Notification; e-Evaluation;</v>
      </c>
      <c r="M606" s="5" t="s">
        <v>36</v>
      </c>
      <c r="N606" s="5" t="s">
        <v>36</v>
      </c>
      <c r="O606" s="5"/>
      <c r="P606" s="5" t="s">
        <v>36</v>
      </c>
      <c r="Q606" s="5"/>
      <c r="R606" s="5"/>
      <c r="S606" s="5" t="s">
        <v>36</v>
      </c>
      <c r="T606" s="5"/>
      <c r="U606" s="5"/>
      <c r="V606" s="5"/>
      <c r="W606" s="5"/>
      <c r="X606" s="5"/>
      <c r="Y606" s="5"/>
    </row>
    <row r="607" spans="1:25" ht="14.25">
      <c r="A607" t="s">
        <v>1350</v>
      </c>
      <c r="B607" t="s">
        <v>1351</v>
      </c>
      <c r="C607" t="s">
        <v>1354</v>
      </c>
      <c r="E607" t="s">
        <v>64</v>
      </c>
      <c r="G607" t="s">
        <v>1349</v>
      </c>
      <c r="K607" t="str">
        <f t="shared" si="18"/>
        <v/>
      </c>
      <c r="L607" t="str">
        <f t="shared" si="19"/>
        <v/>
      </c>
    </row>
    <row r="608" spans="1:25" ht="14.25">
      <c r="A608" t="s">
        <v>1350</v>
      </c>
      <c r="B608" t="s">
        <v>1351</v>
      </c>
      <c r="C608" t="s">
        <v>1355</v>
      </c>
      <c r="E608" t="s">
        <v>61</v>
      </c>
      <c r="G608" t="s">
        <v>1349</v>
      </c>
      <c r="K608" t="str">
        <f t="shared" si="18"/>
        <v/>
      </c>
      <c r="L608" t="str">
        <f t="shared" si="19"/>
        <v/>
      </c>
    </row>
    <row r="609" spans="1:25" ht="14.25">
      <c r="A609" t="s">
        <v>1350</v>
      </c>
      <c r="B609" t="s">
        <v>1351</v>
      </c>
      <c r="C609" t="s">
        <v>476</v>
      </c>
      <c r="E609" t="s">
        <v>39</v>
      </c>
      <c r="F609" t="s">
        <v>477</v>
      </c>
      <c r="G609" t="s">
        <v>1349</v>
      </c>
      <c r="K609" t="str">
        <f t="shared" si="18"/>
        <v/>
      </c>
      <c r="L609" t="str">
        <f t="shared" si="19"/>
        <v/>
      </c>
    </row>
    <row r="610" spans="1:25" ht="14.25">
      <c r="A610" t="s">
        <v>1350</v>
      </c>
      <c r="B610" t="s">
        <v>1351</v>
      </c>
      <c r="C610" t="s">
        <v>1356</v>
      </c>
      <c r="E610" t="s">
        <v>39</v>
      </c>
      <c r="F610" t="s">
        <v>1357</v>
      </c>
      <c r="G610" t="s">
        <v>1349</v>
      </c>
      <c r="K610" t="str">
        <f t="shared" si="18"/>
        <v/>
      </c>
      <c r="L610" t="str">
        <f t="shared" si="19"/>
        <v/>
      </c>
    </row>
    <row r="611" spans="1:25" ht="14.25">
      <c r="A611" s="5" t="s">
        <v>1350</v>
      </c>
      <c r="B611" s="5" t="s">
        <v>1358</v>
      </c>
      <c r="C611" s="5" t="s">
        <v>1354</v>
      </c>
      <c r="D611" s="5"/>
      <c r="E611" s="5" t="s">
        <v>1359</v>
      </c>
      <c r="F611" s="5"/>
      <c r="G611" s="5" t="s">
        <v>1349</v>
      </c>
      <c r="H611" s="5" t="s">
        <v>36</v>
      </c>
      <c r="I611" s="5"/>
      <c r="J611" s="5"/>
      <c r="K611" s="5" t="str">
        <f t="shared" si="18"/>
        <v/>
      </c>
      <c r="L611" s="5" t="str">
        <f t="shared" si="19"/>
        <v/>
      </c>
      <c r="M611" s="5"/>
      <c r="N611" s="5"/>
      <c r="O611" s="5"/>
      <c r="P611" s="5"/>
      <c r="Q611" s="5"/>
      <c r="R611" s="5"/>
      <c r="S611" s="5"/>
      <c r="T611" s="5"/>
      <c r="U611" s="5"/>
      <c r="V611" s="5"/>
      <c r="W611" s="5"/>
      <c r="X611" s="5"/>
      <c r="Y611" s="5"/>
    </row>
    <row r="612" spans="1:25" ht="14.25">
      <c r="A612" t="s">
        <v>1350</v>
      </c>
      <c r="B612" t="s">
        <v>1358</v>
      </c>
      <c r="C612" t="s">
        <v>1354</v>
      </c>
      <c r="E612" t="s">
        <v>44</v>
      </c>
      <c r="G612" t="s">
        <v>1360</v>
      </c>
      <c r="K612" t="str">
        <f t="shared" si="18"/>
        <v/>
      </c>
      <c r="L612" t="str">
        <f t="shared" si="19"/>
        <v/>
      </c>
    </row>
    <row r="613" spans="1:25" ht="14.25">
      <c r="A613" s="5" t="s">
        <v>1361</v>
      </c>
      <c r="B613" s="5" t="s">
        <v>1362</v>
      </c>
      <c r="C613" s="5" t="s">
        <v>1363</v>
      </c>
      <c r="D613" s="5"/>
      <c r="E613" s="5" t="s">
        <v>33</v>
      </c>
      <c r="F613" s="5"/>
      <c r="G613" s="5" t="s">
        <v>1360</v>
      </c>
      <c r="H613" s="5" t="s">
        <v>36</v>
      </c>
      <c r="I613" s="5" t="s">
        <v>37</v>
      </c>
      <c r="J613" s="5"/>
      <c r="K613" s="5" t="str">
        <f t="shared" si="18"/>
        <v/>
      </c>
      <c r="L613" s="5" t="str">
        <f t="shared" si="19"/>
        <v>e-Notification; e-Submission;</v>
      </c>
      <c r="M613" s="5"/>
      <c r="N613" s="5"/>
      <c r="O613" s="5"/>
      <c r="P613" s="5" t="s">
        <v>36</v>
      </c>
      <c r="Q613" s="5"/>
      <c r="R613" s="5" t="s">
        <v>36</v>
      </c>
      <c r="S613" s="5"/>
      <c r="T613" s="5"/>
      <c r="U613" s="5"/>
      <c r="V613" s="5"/>
      <c r="W613" s="5"/>
      <c r="X613" s="5"/>
      <c r="Y613" s="5"/>
    </row>
    <row r="614" spans="1:25" ht="14.25">
      <c r="A614" t="s">
        <v>1361</v>
      </c>
      <c r="B614" t="s">
        <v>1362</v>
      </c>
      <c r="C614" t="s">
        <v>1364</v>
      </c>
      <c r="E614" t="s">
        <v>64</v>
      </c>
      <c r="G614" t="s">
        <v>1365</v>
      </c>
      <c r="K614" t="str">
        <f t="shared" si="18"/>
        <v/>
      </c>
      <c r="L614" t="str">
        <f t="shared" si="19"/>
        <v/>
      </c>
    </row>
    <row r="615" spans="1:25" ht="14.25">
      <c r="A615" s="5" t="s">
        <v>1366</v>
      </c>
      <c r="B615" s="5" t="s">
        <v>1367</v>
      </c>
      <c r="C615" s="5" t="s">
        <v>1368</v>
      </c>
      <c r="D615" s="5"/>
      <c r="E615" s="5" t="s">
        <v>44</v>
      </c>
      <c r="F615" s="5"/>
      <c r="G615" s="5" t="s">
        <v>1365</v>
      </c>
      <c r="H615" s="5" t="s">
        <v>36</v>
      </c>
      <c r="I615" s="5" t="s">
        <v>269</v>
      </c>
      <c r="J615" s="5"/>
      <c r="K615" s="5" t="str">
        <f t="shared" si="18"/>
        <v/>
      </c>
      <c r="L615" s="5" t="str">
        <f t="shared" si="19"/>
        <v>e-Notification;</v>
      </c>
      <c r="M615" s="5"/>
      <c r="N615" s="5"/>
      <c r="O615" s="5"/>
      <c r="P615" s="5" t="s">
        <v>36</v>
      </c>
      <c r="Q615" s="5"/>
      <c r="R615" s="5"/>
      <c r="S615" s="5"/>
      <c r="T615" s="5"/>
      <c r="U615" s="5"/>
      <c r="V615" s="5"/>
      <c r="W615" s="5"/>
      <c r="X615" s="5"/>
      <c r="Y615" s="5"/>
    </row>
    <row r="616" spans="1:25" ht="14.25">
      <c r="A616" t="s">
        <v>1366</v>
      </c>
      <c r="B616" t="s">
        <v>1367</v>
      </c>
      <c r="C616" t="s">
        <v>1369</v>
      </c>
      <c r="E616" t="s">
        <v>64</v>
      </c>
      <c r="G616" t="s">
        <v>1370</v>
      </c>
      <c r="K616" t="str">
        <f t="shared" si="18"/>
        <v/>
      </c>
      <c r="L616" t="str">
        <f t="shared" si="19"/>
        <v/>
      </c>
    </row>
    <row r="617" spans="1:25" ht="14.25">
      <c r="A617" s="5" t="s">
        <v>1371</v>
      </c>
      <c r="B617" s="5" t="s">
        <v>1372</v>
      </c>
      <c r="C617" s="5" t="s">
        <v>1373</v>
      </c>
      <c r="D617" s="5"/>
      <c r="E617" s="5" t="s">
        <v>33</v>
      </c>
      <c r="F617" s="5" t="s">
        <v>1374</v>
      </c>
      <c r="G617" s="5" t="s">
        <v>1370</v>
      </c>
      <c r="H617" s="5" t="s">
        <v>36</v>
      </c>
      <c r="I617" s="5" t="s">
        <v>37</v>
      </c>
      <c r="J617" s="5"/>
      <c r="K617" s="5" t="str">
        <f t="shared" si="18"/>
        <v/>
      </c>
      <c r="L617" s="5" t="str">
        <f t="shared" si="19"/>
        <v>e-Notification;</v>
      </c>
      <c r="M617" s="5"/>
      <c r="N617" s="5"/>
      <c r="O617" s="5"/>
      <c r="P617" s="5" t="s">
        <v>36</v>
      </c>
      <c r="Q617" s="5"/>
      <c r="R617" s="5"/>
      <c r="S617" s="5"/>
      <c r="T617" s="5"/>
      <c r="U617" s="5"/>
      <c r="V617" s="5"/>
      <c r="W617" s="5"/>
      <c r="X617" s="5"/>
      <c r="Y617" s="5"/>
    </row>
    <row r="618" spans="1:25" ht="14.25">
      <c r="A618" t="s">
        <v>1371</v>
      </c>
      <c r="B618" t="s">
        <v>1372</v>
      </c>
      <c r="C618" t="s">
        <v>1375</v>
      </c>
      <c r="E618" t="s">
        <v>64</v>
      </c>
      <c r="K618" t="str">
        <f t="shared" si="18"/>
        <v/>
      </c>
      <c r="L618" t="str">
        <f t="shared" si="19"/>
        <v/>
      </c>
    </row>
    <row r="619" spans="1:25" ht="14.25">
      <c r="A619" s="5" t="s">
        <v>1376</v>
      </c>
      <c r="B619" s="5" t="s">
        <v>1377</v>
      </c>
      <c r="C619" s="5" t="s">
        <v>1378</v>
      </c>
      <c r="D619" s="5"/>
      <c r="E619" s="5" t="s">
        <v>45</v>
      </c>
      <c r="F619" s="5" t="s">
        <v>1379</v>
      </c>
      <c r="G619" s="5"/>
      <c r="H619" s="5" t="s">
        <v>36</v>
      </c>
      <c r="I619" s="5" t="s">
        <v>139</v>
      </c>
      <c r="J619" s="5"/>
      <c r="K619" s="5" t="str">
        <f t="shared" si="18"/>
        <v/>
      </c>
      <c r="L619" s="5" t="str">
        <f t="shared" si="19"/>
        <v xml:space="preserve"> e-Submission; e-Evaluation; e-Awarding;</v>
      </c>
      <c r="M619" s="5"/>
      <c r="N619" s="5"/>
      <c r="O619" s="5"/>
      <c r="P619" s="5"/>
      <c r="Q619" s="5"/>
      <c r="R619" s="5" t="s">
        <v>36</v>
      </c>
      <c r="S619" s="5" t="s">
        <v>36</v>
      </c>
      <c r="T619" s="5" t="s">
        <v>36</v>
      </c>
      <c r="U619" s="5"/>
      <c r="V619" s="5"/>
      <c r="W619" s="5"/>
      <c r="X619" s="5"/>
      <c r="Y619" s="5"/>
    </row>
    <row r="620" spans="1:25" ht="14.25">
      <c r="A620" t="s">
        <v>1376</v>
      </c>
      <c r="B620" t="s">
        <v>1377</v>
      </c>
      <c r="C620" t="s">
        <v>1380</v>
      </c>
      <c r="E620" t="s">
        <v>167</v>
      </c>
      <c r="F620" t="s">
        <v>1381</v>
      </c>
      <c r="K620" t="str">
        <f t="shared" si="18"/>
        <v/>
      </c>
      <c r="L620" t="str">
        <f t="shared" si="19"/>
        <v/>
      </c>
    </row>
    <row r="621" spans="1:25" ht="14.25">
      <c r="A621" t="s">
        <v>1376</v>
      </c>
      <c r="B621" t="s">
        <v>1377</v>
      </c>
      <c r="C621" t="s">
        <v>1382</v>
      </c>
      <c r="E621" t="s">
        <v>101</v>
      </c>
      <c r="F621" t="s">
        <v>1381</v>
      </c>
      <c r="G621" t="s">
        <v>1383</v>
      </c>
      <c r="K621" t="str">
        <f t="shared" si="18"/>
        <v/>
      </c>
      <c r="L621" t="str">
        <f t="shared" si="19"/>
        <v/>
      </c>
    </row>
    <row r="622" spans="1:25" ht="14.25">
      <c r="A622" s="5" t="s">
        <v>1384</v>
      </c>
      <c r="B622" s="5" t="s">
        <v>1385</v>
      </c>
      <c r="C622" s="5" t="s">
        <v>1386</v>
      </c>
      <c r="D622" s="5"/>
      <c r="E622" s="5" t="s">
        <v>33</v>
      </c>
      <c r="F622" s="5"/>
      <c r="G622" s="5" t="s">
        <v>1387</v>
      </c>
      <c r="H622" s="5" t="s">
        <v>36</v>
      </c>
      <c r="I622" s="5" t="s">
        <v>37</v>
      </c>
      <c r="J622" s="5"/>
      <c r="K622" s="5" t="str">
        <f t="shared" si="18"/>
        <v>UC1; UC2; UC3</v>
      </c>
      <c r="L622" s="5" t="str">
        <f t="shared" si="19"/>
        <v>e-Notification;</v>
      </c>
      <c r="M622" s="5" t="s">
        <v>36</v>
      </c>
      <c r="N622" s="5" t="s">
        <v>36</v>
      </c>
      <c r="O622" s="5" t="s">
        <v>36</v>
      </c>
      <c r="P622" s="5" t="s">
        <v>36</v>
      </c>
      <c r="Q622" s="5"/>
      <c r="R622" s="5"/>
      <c r="S622" s="5"/>
      <c r="T622" s="5"/>
      <c r="U622" s="5"/>
      <c r="V622" s="5"/>
      <c r="W622" s="5"/>
      <c r="X622" s="5"/>
      <c r="Y622" s="5"/>
    </row>
    <row r="623" spans="1:25" ht="14.25">
      <c r="A623" s="5" t="s">
        <v>1388</v>
      </c>
      <c r="B623" s="5" t="s">
        <v>1389</v>
      </c>
      <c r="C623" s="5" t="s">
        <v>1390</v>
      </c>
      <c r="D623" s="5"/>
      <c r="E623" s="5" t="s">
        <v>33</v>
      </c>
      <c r="F623" s="5" t="s">
        <v>71</v>
      </c>
      <c r="G623" s="5" t="s">
        <v>1391</v>
      </c>
      <c r="H623" s="5" t="s">
        <v>36</v>
      </c>
      <c r="I623" s="5" t="s">
        <v>37</v>
      </c>
      <c r="J623" s="5"/>
      <c r="K623" s="5" t="str">
        <f t="shared" si="18"/>
        <v>UC1; UC3</v>
      </c>
      <c r="L623" s="5" t="str">
        <f t="shared" si="19"/>
        <v>e-Notification;</v>
      </c>
      <c r="M623" s="5" t="s">
        <v>36</v>
      </c>
      <c r="N623" s="5"/>
      <c r="O623" s="5" t="s">
        <v>36</v>
      </c>
      <c r="P623" s="5" t="s">
        <v>36</v>
      </c>
      <c r="Q623" s="5"/>
      <c r="R623" s="5"/>
      <c r="S623" s="5"/>
      <c r="T623" s="5"/>
      <c r="U623" s="5"/>
      <c r="V623" s="5"/>
      <c r="W623" s="5"/>
      <c r="X623" s="5"/>
      <c r="Y623" s="5"/>
    </row>
    <row r="624" spans="1:25" ht="14.25">
      <c r="A624" t="s">
        <v>1388</v>
      </c>
      <c r="B624" t="s">
        <v>1389</v>
      </c>
      <c r="C624" t="s">
        <v>1392</v>
      </c>
      <c r="E624" t="s">
        <v>64</v>
      </c>
      <c r="G624" t="s">
        <v>1393</v>
      </c>
      <c r="K624" t="str">
        <f t="shared" si="18"/>
        <v/>
      </c>
      <c r="L624" t="str">
        <f t="shared" si="19"/>
        <v/>
      </c>
    </row>
    <row r="625" spans="1:25" ht="14.25">
      <c r="A625" t="s">
        <v>1388</v>
      </c>
      <c r="B625" t="s">
        <v>1389</v>
      </c>
      <c r="C625" t="s">
        <v>1394</v>
      </c>
      <c r="E625" t="s">
        <v>61</v>
      </c>
      <c r="G625" t="s">
        <v>1391</v>
      </c>
      <c r="K625" t="str">
        <f t="shared" si="18"/>
        <v/>
      </c>
      <c r="L625" t="str">
        <f t="shared" si="19"/>
        <v/>
      </c>
    </row>
    <row r="626" spans="1:25" ht="14.25">
      <c r="A626" t="s">
        <v>1388</v>
      </c>
      <c r="B626" t="s">
        <v>1389</v>
      </c>
      <c r="C626" t="s">
        <v>1392</v>
      </c>
      <c r="E626" t="s">
        <v>64</v>
      </c>
      <c r="G626" t="s">
        <v>1391</v>
      </c>
      <c r="K626" t="str">
        <f t="shared" si="18"/>
        <v/>
      </c>
      <c r="L626" t="str">
        <f t="shared" si="19"/>
        <v/>
      </c>
    </row>
    <row r="627" spans="1:25" ht="14.25">
      <c r="A627" t="s">
        <v>1388</v>
      </c>
      <c r="B627" t="s">
        <v>1389</v>
      </c>
      <c r="C627" t="s">
        <v>1395</v>
      </c>
      <c r="E627" t="s">
        <v>61</v>
      </c>
      <c r="F627" t="s">
        <v>1396</v>
      </c>
      <c r="G627" t="s">
        <v>1397</v>
      </c>
      <c r="K627" t="str">
        <f t="shared" si="18"/>
        <v/>
      </c>
      <c r="L627" t="str">
        <f t="shared" si="19"/>
        <v/>
      </c>
    </row>
    <row r="628" spans="1:25" ht="14.25">
      <c r="A628" s="5" t="s">
        <v>1398</v>
      </c>
      <c r="B628" s="5" t="s">
        <v>1399</v>
      </c>
      <c r="C628" s="5" t="s">
        <v>1400</v>
      </c>
      <c r="D628" s="5"/>
      <c r="E628" s="5" t="s">
        <v>33</v>
      </c>
      <c r="F628" s="5" t="s">
        <v>1401</v>
      </c>
      <c r="G628" s="5" t="s">
        <v>1397</v>
      </c>
      <c r="H628" s="5" t="s">
        <v>36</v>
      </c>
      <c r="I628" s="5" t="s">
        <v>37</v>
      </c>
      <c r="J628" s="5"/>
      <c r="K628" s="5" t="str">
        <f t="shared" si="18"/>
        <v/>
      </c>
      <c r="L628" s="5" t="str">
        <f t="shared" si="19"/>
        <v>e-Notification;</v>
      </c>
      <c r="M628" s="5"/>
      <c r="N628" s="5"/>
      <c r="O628" s="5"/>
      <c r="P628" s="5" t="s">
        <v>36</v>
      </c>
      <c r="Q628" s="5"/>
      <c r="R628" s="5"/>
      <c r="S628" s="5"/>
      <c r="T628" s="5"/>
      <c r="U628" s="5"/>
      <c r="V628" s="5"/>
      <c r="W628" s="5"/>
      <c r="X628" s="5"/>
      <c r="Y628" s="5"/>
    </row>
    <row r="629" spans="1:25" ht="14.25">
      <c r="A629" t="s">
        <v>1398</v>
      </c>
      <c r="B629" t="s">
        <v>1399</v>
      </c>
      <c r="C629" t="s">
        <v>1402</v>
      </c>
      <c r="E629" t="s">
        <v>64</v>
      </c>
      <c r="G629" t="s">
        <v>1397</v>
      </c>
      <c r="K629" t="str">
        <f t="shared" si="18"/>
        <v/>
      </c>
      <c r="L629" t="str">
        <f t="shared" si="19"/>
        <v/>
      </c>
    </row>
    <row r="630" spans="1:25" ht="14.25">
      <c r="A630" t="s">
        <v>1398</v>
      </c>
      <c r="B630" t="s">
        <v>1399</v>
      </c>
      <c r="C630" t="s">
        <v>1403</v>
      </c>
      <c r="E630" t="s">
        <v>61</v>
      </c>
      <c r="G630" t="s">
        <v>1397</v>
      </c>
      <c r="K630" t="str">
        <f t="shared" si="18"/>
        <v/>
      </c>
      <c r="L630" t="str">
        <f t="shared" si="19"/>
        <v/>
      </c>
    </row>
    <row r="631" spans="1:25" ht="14.25">
      <c r="A631" t="s">
        <v>1398</v>
      </c>
      <c r="B631" t="s">
        <v>1399</v>
      </c>
      <c r="C631" t="s">
        <v>1404</v>
      </c>
      <c r="E631" t="s">
        <v>61</v>
      </c>
      <c r="G631" t="s">
        <v>1397</v>
      </c>
      <c r="K631" t="str">
        <f t="shared" si="18"/>
        <v/>
      </c>
      <c r="L631" t="str">
        <f t="shared" si="19"/>
        <v/>
      </c>
    </row>
    <row r="632" spans="1:25" ht="14.25">
      <c r="A632" t="s">
        <v>1398</v>
      </c>
      <c r="B632" t="s">
        <v>1399</v>
      </c>
      <c r="C632" t="s">
        <v>1405</v>
      </c>
      <c r="E632" t="s">
        <v>61</v>
      </c>
      <c r="G632" t="s">
        <v>1397</v>
      </c>
      <c r="K632" t="str">
        <f t="shared" si="18"/>
        <v/>
      </c>
      <c r="L632" t="str">
        <f t="shared" si="19"/>
        <v/>
      </c>
    </row>
    <row r="633" spans="1:25" ht="14.25">
      <c r="A633" t="s">
        <v>1398</v>
      </c>
      <c r="B633" t="s">
        <v>1399</v>
      </c>
      <c r="C633" t="s">
        <v>1406</v>
      </c>
      <c r="E633" t="s">
        <v>61</v>
      </c>
      <c r="G633" t="s">
        <v>1397</v>
      </c>
      <c r="K633" t="str">
        <f t="shared" si="18"/>
        <v/>
      </c>
      <c r="L633" t="str">
        <f t="shared" si="19"/>
        <v/>
      </c>
    </row>
    <row r="634" spans="1:25" ht="14.25">
      <c r="A634" t="s">
        <v>1398</v>
      </c>
      <c r="B634" t="s">
        <v>1399</v>
      </c>
      <c r="C634" t="s">
        <v>1407</v>
      </c>
      <c r="E634" t="s">
        <v>61</v>
      </c>
      <c r="G634" t="s">
        <v>1397</v>
      </c>
      <c r="K634" t="str">
        <f t="shared" si="18"/>
        <v/>
      </c>
      <c r="L634" t="str">
        <f t="shared" si="19"/>
        <v/>
      </c>
    </row>
    <row r="635" spans="1:25" ht="14.25">
      <c r="A635" t="s">
        <v>1398</v>
      </c>
      <c r="B635" t="s">
        <v>1399</v>
      </c>
      <c r="C635" t="s">
        <v>1408</v>
      </c>
      <c r="E635" t="s">
        <v>61</v>
      </c>
      <c r="G635" t="s">
        <v>1397</v>
      </c>
      <c r="K635" t="str">
        <f t="shared" si="18"/>
        <v/>
      </c>
      <c r="L635" t="str">
        <f t="shared" si="19"/>
        <v/>
      </c>
    </row>
    <row r="636" spans="1:25" ht="14.25">
      <c r="A636" t="s">
        <v>1398</v>
      </c>
      <c r="B636" t="s">
        <v>1399</v>
      </c>
      <c r="C636" t="s">
        <v>1409</v>
      </c>
      <c r="E636" t="s">
        <v>61</v>
      </c>
      <c r="G636" t="s">
        <v>1397</v>
      </c>
      <c r="K636" t="str">
        <f t="shared" si="18"/>
        <v/>
      </c>
      <c r="L636" t="str">
        <f t="shared" si="19"/>
        <v/>
      </c>
    </row>
    <row r="637" spans="1:25" ht="14.25">
      <c r="A637" t="s">
        <v>1398</v>
      </c>
      <c r="B637" t="s">
        <v>1399</v>
      </c>
      <c r="C637" t="s">
        <v>1410</v>
      </c>
      <c r="E637" t="s">
        <v>61</v>
      </c>
      <c r="G637" t="s">
        <v>1411</v>
      </c>
      <c r="K637" t="str">
        <f t="shared" si="18"/>
        <v/>
      </c>
      <c r="L637" t="str">
        <f t="shared" si="19"/>
        <v/>
      </c>
    </row>
    <row r="638" spans="1:25" ht="14.25">
      <c r="A638" s="5" t="s">
        <v>1412</v>
      </c>
      <c r="B638" s="5" t="s">
        <v>1413</v>
      </c>
      <c r="C638" s="5" t="s">
        <v>1414</v>
      </c>
      <c r="D638" s="5"/>
      <c r="E638" s="5" t="s">
        <v>33</v>
      </c>
      <c r="F638" s="5" t="s">
        <v>1415</v>
      </c>
      <c r="G638" s="5" t="s">
        <v>1411</v>
      </c>
      <c r="H638" s="5" t="s">
        <v>36</v>
      </c>
      <c r="I638" s="5" t="s">
        <v>421</v>
      </c>
      <c r="J638" s="5"/>
      <c r="K638" s="5" t="str">
        <f t="shared" si="18"/>
        <v>UC1;</v>
      </c>
      <c r="L638" s="5" t="str">
        <f t="shared" si="19"/>
        <v>e-Notification;</v>
      </c>
      <c r="M638" s="5" t="s">
        <v>36</v>
      </c>
      <c r="N638" s="5"/>
      <c r="O638" s="5"/>
      <c r="P638" s="5" t="s">
        <v>36</v>
      </c>
      <c r="Q638" s="5"/>
      <c r="R638" s="5"/>
      <c r="S638" s="5"/>
      <c r="T638" s="5"/>
      <c r="U638" s="5"/>
      <c r="V638" s="5"/>
      <c r="W638" s="5"/>
      <c r="X638" s="5"/>
      <c r="Y638" s="5"/>
    </row>
    <row r="639" spans="1:25" ht="14.25">
      <c r="A639" t="s">
        <v>1412</v>
      </c>
      <c r="B639" t="s">
        <v>1413</v>
      </c>
      <c r="C639" t="s">
        <v>1416</v>
      </c>
      <c r="E639" t="s">
        <v>61</v>
      </c>
      <c r="F639" t="s">
        <v>1417</v>
      </c>
      <c r="G639" t="s">
        <v>1411</v>
      </c>
      <c r="K639" t="str">
        <f t="shared" si="18"/>
        <v/>
      </c>
      <c r="L639" t="str">
        <f t="shared" si="19"/>
        <v/>
      </c>
    </row>
    <row r="640" spans="1:25" ht="14.25">
      <c r="A640" t="s">
        <v>1412</v>
      </c>
      <c r="B640" t="s">
        <v>1413</v>
      </c>
      <c r="C640" t="s">
        <v>1418</v>
      </c>
      <c r="E640" t="s">
        <v>64</v>
      </c>
      <c r="G640" t="s">
        <v>1419</v>
      </c>
      <c r="K640" t="str">
        <f t="shared" si="18"/>
        <v/>
      </c>
      <c r="L640" t="str">
        <f t="shared" si="19"/>
        <v/>
      </c>
    </row>
    <row r="641" spans="1:25" ht="14.25">
      <c r="A641" s="5" t="s">
        <v>1420</v>
      </c>
      <c r="B641" s="5" t="s">
        <v>1421</v>
      </c>
      <c r="C641" s="5" t="s">
        <v>1422</v>
      </c>
      <c r="D641" s="5"/>
      <c r="E641" s="5" t="s">
        <v>33</v>
      </c>
      <c r="F641" s="5" t="s">
        <v>1423</v>
      </c>
      <c r="G641" s="5"/>
      <c r="H641" s="5" t="s">
        <v>36</v>
      </c>
      <c r="I641" s="5" t="s">
        <v>1424</v>
      </c>
      <c r="J641" s="5"/>
      <c r="K641" s="5" t="str">
        <f t="shared" si="18"/>
        <v/>
      </c>
      <c r="L641" s="5" t="str">
        <f t="shared" si="19"/>
        <v>e-Notification; e-Evaluation;</v>
      </c>
      <c r="M641" s="5"/>
      <c r="N641" s="5"/>
      <c r="O641" s="5"/>
      <c r="P641" s="5" t="s">
        <v>36</v>
      </c>
      <c r="Q641" s="5"/>
      <c r="R641" s="5"/>
      <c r="S641" s="5" t="s">
        <v>36</v>
      </c>
      <c r="T641" s="5"/>
      <c r="U641" s="5"/>
      <c r="V641" s="5"/>
      <c r="W641" s="5"/>
      <c r="X641" s="5"/>
      <c r="Y641" s="5"/>
    </row>
    <row r="642" spans="1:25" ht="14.25">
      <c r="A642" t="s">
        <v>1420</v>
      </c>
      <c r="B642" t="s">
        <v>1421</v>
      </c>
      <c r="C642" t="s">
        <v>1425</v>
      </c>
      <c r="E642" t="s">
        <v>45</v>
      </c>
      <c r="F642" t="s">
        <v>1426</v>
      </c>
      <c r="G642" t="s">
        <v>1419</v>
      </c>
      <c r="K642" t="str">
        <f t="shared" si="18"/>
        <v/>
      </c>
      <c r="L642" t="str">
        <f t="shared" si="19"/>
        <v/>
      </c>
    </row>
    <row r="643" spans="1:25" ht="14.25">
      <c r="A643" t="s">
        <v>1420</v>
      </c>
      <c r="B643" t="s">
        <v>1421</v>
      </c>
      <c r="C643" t="s">
        <v>1427</v>
      </c>
      <c r="E643" t="s">
        <v>64</v>
      </c>
      <c r="G643" t="s">
        <v>1419</v>
      </c>
      <c r="K643" t="str">
        <f t="shared" si="18"/>
        <v/>
      </c>
      <c r="L643" t="str">
        <f t="shared" si="19"/>
        <v/>
      </c>
    </row>
    <row r="644" spans="1:25" ht="14.25">
      <c r="A644" t="s">
        <v>1420</v>
      </c>
      <c r="B644" t="s">
        <v>1421</v>
      </c>
      <c r="C644" t="s">
        <v>1428</v>
      </c>
      <c r="E644" t="s">
        <v>39</v>
      </c>
      <c r="F644" t="s">
        <v>1429</v>
      </c>
      <c r="G644" t="s">
        <v>1430</v>
      </c>
      <c r="K644" t="str">
        <f t="shared" si="18"/>
        <v/>
      </c>
      <c r="L644" t="str">
        <f t="shared" si="19"/>
        <v/>
      </c>
    </row>
    <row r="645" spans="1:25" ht="14.25">
      <c r="A645" s="5" t="s">
        <v>1431</v>
      </c>
      <c r="B645" s="5" t="s">
        <v>1432</v>
      </c>
      <c r="C645" s="5" t="s">
        <v>1433</v>
      </c>
      <c r="D645" s="5"/>
      <c r="E645" s="5" t="s">
        <v>33</v>
      </c>
      <c r="F645" s="5"/>
      <c r="G645" s="5" t="s">
        <v>1430</v>
      </c>
      <c r="H645" s="5" t="s">
        <v>36</v>
      </c>
      <c r="I645" s="5" t="s">
        <v>37</v>
      </c>
      <c r="J645" s="5"/>
      <c r="K645" s="5" t="str">
        <f t="shared" si="18"/>
        <v/>
      </c>
      <c r="L645" s="5" t="str">
        <f t="shared" si="19"/>
        <v>e-Notification;</v>
      </c>
      <c r="M645" s="5"/>
      <c r="N645" s="5"/>
      <c r="O645" s="5"/>
      <c r="P645" s="5" t="s">
        <v>36</v>
      </c>
      <c r="Q645" s="5"/>
      <c r="R645" s="5"/>
      <c r="S645" s="5"/>
      <c r="T645" s="5"/>
      <c r="U645" s="5"/>
      <c r="V645" s="5"/>
      <c r="W645" s="5"/>
      <c r="X645" s="5"/>
      <c r="Y645" s="5"/>
    </row>
    <row r="646" spans="1:25" ht="14.25">
      <c r="A646" t="s">
        <v>1431</v>
      </c>
      <c r="B646" t="s">
        <v>1432</v>
      </c>
      <c r="C646" t="s">
        <v>1434</v>
      </c>
      <c r="E646" t="s">
        <v>64</v>
      </c>
      <c r="G646" t="s">
        <v>1430</v>
      </c>
      <c r="K646" t="str">
        <f t="shared" si="18"/>
        <v/>
      </c>
      <c r="L646" t="str">
        <f t="shared" si="19"/>
        <v/>
      </c>
    </row>
    <row r="647" spans="1:25" ht="14.25">
      <c r="A647" t="s">
        <v>1431</v>
      </c>
      <c r="B647" t="s">
        <v>1432</v>
      </c>
      <c r="C647" t="s">
        <v>1435</v>
      </c>
      <c r="E647" t="s">
        <v>39</v>
      </c>
      <c r="F647" t="s">
        <v>1436</v>
      </c>
      <c r="G647" t="s">
        <v>1430</v>
      </c>
      <c r="K647" t="str">
        <f t="shared" si="18"/>
        <v/>
      </c>
      <c r="L647" t="str">
        <f t="shared" si="19"/>
        <v/>
      </c>
    </row>
    <row r="648" spans="1:25" ht="14.25">
      <c r="A648" t="s">
        <v>1431</v>
      </c>
      <c r="B648" t="s">
        <v>1432</v>
      </c>
      <c r="C648" t="s">
        <v>1437</v>
      </c>
      <c r="E648" t="s">
        <v>61</v>
      </c>
      <c r="G648" t="s">
        <v>1430</v>
      </c>
      <c r="K648" t="str">
        <f t="shared" si="18"/>
        <v/>
      </c>
      <c r="L648" t="str">
        <f t="shared" si="19"/>
        <v/>
      </c>
    </row>
    <row r="649" spans="1:25" ht="14.25">
      <c r="A649" t="s">
        <v>1431</v>
      </c>
      <c r="B649" t="s">
        <v>1432</v>
      </c>
      <c r="C649" t="s">
        <v>1438</v>
      </c>
      <c r="E649" t="s">
        <v>44</v>
      </c>
      <c r="G649" t="s">
        <v>1430</v>
      </c>
      <c r="K649" t="str">
        <f t="shared" si="18"/>
        <v/>
      </c>
      <c r="L649" t="str">
        <f t="shared" si="19"/>
        <v/>
      </c>
    </row>
    <row r="650" spans="1:25" ht="14.25">
      <c r="A650" t="s">
        <v>1431</v>
      </c>
      <c r="B650" t="s">
        <v>1432</v>
      </c>
      <c r="C650" t="s">
        <v>1439</v>
      </c>
      <c r="E650" t="s">
        <v>107</v>
      </c>
      <c r="F650" t="s">
        <v>1440</v>
      </c>
      <c r="G650" t="s">
        <v>1441</v>
      </c>
      <c r="K650" t="str">
        <f t="shared" si="18"/>
        <v/>
      </c>
      <c r="L650" t="str">
        <f t="shared" si="19"/>
        <v/>
      </c>
    </row>
    <row r="651" spans="1:25" ht="14.25">
      <c r="A651" s="5" t="s">
        <v>1442</v>
      </c>
      <c r="B651" s="5" t="s">
        <v>1443</v>
      </c>
      <c r="C651" s="5" t="s">
        <v>1444</v>
      </c>
      <c r="D651" s="5"/>
      <c r="E651" s="5" t="s">
        <v>33</v>
      </c>
      <c r="F651" s="5"/>
      <c r="G651" s="5" t="s">
        <v>1445</v>
      </c>
      <c r="H651" s="5" t="s">
        <v>36</v>
      </c>
      <c r="I651" s="5" t="s">
        <v>37</v>
      </c>
      <c r="J651" s="5"/>
      <c r="K651" s="5" t="str">
        <f t="shared" si="18"/>
        <v>UC1;</v>
      </c>
      <c r="L651" s="5" t="str">
        <f t="shared" si="19"/>
        <v>e-Notification; e-Awarding; e-Request; e-Ordering; e-Fulfiltment; e-Invoicing; e-Payment;</v>
      </c>
      <c r="M651" s="5" t="s">
        <v>36</v>
      </c>
      <c r="N651" s="5"/>
      <c r="O651" s="5"/>
      <c r="P651" s="5" t="s">
        <v>36</v>
      </c>
      <c r="Q651" s="5"/>
      <c r="R651" s="5"/>
      <c r="S651" s="5"/>
      <c r="T651" s="5" t="s">
        <v>36</v>
      </c>
      <c r="U651" s="5" t="s">
        <v>36</v>
      </c>
      <c r="V651" s="5" t="s">
        <v>36</v>
      </c>
      <c r="W651" s="5" t="s">
        <v>36</v>
      </c>
      <c r="X651" s="5" t="s">
        <v>36</v>
      </c>
      <c r="Y651" s="5" t="s">
        <v>36</v>
      </c>
    </row>
    <row r="652" spans="1:25" ht="14.25">
      <c r="A652" s="5" t="s">
        <v>1446</v>
      </c>
      <c r="B652" s="5" t="s">
        <v>1447</v>
      </c>
      <c r="C652" s="5" t="s">
        <v>1448</v>
      </c>
      <c r="D652" s="5"/>
      <c r="E652" s="5" t="s">
        <v>33</v>
      </c>
      <c r="F652" s="5" t="s">
        <v>1449</v>
      </c>
      <c r="G652" s="5" t="s">
        <v>1445</v>
      </c>
      <c r="H652" s="5" t="s">
        <v>36</v>
      </c>
      <c r="I652" s="5" t="s">
        <v>421</v>
      </c>
      <c r="J652" s="5"/>
      <c r="K652" s="5" t="str">
        <f t="shared" si="18"/>
        <v/>
      </c>
      <c r="L652" s="5" t="str">
        <f t="shared" si="19"/>
        <v>e-Notification;</v>
      </c>
      <c r="M652" s="5"/>
      <c r="N652" s="5"/>
      <c r="O652" s="5"/>
      <c r="P652" s="5" t="s">
        <v>36</v>
      </c>
      <c r="Q652" s="5"/>
      <c r="R652" s="5"/>
      <c r="S652" s="5"/>
      <c r="T652" s="5"/>
      <c r="U652" s="5"/>
      <c r="V652" s="5"/>
      <c r="W652" s="5"/>
      <c r="X652" s="5"/>
      <c r="Y652" s="5"/>
    </row>
    <row r="653" spans="1:25" ht="14.25">
      <c r="A653" t="s">
        <v>1446</v>
      </c>
      <c r="B653" t="s">
        <v>1447</v>
      </c>
      <c r="C653" t="s">
        <v>1450</v>
      </c>
      <c r="E653" t="s">
        <v>61</v>
      </c>
      <c r="G653" t="s">
        <v>1445</v>
      </c>
      <c r="K653" t="str">
        <f t="shared" si="18"/>
        <v/>
      </c>
      <c r="L653" t="str">
        <f t="shared" si="19"/>
        <v/>
      </c>
    </row>
    <row r="654" spans="1:25" ht="15" customHeight="1">
      <c r="A654" t="s">
        <v>1446</v>
      </c>
      <c r="B654" t="s">
        <v>1447</v>
      </c>
      <c r="C654" t="s">
        <v>1451</v>
      </c>
      <c r="E654" t="s">
        <v>64</v>
      </c>
      <c r="K654" t="str">
        <f t="shared" si="18"/>
        <v/>
      </c>
      <c r="L654" t="str">
        <f t="shared" si="19"/>
        <v/>
      </c>
    </row>
    <row r="655" spans="1:25" ht="6"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sheetData>
  <mergeCells count="1">
    <mergeCell ref="A1:B1"/>
  </mergeCells>
  <dataValidations disablePrompts="1" count="1">
    <dataValidation type="list" allowBlank="1" sqref="N3:Y10 M3:M8 M11:Y654 H3:H654">
      <formula1>"YES,NO"</formula1>
    </dataValidation>
  </dataValidations>
  <hyperlinks>
    <hyperlink ref="F31" r:id="rId1" location="ObjectiveAwardCriterion"/>
    <hyperlink ref="F32" r:id="rId2" location="SubjectiveAwardCriterion"/>
    <hyperlink ref="F40" r:id="rId3" location="awardAgreement"/>
    <hyperlink ref="F41" r:id="rId4" location="awardedTender"/>
    <hyperlink ref="F52" r:id="rId5" location="organizationreference"/>
    <hyperlink ref="F60" r:id="rId6"/>
    <hyperlink ref="F62" r:id="rId7"/>
    <hyperlink ref="F87" r:id="rId8"/>
    <hyperlink ref="F111" r:id="rId9"/>
    <hyperlink ref="F181" r:id="rId10" location="ElectronicAuction"/>
    <hyperlink ref="F235" r:id="rId11"/>
    <hyperlink ref="F241" r:id="rId12"/>
    <hyperlink ref="F266" r:id="rId13"/>
    <hyperlink ref="F269" r:id="rId14"/>
    <hyperlink ref="F270" r:id="rId15"/>
    <hyperlink ref="E280" r:id="rId16"/>
    <hyperlink ref="F307" r:id="rId17"/>
    <hyperlink ref="F313" r:id="rId18" location="ContractAdditionalObligations"/>
    <hyperlink ref="F314" r:id="rId19" location="finalFinancialGuarantee"/>
    <hyperlink ref="F333" r:id="rId20"/>
    <hyperlink ref="F334" r:id="rId21"/>
    <hyperlink ref="F355" r:id="rId22" location="contract"/>
    <hyperlink ref="F356" r:id="rId23" location="Lot"/>
    <hyperlink ref="F398" r:id="rId24"/>
    <hyperlink ref="F410" r:id="rId25" location="ContractModification"/>
    <hyperlink ref="F411" r:id="rId26" location="ContractModificationConditions"/>
    <hyperlink ref="F443" r:id="rId27"/>
    <hyperlink ref="F444" r:id="rId28"/>
    <hyperlink ref="F587" r:id="rId29" location="ContractExecutionConditions"/>
    <hyperlink ref="F588" r:id="rId30" location="maxSubcontracting"/>
    <hyperlink ref="F589" r:id="rId31" location="minSubcontracting"/>
    <hyperlink ref="F599" r:id="rId32" location="contract%20Specialisation%20of%20Economic%20Operator."/>
    <hyperlink ref="F601" r:id="rId33"/>
    <hyperlink ref="F642" r:id="rId34"/>
    <hyperlink ref="F650" r:id="rId35" location="variantDescription"/>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legacyDrawing r:id="rId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122" activePane="bottomRight" state="frozen"/>
      <selection pane="topRight" activeCell="B1" sqref="B1"/>
      <selection pane="bottomLeft" activeCell="A2" sqref="A2"/>
      <selection pane="bottomRight" activeCell="Z151" sqref="Z151"/>
    </sheetView>
  </sheetViews>
  <sheetFormatPr defaultColWidth="11" defaultRowHeight="14.25"/>
  <cols>
    <col min="1" max="1" width="38.75" style="16" customWidth="1"/>
    <col min="2" max="2" width="13.125" style="19" customWidth="1"/>
    <col min="3" max="3" width="65.25" style="16" customWidth="1"/>
    <col min="4" max="4" width="20" style="16" customWidth="1"/>
    <col min="5" max="5" width="39.75" style="16" customWidth="1"/>
    <col min="6" max="6" width="61.125" style="16" customWidth="1"/>
    <col min="7" max="7" width="7.5" style="16" customWidth="1"/>
    <col min="8" max="8" width="23.125" style="16" customWidth="1"/>
    <col min="9" max="9" width="16.375" style="16" customWidth="1"/>
    <col min="10" max="10" width="26.625" style="16" customWidth="1"/>
    <col min="11" max="11" width="16.875" style="16" customWidth="1"/>
    <col min="12" max="12" width="38.25" style="16" customWidth="1"/>
    <col min="13" max="13" width="23.625" style="16" customWidth="1"/>
    <col min="14" max="14" width="18.875" style="16" customWidth="1"/>
    <col min="15" max="15" width="23.625" style="16" customWidth="1"/>
    <col min="16" max="16" width="11.625" style="16" customWidth="1"/>
    <col min="17" max="17" width="25.375" style="16" customWidth="1"/>
    <col min="18" max="21" width="8" style="16" customWidth="1"/>
    <col min="22" max="22" width="9.125" style="27" customWidth="1"/>
    <col min="23" max="23" width="5.75" style="16" customWidth="1"/>
    <col min="24" max="24" width="22" style="16" customWidth="1"/>
    <col min="25" max="25" width="5.125" style="16" customWidth="1"/>
    <col min="26" max="26" width="56.75" style="16" customWidth="1"/>
    <col min="27" max="31" width="10.75" style="16" customWidth="1"/>
    <col min="32" max="32" width="13" style="13" bestFit="1" customWidth="1"/>
    <col min="33" max="265" width="8" style="16" customWidth="1"/>
    <col min="266" max="266" width="31.25" style="16" customWidth="1"/>
    <col min="267" max="267" width="9.375" style="16" customWidth="1"/>
    <col min="268" max="268" width="65.25" style="16" customWidth="1"/>
    <col min="269" max="269" width="20" style="16" customWidth="1"/>
    <col min="270" max="270" width="39.75" style="16" customWidth="1"/>
    <col min="271" max="271" width="56.5" style="16" customWidth="1"/>
    <col min="272" max="272" width="7.5" style="16" customWidth="1"/>
    <col min="273" max="273" width="23.125" style="16" customWidth="1"/>
    <col min="274" max="274" width="16.375" style="16" customWidth="1"/>
    <col min="275" max="275" width="26.625" style="16" customWidth="1"/>
    <col min="276" max="276" width="16.875" style="16" customWidth="1"/>
    <col min="277" max="277" width="38.25" style="16" customWidth="1"/>
    <col min="278" max="278" width="23.625" style="16" customWidth="1"/>
    <col min="279" max="279" width="18.875" style="16" customWidth="1"/>
    <col min="280" max="280" width="23.625" style="16" customWidth="1"/>
    <col min="281" max="281" width="11.625" style="16" customWidth="1"/>
    <col min="282" max="282" width="25.375" style="16" customWidth="1"/>
    <col min="283" max="283" width="8" style="16" customWidth="1"/>
    <col min="284" max="284" width="12.5" style="16" customWidth="1"/>
    <col min="285" max="285" width="10.5" style="16" customWidth="1"/>
    <col min="286" max="286" width="56.75" style="16" customWidth="1"/>
    <col min="287" max="521" width="8" style="16" customWidth="1"/>
    <col min="522" max="522" width="31.25" style="16" customWidth="1"/>
    <col min="523" max="523" width="9.375" style="16" customWidth="1"/>
    <col min="524" max="524" width="65.25" style="16" customWidth="1"/>
    <col min="525" max="525" width="20" style="16" customWidth="1"/>
    <col min="526" max="526" width="39.75" style="16" customWidth="1"/>
    <col min="527" max="527" width="56.5" style="16" customWidth="1"/>
    <col min="528" max="528" width="7.5" style="16" customWidth="1"/>
    <col min="529" max="529" width="23.125" style="16" customWidth="1"/>
    <col min="530" max="530" width="16.375" style="16" customWidth="1"/>
    <col min="531" max="531" width="26.625" style="16" customWidth="1"/>
    <col min="532" max="532" width="16.875" style="16" customWidth="1"/>
    <col min="533" max="533" width="38.25" style="16" customWidth="1"/>
    <col min="534" max="534" width="23.625" style="16" customWidth="1"/>
    <col min="535" max="535" width="18.875" style="16" customWidth="1"/>
    <col min="536" max="536" width="23.625" style="16" customWidth="1"/>
    <col min="537" max="537" width="11.625" style="16" customWidth="1"/>
    <col min="538" max="538" width="25.375" style="16" customWidth="1"/>
    <col min="539" max="539" width="8" style="16" customWidth="1"/>
    <col min="540" max="540" width="12.5" style="16" customWidth="1"/>
    <col min="541" max="541" width="10.5" style="16" customWidth="1"/>
    <col min="542" max="542" width="56.75" style="16" customWidth="1"/>
    <col min="543" max="777" width="8" style="16" customWidth="1"/>
    <col min="778" max="778" width="31.25" style="16" customWidth="1"/>
    <col min="779" max="779" width="9.375" style="16" customWidth="1"/>
    <col min="780" max="780" width="65.25" style="16" customWidth="1"/>
    <col min="781" max="781" width="20" style="16" customWidth="1"/>
    <col min="782" max="782" width="39.75" style="16" customWidth="1"/>
    <col min="783" max="783" width="56.5" style="16" customWidth="1"/>
    <col min="784" max="784" width="7.5" style="16" customWidth="1"/>
    <col min="785" max="785" width="23.125" style="16" customWidth="1"/>
    <col min="786" max="786" width="16.375" style="16" customWidth="1"/>
    <col min="787" max="787" width="26.625" style="16" customWidth="1"/>
    <col min="788" max="788" width="16.875" style="16" customWidth="1"/>
    <col min="789" max="789" width="38.25" style="16" customWidth="1"/>
    <col min="790" max="790" width="23.625" style="16" customWidth="1"/>
    <col min="791" max="791" width="18.875" style="16" customWidth="1"/>
    <col min="792" max="792" width="23.625" style="16" customWidth="1"/>
    <col min="793" max="793" width="11.625" style="16" customWidth="1"/>
    <col min="794" max="794" width="25.375" style="16" customWidth="1"/>
    <col min="795" max="795" width="8" style="16" customWidth="1"/>
    <col min="796" max="796" width="12.5" style="16" customWidth="1"/>
    <col min="797" max="797" width="10.5" style="16" customWidth="1"/>
    <col min="798" max="798" width="56.75" style="16" customWidth="1"/>
    <col min="799" max="1029" width="8" style="16" customWidth="1"/>
    <col min="1030" max="1030" width="11" customWidth="1"/>
  </cols>
  <sheetData>
    <row r="1" spans="1:32" s="10" customFormat="1" ht="43.35" customHeight="1">
      <c r="A1" s="7" t="s">
        <v>1452</v>
      </c>
      <c r="B1" s="8" t="s">
        <v>1453</v>
      </c>
      <c r="C1" s="8" t="s">
        <v>7</v>
      </c>
      <c r="D1" s="8" t="s">
        <v>1454</v>
      </c>
      <c r="E1" s="8" t="s">
        <v>1455</v>
      </c>
      <c r="F1" s="8" t="s">
        <v>1456</v>
      </c>
      <c r="G1" s="8" t="s">
        <v>1457</v>
      </c>
      <c r="H1" s="8" t="s">
        <v>1458</v>
      </c>
      <c r="I1" s="8" t="s">
        <v>1459</v>
      </c>
      <c r="J1" s="8" t="s">
        <v>1460</v>
      </c>
      <c r="K1" s="8" t="s">
        <v>1461</v>
      </c>
      <c r="L1" s="8" t="s">
        <v>1462</v>
      </c>
      <c r="M1" s="8" t="s">
        <v>1463</v>
      </c>
      <c r="N1" s="8" t="s">
        <v>1464</v>
      </c>
      <c r="O1" s="8" t="s">
        <v>1465</v>
      </c>
      <c r="P1" s="8" t="s">
        <v>1466</v>
      </c>
      <c r="Q1" s="8" t="s">
        <v>1467</v>
      </c>
      <c r="R1" s="8" t="s">
        <v>1468</v>
      </c>
      <c r="S1" s="8" t="s">
        <v>1469</v>
      </c>
      <c r="T1" s="8" t="s">
        <v>1470</v>
      </c>
      <c r="U1" s="8" t="s">
        <v>1471</v>
      </c>
      <c r="V1" s="9" t="s">
        <v>1472</v>
      </c>
      <c r="W1" s="8" t="s">
        <v>1473</v>
      </c>
      <c r="X1" s="8" t="s">
        <v>1474</v>
      </c>
      <c r="Y1" s="8" t="s">
        <v>1475</v>
      </c>
      <c r="Z1" s="8" t="s">
        <v>1476</v>
      </c>
      <c r="AA1" s="8" t="s">
        <v>1477</v>
      </c>
      <c r="AB1" s="8" t="s">
        <v>1478</v>
      </c>
      <c r="AC1" s="8" t="s">
        <v>1479</v>
      </c>
      <c r="AD1" s="8" t="s">
        <v>1480</v>
      </c>
      <c r="AE1" s="8" t="s">
        <v>1481</v>
      </c>
      <c r="AF1" s="8" t="s">
        <v>1482</v>
      </c>
    </row>
    <row r="2" spans="1:32" s="13" customFormat="1" ht="14.1" customHeight="1">
      <c r="A2" s="11" t="str">
        <f>SUBSTITUTE(CONCATENATE(G2,H2)," ","")</f>
        <v>AcceleratedProcedure</v>
      </c>
      <c r="B2" s="12"/>
      <c r="C2" s="11" t="s">
        <v>48</v>
      </c>
      <c r="D2" s="11"/>
      <c r="E2" s="11"/>
      <c r="F2" s="11" t="str">
        <f>CONCATENATE(IF(G2="","",CONCATENATE(G2,"_ ")),H2,". Details")</f>
        <v>Accelerated Procedure. Details</v>
      </c>
      <c r="G2" s="11"/>
      <c r="H2" s="11" t="s">
        <v>47</v>
      </c>
      <c r="I2" s="11"/>
      <c r="J2" s="11"/>
      <c r="K2" s="11"/>
      <c r="L2" s="11"/>
      <c r="M2" s="11"/>
      <c r="N2" s="11"/>
      <c r="O2" s="11"/>
      <c r="P2" s="11"/>
      <c r="Q2" s="11"/>
      <c r="R2" s="11" t="s">
        <v>1483</v>
      </c>
      <c r="S2" s="11" t="s">
        <v>1484</v>
      </c>
      <c r="T2" s="11"/>
      <c r="U2" s="11"/>
      <c r="V2" s="11"/>
      <c r="W2" s="11"/>
      <c r="X2" s="11" t="s">
        <v>47</v>
      </c>
      <c r="Y2" s="11" t="s">
        <v>1485</v>
      </c>
      <c r="Z2" s="11"/>
      <c r="AA2" s="11" t="s">
        <v>36</v>
      </c>
      <c r="AB2" s="11"/>
      <c r="AC2" s="11"/>
      <c r="AD2" s="11"/>
      <c r="AE2" s="11" t="s">
        <v>1486</v>
      </c>
      <c r="AF2" s="11">
        <v>20180208</v>
      </c>
    </row>
    <row r="3" spans="1:32" ht="14.1" customHeight="1">
      <c r="A3" s="14" t="str">
        <f>SUBSTITUTE(CONCATENATE(I3,J3,IF(K3="Identifier","ID",IF(AND(K3="Text",OR(I3&lt;&gt;"",J3&lt;&gt;"")),"",K3)),IF(AND(M3&lt;&gt;"Text",K3&lt;&gt;M3,NOT(AND(K3="URI",M3="Identifier")),NOT(AND(K3="UUID",M3="Identifier")),NOT(AND(K3="OID",M3="Identifier"))),IF(M3="Identifier","ID",M3),""))," ","")</f>
        <v>ProcedureJustificationTypeCode</v>
      </c>
      <c r="B3" s="15" t="s">
        <v>1487</v>
      </c>
      <c r="C3" s="14" t="s">
        <v>2199</v>
      </c>
      <c r="D3" s="14"/>
      <c r="E3" s="14" t="s">
        <v>1488</v>
      </c>
      <c r="F3" s="14" t="str">
        <f>CONCATENATE( IF(G3="","",CONCATENATE(G3,"_ ")),H3,". ",IF(I3="","",CONCATENATE(I3,"_ ")),L3,IF(OR(I3&lt;&gt;"",L3&lt;&gt;M3),CONCATENATE(". ",M3),""))</f>
        <v>Accelerated Procedure. Procedure Justification Type Code. Code</v>
      </c>
      <c r="G3" s="14"/>
      <c r="H3" s="14" t="s">
        <v>47</v>
      </c>
      <c r="I3" s="14"/>
      <c r="J3" s="14" t="s">
        <v>2198</v>
      </c>
      <c r="K3" s="14" t="s">
        <v>1489</v>
      </c>
      <c r="L3" s="14" t="str">
        <f>IF(J3&lt;&gt;"",CONCATENATE(J3," ",K3),K3)</f>
        <v>Procedure Justification Type Code</v>
      </c>
      <c r="M3" s="14" t="s">
        <v>1489</v>
      </c>
      <c r="N3" s="14"/>
      <c r="O3" s="14" t="str">
        <f>IF(N3&lt;&gt;"",CONCATENATE(N3,"_ ",M3,". Type"),CONCATENATE(M3,". Type"))</f>
        <v>Code. Type</v>
      </c>
      <c r="P3" s="14"/>
      <c r="Q3" s="14"/>
      <c r="R3" s="14" t="s">
        <v>1490</v>
      </c>
      <c r="S3" s="14"/>
      <c r="T3" s="14" t="s">
        <v>1491</v>
      </c>
      <c r="U3" s="14"/>
      <c r="V3" s="14"/>
      <c r="W3" s="14"/>
      <c r="X3" s="16" t="s">
        <v>47</v>
      </c>
      <c r="Y3" s="14" t="s">
        <v>1485</v>
      </c>
      <c r="Z3" s="14"/>
      <c r="AA3" s="14" t="s">
        <v>1486</v>
      </c>
      <c r="AB3" s="14"/>
      <c r="AC3" s="14"/>
      <c r="AD3" s="14"/>
      <c r="AE3" s="14" t="s">
        <v>1486</v>
      </c>
      <c r="AF3" s="17">
        <v>20180208</v>
      </c>
    </row>
    <row r="4" spans="1:32" ht="14.1" customHeight="1">
      <c r="A4" s="14" t="str">
        <f>SUBSTITUTE(CONCATENATE(I4,J4,IF(K4="Identifier","ID",IF(AND(K4="Text",OR(I4&lt;&gt;"",J4&lt;&gt;"")),"",K4)),IF(AND(M4&lt;&gt;"Text",K4&lt;&gt;M4,NOT(AND(K4="URI",M4="Identifier")),NOT(AND(K4="UUID",M4="Identifier")),NOT(AND(K4="OID",M4="Identifier"))),IF(M4="Identifier","ID",M4),""))," ","")</f>
        <v>ProcedureJustification</v>
      </c>
      <c r="B4" s="15" t="s">
        <v>1492</v>
      </c>
      <c r="C4" s="18" t="s">
        <v>60</v>
      </c>
      <c r="D4" s="14"/>
      <c r="E4" s="14"/>
      <c r="F4" s="14" t="str">
        <f>CONCATENATE( IF(G4="","",CONCATENATE(G4,"_ ")),H4,". ",IF(I4="","",CONCATENATE(I4,"_ ")),L4,IF(OR(I4&lt;&gt;"",L4&lt;&gt;M4),CONCATENATE(". ",M4),""))</f>
        <v>Accelerated Procedure. Procedure Justification Text. Text</v>
      </c>
      <c r="G4" s="14"/>
      <c r="H4" s="14" t="s">
        <v>47</v>
      </c>
      <c r="I4" s="14"/>
      <c r="J4" s="14" t="s">
        <v>1493</v>
      </c>
      <c r="K4" s="14" t="s">
        <v>1494</v>
      </c>
      <c r="L4" s="14" t="str">
        <f>IF(J4&lt;&gt;"",CONCATENATE(J4," ",K4),K4)</f>
        <v>Procedure Justification Text</v>
      </c>
      <c r="M4" s="14" t="s">
        <v>1494</v>
      </c>
      <c r="N4" s="14"/>
      <c r="O4" s="14" t="str">
        <f>IF(N4&lt;&gt;"",CONCATENATE(N4,"_ ",M4,". Type"),CONCATENATE(M4,". Type"))</f>
        <v>Text. Type</v>
      </c>
      <c r="P4" s="14"/>
      <c r="Q4" s="14"/>
      <c r="R4" s="14" t="s">
        <v>1490</v>
      </c>
      <c r="S4" s="14"/>
      <c r="T4" s="14"/>
      <c r="U4" s="14"/>
      <c r="V4" s="14"/>
      <c r="W4" s="14"/>
      <c r="X4" s="14" t="s">
        <v>59</v>
      </c>
      <c r="Y4" s="14" t="s">
        <v>1485</v>
      </c>
      <c r="Z4" s="14"/>
      <c r="AA4" s="14" t="s">
        <v>36</v>
      </c>
      <c r="AB4" s="14"/>
      <c r="AC4" s="14"/>
      <c r="AD4" s="14"/>
      <c r="AE4" s="14" t="s">
        <v>1486</v>
      </c>
      <c r="AF4" s="17">
        <v>20180208</v>
      </c>
    </row>
    <row r="5" spans="1:32" s="13" customFormat="1" ht="14.1" customHeight="1">
      <c r="A5" s="11" t="str">
        <f>SUBSTITUTE(CONCATENATE(G5,H5)," ","")</f>
        <v>AccessTool</v>
      </c>
      <c r="B5" s="12"/>
      <c r="C5" s="11" t="s">
        <v>70</v>
      </c>
      <c r="D5" s="11"/>
      <c r="E5" s="11"/>
      <c r="F5" s="11" t="str">
        <f>CONCATENATE(IF(G5="","",CONCATENATE(G5,"_ ")),H5,". Details")</f>
        <v>Access Tool. Details</v>
      </c>
      <c r="G5" s="11"/>
      <c r="H5" s="11" t="s">
        <v>1495</v>
      </c>
      <c r="I5" s="11"/>
      <c r="J5" s="11"/>
      <c r="K5" s="11"/>
      <c r="L5" s="11"/>
      <c r="M5" s="11"/>
      <c r="N5" s="11"/>
      <c r="O5" s="11"/>
      <c r="P5" s="11"/>
      <c r="Q5" s="11"/>
      <c r="R5" s="11" t="s">
        <v>1483</v>
      </c>
      <c r="S5" s="11"/>
      <c r="T5" s="11"/>
      <c r="U5" s="11"/>
      <c r="V5" s="11"/>
      <c r="W5" s="11"/>
      <c r="X5" s="11" t="s">
        <v>1495</v>
      </c>
      <c r="Y5" s="11" t="s">
        <v>1485</v>
      </c>
      <c r="Z5" s="11"/>
      <c r="AA5" s="11" t="s">
        <v>1486</v>
      </c>
      <c r="AB5" s="11"/>
      <c r="AC5" s="11"/>
      <c r="AD5" s="11"/>
      <c r="AE5" s="11" t="s">
        <v>1486</v>
      </c>
      <c r="AF5" s="11">
        <v>20180208</v>
      </c>
    </row>
    <row r="6" spans="1:32">
      <c r="A6" s="14" t="str">
        <f>SUBSTITUTE(CONCATENATE(I6,J6,IF(K6="Identifier","ID",IF(AND(K6="Text",OR(I6&lt;&gt;"",J6&lt;&gt;"")),"",K6)),IF(AND(M6&lt;&gt;"Text",K6&lt;&gt;M6,NOT(AND(K6="URI",M6="Identifier")),NOT(AND(K6="UUID",M6="Identifier")),NOT(AND(K6="OID",M6="Identifier"))),IF(M6="Identifier","ID",M6),""))," ","")</f>
        <v>TendersSubmissionURI</v>
      </c>
      <c r="B6" s="19" t="s">
        <v>1498</v>
      </c>
      <c r="C6" s="69" t="s">
        <v>1363</v>
      </c>
      <c r="D6" s="14"/>
      <c r="E6" s="14"/>
      <c r="F6" s="14" t="str">
        <f>CONCATENATE( IF(G6="","",CONCATENATE(G6,"_ ")),H6,". ",IF(I6="","",CONCATENATE(I6,"_ ")),L6,IF(OR(I6&lt;&gt;"",L6&lt;&gt;M6),CONCATENATE(". ",M6),""))</f>
        <v>Access Tool. Tenders Submission URI. Identifier</v>
      </c>
      <c r="G6" s="14"/>
      <c r="H6" s="14" t="s">
        <v>1495</v>
      </c>
      <c r="I6" s="14"/>
      <c r="J6" s="14" t="s">
        <v>2202</v>
      </c>
      <c r="K6" s="14" t="s">
        <v>1496</v>
      </c>
      <c r="L6" s="14" t="str">
        <f>IF(J6&lt;&gt;"",CONCATENATE(J6," ",K6),K6)</f>
        <v>Tenders Submission URI</v>
      </c>
      <c r="M6" s="14" t="s">
        <v>1497</v>
      </c>
      <c r="N6" s="14"/>
      <c r="O6" s="14" t="str">
        <f>IF(N6&lt;&gt;"",CONCATENATE(N6,"_ ",M6,". Type"),CONCATENATE(M6,". Type"))</f>
        <v>Identifier. Type</v>
      </c>
      <c r="P6" s="14"/>
      <c r="Q6" s="14"/>
      <c r="R6" s="14" t="s">
        <v>1490</v>
      </c>
      <c r="S6" s="14"/>
      <c r="T6" s="14"/>
      <c r="U6" s="14"/>
      <c r="V6" s="14"/>
      <c r="W6" s="14"/>
      <c r="X6" s="14" t="s">
        <v>1495</v>
      </c>
      <c r="Y6" s="14" t="s">
        <v>1485</v>
      </c>
      <c r="Z6" s="14"/>
      <c r="AA6" s="14" t="s">
        <v>36</v>
      </c>
      <c r="AB6" s="14"/>
      <c r="AC6" s="14"/>
      <c r="AD6" s="14"/>
      <c r="AE6" s="14" t="s">
        <v>36</v>
      </c>
      <c r="AF6" s="17">
        <v>20180208</v>
      </c>
    </row>
    <row r="7" spans="1:32">
      <c r="A7" s="14" t="str">
        <f>SUBSTITUTE(CONCATENATE(I7,J7,IF(K7="Identifier","ID",IF(AND(K7="Text",OR(I7&lt;&gt;"",J7&lt;&gt;"")),"",K7)),IF(AND(M7&lt;&gt;"Text",K7&lt;&gt;M7,NOT(AND(K7="URI",M7="Identifier")),NOT(AND(K7="UUID",M7="Identifier")),NOT(AND(K7="OID",M7="Identifier"))),IF(M7="Identifier","ID",M7),""))," ","")</f>
        <v>ProcurementdocumentsURI</v>
      </c>
      <c r="B7" s="19" t="s">
        <v>1498</v>
      </c>
      <c r="C7" s="69" t="s">
        <v>2200</v>
      </c>
      <c r="D7" s="14"/>
      <c r="E7" s="14"/>
      <c r="F7" s="14" t="str">
        <f>CONCATENATE( IF(G7="","",CONCATENATE(G7,"_ ")),H7,". ",IF(I7="","",CONCATENATE(I7,"_ ")),L7,IF(OR(I7&lt;&gt;"",L7&lt;&gt;M7),CONCATENATE(". ",M7),""))</f>
        <v>Access Tool. Procurement documents URI. Identifier</v>
      </c>
      <c r="G7" s="14"/>
      <c r="H7" s="14" t="s">
        <v>1495</v>
      </c>
      <c r="I7" s="14"/>
      <c r="J7" s="14" t="s">
        <v>2203</v>
      </c>
      <c r="K7" s="14" t="s">
        <v>1496</v>
      </c>
      <c r="L7" s="14" t="str">
        <f>IF(J7&lt;&gt;"",CONCATENATE(J7," ",K7),K7)</f>
        <v>Procurement documents URI</v>
      </c>
      <c r="M7" s="14" t="s">
        <v>1497</v>
      </c>
      <c r="N7" s="14"/>
      <c r="O7" s="14" t="str">
        <f>IF(N7&lt;&gt;"",CONCATENATE(N7,"_ ",M7,". Type"),CONCATENATE(M7,". Type"))</f>
        <v>Identifier. Type</v>
      </c>
      <c r="P7" s="14"/>
      <c r="Q7" s="14"/>
      <c r="R7" s="14" t="s">
        <v>1490</v>
      </c>
      <c r="S7" s="14"/>
      <c r="T7" s="14"/>
      <c r="U7" s="14"/>
      <c r="V7" s="14"/>
      <c r="W7" s="14"/>
      <c r="X7" s="14" t="s">
        <v>1495</v>
      </c>
      <c r="Y7" s="14" t="s">
        <v>1485</v>
      </c>
      <c r="Z7" s="14"/>
      <c r="AA7" s="14" t="s">
        <v>36</v>
      </c>
      <c r="AB7" s="14"/>
      <c r="AC7" s="14"/>
      <c r="AD7" s="14"/>
      <c r="AE7" s="14" t="s">
        <v>36</v>
      </c>
      <c r="AF7" s="17">
        <v>20180208</v>
      </c>
    </row>
    <row r="8" spans="1:32">
      <c r="A8" s="14" t="str">
        <f>SUBSTITUTE(CONCATENATE(I8,J8,IF(K8="Identifier","ID",IF(AND(K8="Text",OR(I8&lt;&gt;"",J8&lt;&gt;"")),"",K8)),IF(AND(M8&lt;&gt;"Text",K8&lt;&gt;M8,NOT(AND(K8="URI",M8="Identifier")),NOT(AND(K8="UUID",M8="Identifier")),NOT(AND(K8="OID",M8="Identifier"))),IF(M8="Identifier","ID",M8),""))," ","")</f>
        <v>AdditionalInformation</v>
      </c>
      <c r="B8" s="19" t="s">
        <v>1498</v>
      </c>
      <c r="C8" s="13" t="s">
        <v>2201</v>
      </c>
      <c r="F8" s="14" t="str">
        <f>CONCATENATE( IF(G8="","",CONCATENATE(G8,"_ ")),H8,". ",IF(I8="","",CONCATENATE(I8,"_ ")),L8,IF(OR(I8&lt;&gt;"",L8&lt;&gt;M8),CONCATENATE(". ",M8),""))</f>
        <v>Access Tool. Additional Information. Text</v>
      </c>
      <c r="H8" s="14" t="s">
        <v>1495</v>
      </c>
      <c r="I8" s="14"/>
      <c r="J8" s="14"/>
      <c r="K8" s="14" t="s">
        <v>81</v>
      </c>
      <c r="L8" s="14" t="str">
        <f>IF(J8&lt;&gt;"",CONCATENATE(J8," ",K8),K8)</f>
        <v>Additional Information</v>
      </c>
      <c r="M8" s="14" t="s">
        <v>1494</v>
      </c>
      <c r="N8" s="14"/>
      <c r="O8" s="14" t="str">
        <f>IF(N8&lt;&gt;"",CONCATENATE(N8,"_ ",M8,". Type"),CONCATENATE(M8,". Type"))</f>
        <v>Text. Type</v>
      </c>
      <c r="P8" s="14"/>
      <c r="Q8" s="14"/>
      <c r="R8" s="14" t="s">
        <v>1490</v>
      </c>
      <c r="S8" s="14"/>
      <c r="T8" s="14"/>
      <c r="U8" s="14"/>
      <c r="V8" s="14"/>
      <c r="W8" s="14"/>
      <c r="X8" s="14" t="s">
        <v>81</v>
      </c>
      <c r="Y8" s="14" t="s">
        <v>1485</v>
      </c>
      <c r="Z8" s="14"/>
      <c r="AA8" s="14" t="s">
        <v>36</v>
      </c>
      <c r="AB8" s="14"/>
      <c r="AC8" s="14" t="s">
        <v>1486</v>
      </c>
      <c r="AD8" s="14"/>
      <c r="AE8" s="14" t="s">
        <v>1499</v>
      </c>
      <c r="AF8" s="17">
        <v>20180208</v>
      </c>
    </row>
    <row r="9" spans="1:32" s="13" customFormat="1" ht="14.1" customHeight="1">
      <c r="A9" s="11" t="str">
        <f>SUBSTITUTE(CONCATENATE(G9,H9)," ","")</f>
        <v>AwardingResult</v>
      </c>
      <c r="B9" s="12"/>
      <c r="C9" s="11" t="s">
        <v>1500</v>
      </c>
      <c r="D9" s="11"/>
      <c r="E9" s="11"/>
      <c r="F9" s="11" t="str">
        <f>CONCATENATE(IF(G9="","",CONCATENATE(G9,"_ ")),H9,". Details")</f>
        <v>Awarding Result. Details</v>
      </c>
      <c r="G9" s="11"/>
      <c r="H9" s="11" t="s">
        <v>1501</v>
      </c>
      <c r="I9" s="11"/>
      <c r="J9" s="11"/>
      <c r="K9" s="11"/>
      <c r="L9" s="11"/>
      <c r="M9" s="11"/>
      <c r="N9" s="11"/>
      <c r="O9" s="11"/>
      <c r="P9" s="11"/>
      <c r="Q9" s="11"/>
      <c r="R9" s="11" t="s">
        <v>1483</v>
      </c>
      <c r="S9" s="11"/>
      <c r="T9" s="11"/>
      <c r="U9" s="11"/>
      <c r="V9" s="11"/>
      <c r="W9" s="11"/>
      <c r="X9" s="11" t="s">
        <v>125</v>
      </c>
      <c r="Y9" s="11" t="s">
        <v>1485</v>
      </c>
      <c r="Z9" s="11"/>
      <c r="AA9" s="11" t="s">
        <v>36</v>
      </c>
      <c r="AB9" s="11"/>
      <c r="AC9" s="11"/>
      <c r="AD9" s="11"/>
      <c r="AE9" s="11" t="s">
        <v>36</v>
      </c>
      <c r="AF9" s="11">
        <v>20180306</v>
      </c>
    </row>
    <row r="10" spans="1:32">
      <c r="A10" s="14" t="str">
        <f t="shared" ref="A10:A15" si="0">SUBSTITUTE(CONCATENATE(I10,J10,IF(K10="Identifier","ID",IF(AND(K10="Text",OR(I10&lt;&gt;"",J10&lt;&gt;"")),"",K10)),IF(AND(M10&lt;&gt;"Text",K10&lt;&gt;M10,NOT(AND(K10="URI",M10="Identifier")),NOT(AND(K10="UUID",M10="Identifier")),NOT(AND(K10="OID",M10="Identifier"))),IF(M10="Identifier","ID",M10),""))," ","")</f>
        <v>NoAwardReason</v>
      </c>
      <c r="B10" s="19" t="s">
        <v>1502</v>
      </c>
      <c r="C10" s="14" t="s">
        <v>947</v>
      </c>
      <c r="D10" s="14"/>
      <c r="E10" s="14"/>
      <c r="F10" s="14" t="str">
        <f t="shared" ref="F10:F15" si="1">CONCATENATE( IF(G10="","",CONCATENATE(G10,"_ ")),H10,". ",IF(I10="","",CONCATENATE(I10,"_ ")),L10,IF(OR(I10&lt;&gt;"",L10&lt;&gt;M10),CONCATENATE(". ",M10),""))</f>
        <v>Awarding Result. No Award Reason Text. Text</v>
      </c>
      <c r="G10" s="14"/>
      <c r="H10" s="14" t="s">
        <v>1501</v>
      </c>
      <c r="I10" s="14"/>
      <c r="J10" s="14" t="s">
        <v>946</v>
      </c>
      <c r="K10" s="14" t="s">
        <v>1494</v>
      </c>
      <c r="L10" s="14" t="str">
        <f t="shared" ref="L10:L15" si="2">IF(J10&lt;&gt;"",CONCATENATE(J10," ",K10),K10)</f>
        <v>No Award Reason Text</v>
      </c>
      <c r="M10" s="14" t="s">
        <v>1494</v>
      </c>
      <c r="N10" s="14"/>
      <c r="O10" s="14" t="str">
        <f t="shared" ref="O10:O15" si="3">IF(N10&lt;&gt;"",CONCATENATE(N10,"_ ",M10,". Type"),CONCATENATE(M10,". Type"))</f>
        <v>Text. Type</v>
      </c>
      <c r="P10" s="14"/>
      <c r="Q10" s="14"/>
      <c r="R10" s="14" t="s">
        <v>1490</v>
      </c>
      <c r="S10" s="14"/>
      <c r="T10" s="14"/>
      <c r="U10" s="14"/>
      <c r="V10" s="14"/>
      <c r="W10" s="14"/>
      <c r="X10" s="14" t="s">
        <v>946</v>
      </c>
      <c r="Y10" s="14" t="s">
        <v>1485</v>
      </c>
      <c r="Z10" s="14"/>
      <c r="AA10" s="14" t="s">
        <v>36</v>
      </c>
      <c r="AB10" s="14"/>
      <c r="AC10" s="14"/>
      <c r="AD10" s="14"/>
      <c r="AE10" s="14"/>
      <c r="AF10" s="17">
        <v>20180313</v>
      </c>
    </row>
    <row r="11" spans="1:32">
      <c r="A11" s="14" t="str">
        <f t="shared" si="0"/>
        <v>NumberAwardNumeric</v>
      </c>
      <c r="B11" s="19" t="s">
        <v>1498</v>
      </c>
      <c r="C11" s="14" t="s">
        <v>958</v>
      </c>
      <c r="D11" s="14"/>
      <c r="E11" s="14"/>
      <c r="F11" s="14" t="str">
        <f t="shared" si="1"/>
        <v>Awarding Result. Number Award Numeric. Numeric</v>
      </c>
      <c r="G11" s="14"/>
      <c r="H11" s="14" t="s">
        <v>1501</v>
      </c>
      <c r="I11" s="14"/>
      <c r="J11" s="14" t="s">
        <v>957</v>
      </c>
      <c r="K11" s="14" t="s">
        <v>1503</v>
      </c>
      <c r="L11" s="14" t="str">
        <f t="shared" si="2"/>
        <v>Number Award Numeric</v>
      </c>
      <c r="M11" s="14" t="s">
        <v>1503</v>
      </c>
      <c r="N11" s="14"/>
      <c r="O11" s="14" t="str">
        <f t="shared" si="3"/>
        <v>Numeric. Type</v>
      </c>
      <c r="P11" s="14"/>
      <c r="Q11" s="14"/>
      <c r="R11" s="14" t="s">
        <v>1490</v>
      </c>
      <c r="S11" s="14"/>
      <c r="T11" s="14"/>
      <c r="U11" s="14"/>
      <c r="V11" s="14"/>
      <c r="W11" s="14"/>
      <c r="X11" s="14" t="s">
        <v>957</v>
      </c>
      <c r="Y11" s="14" t="s">
        <v>1485</v>
      </c>
      <c r="Z11" s="14"/>
      <c r="AA11" s="14" t="s">
        <v>36</v>
      </c>
      <c r="AB11" s="14"/>
      <c r="AC11" s="14"/>
      <c r="AD11" s="14"/>
      <c r="AE11" s="14"/>
      <c r="AF11" s="17">
        <v>20180313</v>
      </c>
    </row>
    <row r="12" spans="1:32">
      <c r="A12" s="14" t="str">
        <f t="shared" si="0"/>
        <v>NumberRequestsReceivedNumeric</v>
      </c>
      <c r="B12" s="19" t="s">
        <v>1498</v>
      </c>
      <c r="C12" s="14" t="s">
        <v>963</v>
      </c>
      <c r="D12" s="14"/>
      <c r="E12" s="14"/>
      <c r="F12" s="14" t="str">
        <f t="shared" si="1"/>
        <v>Awarding Result. Number Requests Received Numeric. Numeric</v>
      </c>
      <c r="G12" s="14"/>
      <c r="H12" s="14" t="s">
        <v>1501</v>
      </c>
      <c r="I12" s="14"/>
      <c r="J12" s="14" t="s">
        <v>962</v>
      </c>
      <c r="K12" s="14" t="s">
        <v>1503</v>
      </c>
      <c r="L12" s="14" t="str">
        <f t="shared" si="2"/>
        <v>Number Requests Received Numeric</v>
      </c>
      <c r="M12" s="14" t="s">
        <v>1503</v>
      </c>
      <c r="N12" s="14"/>
      <c r="O12" s="14" t="str">
        <f t="shared" si="3"/>
        <v>Numeric. Type</v>
      </c>
      <c r="P12" s="14"/>
      <c r="Q12" s="14"/>
      <c r="R12" s="14" t="s">
        <v>1490</v>
      </c>
      <c r="S12" s="14"/>
      <c r="T12" s="14"/>
      <c r="U12" s="14"/>
      <c r="V12" s="14"/>
      <c r="W12" s="14"/>
      <c r="X12" s="14" t="s">
        <v>962</v>
      </c>
      <c r="Y12" s="14" t="s">
        <v>1485</v>
      </c>
      <c r="Z12" s="14"/>
      <c r="AA12" s="14" t="s">
        <v>36</v>
      </c>
      <c r="AB12" s="14"/>
      <c r="AC12" s="14"/>
      <c r="AD12" s="14"/>
      <c r="AE12" s="14"/>
      <c r="AF12" s="17">
        <v>20180313</v>
      </c>
    </row>
    <row r="13" spans="1:32">
      <c r="A13" s="14" t="str">
        <f t="shared" si="0"/>
        <v>NumberTendersOtherEUNumeric</v>
      </c>
      <c r="B13" s="19" t="s">
        <v>1498</v>
      </c>
      <c r="C13" s="14" t="s">
        <v>968</v>
      </c>
      <c r="D13" s="14"/>
      <c r="E13" s="14"/>
      <c r="F13" s="14" t="str">
        <f t="shared" si="1"/>
        <v>Awarding Result. Number Tenders Other EU Numeric. Numeric</v>
      </c>
      <c r="G13" s="14"/>
      <c r="H13" s="14" t="s">
        <v>1501</v>
      </c>
      <c r="I13" s="14"/>
      <c r="J13" s="14" t="s">
        <v>967</v>
      </c>
      <c r="K13" s="14" t="s">
        <v>1503</v>
      </c>
      <c r="L13" s="14" t="str">
        <f t="shared" si="2"/>
        <v>Number Tenders Other EU Numeric</v>
      </c>
      <c r="M13" s="14" t="s">
        <v>1503</v>
      </c>
      <c r="N13" s="14"/>
      <c r="O13" s="14" t="str">
        <f t="shared" si="3"/>
        <v>Numeric. Type</v>
      </c>
      <c r="P13" s="14"/>
      <c r="Q13" s="14"/>
      <c r="R13" s="14" t="s">
        <v>1490</v>
      </c>
      <c r="S13" s="14"/>
      <c r="T13" s="14"/>
      <c r="U13" s="14"/>
      <c r="V13" s="14"/>
      <c r="W13" s="14"/>
      <c r="X13" s="14" t="s">
        <v>967</v>
      </c>
      <c r="Y13" s="14" t="s">
        <v>1485</v>
      </c>
      <c r="Z13" s="14"/>
      <c r="AA13" s="14" t="s">
        <v>36</v>
      </c>
      <c r="AB13" s="14"/>
      <c r="AC13" s="14"/>
      <c r="AD13" s="14"/>
      <c r="AE13" s="14"/>
      <c r="AF13" s="17">
        <v>20180313</v>
      </c>
    </row>
    <row r="14" spans="1:32">
      <c r="A14" s="14" t="str">
        <f t="shared" si="0"/>
        <v>NumberTendersReceivedNumeric</v>
      </c>
      <c r="B14" s="19" t="s">
        <v>1498</v>
      </c>
      <c r="C14" s="14" t="s">
        <v>974</v>
      </c>
      <c r="D14" s="14"/>
      <c r="E14" s="14"/>
      <c r="F14" s="14" t="str">
        <f t="shared" si="1"/>
        <v>Awarding Result. Number Tenders Received Numeric. Numeric</v>
      </c>
      <c r="G14" s="14"/>
      <c r="H14" s="14" t="s">
        <v>1501</v>
      </c>
      <c r="I14" s="14"/>
      <c r="J14" s="14" t="s">
        <v>973</v>
      </c>
      <c r="K14" s="14" t="s">
        <v>1503</v>
      </c>
      <c r="L14" s="14" t="str">
        <f t="shared" si="2"/>
        <v>Number Tenders Received Numeric</v>
      </c>
      <c r="M14" s="14" t="s">
        <v>1503</v>
      </c>
      <c r="N14" s="14"/>
      <c r="O14" s="14" t="str">
        <f t="shared" si="3"/>
        <v>Numeric. Type</v>
      </c>
      <c r="P14" s="14"/>
      <c r="Q14" s="14"/>
      <c r="R14" s="14" t="s">
        <v>1490</v>
      </c>
      <c r="S14" s="14"/>
      <c r="T14" s="14"/>
      <c r="U14" s="14"/>
      <c r="V14" s="14"/>
      <c r="W14" s="14"/>
      <c r="X14" s="14" t="s">
        <v>973</v>
      </c>
      <c r="Y14" s="14" t="s">
        <v>1485</v>
      </c>
      <c r="Z14" s="14"/>
      <c r="AA14" s="14" t="s">
        <v>36</v>
      </c>
      <c r="AB14" s="14"/>
      <c r="AC14" s="14"/>
      <c r="AD14" s="14"/>
      <c r="AE14" s="14"/>
      <c r="AF14" s="17">
        <v>20180313</v>
      </c>
    </row>
    <row r="15" spans="1:32">
      <c r="A15" s="14" t="str">
        <f t="shared" si="0"/>
        <v>NumberYearMonthDate</v>
      </c>
      <c r="B15" s="19" t="s">
        <v>1498</v>
      </c>
      <c r="C15" s="14" t="s">
        <v>1504</v>
      </c>
      <c r="D15" s="14"/>
      <c r="E15" s="14"/>
      <c r="F15" s="14" t="str">
        <f t="shared" si="1"/>
        <v>Awarding Result. Number Year Month Date. Date</v>
      </c>
      <c r="G15" s="14"/>
      <c r="H15" s="14" t="s">
        <v>1501</v>
      </c>
      <c r="I15" s="14"/>
      <c r="J15" s="14" t="s">
        <v>989</v>
      </c>
      <c r="K15" s="14" t="s">
        <v>1505</v>
      </c>
      <c r="L15" s="14" t="str">
        <f t="shared" si="2"/>
        <v>Number Year Month Date</v>
      </c>
      <c r="M15" s="14" t="s">
        <v>1505</v>
      </c>
      <c r="N15" s="14"/>
      <c r="O15" s="14" t="str">
        <f t="shared" si="3"/>
        <v>Date. Type</v>
      </c>
      <c r="P15" s="14"/>
      <c r="Q15" s="14"/>
      <c r="R15" s="14" t="s">
        <v>1490</v>
      </c>
      <c r="S15" s="14"/>
      <c r="T15" s="14"/>
      <c r="U15" s="14"/>
      <c r="V15" s="14"/>
      <c r="W15" s="14"/>
      <c r="X15" s="14" t="s">
        <v>989</v>
      </c>
      <c r="Y15" s="14" t="s">
        <v>1485</v>
      </c>
      <c r="Z15" s="14"/>
      <c r="AA15" s="14" t="s">
        <v>1486</v>
      </c>
      <c r="AB15" s="14"/>
      <c r="AC15" s="14"/>
      <c r="AD15" s="14"/>
      <c r="AE15" s="14"/>
      <c r="AF15" s="17">
        <v>20180313</v>
      </c>
    </row>
    <row r="16" spans="1:32">
      <c r="A16" s="20" t="str">
        <f>SUBSTITUTE(SUBSTITUTE(CONCATENATE(I16,IF(L16="Identifier","ID",L16))," ",""),"_","")</f>
        <v>HasAwardedProcurementProject</v>
      </c>
      <c r="B16" s="21" t="s">
        <v>1502</v>
      </c>
      <c r="C16" s="20" t="s">
        <v>126</v>
      </c>
      <c r="D16" s="20"/>
      <c r="E16" s="20" t="s">
        <v>2204</v>
      </c>
      <c r="F16" s="20" t="str">
        <f>CONCATENATE( IF(G16="","",CONCATENATE(G16,"_ ")),H16,". ",IF(I16="","",CONCATENATE(I16,"_ ")),L16,IF(I16="","",CONCATENATE(". ",M16)))</f>
        <v>Awarding Result. Has Awarded_ Procurement Project. Procurement Project</v>
      </c>
      <c r="G16" s="20"/>
      <c r="H16" s="20" t="s">
        <v>1501</v>
      </c>
      <c r="I16" s="20" t="s">
        <v>2213</v>
      </c>
      <c r="J16" s="20"/>
      <c r="K16" s="20"/>
      <c r="L16" s="20" t="s">
        <v>1506</v>
      </c>
      <c r="M16" s="20" t="str">
        <f>L16</f>
        <v>Procurement Project</v>
      </c>
      <c r="N16" s="20"/>
      <c r="O16" s="20"/>
      <c r="P16" s="20"/>
      <c r="Q16" s="22" t="s">
        <v>1506</v>
      </c>
      <c r="R16" s="20" t="s">
        <v>1507</v>
      </c>
      <c r="S16" s="23"/>
      <c r="T16" s="23"/>
      <c r="U16" s="23"/>
      <c r="V16" s="23"/>
      <c r="W16" s="23"/>
      <c r="X16" s="23" t="s">
        <v>125</v>
      </c>
      <c r="Y16" s="23" t="s">
        <v>1485</v>
      </c>
      <c r="Z16" s="23"/>
      <c r="AA16" s="23" t="s">
        <v>36</v>
      </c>
      <c r="AB16" s="23"/>
      <c r="AC16" s="23"/>
      <c r="AD16" s="23"/>
      <c r="AE16" s="23"/>
      <c r="AF16" s="22">
        <v>20180219</v>
      </c>
    </row>
    <row r="17" spans="1:1029">
      <c r="A17" s="20" t="str">
        <f>SUBSTITUTE(SUBSTITUTE(CONCATENATE(I17,IF(L17="Identifier","ID",L17))," ",""),"_","")</f>
        <v>HasAwardedEconomicOperator</v>
      </c>
      <c r="B17" s="21" t="s">
        <v>1502</v>
      </c>
      <c r="C17" s="20" t="s">
        <v>1500</v>
      </c>
      <c r="D17" s="20"/>
      <c r="E17" s="20"/>
      <c r="F17" s="20" t="str">
        <f>CONCATENATE( IF(G17="","",CONCATENATE(G17,"_ ")),H17,". ",IF(I17="","",CONCATENATE(I17,"_ ")),L17,IF(I17="","",CONCATENATE(". ",M17)))</f>
        <v>Awarding Result. Has Awarded_ Economic Operator. Economic Operator</v>
      </c>
      <c r="G17" s="20"/>
      <c r="H17" s="20" t="s">
        <v>1501</v>
      </c>
      <c r="I17" s="20" t="s">
        <v>2213</v>
      </c>
      <c r="J17" s="20"/>
      <c r="K17" s="20"/>
      <c r="L17" s="20" t="s">
        <v>481</v>
      </c>
      <c r="M17" s="20" t="str">
        <f>L17</f>
        <v>Economic Operator</v>
      </c>
      <c r="N17" s="20"/>
      <c r="O17" s="20"/>
      <c r="P17" s="20"/>
      <c r="Q17" s="22" t="s">
        <v>481</v>
      </c>
      <c r="R17" s="20" t="s">
        <v>1507</v>
      </c>
      <c r="S17" s="23"/>
      <c r="T17" s="23"/>
      <c r="U17" s="23"/>
      <c r="V17" s="23"/>
      <c r="W17" s="23"/>
      <c r="X17" s="23" t="s">
        <v>125</v>
      </c>
      <c r="Y17" s="23" t="s">
        <v>1485</v>
      </c>
      <c r="Z17" s="23"/>
      <c r="AA17" s="23" t="s">
        <v>36</v>
      </c>
      <c r="AB17" s="23"/>
      <c r="AC17" s="23"/>
      <c r="AD17" s="23"/>
      <c r="AE17" s="23"/>
      <c r="AF17" s="22">
        <v>20180219</v>
      </c>
    </row>
    <row r="18" spans="1:1029" s="13" customFormat="1" ht="14.1" customHeight="1">
      <c r="A18" s="11" t="str">
        <f>SUBSTITUTE(CONCATENATE(G18,H18)," ","")</f>
        <v>Buyer</v>
      </c>
      <c r="B18" s="12"/>
      <c r="C18" s="11" t="s">
        <v>158</v>
      </c>
      <c r="D18" s="11"/>
      <c r="E18" s="11"/>
      <c r="F18" s="11" t="str">
        <f>CONCATENATE(IF(G18="","",CONCATENATE(G18,"_ ")),H18,". Details")</f>
        <v>Buyer. Details</v>
      </c>
      <c r="G18" s="11"/>
      <c r="H18" s="11" t="s">
        <v>157</v>
      </c>
      <c r="I18" s="11"/>
      <c r="J18" s="11"/>
      <c r="K18" s="11"/>
      <c r="L18" s="11"/>
      <c r="M18" s="11"/>
      <c r="N18" s="11"/>
      <c r="O18" s="11"/>
      <c r="P18" s="11"/>
      <c r="Q18" s="11"/>
      <c r="R18" s="11" t="s">
        <v>1483</v>
      </c>
      <c r="S18" s="11" t="s">
        <v>1508</v>
      </c>
      <c r="T18" s="11"/>
      <c r="U18" s="11"/>
      <c r="V18" s="11"/>
      <c r="W18" s="11"/>
      <c r="X18" s="11" t="s">
        <v>157</v>
      </c>
      <c r="Y18" s="11" t="s">
        <v>1485</v>
      </c>
      <c r="Z18" s="11"/>
      <c r="AA18" s="11" t="s">
        <v>36</v>
      </c>
      <c r="AB18" s="11"/>
      <c r="AC18" s="11" t="s">
        <v>36</v>
      </c>
      <c r="AD18" s="11" t="s">
        <v>36</v>
      </c>
      <c r="AE18" s="11" t="s">
        <v>1499</v>
      </c>
      <c r="AF18" s="11">
        <v>20180208</v>
      </c>
    </row>
    <row r="19" spans="1:1029">
      <c r="A19" s="14" t="str">
        <f>SUBSTITUTE(CONCATENATE(I19,J19,IF(K19="Identifier","ID",IF(AND(K19="Text",OR(I19&lt;&gt;"",J19&lt;&gt;"")),"",K19)),IF(AND(M19&lt;&gt;"Text",K19&lt;&gt;M19,NOT(AND(K19="URI",M19="Identifier")),NOT(AND(K19="UUID",M19="Identifier")),NOT(AND(K19="OID",M19="Identifier"))),IF(M19="Identifier","ID",M19),""))," ","")</f>
        <v>BuyerTypeCode</v>
      </c>
      <c r="B19" s="19" t="s">
        <v>1498</v>
      </c>
      <c r="C19" s="13" t="s">
        <v>2205</v>
      </c>
      <c r="D19" s="14"/>
      <c r="E19" s="14"/>
      <c r="F19" s="14" t="str">
        <f>CONCATENATE( IF(G19="","",CONCATENATE(G19,"_ ")),H19,". ",IF(I19="","",CONCATENATE(I19,"_ ")),L19,IF(OR(I19&lt;&gt;"",L19&lt;&gt;M19),CONCATENATE(". ",M19),""))</f>
        <v>Buyer. Buyer Type Code. Code</v>
      </c>
      <c r="G19" s="14"/>
      <c r="H19" s="14" t="s">
        <v>157</v>
      </c>
      <c r="I19" s="14"/>
      <c r="J19" s="14" t="s">
        <v>2206</v>
      </c>
      <c r="K19" s="14" t="s">
        <v>1489</v>
      </c>
      <c r="L19" s="14" t="str">
        <f>IF(J19&lt;&gt;"",CONCATENATE(J19," ",K19),K19)</f>
        <v>Buyer Type Code</v>
      </c>
      <c r="M19" s="14" t="s">
        <v>1489</v>
      </c>
      <c r="N19" s="14"/>
      <c r="O19" s="14" t="str">
        <f>IF(N19&lt;&gt;"",CONCATENATE(N19,"_ ",M19,". Type"),CONCATENATE(M19,". Type"))</f>
        <v>Code. Type</v>
      </c>
      <c r="P19" s="14"/>
      <c r="Q19" s="14"/>
      <c r="R19" s="14" t="s">
        <v>1490</v>
      </c>
      <c r="S19" s="14"/>
      <c r="T19" s="14" t="s">
        <v>1509</v>
      </c>
      <c r="U19" s="14"/>
      <c r="V19" s="14"/>
      <c r="W19" s="14"/>
      <c r="X19" s="14" t="s">
        <v>1510</v>
      </c>
      <c r="Y19" s="14" t="s">
        <v>1485</v>
      </c>
      <c r="Z19" s="14" t="s">
        <v>1511</v>
      </c>
      <c r="AA19" s="14" t="s">
        <v>36</v>
      </c>
      <c r="AB19" s="14"/>
      <c r="AC19" s="14"/>
      <c r="AD19" s="14"/>
      <c r="AE19" s="14" t="s">
        <v>1499</v>
      </c>
      <c r="AF19" s="17">
        <v>20180208</v>
      </c>
    </row>
    <row r="20" spans="1:1029">
      <c r="A20" s="14" t="str">
        <f>SUBSTITUTE(CONCATENATE(I20,J20,IF(K20="Identifier","ID",IF(AND(K20="Text",OR(I20&lt;&gt;"",J20&lt;&gt;"")),"",K20)),IF(AND(M20&lt;&gt;"Text",K20&lt;&gt;M20,NOT(AND(K20="URI",M20="Identifier")),NOT(AND(K20="UUID",M20="Identifier")),NOT(AND(K20="OID",M20="Identifier"))),IF(M20="Identifier","ID",M20),""))," ","")</f>
        <v>RoleCode</v>
      </c>
      <c r="B20" s="19">
        <v>1</v>
      </c>
      <c r="C20" s="13" t="s">
        <v>206</v>
      </c>
      <c r="E20" s="16" t="s">
        <v>1512</v>
      </c>
      <c r="F20" s="14" t="str">
        <f>CONCATENATE( IF(G20="","",CONCATENATE(G20,"_ ")),H20,". ",IF(I20="","",CONCATENATE(I20,"_ ")),L20,IF(OR(I20&lt;&gt;"",L20&lt;&gt;M20),CONCATENATE(". ",M20),""))</f>
        <v>Buyer. Role Code. Code</v>
      </c>
      <c r="H20" s="14" t="s">
        <v>157</v>
      </c>
      <c r="I20" s="14"/>
      <c r="J20" s="14" t="s">
        <v>1513</v>
      </c>
      <c r="K20" s="14" t="s">
        <v>1489</v>
      </c>
      <c r="L20" s="14" t="str">
        <f>IF(J20&lt;&gt;"",CONCATENATE(J20," ",K20),K20)</f>
        <v>Role Code</v>
      </c>
      <c r="M20" s="14" t="s">
        <v>1489</v>
      </c>
      <c r="N20" s="14"/>
      <c r="O20" s="14" t="str">
        <f>IF(N20&lt;&gt;"",CONCATENATE(N20,"_ ",M20,". Type"),CONCATENATE(M20,". Type"))</f>
        <v>Code. Type</v>
      </c>
      <c r="P20" s="14"/>
      <c r="Q20" s="14"/>
      <c r="R20" s="14" t="s">
        <v>1490</v>
      </c>
      <c r="S20" s="14"/>
      <c r="T20" s="14" t="s">
        <v>1514</v>
      </c>
      <c r="U20" s="14"/>
      <c r="V20" s="14"/>
      <c r="W20" s="14"/>
      <c r="X20" s="14" t="s">
        <v>205</v>
      </c>
      <c r="Y20" s="14" t="s">
        <v>1485</v>
      </c>
      <c r="Z20" s="14"/>
      <c r="AA20" s="14" t="s">
        <v>36</v>
      </c>
      <c r="AB20" s="14"/>
      <c r="AC20" s="14"/>
      <c r="AD20" s="14"/>
      <c r="AE20" s="14" t="s">
        <v>1486</v>
      </c>
      <c r="AF20" s="17">
        <v>20180208</v>
      </c>
    </row>
    <row r="21" spans="1:1029">
      <c r="A21" s="20" t="str">
        <f>SUBSTITUTE(SUBSTITUTE(CONCATENATE(I21,IF(L21="Identifier","ID",L21))," ",""),"_","")</f>
        <v>BuysOnBehalfOfProcuringEntity</v>
      </c>
      <c r="B21" s="21" t="s">
        <v>1502</v>
      </c>
      <c r="C21" s="20" t="s">
        <v>1515</v>
      </c>
      <c r="D21" s="20"/>
      <c r="E21" s="20"/>
      <c r="F21" s="20" t="str">
        <f>CONCATENATE( IF(G21="","",CONCATENATE(G21,"_ ")),H21,". ",IF(I21="","",CONCATENATE(I21,"_ ")),L21,IF(I21="","",CONCATENATE(". ",M21)))</f>
        <v>Buyer. Buys On Behalf Of_ Procuring Entity. Procuring Entity</v>
      </c>
      <c r="G21" s="20"/>
      <c r="H21" s="20" t="s">
        <v>157</v>
      </c>
      <c r="I21" s="20" t="s">
        <v>1516</v>
      </c>
      <c r="J21" s="20"/>
      <c r="K21" s="20"/>
      <c r="L21" s="20" t="str">
        <f>CONCATENATE(IF(P21="","",CONCATENATE(P21,"_ ")),Q21)</f>
        <v>Procuring Entity</v>
      </c>
      <c r="M21" s="20" t="str">
        <f>L21</f>
        <v>Procuring Entity</v>
      </c>
      <c r="N21" s="20"/>
      <c r="O21" s="20"/>
      <c r="P21" s="20"/>
      <c r="Q21" s="22" t="s">
        <v>1517</v>
      </c>
      <c r="R21" s="20" t="s">
        <v>1507</v>
      </c>
      <c r="S21" s="23"/>
      <c r="T21" s="23"/>
      <c r="U21" s="23"/>
      <c r="V21" s="23"/>
      <c r="W21" s="23"/>
      <c r="X21" s="23"/>
      <c r="Y21" s="23" t="s">
        <v>1485</v>
      </c>
      <c r="Z21" s="23"/>
      <c r="AA21" s="23" t="s">
        <v>1486</v>
      </c>
      <c r="AB21" s="23"/>
      <c r="AC21" s="23"/>
      <c r="AD21" s="23"/>
      <c r="AE21" s="23"/>
      <c r="AF21" s="22">
        <v>20180208</v>
      </c>
    </row>
    <row r="22" spans="1:1029">
      <c r="A22" s="20" t="str">
        <f>SUBSTITUTE(SUBSTITUTE(CONCATENATE(I22,IF(L22="Identifier","ID",L22))," ",""),"_","")</f>
        <v>HasBuyerProfile</v>
      </c>
      <c r="B22" s="21" t="s">
        <v>1498</v>
      </c>
      <c r="C22" s="23" t="s">
        <v>1518</v>
      </c>
      <c r="D22" s="20"/>
      <c r="E22" s="20"/>
      <c r="F22" s="20" t="str">
        <f>CONCATENATE( IF(G22="","",CONCATENATE(G22,"_ ")),H22,". ",IF(I22="","",CONCATENATE(I22,"_ ")),L22,IF(I22="","",CONCATENATE(". ",M22)))</f>
        <v>Buyer. Has_ Buyer Profile. Buyer Profile</v>
      </c>
      <c r="G22" s="20"/>
      <c r="H22" s="20" t="s">
        <v>157</v>
      </c>
      <c r="I22" s="20" t="s">
        <v>1519</v>
      </c>
      <c r="J22" s="20"/>
      <c r="K22" s="20"/>
      <c r="L22" s="20" t="str">
        <f>CONCATENATE(IF(P22="","",CONCATENATE(P22,"_ ")),Q22)</f>
        <v>Buyer Profile</v>
      </c>
      <c r="M22" s="20" t="str">
        <f>L22</f>
        <v>Buyer Profile</v>
      </c>
      <c r="N22" s="20"/>
      <c r="O22" s="20"/>
      <c r="P22" s="20"/>
      <c r="Q22" s="22" t="s">
        <v>197</v>
      </c>
      <c r="R22" s="20" t="s">
        <v>1507</v>
      </c>
      <c r="S22" s="23"/>
      <c r="T22" s="23"/>
      <c r="U22" s="23"/>
      <c r="V22" s="23"/>
      <c r="W22" s="23"/>
      <c r="X22" s="23" t="s">
        <v>197</v>
      </c>
      <c r="Y22" s="23" t="s">
        <v>1485</v>
      </c>
      <c r="Z22" s="23"/>
      <c r="AA22" s="23" t="s">
        <v>1486</v>
      </c>
      <c r="AB22" s="23"/>
      <c r="AC22" s="23"/>
      <c r="AD22" s="23"/>
      <c r="AE22" s="23" t="s">
        <v>1486</v>
      </c>
      <c r="AF22" s="22">
        <v>20180208</v>
      </c>
    </row>
    <row r="23" spans="1:1029">
      <c r="A23" s="20" t="str">
        <f>SUBSTITUTE(SUBSTITUTE(CONCATENATE(I23,IF(L23="Identifier","ID",L23))," ",""),"_","")</f>
        <v>HasAccessTool</v>
      </c>
      <c r="B23" s="21" t="s">
        <v>1502</v>
      </c>
      <c r="C23" s="23" t="s">
        <v>2251</v>
      </c>
      <c r="D23" s="20"/>
      <c r="E23" s="20"/>
      <c r="F23" s="20" t="str">
        <f>CONCATENATE( IF(G23="","",CONCATENATE(G23,"_ ")),H23,". ",IF(I23="","",CONCATENATE(I23,"_ ")),L23,IF(I23="","",CONCATENATE(". ",M23)))</f>
        <v>Procuring Entity. Has_ Access Tool. Access Tool</v>
      </c>
      <c r="G23" s="20"/>
      <c r="H23" s="20" t="s">
        <v>1517</v>
      </c>
      <c r="I23" s="20" t="s">
        <v>1519</v>
      </c>
      <c r="J23" s="20"/>
      <c r="K23" s="20"/>
      <c r="L23" s="20" t="str">
        <f>CONCATENATE(IF(P23="","",CONCATENATE(P23,"_ ")),Q23)</f>
        <v>Access Tool</v>
      </c>
      <c r="M23" s="20" t="str">
        <f>L23</f>
        <v>Access Tool</v>
      </c>
      <c r="N23" s="20"/>
      <c r="O23" s="20"/>
      <c r="P23" s="20"/>
      <c r="Q23" s="22" t="s">
        <v>1495</v>
      </c>
      <c r="R23" s="20" t="s">
        <v>1507</v>
      </c>
      <c r="S23" s="23"/>
      <c r="T23" s="23"/>
      <c r="U23" s="23"/>
      <c r="V23" s="23"/>
      <c r="W23" s="23"/>
      <c r="X23" s="23"/>
      <c r="Y23" s="23" t="s">
        <v>1485</v>
      </c>
      <c r="Z23" s="23"/>
      <c r="AA23" s="23" t="s">
        <v>1486</v>
      </c>
      <c r="AB23" s="23"/>
      <c r="AC23" s="23"/>
      <c r="AD23" s="23"/>
      <c r="AE23" s="23"/>
      <c r="AF23" s="22">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3" customFormat="1" ht="14.1" customHeight="1">
      <c r="A24" s="11" t="str">
        <f>SUBSTITUTE(CONCATENATE(G24,H24)," ","")</f>
        <v>BuyerProfile</v>
      </c>
      <c r="B24" s="12"/>
      <c r="C24" s="11" t="s">
        <v>198</v>
      </c>
      <c r="D24" s="11"/>
      <c r="E24" s="11"/>
      <c r="F24" s="11" t="str">
        <f>CONCATENATE(IF(G24="","",CONCATENATE(G24,"_ ")),H24,". Details")</f>
        <v>Buyer Profile. Details</v>
      </c>
      <c r="G24" s="11"/>
      <c r="H24" s="11" t="s">
        <v>197</v>
      </c>
      <c r="I24" s="11"/>
      <c r="J24" s="11"/>
      <c r="K24" s="11"/>
      <c r="L24" s="11"/>
      <c r="M24" s="11"/>
      <c r="N24" s="11"/>
      <c r="O24" s="11"/>
      <c r="P24" s="11"/>
      <c r="Q24" s="11"/>
      <c r="R24" s="11" t="s">
        <v>1483</v>
      </c>
      <c r="S24" s="11"/>
      <c r="T24" s="11"/>
      <c r="U24" s="11"/>
      <c r="V24" s="11"/>
      <c r="W24" s="11"/>
      <c r="X24" s="11" t="s">
        <v>197</v>
      </c>
      <c r="Y24" s="11" t="s">
        <v>1485</v>
      </c>
      <c r="Z24" s="11"/>
      <c r="AA24" s="11" t="s">
        <v>1486</v>
      </c>
      <c r="AB24" s="11"/>
      <c r="AC24" s="11"/>
      <c r="AD24" s="11"/>
      <c r="AE24" s="11" t="s">
        <v>1486</v>
      </c>
      <c r="AF24" s="11">
        <v>20180208</v>
      </c>
    </row>
    <row r="25" spans="1:1029">
      <c r="A25" s="14" t="str">
        <f>SUBSTITUTE(CONCATENATE(I25,J25,IF(K25="Identifier","ID",IF(AND(K25="Text",OR(I25&lt;&gt;"",J25&lt;&gt;"")),"",K25)),IF(AND(M25&lt;&gt;"Text",K25&lt;&gt;M25,NOT(AND(K25="URI",M25="Identifier")),NOT(AND(K25="UUID",M25="Identifier")),NOT(AND(K25="OID",M25="Identifier"))),IF(M25="Identifier","ID",M25),""))," ","")</f>
        <v>URI</v>
      </c>
      <c r="B25" s="19">
        <v>1</v>
      </c>
      <c r="C25" s="14" t="s">
        <v>1520</v>
      </c>
      <c r="D25" s="14"/>
      <c r="E25" s="14"/>
      <c r="F25" s="14" t="str">
        <f>CONCATENATE( IF(G25="","",CONCATENATE(G25,"_ ")),H25,". ",IF(I25="","",CONCATENATE(I25,"_ ")),L25,IF(OR(I25&lt;&gt;"",L25&lt;&gt;M25),CONCATENATE(". ",M25),""))</f>
        <v>Buyer Profile. URI. Identifier</v>
      </c>
      <c r="G25" s="14"/>
      <c r="H25" s="14" t="s">
        <v>197</v>
      </c>
      <c r="I25" s="14"/>
      <c r="J25" s="14"/>
      <c r="K25" s="14" t="s">
        <v>1496</v>
      </c>
      <c r="L25" s="14" t="str">
        <f>IF(J25&lt;&gt;"",CONCATENATE(J25," ",K25),K25)</f>
        <v>URI</v>
      </c>
      <c r="M25" s="14" t="s">
        <v>1497</v>
      </c>
      <c r="N25" s="14"/>
      <c r="O25" s="14" t="str">
        <f>IF(N25&lt;&gt;"",CONCATENATE(N25,"_ ",M25,". Type"),CONCATENATE(M25,". Type"))</f>
        <v>Identifier. Type</v>
      </c>
      <c r="P25" s="14"/>
      <c r="Q25" s="14"/>
      <c r="R25" s="14" t="s">
        <v>1490</v>
      </c>
      <c r="S25" s="14"/>
      <c r="T25" s="14"/>
      <c r="U25" s="14"/>
      <c r="V25" s="14"/>
      <c r="W25" s="14"/>
      <c r="X25" s="14" t="s">
        <v>197</v>
      </c>
      <c r="Y25" s="14" t="s">
        <v>1485</v>
      </c>
      <c r="Z25" s="14"/>
      <c r="AA25" s="14" t="s">
        <v>36</v>
      </c>
      <c r="AB25" s="14"/>
      <c r="AC25" s="14"/>
      <c r="AD25" s="14"/>
      <c r="AE25" s="14" t="s">
        <v>36</v>
      </c>
      <c r="AF25" s="17">
        <v>20180208</v>
      </c>
    </row>
    <row r="26" spans="1:1029" s="13" customFormat="1" ht="12.75" customHeight="1">
      <c r="A26" s="11" t="str">
        <f>SUBSTITUTE(CONCATENATE(G26,H26)," ","")</f>
        <v>CallForCompetition</v>
      </c>
      <c r="B26" s="12"/>
      <c r="C26" s="11" t="s">
        <v>1500</v>
      </c>
      <c r="D26" s="11"/>
      <c r="E26" s="11"/>
      <c r="F26" s="11" t="str">
        <f>CONCATENATE(IF(G26="","",CONCATENATE(G26,"_ ")),H26,". Details")</f>
        <v>Call For Competition. Details</v>
      </c>
      <c r="G26" s="11"/>
      <c r="H26" s="24" t="s">
        <v>1710</v>
      </c>
      <c r="I26" s="11"/>
      <c r="J26" s="11"/>
      <c r="K26" s="11"/>
      <c r="L26" s="11"/>
      <c r="M26" s="11"/>
      <c r="N26" s="11"/>
      <c r="O26" s="11"/>
      <c r="P26" s="11"/>
      <c r="Q26" s="11"/>
      <c r="R26" s="11" t="s">
        <v>1483</v>
      </c>
      <c r="S26" s="11" t="s">
        <v>2225</v>
      </c>
      <c r="T26" s="11"/>
      <c r="U26" s="11"/>
      <c r="V26" s="11"/>
      <c r="W26" s="11"/>
      <c r="X26" s="11"/>
      <c r="Y26" s="11" t="s">
        <v>1485</v>
      </c>
      <c r="Z26" s="11"/>
      <c r="AA26" s="11" t="s">
        <v>1486</v>
      </c>
      <c r="AB26" s="11"/>
      <c r="AC26" s="11"/>
      <c r="AD26" s="11"/>
      <c r="AE26" s="11" t="s">
        <v>1486</v>
      </c>
      <c r="AF26" s="70">
        <v>20180321</v>
      </c>
    </row>
    <row r="27" spans="1:1029">
      <c r="A27" s="20" t="str">
        <f>SUBSTITUTE(SUBSTITUTE(CONCATENATE(I27,IF(L27="Identifier","ID",L27))," ",""),"_","")</f>
        <v>AttachesTechnicalSpecification</v>
      </c>
      <c r="B27" s="21" t="s">
        <v>1502</v>
      </c>
      <c r="C27" s="23" t="s">
        <v>1500</v>
      </c>
      <c r="D27" s="20"/>
      <c r="E27" s="20"/>
      <c r="F27" s="20" t="str">
        <f>CONCATENATE( IF(G27="","",CONCATENATE(G27,"_ ")),H27,". ",IF(I27="","",CONCATENATE(I27,"_ ")),L27,IF(I27="","",CONCATENATE(". ",M27)))</f>
        <v>Call For Competition. Attaches_ Technical Specification. Technical Specification</v>
      </c>
      <c r="G27" s="20"/>
      <c r="H27" s="20" t="s">
        <v>1710</v>
      </c>
      <c r="I27" s="20" t="s">
        <v>2230</v>
      </c>
      <c r="J27" s="20"/>
      <c r="K27" s="20"/>
      <c r="L27" s="20" t="str">
        <f>CONCATENATE(IF(P27="","",CONCATENATE(P27,"_ ")),Q27)</f>
        <v>Technical Specification</v>
      </c>
      <c r="M27" s="20" t="str">
        <f>L27</f>
        <v>Technical Specification</v>
      </c>
      <c r="N27" s="20"/>
      <c r="O27" s="20"/>
      <c r="P27" s="20"/>
      <c r="Q27" s="22" t="s">
        <v>1739</v>
      </c>
      <c r="R27" s="20" t="s">
        <v>1507</v>
      </c>
      <c r="S27" s="23" t="s">
        <v>2233</v>
      </c>
      <c r="T27" s="23"/>
      <c r="U27" s="23"/>
      <c r="V27" s="23"/>
      <c r="W27" s="23"/>
      <c r="X27" s="22" t="s">
        <v>1739</v>
      </c>
      <c r="Y27" s="23" t="s">
        <v>1485</v>
      </c>
      <c r="Z27" s="23"/>
      <c r="AA27" s="23" t="s">
        <v>1486</v>
      </c>
      <c r="AB27" s="23"/>
      <c r="AC27" s="23"/>
      <c r="AD27" s="23"/>
      <c r="AE27" s="23" t="s">
        <v>1486</v>
      </c>
      <c r="AF27" s="22">
        <v>20180321</v>
      </c>
    </row>
    <row r="28" spans="1:1029">
      <c r="A28" s="20" t="str">
        <f>SUBSTITUTE(SUBSTITUTE(CONCATENATE(I28,IF(L28="Identifier","ID",L28))," ",""),"_","")</f>
        <v>NotifiedThroughNotice</v>
      </c>
      <c r="B28" s="21" t="s">
        <v>1502</v>
      </c>
      <c r="C28" s="23" t="s">
        <v>1500</v>
      </c>
      <c r="D28" s="20"/>
      <c r="E28" s="20"/>
      <c r="F28" s="20" t="str">
        <f>CONCATENATE( IF(G28="","",CONCATENATE(G28,"_ ")),H28,". ",IF(I28="","",CONCATENATE(I28,"_ ")),L28,IF(I28="","",CONCATENATE(". ",M28)))</f>
        <v>Call For Competition. Notified Through_ Notice. Notice</v>
      </c>
      <c r="G28" s="20"/>
      <c r="H28" s="20" t="s">
        <v>1710</v>
      </c>
      <c r="I28" s="20" t="s">
        <v>2231</v>
      </c>
      <c r="J28" s="20"/>
      <c r="K28" s="20"/>
      <c r="L28" s="20" t="str">
        <f>CONCATENATE(IF(P28="","",CONCATENATE(P28,"_ ")),Q28)</f>
        <v>Notice</v>
      </c>
      <c r="M28" s="20" t="str">
        <f>L28</f>
        <v>Notice</v>
      </c>
      <c r="N28" s="20"/>
      <c r="O28" s="20"/>
      <c r="P28" s="20"/>
      <c r="Q28" s="22" t="s">
        <v>1682</v>
      </c>
      <c r="R28" s="20" t="s">
        <v>1507</v>
      </c>
      <c r="S28" s="23" t="s">
        <v>2232</v>
      </c>
      <c r="T28" s="23"/>
      <c r="U28" s="23"/>
      <c r="V28" s="23"/>
      <c r="W28" s="23"/>
      <c r="X28" s="22" t="s">
        <v>1682</v>
      </c>
      <c r="Y28" s="23" t="s">
        <v>1485</v>
      </c>
      <c r="Z28" s="23"/>
      <c r="AA28" s="23" t="s">
        <v>1486</v>
      </c>
      <c r="AB28" s="23"/>
      <c r="AC28" s="23"/>
      <c r="AD28" s="23"/>
      <c r="AE28" s="23" t="s">
        <v>1486</v>
      </c>
      <c r="AF28" s="22">
        <v>20180321</v>
      </c>
    </row>
    <row r="29" spans="1:1029" s="13" customFormat="1" ht="12.75" customHeight="1">
      <c r="A29" s="11" t="str">
        <f>SUBSTITUTE(CONCATENATE(G29,H29)," ","")</f>
        <v>CallForTenders</v>
      </c>
      <c r="B29" s="12"/>
      <c r="C29" s="11" t="s">
        <v>1500</v>
      </c>
      <c r="D29" s="11"/>
      <c r="E29" s="11"/>
      <c r="F29" s="11" t="str">
        <f>CONCATENATE(IF(G29="","",CONCATENATE(G29,"_ ")),H29,". Details")</f>
        <v>Call For Tenders. Details</v>
      </c>
      <c r="G29" s="11"/>
      <c r="H29" s="24" t="s">
        <v>222</v>
      </c>
      <c r="I29" s="11"/>
      <c r="J29" s="11"/>
      <c r="K29" s="11"/>
      <c r="L29" s="11"/>
      <c r="M29" s="11"/>
      <c r="N29" s="11"/>
      <c r="O29" s="11"/>
      <c r="P29" s="11"/>
      <c r="Q29" s="11"/>
      <c r="R29" s="11" t="s">
        <v>1483</v>
      </c>
      <c r="S29" s="11" t="s">
        <v>2234</v>
      </c>
      <c r="T29" s="11"/>
      <c r="U29" s="11"/>
      <c r="V29" s="11"/>
      <c r="W29" s="11"/>
      <c r="X29" s="11"/>
      <c r="Y29" s="11" t="s">
        <v>1485</v>
      </c>
      <c r="Z29" s="11"/>
      <c r="AA29" s="11" t="s">
        <v>1486</v>
      </c>
      <c r="AB29" s="11"/>
      <c r="AC29" s="11"/>
      <c r="AD29" s="11"/>
      <c r="AE29" s="11" t="s">
        <v>1486</v>
      </c>
      <c r="AF29" s="70">
        <v>20180321</v>
      </c>
    </row>
    <row r="30" spans="1:1029" s="13" customFormat="1" ht="12.75" customHeight="1">
      <c r="A30" s="11" t="str">
        <f>SUBSTITUTE(CONCATENATE(G30,H30)," ","")</f>
        <v>CallForProposals</v>
      </c>
      <c r="B30" s="12"/>
      <c r="C30" s="11" t="s">
        <v>1500</v>
      </c>
      <c r="D30" s="11"/>
      <c r="E30" s="11"/>
      <c r="F30" s="11" t="str">
        <f>CONCATENATE(IF(G30="","",CONCATENATE(G30,"_ ")),H30,". Details")</f>
        <v>Call For Proposals. Details</v>
      </c>
      <c r="G30" s="11"/>
      <c r="H30" s="24" t="s">
        <v>2235</v>
      </c>
      <c r="I30" s="11"/>
      <c r="J30" s="11"/>
      <c r="K30" s="11"/>
      <c r="L30" s="11"/>
      <c r="M30" s="11"/>
      <c r="N30" s="11"/>
      <c r="O30" s="11"/>
      <c r="P30" s="11"/>
      <c r="Q30" s="11"/>
      <c r="R30" s="11" t="s">
        <v>1483</v>
      </c>
      <c r="S30" s="11" t="s">
        <v>2236</v>
      </c>
      <c r="T30" s="11"/>
      <c r="U30" s="11"/>
      <c r="V30" s="11"/>
      <c r="W30" s="11"/>
      <c r="X30" s="11"/>
      <c r="Y30" s="11" t="s">
        <v>1485</v>
      </c>
      <c r="Z30" s="11"/>
      <c r="AA30" s="11" t="s">
        <v>1486</v>
      </c>
      <c r="AB30" s="11"/>
      <c r="AC30" s="11"/>
      <c r="AD30" s="11"/>
      <c r="AE30" s="11" t="s">
        <v>1486</v>
      </c>
      <c r="AF30" s="70">
        <v>20180321</v>
      </c>
    </row>
    <row r="31" spans="1:1029">
      <c r="A31" s="20" t="str">
        <f>SUBSTITUTE(SUBSTITUTE(CONCATENATE(I31,IF(L31="Identifier","ID",L31))," ",""),"_","")</f>
        <v>RefersToProcurementProject</v>
      </c>
      <c r="B31" s="21" t="s">
        <v>1498</v>
      </c>
      <c r="C31" s="20" t="s">
        <v>1500</v>
      </c>
      <c r="D31" s="20"/>
      <c r="E31" s="20"/>
      <c r="F31" s="20" t="str">
        <f>CONCATENATE( IF(G31="","",CONCATENATE(G31,"_ ")),H31,". ",IF(I31="","",CONCATENATE(I31,"_ ")),L31,IF(I31="","",CONCATENATE(". ",M31)))</f>
        <v>Contract. Refers To_ Procurement Project. Procurement Project</v>
      </c>
      <c r="G31" s="20"/>
      <c r="H31" s="20" t="s">
        <v>312</v>
      </c>
      <c r="I31" s="20" t="s">
        <v>2228</v>
      </c>
      <c r="J31" s="20"/>
      <c r="K31" s="20"/>
      <c r="L31" s="20" t="str">
        <f>CONCATENATE(IF(P31="","",CONCATENATE(P31,"_ ")),Q31)</f>
        <v>Procurement Project</v>
      </c>
      <c r="M31" s="20" t="str">
        <f>L31</f>
        <v>Procurement Project</v>
      </c>
      <c r="N31" s="20"/>
      <c r="O31" s="20"/>
      <c r="P31" s="20"/>
      <c r="Q31" s="22" t="s">
        <v>1506</v>
      </c>
      <c r="R31" s="20" t="s">
        <v>1507</v>
      </c>
      <c r="S31" s="23"/>
      <c r="T31" s="23"/>
      <c r="U31" s="23"/>
      <c r="V31" s="23"/>
      <c r="W31" s="23"/>
      <c r="X31" s="23"/>
      <c r="Y31" s="23" t="s">
        <v>1485</v>
      </c>
      <c r="Z31" s="23"/>
      <c r="AA31" s="23" t="s">
        <v>1486</v>
      </c>
      <c r="AB31" s="23"/>
      <c r="AC31" s="23"/>
      <c r="AD31" s="23"/>
      <c r="AE31" s="23"/>
      <c r="AF31" s="22">
        <v>20180208</v>
      </c>
    </row>
    <row r="32" spans="1:1029" s="13" customFormat="1" ht="12.75" customHeight="1">
      <c r="A32" s="11" t="str">
        <f>SUBSTITUTE(CONCATENATE(G32,H32)," ","")</f>
        <v>ContractAwardNotice</v>
      </c>
      <c r="B32" s="12"/>
      <c r="C32" s="11" t="s">
        <v>1500</v>
      </c>
      <c r="D32" s="11"/>
      <c r="E32" s="11"/>
      <c r="F32" s="11" t="str">
        <f>CONCATENATE(IF(G32="","",CONCATENATE(G32,"_ ")),H32,". Details")</f>
        <v>Contract Award Notice. Details</v>
      </c>
      <c r="G32" s="11"/>
      <c r="H32" s="24" t="s">
        <v>316</v>
      </c>
      <c r="I32" s="11"/>
      <c r="J32" s="11"/>
      <c r="K32" s="11"/>
      <c r="L32" s="11"/>
      <c r="M32" s="11"/>
      <c r="N32" s="11"/>
      <c r="O32" s="11"/>
      <c r="P32" s="11"/>
      <c r="Q32" s="11"/>
      <c r="R32" s="11" t="s">
        <v>1483</v>
      </c>
      <c r="S32" s="11"/>
      <c r="T32" s="11"/>
      <c r="U32" s="11"/>
      <c r="V32" s="11"/>
      <c r="W32" s="11"/>
      <c r="X32" s="11"/>
      <c r="Y32" s="11" t="s">
        <v>1485</v>
      </c>
      <c r="Z32" s="11"/>
      <c r="AA32" s="11" t="s">
        <v>1486</v>
      </c>
      <c r="AB32" s="11"/>
      <c r="AC32" s="11"/>
      <c r="AD32" s="11"/>
      <c r="AE32" s="11" t="s">
        <v>36</v>
      </c>
      <c r="AF32" s="70">
        <v>20180321</v>
      </c>
    </row>
    <row r="33" spans="1:1029">
      <c r="A33" s="20" t="str">
        <f>SUBSTITUTE(SUBSTITUTE(CONCATENATE(I33,IF(L33="Identifier","ID",L33))," ",""),"_","")</f>
        <v>RefersToPriorInformationNotice</v>
      </c>
      <c r="B33" s="21" t="s">
        <v>1502</v>
      </c>
      <c r="C33" s="20" t="s">
        <v>1500</v>
      </c>
      <c r="D33" s="20"/>
      <c r="E33" s="20"/>
      <c r="F33" s="20" t="str">
        <f>CONCATENATE( IF(G33="","",CONCATENATE(G33,"_ ")),H33,". ",IF(I33="","",CONCATENATE(I33,"_ ")),L33,IF(I33="","",CONCATENATE(". ",M33)))</f>
        <v>Contract Notice. Refers To_ Prior Information Notice. Prior Information Notice</v>
      </c>
      <c r="G33" s="20"/>
      <c r="H33" s="20" t="s">
        <v>2243</v>
      </c>
      <c r="I33" s="20" t="s">
        <v>2228</v>
      </c>
      <c r="J33" s="20"/>
      <c r="K33" s="20"/>
      <c r="L33" s="20" t="str">
        <f>CONCATENATE(IF(P33="","",CONCATENATE(P33,"_ ")),Q33)</f>
        <v>Prior Information Notice</v>
      </c>
      <c r="M33" s="20" t="str">
        <f>L33</f>
        <v>Prior Information Notice</v>
      </c>
      <c r="N33" s="20"/>
      <c r="O33" s="20"/>
      <c r="P33" s="20"/>
      <c r="Q33" s="22" t="s">
        <v>2241</v>
      </c>
      <c r="R33" s="20" t="s">
        <v>1507</v>
      </c>
      <c r="S33" s="23"/>
      <c r="T33" s="23"/>
      <c r="U33" s="23"/>
      <c r="V33" s="23"/>
      <c r="W33" s="23"/>
      <c r="X33" s="23"/>
      <c r="Y33" s="23" t="s">
        <v>1485</v>
      </c>
      <c r="Z33" s="23"/>
      <c r="AA33" s="23" t="s">
        <v>1486</v>
      </c>
      <c r="AB33" s="23"/>
      <c r="AC33" s="23"/>
      <c r="AD33" s="23"/>
      <c r="AE33" s="23"/>
      <c r="AF33" s="22">
        <v>20180321</v>
      </c>
    </row>
    <row r="34" spans="1:1029">
      <c r="A34" s="74" t="str">
        <f>SUBSTITUTE(SUBSTITUTE(CONCATENATE(I34,IF(L34="Identifier","ID",L34))," ",""),"_","")</f>
        <v>RefersToContractNotice</v>
      </c>
      <c r="B34" s="21" t="s">
        <v>1502</v>
      </c>
      <c r="C34" s="20" t="s">
        <v>1500</v>
      </c>
      <c r="D34" s="20"/>
      <c r="E34" s="20"/>
      <c r="F34" s="20" t="str">
        <f>CONCATENATE( IF(G34="","",CONCATENATE(G34,"_ ")),H34,". ",IF(I34="","",CONCATENATE(I34,"_ ")),L34,IF(I34="","",CONCATENATE(". ",M34)))</f>
        <v>Contract Notice. Refers To_ Contract Notice. Contract Notice</v>
      </c>
      <c r="G34" s="20"/>
      <c r="H34" s="20" t="s">
        <v>2243</v>
      </c>
      <c r="I34" s="20" t="s">
        <v>2228</v>
      </c>
      <c r="J34" s="20"/>
      <c r="K34" s="20"/>
      <c r="L34" s="20" t="str">
        <f>CONCATENATE(IF(P34="","",CONCATENATE(P34,"_ ")),Q34)</f>
        <v>Contract Notice</v>
      </c>
      <c r="M34" s="20" t="str">
        <f>L34</f>
        <v>Contract Notice</v>
      </c>
      <c r="N34" s="20"/>
      <c r="O34" s="20"/>
      <c r="P34" s="20"/>
      <c r="Q34" s="22" t="s">
        <v>2243</v>
      </c>
      <c r="R34" s="20" t="s">
        <v>1507</v>
      </c>
      <c r="S34" s="23"/>
      <c r="T34" s="23"/>
      <c r="U34" s="23"/>
      <c r="V34" s="23"/>
      <c r="W34" s="23"/>
      <c r="X34" s="23"/>
      <c r="Y34" s="23" t="s">
        <v>1485</v>
      </c>
      <c r="Z34" s="23"/>
      <c r="AA34" s="23" t="s">
        <v>1486</v>
      </c>
      <c r="AB34" s="23"/>
      <c r="AC34" s="23"/>
      <c r="AD34" s="23"/>
      <c r="AE34" s="23"/>
      <c r="AF34" s="22">
        <v>20180321</v>
      </c>
    </row>
    <row r="35" spans="1:1029" s="13" customFormat="1" ht="12.75" customHeight="1">
      <c r="A35" s="11" t="str">
        <f>SUBSTITUTE(CONCATENATE(G35,H35)," ","")</f>
        <v>Contract</v>
      </c>
      <c r="B35" s="12"/>
      <c r="C35" s="11" t="s">
        <v>1500</v>
      </c>
      <c r="D35" s="11"/>
      <c r="E35" s="11"/>
      <c r="F35" s="11" t="str">
        <f>CONCATENATE(IF(G35="","",CONCATENATE(G35,"_ ")),H35,". Details")</f>
        <v>Contract. Details</v>
      </c>
      <c r="G35" s="11"/>
      <c r="H35" s="24" t="s">
        <v>312</v>
      </c>
      <c r="I35" s="11"/>
      <c r="J35" s="11"/>
      <c r="K35" s="11"/>
      <c r="L35" s="11"/>
      <c r="M35" s="11"/>
      <c r="N35" s="11"/>
      <c r="O35" s="11"/>
      <c r="P35" s="11"/>
      <c r="Q35" s="11"/>
      <c r="R35" s="11" t="s">
        <v>1483</v>
      </c>
      <c r="S35" s="11"/>
      <c r="T35" s="11"/>
      <c r="U35" s="11"/>
      <c r="V35" s="11"/>
      <c r="W35" s="11"/>
      <c r="X35" s="11"/>
      <c r="Y35" s="11" t="s">
        <v>1485</v>
      </c>
      <c r="Z35" s="11"/>
      <c r="AA35" s="11" t="s">
        <v>1486</v>
      </c>
      <c r="AB35" s="11"/>
      <c r="AC35" s="11"/>
      <c r="AD35" s="11"/>
      <c r="AE35" s="11" t="s">
        <v>36</v>
      </c>
      <c r="AF35" s="70">
        <v>20180321</v>
      </c>
    </row>
    <row r="36" spans="1:1029">
      <c r="A36" s="20" t="str">
        <f>SUBSTITUTE(SUBSTITUTE(CONCATENATE(I36,IF(L36="Identifier","ID",L36))," ",""),"_","")</f>
        <v>RefersToProcurementProject</v>
      </c>
      <c r="B36" s="21" t="s">
        <v>1502</v>
      </c>
      <c r="C36" s="20" t="s">
        <v>1500</v>
      </c>
      <c r="D36" s="20"/>
      <c r="E36" s="20"/>
      <c r="F36" s="20" t="str">
        <f>CONCATENATE( IF(G36="","",CONCATENATE(G36,"_ ")),H36,". ",IF(I36="","",CONCATENATE(I36,"_ ")),L36,IF(I36="","",CONCATENATE(". ",M36)))</f>
        <v>Contract. Refers To_ Procurement Project. Procurement Project</v>
      </c>
      <c r="G36" s="20"/>
      <c r="H36" s="20" t="s">
        <v>312</v>
      </c>
      <c r="I36" s="20" t="s">
        <v>2228</v>
      </c>
      <c r="J36" s="20"/>
      <c r="K36" s="20"/>
      <c r="L36" s="20" t="str">
        <f>CONCATENATE(IF(P36="","",CONCATENATE(P36,"_ ")),Q36)</f>
        <v>Procurement Project</v>
      </c>
      <c r="M36" s="20" t="str">
        <f>L36</f>
        <v>Procurement Project</v>
      </c>
      <c r="N36" s="20"/>
      <c r="O36" s="20"/>
      <c r="P36" s="20"/>
      <c r="Q36" s="22" t="s">
        <v>1506</v>
      </c>
      <c r="R36" s="20" t="s">
        <v>1507</v>
      </c>
      <c r="S36" s="23" t="s">
        <v>2257</v>
      </c>
      <c r="T36" s="23"/>
      <c r="U36" s="23"/>
      <c r="V36" s="23"/>
      <c r="W36" s="23"/>
      <c r="X36" s="23"/>
      <c r="Y36" s="23" t="s">
        <v>1485</v>
      </c>
      <c r="Z36" s="23"/>
      <c r="AA36" s="23" t="s">
        <v>1486</v>
      </c>
      <c r="AB36" s="23"/>
      <c r="AC36" s="23"/>
      <c r="AD36" s="23"/>
      <c r="AE36" s="23"/>
      <c r="AF36" s="22">
        <v>20180321</v>
      </c>
    </row>
    <row r="37" spans="1:1029" s="13" customFormat="1" ht="12.75" customHeight="1">
      <c r="A37" s="11" t="str">
        <f>SUBSTITUTE(CONCATENATE(G37,H37)," ","")</f>
        <v>ContractNotice</v>
      </c>
      <c r="B37" s="12"/>
      <c r="C37" s="11" t="s">
        <v>1500</v>
      </c>
      <c r="D37" s="11"/>
      <c r="E37" s="11"/>
      <c r="F37" s="11" t="str">
        <f>CONCATENATE(IF(G37="","",CONCATENATE(G37,"_ ")),H37,". Details")</f>
        <v>Contract Notice. Details</v>
      </c>
      <c r="G37" s="11"/>
      <c r="H37" s="24" t="s">
        <v>2243</v>
      </c>
      <c r="I37" s="11"/>
      <c r="J37" s="11"/>
      <c r="K37" s="11"/>
      <c r="L37" s="11"/>
      <c r="M37" s="11"/>
      <c r="N37" s="11"/>
      <c r="O37" s="11"/>
      <c r="P37" s="11"/>
      <c r="Q37" s="11"/>
      <c r="R37" s="11" t="s">
        <v>1483</v>
      </c>
      <c r="S37" s="11"/>
      <c r="T37" s="11"/>
      <c r="U37" s="11"/>
      <c r="V37" s="11"/>
      <c r="W37" s="11"/>
      <c r="X37" s="11"/>
      <c r="Y37" s="11" t="s">
        <v>1485</v>
      </c>
      <c r="Z37" s="11"/>
      <c r="AA37" s="11" t="s">
        <v>1486</v>
      </c>
      <c r="AB37" s="11"/>
      <c r="AC37" s="11"/>
      <c r="AD37" s="11"/>
      <c r="AE37" s="11" t="s">
        <v>36</v>
      </c>
      <c r="AF37" s="70">
        <v>20180321</v>
      </c>
    </row>
    <row r="38" spans="1:1029">
      <c r="A38" s="20" t="str">
        <f>SUBSTITUTE(SUBSTITUTE(CONCATENATE(I38,IF(L38="Identifier","ID",L38))," ",""),"_","")</f>
        <v>RefersToPriorInformationNotice</v>
      </c>
      <c r="B38" s="21" t="s">
        <v>1502</v>
      </c>
      <c r="C38" s="20" t="s">
        <v>1500</v>
      </c>
      <c r="D38" s="20"/>
      <c r="E38" s="20"/>
      <c r="F38" s="20" t="str">
        <f>CONCATENATE( IF(G38="","",CONCATENATE(G38,"_ ")),H38,". ",IF(I38="","",CONCATENATE(I38,"_ ")),L38,IF(I38="","",CONCATENATE(". ",M38)))</f>
        <v>Contract Notice. Refers To_ Prior Information Notice. Prior Information Notice</v>
      </c>
      <c r="G38" s="20"/>
      <c r="H38" s="20" t="s">
        <v>2243</v>
      </c>
      <c r="I38" s="20" t="s">
        <v>2228</v>
      </c>
      <c r="J38" s="20"/>
      <c r="K38" s="20"/>
      <c r="L38" s="20" t="str">
        <f>CONCATENATE(IF(P38="","",CONCATENATE(P38,"_ ")),Q38)</f>
        <v>Prior Information Notice</v>
      </c>
      <c r="M38" s="20" t="str">
        <f>L38</f>
        <v>Prior Information Notice</v>
      </c>
      <c r="N38" s="20"/>
      <c r="O38" s="20"/>
      <c r="P38" s="20"/>
      <c r="Q38" s="22" t="s">
        <v>2241</v>
      </c>
      <c r="R38" s="20" t="s">
        <v>1507</v>
      </c>
      <c r="S38" s="23"/>
      <c r="T38" s="23"/>
      <c r="U38" s="23"/>
      <c r="V38" s="23"/>
      <c r="W38" s="23"/>
      <c r="X38" s="23"/>
      <c r="Y38" s="23" t="s">
        <v>1485</v>
      </c>
      <c r="Z38" s="23"/>
      <c r="AA38" s="23" t="s">
        <v>1486</v>
      </c>
      <c r="AB38" s="23"/>
      <c r="AC38" s="23"/>
      <c r="AD38" s="23"/>
      <c r="AE38" s="23"/>
      <c r="AF38" s="22">
        <v>20180321</v>
      </c>
    </row>
    <row r="39" spans="1:1029" s="13" customFormat="1" ht="12.75" customHeight="1">
      <c r="A39" s="11" t="str">
        <f>SUBSTITUTE(CONCATENATE(G39,H39)," ","")</f>
        <v>Criterion</v>
      </c>
      <c r="B39" s="12"/>
      <c r="C39" s="11" t="s">
        <v>1500</v>
      </c>
      <c r="D39" s="11"/>
      <c r="E39" s="11"/>
      <c r="F39" s="11" t="str">
        <f>CONCATENATE(IF(G39="","",CONCATENATE(G39,"_ ")),H39,". Details")</f>
        <v>Criterion. Details</v>
      </c>
      <c r="G39" s="11"/>
      <c r="H39" s="24" t="s">
        <v>365</v>
      </c>
      <c r="I39" s="11"/>
      <c r="J39" s="11"/>
      <c r="K39" s="11"/>
      <c r="L39" s="11"/>
      <c r="M39" s="11"/>
      <c r="N39" s="11"/>
      <c r="O39" s="11"/>
      <c r="P39" s="11"/>
      <c r="Q39" s="11"/>
      <c r="R39" s="11" t="s">
        <v>1483</v>
      </c>
      <c r="S39" s="11"/>
      <c r="T39" s="11"/>
      <c r="U39" s="11"/>
      <c r="V39" s="11"/>
      <c r="W39" s="11"/>
      <c r="X39" s="11" t="s">
        <v>2250</v>
      </c>
      <c r="Y39" s="11" t="s">
        <v>1485</v>
      </c>
      <c r="Z39" s="11"/>
      <c r="AA39" s="11" t="s">
        <v>1486</v>
      </c>
      <c r="AB39" s="11"/>
      <c r="AC39" s="11"/>
      <c r="AD39" s="11"/>
      <c r="AE39" s="11" t="s">
        <v>1499</v>
      </c>
      <c r="AF39" s="70">
        <v>20180208</v>
      </c>
    </row>
    <row r="40" spans="1:1029">
      <c r="A40" s="25" t="str">
        <f t="shared" ref="A40:A49" si="4">SUBSTITUTE(CONCATENATE(I40,J40,IF(K40="Identifier","ID",IF(AND(K40="Text",OR(I40&lt;&gt;"",J40&lt;&gt;"")),"",K40)),IF(AND(M40&lt;&gt;"Text",K40&lt;&gt;M40,NOT(AND(K40="URI",M40="Identifier")),NOT(AND(K40="UUID",M40="Identifier")),NOT(AND(K40="OID",M40="Identifier"))),IF(M40="Identifier","ID",M40),""))," ","")</f>
        <v>ID</v>
      </c>
      <c r="B40" s="26" t="s">
        <v>1498</v>
      </c>
      <c r="C40" s="25" t="s">
        <v>1538</v>
      </c>
      <c r="D40" s="25"/>
      <c r="E40" s="25"/>
      <c r="F40" s="25" t="str">
        <f t="shared" ref="F40:F49" si="5">CONCATENATE( IF(G40="","",CONCATENATE(G40,"_ ")),H40,". ",IF(I40="","",CONCATENATE(I40,"_ ")),L40,IF(OR(I40&lt;&gt;"",L40&lt;&gt;M40),CONCATENATE(". ",M40),""))</f>
        <v>Criterion. Identifier</v>
      </c>
      <c r="G40" s="25"/>
      <c r="H40" s="25" t="s">
        <v>365</v>
      </c>
      <c r="I40" s="25"/>
      <c r="J40" s="25"/>
      <c r="K40" s="25" t="s">
        <v>1497</v>
      </c>
      <c r="L40" s="25" t="str">
        <f t="shared" ref="L40:L49" si="6">IF(J40&lt;&gt;"",CONCATENATE(J40," ",K40),K40)</f>
        <v>Identifier</v>
      </c>
      <c r="M40" s="25" t="s">
        <v>1497</v>
      </c>
      <c r="N40" s="25"/>
      <c r="O40" s="25" t="str">
        <f t="shared" ref="O40:O49" si="7">IF(N40&lt;&gt;"",CONCATENATE(N40,"_ ",M40,". Type"),CONCATENATE(M40,". Type"))</f>
        <v>Identifier. Type</v>
      </c>
      <c r="P40" s="25"/>
      <c r="Q40" s="25"/>
      <c r="R40" s="25" t="s">
        <v>1490</v>
      </c>
      <c r="S40" s="14"/>
      <c r="T40" s="14"/>
      <c r="U40" s="14"/>
      <c r="V40" s="14"/>
      <c r="W40" s="14"/>
      <c r="X40" s="14"/>
      <c r="Y40" s="14" t="s">
        <v>1485</v>
      </c>
      <c r="Z40" s="14"/>
      <c r="AA40" s="14" t="s">
        <v>1486</v>
      </c>
      <c r="AB40" s="14"/>
      <c r="AC40" s="14"/>
      <c r="AD40" s="14"/>
      <c r="AE40" s="14" t="s">
        <v>1535</v>
      </c>
      <c r="AF40" s="69">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5" t="str">
        <f t="shared" si="4"/>
        <v>CriterionTypeCode</v>
      </c>
      <c r="B41" s="26" t="s">
        <v>1498</v>
      </c>
      <c r="C41" s="25" t="s">
        <v>1539</v>
      </c>
      <c r="D41" s="25"/>
      <c r="E41" s="25"/>
      <c r="F41" s="25" t="str">
        <f t="shared" si="5"/>
        <v>Criterion. Criterion Type Code. Code</v>
      </c>
      <c r="G41" s="25"/>
      <c r="H41" s="25" t="s">
        <v>365</v>
      </c>
      <c r="I41" s="25"/>
      <c r="J41" s="25" t="s">
        <v>1540</v>
      </c>
      <c r="K41" s="25" t="s">
        <v>1489</v>
      </c>
      <c r="L41" s="25" t="str">
        <f t="shared" si="6"/>
        <v>Criterion Type Code</v>
      </c>
      <c r="M41" s="25" t="s">
        <v>1489</v>
      </c>
      <c r="N41" s="25"/>
      <c r="O41" s="25" t="str">
        <f t="shared" si="7"/>
        <v>Code. Type</v>
      </c>
      <c r="P41" s="25"/>
      <c r="Q41" s="25"/>
      <c r="R41" s="25" t="s">
        <v>1490</v>
      </c>
      <c r="S41" s="14"/>
      <c r="T41" s="14"/>
      <c r="U41" s="14"/>
      <c r="V41" s="14"/>
      <c r="W41" s="14"/>
      <c r="X41" s="14"/>
      <c r="Y41" s="14" t="s">
        <v>1485</v>
      </c>
      <c r="Z41" s="14"/>
      <c r="AA41" s="14" t="s">
        <v>1486</v>
      </c>
      <c r="AB41" s="14"/>
      <c r="AC41" s="14"/>
      <c r="AD41" s="14"/>
      <c r="AE41" s="14" t="s">
        <v>36</v>
      </c>
      <c r="AF41" s="69">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5" t="str">
        <f t="shared" si="4"/>
        <v>Name</v>
      </c>
      <c r="B42" s="26" t="s">
        <v>1498</v>
      </c>
      <c r="C42" s="25" t="s">
        <v>1541</v>
      </c>
      <c r="D42" s="25"/>
      <c r="E42" s="25"/>
      <c r="F42" s="25" t="str">
        <f t="shared" si="5"/>
        <v>Criterion. Name</v>
      </c>
      <c r="G42" s="25"/>
      <c r="H42" s="25" t="s">
        <v>365</v>
      </c>
      <c r="I42" s="25"/>
      <c r="J42" s="25"/>
      <c r="K42" s="25" t="s">
        <v>933</v>
      </c>
      <c r="L42" s="25" t="str">
        <f t="shared" si="6"/>
        <v>Name</v>
      </c>
      <c r="M42" s="25" t="s">
        <v>933</v>
      </c>
      <c r="N42" s="25"/>
      <c r="O42" s="25" t="str">
        <f t="shared" si="7"/>
        <v>Name. Type</v>
      </c>
      <c r="P42" s="25"/>
      <c r="Q42" s="25"/>
      <c r="R42" s="25" t="s">
        <v>1490</v>
      </c>
      <c r="S42" s="14"/>
      <c r="T42" s="14"/>
      <c r="U42" s="14"/>
      <c r="V42" s="14"/>
      <c r="W42" s="14"/>
      <c r="X42" s="14"/>
      <c r="Y42" s="14" t="s">
        <v>1485</v>
      </c>
      <c r="Z42" s="14"/>
      <c r="AA42" s="14" t="s">
        <v>1486</v>
      </c>
      <c r="AB42" s="14"/>
      <c r="AC42" s="14"/>
      <c r="AD42" s="14"/>
      <c r="AE42" s="14" t="s">
        <v>1535</v>
      </c>
      <c r="AF42" s="69">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5" t="str">
        <f t="shared" si="4"/>
        <v>Description</v>
      </c>
      <c r="B43" s="26" t="s">
        <v>1502</v>
      </c>
      <c r="C43" s="25" t="s">
        <v>1542</v>
      </c>
      <c r="D43" s="25"/>
      <c r="E43" s="25"/>
      <c r="F43" s="25" t="str">
        <f t="shared" si="5"/>
        <v>Criterion. Description. Text</v>
      </c>
      <c r="G43" s="25"/>
      <c r="H43" s="25" t="s">
        <v>365</v>
      </c>
      <c r="I43" s="25"/>
      <c r="J43" s="25"/>
      <c r="K43" s="25" t="s">
        <v>1522</v>
      </c>
      <c r="L43" s="25" t="str">
        <f t="shared" si="6"/>
        <v>Description</v>
      </c>
      <c r="M43" s="25" t="s">
        <v>1494</v>
      </c>
      <c r="N43" s="25"/>
      <c r="O43" s="25" t="str">
        <f t="shared" si="7"/>
        <v>Text. Type</v>
      </c>
      <c r="P43" s="25"/>
      <c r="Q43" s="25"/>
      <c r="R43" s="25" t="s">
        <v>1490</v>
      </c>
      <c r="S43" s="14"/>
      <c r="T43" s="14"/>
      <c r="U43" s="14"/>
      <c r="V43" s="14"/>
      <c r="W43" s="14"/>
      <c r="X43" s="14"/>
      <c r="Y43" s="14" t="s">
        <v>1485</v>
      </c>
      <c r="Z43" s="14"/>
      <c r="AA43" s="14" t="s">
        <v>1486</v>
      </c>
      <c r="AB43" s="14"/>
      <c r="AC43" s="14"/>
      <c r="AD43" s="14"/>
      <c r="AE43" s="14" t="s">
        <v>36</v>
      </c>
      <c r="AF43" s="69">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5" t="str">
        <f t="shared" si="4"/>
        <v>WeightNumeric</v>
      </c>
      <c r="B44" s="26" t="s">
        <v>1498</v>
      </c>
      <c r="C44" s="25" t="s">
        <v>380</v>
      </c>
      <c r="D44" s="25"/>
      <c r="E44" s="25"/>
      <c r="F44" s="25" t="str">
        <f t="shared" si="5"/>
        <v>Criterion. Weight Numeric. Numeric</v>
      </c>
      <c r="G44" s="25"/>
      <c r="H44" s="25" t="s">
        <v>365</v>
      </c>
      <c r="I44" s="25"/>
      <c r="J44" s="25" t="s">
        <v>1543</v>
      </c>
      <c r="K44" s="25" t="s">
        <v>1503</v>
      </c>
      <c r="L44" s="25" t="str">
        <f t="shared" si="6"/>
        <v>Weight Numeric</v>
      </c>
      <c r="M44" s="25" t="s">
        <v>1503</v>
      </c>
      <c r="N44" s="25"/>
      <c r="O44" s="25" t="str">
        <f t="shared" si="7"/>
        <v>Numeric. Type</v>
      </c>
      <c r="P44" s="25"/>
      <c r="Q44" s="25"/>
      <c r="R44" s="25" t="s">
        <v>1490</v>
      </c>
      <c r="S44" s="14"/>
      <c r="T44" s="14"/>
      <c r="U44" s="14"/>
      <c r="V44" s="14"/>
      <c r="W44" s="14"/>
      <c r="X44" s="14"/>
      <c r="Y44" s="14" t="s">
        <v>1485</v>
      </c>
      <c r="Z44" s="14"/>
      <c r="AA44" s="14" t="s">
        <v>1486</v>
      </c>
      <c r="AB44" s="14"/>
      <c r="AC44" s="14"/>
      <c r="AD44" s="14"/>
      <c r="AE44" s="14" t="s">
        <v>36</v>
      </c>
      <c r="AF44" s="69">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5" t="str">
        <f t="shared" si="4"/>
        <v>FulfilmentIndicator</v>
      </c>
      <c r="B45" s="26" t="s">
        <v>1498</v>
      </c>
      <c r="C45" s="25" t="s">
        <v>1544</v>
      </c>
      <c r="D45" s="25"/>
      <c r="E45" s="25" t="s">
        <v>1545</v>
      </c>
      <c r="F45" s="25" t="str">
        <f t="shared" si="5"/>
        <v>Criterion. Fulfilment Indicator. Indicator</v>
      </c>
      <c r="G45" s="25"/>
      <c r="H45" s="25" t="s">
        <v>365</v>
      </c>
      <c r="I45" s="25"/>
      <c r="J45" s="25" t="s">
        <v>1546</v>
      </c>
      <c r="K45" s="25" t="s">
        <v>1547</v>
      </c>
      <c r="L45" s="25" t="str">
        <f t="shared" si="6"/>
        <v>Fulfilment Indicator</v>
      </c>
      <c r="M45" s="25" t="s">
        <v>1547</v>
      </c>
      <c r="N45" s="25"/>
      <c r="O45" s="25" t="str">
        <f t="shared" si="7"/>
        <v>Indicator. Type</v>
      </c>
      <c r="P45" s="25"/>
      <c r="Q45" s="25"/>
      <c r="R45" s="25" t="s">
        <v>1490</v>
      </c>
      <c r="S45" s="14"/>
      <c r="T45" s="14"/>
      <c r="U45" s="14"/>
      <c r="V45" s="14"/>
      <c r="W45" s="14"/>
      <c r="X45" s="14"/>
      <c r="Y45" s="14" t="s">
        <v>1485</v>
      </c>
      <c r="Z45" s="14"/>
      <c r="AA45" s="14" t="s">
        <v>1486</v>
      </c>
      <c r="AB45" s="14"/>
      <c r="AC45" s="14"/>
      <c r="AD45" s="14"/>
      <c r="AE45" s="14" t="s">
        <v>36</v>
      </c>
      <c r="AF45" s="69">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5" t="str">
        <f t="shared" si="4"/>
        <v>FulfilmentIndicatorTypeCode</v>
      </c>
      <c r="B46" s="26" t="s">
        <v>1498</v>
      </c>
      <c r="C46" s="25" t="s">
        <v>1548</v>
      </c>
      <c r="D46" s="25"/>
      <c r="E46" s="25"/>
      <c r="F46" s="25" t="str">
        <f t="shared" si="5"/>
        <v>Criterion. Fulfilment Indicator Type Code. Code</v>
      </c>
      <c r="G46" s="25"/>
      <c r="H46" s="25" t="s">
        <v>365</v>
      </c>
      <c r="I46" s="25"/>
      <c r="J46" s="25" t="s">
        <v>1549</v>
      </c>
      <c r="K46" s="25" t="s">
        <v>1489</v>
      </c>
      <c r="L46" s="25" t="str">
        <f t="shared" si="6"/>
        <v>Fulfilment Indicator Type Code</v>
      </c>
      <c r="M46" s="25" t="s">
        <v>1489</v>
      </c>
      <c r="N46" s="25"/>
      <c r="O46" s="25" t="str">
        <f t="shared" si="7"/>
        <v>Code. Type</v>
      </c>
      <c r="P46" s="25"/>
      <c r="Q46" s="25"/>
      <c r="R46" s="25" t="s">
        <v>1490</v>
      </c>
      <c r="S46" s="14"/>
      <c r="T46" s="14"/>
      <c r="U46" s="14"/>
      <c r="V46" s="14"/>
      <c r="W46" s="14"/>
      <c r="X46" s="14"/>
      <c r="Y46" s="14" t="s">
        <v>1485</v>
      </c>
      <c r="Z46" s="14"/>
      <c r="AA46" s="14" t="s">
        <v>1486</v>
      </c>
      <c r="AB46" s="14"/>
      <c r="AC46" s="14"/>
      <c r="AD46" s="14"/>
      <c r="AE46" s="14" t="s">
        <v>1535</v>
      </c>
      <c r="AF46" s="69">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5" t="str">
        <f t="shared" si="4"/>
        <v>EvaluationMethodTypeCode</v>
      </c>
      <c r="B47" s="26" t="s">
        <v>1498</v>
      </c>
      <c r="C47" s="25" t="s">
        <v>1550</v>
      </c>
      <c r="D47" s="25"/>
      <c r="E47" s="25" t="s">
        <v>1543</v>
      </c>
      <c r="F47" s="25" t="str">
        <f t="shared" si="5"/>
        <v>Criterion. Evaluation Method Type Code. Code</v>
      </c>
      <c r="G47" s="25"/>
      <c r="H47" s="25" t="s">
        <v>365</v>
      </c>
      <c r="I47" s="25"/>
      <c r="J47" s="25" t="s">
        <v>1551</v>
      </c>
      <c r="K47" s="25" t="s">
        <v>1489</v>
      </c>
      <c r="L47" s="25" t="str">
        <f t="shared" si="6"/>
        <v>Evaluation Method Type Code</v>
      </c>
      <c r="M47" s="25" t="s">
        <v>1489</v>
      </c>
      <c r="N47" s="25"/>
      <c r="O47" s="25" t="str">
        <f t="shared" si="7"/>
        <v>Code. Type</v>
      </c>
      <c r="P47" s="25"/>
      <c r="Q47" s="25"/>
      <c r="R47" s="25" t="s">
        <v>1490</v>
      </c>
      <c r="S47" s="14"/>
      <c r="T47" s="14"/>
      <c r="U47" s="14"/>
      <c r="V47" s="14"/>
      <c r="W47" s="14"/>
      <c r="X47" s="14"/>
      <c r="Y47" s="14" t="s">
        <v>1485</v>
      </c>
      <c r="Z47" s="14"/>
      <c r="AA47" s="14" t="s">
        <v>1486</v>
      </c>
      <c r="AB47" s="14"/>
      <c r="AC47" s="14"/>
      <c r="AD47" s="14"/>
      <c r="AE47" s="14" t="s">
        <v>1552</v>
      </c>
      <c r="AF47" s="69">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5" t="str">
        <f t="shared" si="4"/>
        <v>WeightingConsiderationDescription</v>
      </c>
      <c r="B48" s="26" t="s">
        <v>1502</v>
      </c>
      <c r="C48" s="25" t="s">
        <v>1553</v>
      </c>
      <c r="D48" s="25"/>
      <c r="E48" s="25"/>
      <c r="F48" s="25" t="str">
        <f t="shared" si="5"/>
        <v>Criterion. Weighting Consideration Description. Text</v>
      </c>
      <c r="G48" s="25"/>
      <c r="H48" s="25" t="s">
        <v>365</v>
      </c>
      <c r="I48" s="25"/>
      <c r="J48" s="25" t="s">
        <v>1554</v>
      </c>
      <c r="K48" s="25" t="s">
        <v>1522</v>
      </c>
      <c r="L48" s="25" t="str">
        <f t="shared" si="6"/>
        <v>Weighting Consideration Description</v>
      </c>
      <c r="M48" s="25" t="s">
        <v>1494</v>
      </c>
      <c r="N48" s="25"/>
      <c r="O48" s="25" t="str">
        <f t="shared" si="7"/>
        <v>Text. Type</v>
      </c>
      <c r="P48" s="25"/>
      <c r="Q48" s="25"/>
      <c r="R48" s="25" t="s">
        <v>1490</v>
      </c>
      <c r="S48" s="14"/>
      <c r="T48" s="14"/>
      <c r="U48" s="14"/>
      <c r="V48" s="14"/>
      <c r="W48" s="14"/>
      <c r="X48" s="14"/>
      <c r="Y48" s="14" t="s">
        <v>1485</v>
      </c>
      <c r="Z48" s="14"/>
      <c r="AA48" s="14" t="s">
        <v>1486</v>
      </c>
      <c r="AB48" s="14"/>
      <c r="AC48" s="14"/>
      <c r="AD48" s="14"/>
      <c r="AE48" s="14" t="s">
        <v>36</v>
      </c>
      <c r="AF48" s="69">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5" t="str">
        <f t="shared" si="4"/>
        <v>CriterionObjectiveIndicator</v>
      </c>
      <c r="B49" s="26" t="s">
        <v>1498</v>
      </c>
      <c r="C49" s="25" t="s">
        <v>1500</v>
      </c>
      <c r="D49" s="25"/>
      <c r="E49" s="25" t="s">
        <v>1555</v>
      </c>
      <c r="F49" s="25" t="str">
        <f t="shared" si="5"/>
        <v>Criterion. Criterion Objective Indicator. Indicator</v>
      </c>
      <c r="G49" s="25"/>
      <c r="H49" s="25" t="s">
        <v>365</v>
      </c>
      <c r="I49" s="25"/>
      <c r="J49" s="25" t="s">
        <v>1556</v>
      </c>
      <c r="K49" s="25" t="s">
        <v>1547</v>
      </c>
      <c r="L49" s="25" t="str">
        <f t="shared" si="6"/>
        <v>Criterion Objective Indicator</v>
      </c>
      <c r="M49" s="25" t="s">
        <v>1547</v>
      </c>
      <c r="N49" s="25"/>
      <c r="O49" s="25" t="str">
        <f t="shared" si="7"/>
        <v>Indicator. Type</v>
      </c>
      <c r="P49" s="25"/>
      <c r="Q49" s="25"/>
      <c r="R49" s="25" t="s">
        <v>1490</v>
      </c>
      <c r="S49" s="14"/>
      <c r="T49" s="14"/>
      <c r="U49" s="14"/>
      <c r="V49" s="14"/>
      <c r="W49" s="14"/>
      <c r="X49" s="14"/>
      <c r="Y49" s="14" t="s">
        <v>1485</v>
      </c>
      <c r="Z49" s="14"/>
      <c r="AA49" s="14" t="s">
        <v>1486</v>
      </c>
      <c r="AB49" s="14"/>
      <c r="AC49" s="14"/>
      <c r="AD49" s="14"/>
      <c r="AE49" s="14" t="s">
        <v>36</v>
      </c>
      <c r="AF49" s="69">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7" customFormat="1" ht="14.1" customHeight="1">
      <c r="A50" s="20" t="str">
        <f>SUBSTITUTE(SUBSTITUTE(CONCATENATE(I50,IF(L50="Identifier","ID",L50))," ",""),"_","")</f>
        <v>HasPropertyGroup</v>
      </c>
      <c r="B50" s="21" t="s">
        <v>1492</v>
      </c>
      <c r="C50" s="20" t="s">
        <v>1557</v>
      </c>
      <c r="D50" s="20"/>
      <c r="E50" s="20"/>
      <c r="F50" s="20" t="str">
        <f>CONCATENATE( IF(G50="","",CONCATENATE(G50,"_ ")),H50,". ",IF(I50="","",CONCATENATE(I50,"_ ")),L50,IF(I50="","",CONCATENATE(". ",M50)))</f>
        <v>Criterion. Has_ Property Group. Property Group</v>
      </c>
      <c r="G50" s="20"/>
      <c r="H50" s="20" t="s">
        <v>365</v>
      </c>
      <c r="I50" s="20" t="s">
        <v>1519</v>
      </c>
      <c r="J50" s="20"/>
      <c r="K50" s="20"/>
      <c r="L50" s="20" t="str">
        <f>CONCATENATE(IF(P50="","",CONCATENATE(P50,"_ ")),Q50)</f>
        <v>Property Group</v>
      </c>
      <c r="M50" s="20" t="str">
        <f>L50</f>
        <v>Property Group</v>
      </c>
      <c r="N50" s="20"/>
      <c r="O50" s="20"/>
      <c r="P50" s="20"/>
      <c r="Q50" s="20" t="s">
        <v>1558</v>
      </c>
      <c r="R50" s="20" t="s">
        <v>1507</v>
      </c>
      <c r="S50" s="23"/>
      <c r="T50" s="23"/>
      <c r="U50" s="23"/>
      <c r="V50" s="23"/>
      <c r="W50" s="23"/>
      <c r="X50" s="23"/>
      <c r="Y50" s="23" t="s">
        <v>1485</v>
      </c>
      <c r="Z50" s="23"/>
      <c r="AA50" s="23" t="s">
        <v>1486</v>
      </c>
      <c r="AB50" s="23"/>
      <c r="AC50" s="23"/>
      <c r="AD50" s="23"/>
      <c r="AE50" s="23" t="s">
        <v>36</v>
      </c>
      <c r="AF50" s="71">
        <v>20180208</v>
      </c>
    </row>
    <row r="51" spans="1:1029">
      <c r="A51" s="20" t="str">
        <f>SUBSTITUTE(SUBSTITUTE(CONCATENATE(I51,IF(L51="Identifier","ID",L51))," ",""),"_","")</f>
        <v>HasSubCriterion</v>
      </c>
      <c r="B51" s="21" t="s">
        <v>1502</v>
      </c>
      <c r="C51" s="20" t="s">
        <v>1559</v>
      </c>
      <c r="D51" s="20"/>
      <c r="E51" s="20"/>
      <c r="F51" s="20" t="str">
        <f>CONCATENATE( IF(G51="","",CONCATENATE(G51,"_ ")),H51,". ",IF(I51="","",CONCATENATE(I51,"_ ")),L51,IF(I51="","",CONCATENATE(". ",M51)))</f>
        <v>Criterion. Has_ Sub_ Criterion. Sub_ Criterion</v>
      </c>
      <c r="G51" s="20"/>
      <c r="H51" s="20" t="s">
        <v>365</v>
      </c>
      <c r="I51" s="20" t="s">
        <v>1519</v>
      </c>
      <c r="J51" s="20"/>
      <c r="K51" s="20"/>
      <c r="L51" s="20" t="str">
        <f>CONCATENATE(IF(P51="","",CONCATENATE(P51,"_ ")),Q51)</f>
        <v>Sub_ Criterion</v>
      </c>
      <c r="M51" s="20" t="str">
        <f>L51</f>
        <v>Sub_ Criterion</v>
      </c>
      <c r="N51" s="20"/>
      <c r="O51" s="20"/>
      <c r="P51" s="20" t="s">
        <v>1560</v>
      </c>
      <c r="Q51" s="20" t="s">
        <v>365</v>
      </c>
      <c r="R51" s="20" t="s">
        <v>1507</v>
      </c>
      <c r="S51" s="23"/>
      <c r="T51" s="23"/>
      <c r="U51" s="23"/>
      <c r="V51" s="23"/>
      <c r="W51" s="23"/>
      <c r="X51" s="23"/>
      <c r="Y51" s="23" t="s">
        <v>1485</v>
      </c>
      <c r="Z51" s="23"/>
      <c r="AA51" s="23" t="s">
        <v>1486</v>
      </c>
      <c r="AB51" s="23"/>
      <c r="AC51" s="23"/>
      <c r="AD51" s="23"/>
      <c r="AE51" s="23" t="s">
        <v>36</v>
      </c>
      <c r="AF51" s="22">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3" customFormat="1" ht="14.1" customHeight="1">
      <c r="A52" s="11" t="str">
        <f>SUBSTITUTE(CONCATENATE(G52,H52)," ","")</f>
        <v>CriterionProperty</v>
      </c>
      <c r="B52" s="12"/>
      <c r="C52" s="11" t="s">
        <v>1500</v>
      </c>
      <c r="D52" s="11"/>
      <c r="E52" s="11"/>
      <c r="F52" s="11" t="str">
        <f>CONCATENATE(IF(G52="","",CONCATENATE(G52,"_ ")),H52,". Details")</f>
        <v>Criterion Property. Details</v>
      </c>
      <c r="G52" s="11"/>
      <c r="H52" s="24" t="s">
        <v>1561</v>
      </c>
      <c r="I52" s="11"/>
      <c r="J52" s="11"/>
      <c r="K52" s="11"/>
      <c r="L52" s="11"/>
      <c r="M52" s="11"/>
      <c r="N52" s="11"/>
      <c r="O52" s="11"/>
      <c r="P52" s="11"/>
      <c r="Q52" s="11"/>
      <c r="R52" s="11" t="s">
        <v>1483</v>
      </c>
      <c r="S52" s="11"/>
      <c r="T52" s="11"/>
      <c r="U52" s="11"/>
      <c r="V52" s="11"/>
      <c r="W52" s="11"/>
      <c r="X52" s="11"/>
      <c r="Y52" s="11" t="s">
        <v>1485</v>
      </c>
      <c r="Z52" s="11"/>
      <c r="AA52" s="11" t="s">
        <v>1486</v>
      </c>
      <c r="AB52" s="11"/>
      <c r="AC52" s="11"/>
      <c r="AD52" s="11"/>
      <c r="AE52" s="11" t="s">
        <v>36</v>
      </c>
      <c r="AF52" s="11">
        <v>20180208</v>
      </c>
    </row>
    <row r="53" spans="1:1029" s="27" customFormat="1" ht="14.1" customHeight="1">
      <c r="A53" s="25" t="str">
        <f>SUBSTITUTE(CONCATENATE(I53,J53,IF(K53="Identifier","ID",IF(AND(K53="Text",OR(I53&lt;&gt;"",J53&lt;&gt;"")),"",K53)),IF(AND(M53&lt;&gt;"Text",K53&lt;&gt;M53,NOT(AND(K53="URI",M53="Identifier")),NOT(AND(K53="UUID",M53="Identifier")),NOT(AND(K53="OID",M53="Identifier"))),IF(M53="Identifier","ID",M53),""))," ","")</f>
        <v>ID</v>
      </c>
      <c r="B53" s="26" t="s">
        <v>1498</v>
      </c>
      <c r="C53" s="13" t="s">
        <v>1562</v>
      </c>
      <c r="D53" s="25"/>
      <c r="E53" s="25"/>
      <c r="F53" s="25" t="str">
        <f>CONCATENATE( IF(G53="","",CONCATENATE(G53,"_ ")),H53,". ",IF(I53="","",CONCATENATE(I53,"_ ")),L53,IF(OR(I53&lt;&gt;"",L53&lt;&gt;M53),CONCATENATE(". ",M53),""))</f>
        <v>Criterion Property. Identifier</v>
      </c>
      <c r="G53" s="25"/>
      <c r="H53" s="25" t="s">
        <v>1561</v>
      </c>
      <c r="I53" s="25"/>
      <c r="J53" s="25"/>
      <c r="K53" s="25" t="s">
        <v>1497</v>
      </c>
      <c r="L53" s="25" t="str">
        <f>IF(J53&lt;&gt;"",CONCATENATE(J53," ",K53),K53)</f>
        <v>Identifier</v>
      </c>
      <c r="M53" s="25" t="s">
        <v>1497</v>
      </c>
      <c r="N53" s="25"/>
      <c r="O53" s="25" t="str">
        <f>IF(N53&lt;&gt;"",CONCATENATE(N53,"_ ",M53,". Type"),CONCATENATE(M53,". Type"))</f>
        <v>Identifier. Type</v>
      </c>
      <c r="P53" s="25"/>
      <c r="Q53" s="25"/>
      <c r="R53" s="25" t="s">
        <v>1490</v>
      </c>
      <c r="S53" s="25"/>
      <c r="T53" s="25"/>
      <c r="U53" s="25"/>
      <c r="Y53" s="14" t="s">
        <v>1485</v>
      </c>
      <c r="AA53" s="27" t="s">
        <v>1486</v>
      </c>
      <c r="AE53" s="27" t="s">
        <v>36</v>
      </c>
      <c r="AF53" s="28">
        <v>20180208</v>
      </c>
    </row>
    <row r="54" spans="1:1029" s="27" customFormat="1" ht="14.1" customHeight="1">
      <c r="A54" s="25" t="str">
        <f>SUBSTITUTE(CONCATENATE(I54,J54,IF(K54="Identifier","ID",IF(AND(K54="Text",OR(I54&lt;&gt;"",J54&lt;&gt;"")),"",K54)),IF(AND(M54&lt;&gt;"Text",K54&lt;&gt;M54,NOT(AND(K54="URI",M54="Identifier")),NOT(AND(K54="UUID",M54="Identifier")),NOT(AND(K54="OID",M54="Identifier"))),IF(M54="Identifier","ID",M54),""))," ","")</f>
        <v>Name</v>
      </c>
      <c r="B54" s="26" t="s">
        <v>1498</v>
      </c>
      <c r="C54" s="13" t="s">
        <v>1563</v>
      </c>
      <c r="D54" s="25"/>
      <c r="E54" s="25"/>
      <c r="F54" s="25" t="str">
        <f>CONCATENATE( IF(G54="","",CONCATENATE(G54,"_ ")),H54,". ",IF(I54="","",CONCATENATE(I54,"_ ")),L54,IF(OR(I54&lt;&gt;"",L54&lt;&gt;M54),CONCATENATE(". ",M54),""))</f>
        <v>Criterion Property. Name</v>
      </c>
      <c r="G54" s="25"/>
      <c r="H54" s="25" t="s">
        <v>1561</v>
      </c>
      <c r="I54" s="25"/>
      <c r="J54" s="25"/>
      <c r="K54" s="25" t="s">
        <v>933</v>
      </c>
      <c r="L54" s="25" t="str">
        <f>IF(J54&lt;&gt;"",CONCATENATE(J54," ",K54),K54)</f>
        <v>Name</v>
      </c>
      <c r="M54" s="25" t="s">
        <v>933</v>
      </c>
      <c r="N54" s="25"/>
      <c r="O54" s="25" t="str">
        <f>IF(N54&lt;&gt;"",CONCATENATE(N54,"_ ",M54,". Type"),CONCATENATE(M54,". Type"))</f>
        <v>Name. Type</v>
      </c>
      <c r="P54" s="25"/>
      <c r="Q54" s="25"/>
      <c r="R54" s="25" t="s">
        <v>1490</v>
      </c>
      <c r="S54" s="25"/>
      <c r="T54" s="25"/>
      <c r="U54" s="25"/>
      <c r="Y54" s="14" t="s">
        <v>1485</v>
      </c>
      <c r="AA54" s="27" t="s">
        <v>1486</v>
      </c>
      <c r="AE54" s="27" t="s">
        <v>36</v>
      </c>
      <c r="AF54" s="28">
        <v>20180208</v>
      </c>
    </row>
    <row r="55" spans="1:1029" s="27" customFormat="1" ht="14.1" customHeight="1">
      <c r="A55" s="25" t="str">
        <f>SUBSTITUTE(CONCATENATE(I55,J55,IF(K55="Identifier","ID",IF(AND(K55="Text",OR(I55&lt;&gt;"",J55&lt;&gt;"")),"",K55)),IF(AND(M55&lt;&gt;"Text",K55&lt;&gt;M55,NOT(AND(K55="URI",M55="Identifier")),NOT(AND(K55="UUID",M55="Identifier")),NOT(AND(K55="OID",M55="Identifier"))),IF(M55="Identifier","ID",M55),""))," ","")</f>
        <v>Description</v>
      </c>
      <c r="B55" s="26" t="s">
        <v>1502</v>
      </c>
      <c r="C55" s="25" t="s">
        <v>1564</v>
      </c>
      <c r="D55" s="25"/>
      <c r="E55" s="25"/>
      <c r="F55" s="25" t="str">
        <f>CONCATENATE( IF(G55="","",CONCATENATE(G55,"_ ")),H55,". ",IF(I55="","",CONCATENATE(I55,"_ ")),L55,IF(OR(I55&lt;&gt;"",L55&lt;&gt;M55),CONCATENATE(". ",M55),""))</f>
        <v>Criterion Property. Description. Text</v>
      </c>
      <c r="G55" s="25"/>
      <c r="H55" s="25" t="s">
        <v>1561</v>
      </c>
      <c r="I55" s="25"/>
      <c r="J55" s="25"/>
      <c r="K55" s="25" t="s">
        <v>1522</v>
      </c>
      <c r="L55" s="25" t="str">
        <f>IF(J55&lt;&gt;"",CONCATENATE(J55," ",K55),K55)</f>
        <v>Description</v>
      </c>
      <c r="M55" s="25" t="s">
        <v>1494</v>
      </c>
      <c r="N55" s="25"/>
      <c r="O55" s="25" t="str">
        <f>IF(N55&lt;&gt;"",CONCATENATE(N55,"_ ",M55,". Type"),CONCATENATE(M55,". Type"))</f>
        <v>Text. Type</v>
      </c>
      <c r="P55" s="25"/>
      <c r="Q55" s="25"/>
      <c r="R55" s="25" t="s">
        <v>1490</v>
      </c>
      <c r="S55" s="25"/>
      <c r="T55" s="25"/>
      <c r="U55" s="25"/>
      <c r="Y55" s="14" t="s">
        <v>1485</v>
      </c>
      <c r="AA55" s="27" t="s">
        <v>1486</v>
      </c>
      <c r="AE55" s="27" t="s">
        <v>36</v>
      </c>
      <c r="AF55" s="28">
        <v>20180208</v>
      </c>
    </row>
    <row r="56" spans="1:1029" s="27" customFormat="1" ht="14.1" customHeight="1">
      <c r="A56" s="25" t="str">
        <f>SUBSTITUTE(CONCATENATE(I56,J56,IF(K56="Identifier","ID",IF(AND(K56="Text",OR(I56&lt;&gt;"",J56&lt;&gt;"")),"",K56)),IF(AND(M56&lt;&gt;"Text",K56&lt;&gt;M56,NOT(AND(K56="URI",M56="Identifier")),NOT(AND(K56="UUID",M56="Identifier")),NOT(AND(K56="OID",M56="Identifier"))),IF(M56="Identifier","ID",M56),""))," ","")</f>
        <v>TypeCode</v>
      </c>
      <c r="B56" s="26" t="s">
        <v>1498</v>
      </c>
      <c r="C56" s="25" t="s">
        <v>1565</v>
      </c>
      <c r="D56" s="25"/>
      <c r="E56" s="25"/>
      <c r="F56" s="25" t="str">
        <f>CONCATENATE( IF(G56="","",CONCATENATE(G56,"_ ")),H56,". ",IF(I56="","",CONCATENATE(I56,"_ ")),L56,IF(OR(I56&lt;&gt;"",L56&lt;&gt;M56),CONCATENATE(". ",M56),""))</f>
        <v>Criterion Property. Type Code. Code</v>
      </c>
      <c r="G56" s="25"/>
      <c r="H56" s="25" t="s">
        <v>1561</v>
      </c>
      <c r="I56" s="25"/>
      <c r="J56" s="25" t="s">
        <v>1566</v>
      </c>
      <c r="K56" s="25" t="s">
        <v>1489</v>
      </c>
      <c r="L56" s="25" t="str">
        <f>IF(J56&lt;&gt;"",CONCATENATE(J56," ",K56),K56)</f>
        <v>Type Code</v>
      </c>
      <c r="M56" s="25" t="s">
        <v>1489</v>
      </c>
      <c r="N56" s="25"/>
      <c r="O56" s="25" t="str">
        <f>IF(N56&lt;&gt;"",CONCATENATE(N56,"_ ",M56,". Type"),CONCATENATE(M56,". Type"))</f>
        <v>Code. Type</v>
      </c>
      <c r="P56" s="25"/>
      <c r="Q56" s="25"/>
      <c r="R56" s="25" t="s">
        <v>1490</v>
      </c>
      <c r="S56" s="25"/>
      <c r="T56" s="25"/>
      <c r="U56" s="25"/>
      <c r="Y56" s="14" t="s">
        <v>1485</v>
      </c>
      <c r="AA56" s="27" t="s">
        <v>1486</v>
      </c>
      <c r="AE56" s="27" t="s">
        <v>1486</v>
      </c>
      <c r="AF56" s="28">
        <v>20180208</v>
      </c>
    </row>
    <row r="57" spans="1:1029" s="27" customFormat="1" ht="14.1" customHeight="1">
      <c r="A57" s="25" t="str">
        <f>SUBSTITUTE(CONCATENATE(I57,J57,IF(K57="Identifier","ID",IF(AND(K57="Text",OR(I57&lt;&gt;"",J57&lt;&gt;"")),"",K57)),IF(AND(M57&lt;&gt;"Text",K57&lt;&gt;M57,NOT(AND(K57="URI",M57="Identifier")),NOT(AND(K57="UUID",M57="Identifier")),NOT(AND(K57="OID",M57="Identifier"))),IF(M57="Identifier","ID",M57),""))," ","")</f>
        <v>ValueDataTypeCode</v>
      </c>
      <c r="B57" s="26" t="s">
        <v>1498</v>
      </c>
      <c r="C57" s="25" t="s">
        <v>1567</v>
      </c>
      <c r="D57" s="25"/>
      <c r="E57" s="25"/>
      <c r="F57" s="25" t="str">
        <f>CONCATENATE( IF(G57="","",CONCATENATE(G57,"_ ")),H57,". ",IF(I57="","",CONCATENATE(I57,"_ ")),L57,IF(OR(I57&lt;&gt;"",L57&lt;&gt;M57),CONCATENATE(". ",M57),""))</f>
        <v>Criterion Property. Value Data Type Code. Code</v>
      </c>
      <c r="G57" s="25"/>
      <c r="H57" s="25" t="s">
        <v>1561</v>
      </c>
      <c r="I57" s="25"/>
      <c r="J57" s="25" t="s">
        <v>1568</v>
      </c>
      <c r="K57" s="25" t="s">
        <v>1489</v>
      </c>
      <c r="L57" s="25" t="str">
        <f>IF(J57&lt;&gt;"",CONCATENATE(J57," ",K57),K57)</f>
        <v>Value Data Type Code</v>
      </c>
      <c r="M57" s="25" t="s">
        <v>1489</v>
      </c>
      <c r="N57" s="25"/>
      <c r="O57" s="25" t="str">
        <f>IF(N57&lt;&gt;"",CONCATENATE(N57,"_ ",M57,". Type"),CONCATENATE(M57,". Type"))</f>
        <v>Code. Type</v>
      </c>
      <c r="P57" s="25"/>
      <c r="Q57" s="25"/>
      <c r="R57" s="25" t="s">
        <v>1490</v>
      </c>
      <c r="S57" s="25"/>
      <c r="T57" s="25"/>
      <c r="U57" s="25"/>
      <c r="Y57" s="14" t="s">
        <v>1485</v>
      </c>
      <c r="AA57" s="27" t="s">
        <v>1486</v>
      </c>
      <c r="AE57" s="27" t="s">
        <v>36</v>
      </c>
      <c r="AF57" s="28">
        <v>20180208</v>
      </c>
    </row>
    <row r="58" spans="1:1029" s="27" customFormat="1" ht="14.1" customHeight="1">
      <c r="A58" s="20" t="str">
        <f>SUBSTITUTE(SUBSTITUTE(CONCATENATE(I58,IF(L58="Identifier","ID",L58))," ",""),"_","")</f>
        <v>HasValue</v>
      </c>
      <c r="B58" s="21" t="s">
        <v>1502</v>
      </c>
      <c r="C58" s="23" t="s">
        <v>1569</v>
      </c>
      <c r="D58" s="20"/>
      <c r="E58" s="20"/>
      <c r="F58" s="20" t="str">
        <f>CONCATENATE( IF(G58="","",CONCATENATE(G58,"_ ")),H58,". ",IF(I58="","",CONCATENATE(I58,"_ ")),L58,IF(I58="","",CONCATENATE(". ",M58)))</f>
        <v>Criterion Property. Has_ Value. Value</v>
      </c>
      <c r="G58" s="20"/>
      <c r="H58" s="20" t="s">
        <v>1561</v>
      </c>
      <c r="I58" s="20" t="s">
        <v>1519</v>
      </c>
      <c r="J58" s="20"/>
      <c r="K58" s="20"/>
      <c r="L58" s="20" t="str">
        <f>CONCATENATE(IF(P58="","",CONCATENATE(P58,"_ ")),Q58)</f>
        <v>Value</v>
      </c>
      <c r="M58" s="20" t="str">
        <f>L58</f>
        <v>Value</v>
      </c>
      <c r="N58" s="20"/>
      <c r="O58" s="20"/>
      <c r="P58" s="20"/>
      <c r="Q58" s="20" t="s">
        <v>1570</v>
      </c>
      <c r="R58" s="20" t="s">
        <v>1507</v>
      </c>
      <c r="S58" s="20"/>
      <c r="T58" s="20"/>
      <c r="U58" s="23"/>
      <c r="V58" s="23"/>
      <c r="W58" s="23"/>
      <c r="X58" s="23"/>
      <c r="Y58" s="23" t="s">
        <v>1485</v>
      </c>
      <c r="Z58" s="23"/>
      <c r="AA58" s="23" t="s">
        <v>1486</v>
      </c>
      <c r="AB58" s="23"/>
      <c r="AC58" s="23"/>
      <c r="AD58" s="23"/>
      <c r="AE58" s="23" t="s">
        <v>1499</v>
      </c>
      <c r="AF58" s="22">
        <v>20180208</v>
      </c>
    </row>
    <row r="59" spans="1:1029" s="27" customFormat="1" ht="14.1" customHeight="1">
      <c r="A59" s="20" t="str">
        <f>SUBSTITUTE(SUBSTITUTE(CONCATENATE(I59,IF(L59="Identifier","ID",L59))," ",""),"_","")</f>
        <v>HasApplicablePeriod</v>
      </c>
      <c r="B59" s="21" t="s">
        <v>1502</v>
      </c>
      <c r="C59" s="20" t="s">
        <v>1571</v>
      </c>
      <c r="D59" s="20"/>
      <c r="E59" s="20"/>
      <c r="F59" s="20" t="str">
        <f>CONCATENATE( IF(G59="","",CONCATENATE(G59,"_ ")),H59,". ",IF(I59="","",CONCATENATE(I59,"_ ")),L59,IF(I59="","",CONCATENATE(". ",M59)))</f>
        <v>Criterion Property. Has_ Applicable_ Period. Applicable_ Period</v>
      </c>
      <c r="G59" s="20"/>
      <c r="H59" s="20" t="s">
        <v>1561</v>
      </c>
      <c r="I59" s="20" t="s">
        <v>1519</v>
      </c>
      <c r="J59" s="20"/>
      <c r="K59" s="20" t="s">
        <v>1572</v>
      </c>
      <c r="L59" s="20" t="str">
        <f>CONCATENATE(IF(P59="","",CONCATENATE(P59,"_ ")),Q59)</f>
        <v>Applicable_ Period</v>
      </c>
      <c r="M59" s="20" t="str">
        <f>L59</f>
        <v>Applicable_ Period</v>
      </c>
      <c r="N59" s="20"/>
      <c r="O59" s="20"/>
      <c r="P59" s="20" t="s">
        <v>1572</v>
      </c>
      <c r="Q59" s="20" t="s">
        <v>1526</v>
      </c>
      <c r="R59" s="20" t="s">
        <v>1507</v>
      </c>
      <c r="S59" s="20"/>
      <c r="T59" s="20"/>
      <c r="U59" s="23"/>
      <c r="V59" s="23"/>
      <c r="W59" s="23"/>
      <c r="X59" s="23"/>
      <c r="Y59" s="23" t="s">
        <v>1485</v>
      </c>
      <c r="Z59" s="23"/>
      <c r="AA59" s="23" t="s">
        <v>1486</v>
      </c>
      <c r="AB59" s="23"/>
      <c r="AC59" s="23"/>
      <c r="AD59" s="23"/>
      <c r="AE59" s="23" t="s">
        <v>1499</v>
      </c>
      <c r="AF59" s="22">
        <v>20180208</v>
      </c>
    </row>
    <row r="60" spans="1:1029" s="27" customFormat="1" ht="14.1" customHeight="1">
      <c r="A60" s="20" t="str">
        <f>SUBSTITUTE(SUBSTITUTE(CONCATENATE(I60,IF(L60="Identifier","ID",L60))," ",""),"_","")</f>
        <v>HasTemplateEvidence</v>
      </c>
      <c r="B60" s="21" t="s">
        <v>1502</v>
      </c>
      <c r="C60" s="20" t="s">
        <v>1573</v>
      </c>
      <c r="D60" s="20"/>
      <c r="E60" s="20"/>
      <c r="F60" s="20" t="str">
        <f>CONCATENATE( IF(G60="","",CONCATENATE(G60,"_ ")),H60,". ",IF(I60="","",CONCATENATE(I60,"_ ")),L60,IF(I60="","",CONCATENATE(". ",M60)))</f>
        <v>Criterion Property. Has_ Template_ Evidence. Template_ Evidence</v>
      </c>
      <c r="G60" s="20"/>
      <c r="H60" s="20" t="s">
        <v>1561</v>
      </c>
      <c r="I60" s="20" t="s">
        <v>1519</v>
      </c>
      <c r="J60" s="20"/>
      <c r="K60" s="20"/>
      <c r="L60" s="20" t="str">
        <f>CONCATENATE(IF(P60="","",CONCATENATE(P60,"_ ")),Q60)</f>
        <v>Template_ Evidence</v>
      </c>
      <c r="M60" s="20" t="str">
        <f>L60</f>
        <v>Template_ Evidence</v>
      </c>
      <c r="N60" s="20"/>
      <c r="O60" s="20"/>
      <c r="P60" s="20" t="s">
        <v>1574</v>
      </c>
      <c r="Q60" s="20" t="s">
        <v>1575</v>
      </c>
      <c r="R60" s="20" t="s">
        <v>1507</v>
      </c>
      <c r="S60" s="20"/>
      <c r="T60" s="20"/>
      <c r="U60" s="23" t="s">
        <v>1576</v>
      </c>
      <c r="V60" s="23"/>
      <c r="W60" s="23"/>
      <c r="X60" s="23"/>
      <c r="Y60" s="23" t="s">
        <v>1485</v>
      </c>
      <c r="Z60" s="23"/>
      <c r="AA60" s="23" t="s">
        <v>1486</v>
      </c>
      <c r="AB60" s="23"/>
      <c r="AC60" s="23"/>
      <c r="AD60" s="23"/>
      <c r="AE60" s="23" t="s">
        <v>1499</v>
      </c>
      <c r="AF60" s="22">
        <v>20180219</v>
      </c>
    </row>
    <row r="61" spans="1:1029" s="13" customFormat="1" ht="14.1" customHeight="1">
      <c r="A61" s="11" t="str">
        <f>SUBSTITUTE(CONCATENATE(G61,H61)," ","")</f>
        <v>CriterionPropertyGroup</v>
      </c>
      <c r="B61" s="12"/>
      <c r="C61" s="11" t="s">
        <v>1500</v>
      </c>
      <c r="D61" s="11"/>
      <c r="E61" s="11"/>
      <c r="F61" s="11" t="str">
        <f>CONCATENATE(IF(G61="","",CONCATENATE(G61,"_ ")),H61,". Details")</f>
        <v>Criterion Property Group. Details</v>
      </c>
      <c r="G61" s="11"/>
      <c r="H61" s="24" t="s">
        <v>1577</v>
      </c>
      <c r="I61" s="11"/>
      <c r="J61" s="11"/>
      <c r="K61" s="11"/>
      <c r="L61" s="11"/>
      <c r="M61" s="11"/>
      <c r="N61" s="11"/>
      <c r="O61" s="11"/>
      <c r="P61" s="11"/>
      <c r="Q61" s="11"/>
      <c r="R61" s="11" t="s">
        <v>1483</v>
      </c>
      <c r="S61" s="11"/>
      <c r="T61" s="11"/>
      <c r="U61" s="11"/>
      <c r="V61" s="11"/>
      <c r="W61" s="11"/>
      <c r="X61" s="11"/>
      <c r="Y61" s="11" t="s">
        <v>1485</v>
      </c>
      <c r="Z61" s="11"/>
      <c r="AA61" s="11" t="s">
        <v>1486</v>
      </c>
      <c r="AB61" s="11"/>
      <c r="AC61" s="11"/>
      <c r="AD61" s="11"/>
      <c r="AE61" s="11" t="s">
        <v>1578</v>
      </c>
      <c r="AF61" s="11">
        <v>20180208</v>
      </c>
    </row>
    <row r="62" spans="1:1029" s="27" customFormat="1" ht="14.1" customHeight="1">
      <c r="A62" s="25" t="str">
        <f t="shared" ref="A62:A67" si="8">SUBSTITUTE(CONCATENATE(I62,J62,IF(K62="Identifier","ID",IF(AND(K62="Text",OR(I62&lt;&gt;"",J62&lt;&gt;"")),"",K62)),IF(AND(M62&lt;&gt;"Text",K62&lt;&gt;M62,NOT(AND(K62="URI",M62="Identifier")),NOT(AND(K62="UUID",M62="Identifier")),NOT(AND(K62="OID",M62="Identifier"))),IF(M62="Identifier","ID",M62),""))," ","")</f>
        <v>ID</v>
      </c>
      <c r="B62" s="26" t="s">
        <v>1498</v>
      </c>
      <c r="C62" s="13" t="s">
        <v>1579</v>
      </c>
      <c r="D62" s="25"/>
      <c r="E62" s="25"/>
      <c r="F62" s="25" t="str">
        <f t="shared" ref="F62:F67" si="9">CONCATENATE( IF(G62="","",CONCATENATE(G62,"_ ")),H62,". ",IF(I62="","",CONCATENATE(I62,"_ ")),L62,IF(OR(I62&lt;&gt;"",L62&lt;&gt;M62),CONCATENATE(". ",M62),""))</f>
        <v>Criterion Property Group. Identifier</v>
      </c>
      <c r="G62" s="25"/>
      <c r="H62" s="25" t="s">
        <v>1577</v>
      </c>
      <c r="I62" s="25"/>
      <c r="J62" s="25"/>
      <c r="K62" s="25" t="s">
        <v>1497</v>
      </c>
      <c r="L62" s="25" t="str">
        <f t="shared" ref="L62:L67" si="10">IF(J62&lt;&gt;"",CONCATENATE(J62," ",K62),K62)</f>
        <v>Identifier</v>
      </c>
      <c r="M62" s="25" t="s">
        <v>1497</v>
      </c>
      <c r="N62" s="25"/>
      <c r="O62" s="25" t="str">
        <f t="shared" ref="O62:O67" si="11">IF(N62&lt;&gt;"",CONCATENATE(N62,"_ ",M62,". Type"),CONCATENATE(M62,". Type"))</f>
        <v>Identifier. Type</v>
      </c>
      <c r="P62" s="25"/>
      <c r="Q62" s="25"/>
      <c r="R62" s="25" t="s">
        <v>1490</v>
      </c>
      <c r="S62" s="25"/>
      <c r="T62" s="25"/>
      <c r="U62" s="25"/>
      <c r="Y62" s="14" t="s">
        <v>1485</v>
      </c>
      <c r="AF62" s="28">
        <v>20180208</v>
      </c>
    </row>
    <row r="63" spans="1:1029" s="27" customFormat="1" ht="14.1" customHeight="1">
      <c r="A63" s="25" t="str">
        <f t="shared" si="8"/>
        <v>Name</v>
      </c>
      <c r="B63" s="26" t="s">
        <v>1498</v>
      </c>
      <c r="C63" s="13" t="s">
        <v>1580</v>
      </c>
      <c r="D63" s="25"/>
      <c r="E63" s="25"/>
      <c r="F63" s="25" t="str">
        <f t="shared" si="9"/>
        <v>Criterion Property Group. Name</v>
      </c>
      <c r="G63" s="25"/>
      <c r="H63" s="25" t="s">
        <v>1577</v>
      </c>
      <c r="I63" s="25"/>
      <c r="J63" s="25"/>
      <c r="K63" s="25" t="s">
        <v>933</v>
      </c>
      <c r="L63" s="25" t="str">
        <f t="shared" si="10"/>
        <v>Name</v>
      </c>
      <c r="M63" s="25" t="s">
        <v>933</v>
      </c>
      <c r="N63" s="25"/>
      <c r="O63" s="25" t="str">
        <f t="shared" si="11"/>
        <v>Name. Type</v>
      </c>
      <c r="P63" s="25"/>
      <c r="Q63" s="25"/>
      <c r="R63" s="25" t="s">
        <v>1490</v>
      </c>
      <c r="S63" s="25"/>
      <c r="T63" s="25"/>
      <c r="U63" s="25"/>
      <c r="Y63" s="14" t="s">
        <v>1485</v>
      </c>
      <c r="AA63" s="27" t="s">
        <v>1486</v>
      </c>
      <c r="AE63" s="27" t="s">
        <v>1499</v>
      </c>
      <c r="AF63" s="28">
        <v>20180208</v>
      </c>
    </row>
    <row r="64" spans="1:1029" s="27" customFormat="1" ht="14.1" customHeight="1">
      <c r="A64" s="25" t="str">
        <f t="shared" si="8"/>
        <v>Description</v>
      </c>
      <c r="B64" s="26" t="s">
        <v>1502</v>
      </c>
      <c r="C64" s="25" t="s">
        <v>1581</v>
      </c>
      <c r="D64" s="25"/>
      <c r="E64" s="25"/>
      <c r="F64" s="25" t="str">
        <f t="shared" si="9"/>
        <v>Criterion Property Group. Description. Text</v>
      </c>
      <c r="G64" s="25"/>
      <c r="H64" s="25" t="s">
        <v>1577</v>
      </c>
      <c r="I64" s="25"/>
      <c r="J64" s="25"/>
      <c r="K64" s="25" t="s">
        <v>1522</v>
      </c>
      <c r="L64" s="25" t="str">
        <f t="shared" si="10"/>
        <v>Description</v>
      </c>
      <c r="M64" s="25" t="s">
        <v>1494</v>
      </c>
      <c r="N64" s="25"/>
      <c r="O64" s="25" t="str">
        <f t="shared" si="11"/>
        <v>Text. Type</v>
      </c>
      <c r="P64" s="25"/>
      <c r="Q64" s="25"/>
      <c r="R64" s="25" t="s">
        <v>1490</v>
      </c>
      <c r="S64" s="25"/>
      <c r="T64" s="25"/>
      <c r="U64" s="25"/>
      <c r="Y64" s="14" t="s">
        <v>1485</v>
      </c>
      <c r="AA64" s="27" t="s">
        <v>1486</v>
      </c>
      <c r="AE64" s="27" t="s">
        <v>1499</v>
      </c>
      <c r="AF64" s="28">
        <v>20180208</v>
      </c>
    </row>
    <row r="65" spans="1:32" s="27" customFormat="1" ht="14.1" customHeight="1">
      <c r="A65" s="25" t="str">
        <f t="shared" si="8"/>
        <v>TypeCode</v>
      </c>
      <c r="B65" s="26" t="s">
        <v>1498</v>
      </c>
      <c r="C65" s="25" t="s">
        <v>1582</v>
      </c>
      <c r="D65" s="25"/>
      <c r="E65" s="25"/>
      <c r="F65" s="25" t="str">
        <f t="shared" si="9"/>
        <v>Criterion Property Group. Type Code. Code</v>
      </c>
      <c r="G65" s="25"/>
      <c r="H65" s="25" t="s">
        <v>1577</v>
      </c>
      <c r="I65" s="25"/>
      <c r="J65" s="25" t="s">
        <v>1566</v>
      </c>
      <c r="K65" s="25" t="s">
        <v>1489</v>
      </c>
      <c r="L65" s="25" t="str">
        <f t="shared" si="10"/>
        <v>Type Code</v>
      </c>
      <c r="M65" s="25" t="s">
        <v>1489</v>
      </c>
      <c r="N65" s="25"/>
      <c r="O65" s="25" t="str">
        <f t="shared" si="11"/>
        <v>Code. Type</v>
      </c>
      <c r="P65" s="25"/>
      <c r="Q65" s="25"/>
      <c r="R65" s="25" t="s">
        <v>1490</v>
      </c>
      <c r="S65" s="25"/>
      <c r="T65" s="25" t="s">
        <v>1583</v>
      </c>
      <c r="U65" s="25"/>
      <c r="Y65" s="14" t="s">
        <v>1485</v>
      </c>
      <c r="AA65" s="27" t="s">
        <v>1486</v>
      </c>
      <c r="AE65" s="27" t="s">
        <v>1499</v>
      </c>
      <c r="AF65" s="28">
        <v>20180208</v>
      </c>
    </row>
    <row r="66" spans="1:32" s="27" customFormat="1" ht="14.1" customHeight="1">
      <c r="A66" s="25" t="str">
        <f t="shared" si="8"/>
        <v>FulfilmentIndicator</v>
      </c>
      <c r="B66" s="26" t="s">
        <v>1498</v>
      </c>
      <c r="C66" s="25" t="s">
        <v>1584</v>
      </c>
      <c r="D66" s="25"/>
      <c r="E66" s="25"/>
      <c r="F66" s="25" t="str">
        <f t="shared" si="9"/>
        <v>Criterion Property Group. Fulfilment Indicator. Indicator</v>
      </c>
      <c r="G66" s="25"/>
      <c r="H66" s="25" t="s">
        <v>1577</v>
      </c>
      <c r="I66" s="25"/>
      <c r="J66" s="25" t="s">
        <v>1546</v>
      </c>
      <c r="K66" s="25" t="s">
        <v>1547</v>
      </c>
      <c r="L66" s="25" t="str">
        <f t="shared" si="10"/>
        <v>Fulfilment Indicator</v>
      </c>
      <c r="M66" s="25" t="s">
        <v>1547</v>
      </c>
      <c r="N66" s="25"/>
      <c r="O66" s="25" t="str">
        <f t="shared" si="11"/>
        <v>Indicator. Type</v>
      </c>
      <c r="P66" s="25"/>
      <c r="Q66" s="25"/>
      <c r="R66" s="25" t="s">
        <v>1490</v>
      </c>
      <c r="S66" s="25"/>
      <c r="T66" s="25"/>
      <c r="U66" s="25"/>
      <c r="Y66" s="14" t="s">
        <v>1485</v>
      </c>
      <c r="AA66" s="27" t="s">
        <v>1486</v>
      </c>
      <c r="AE66" s="27" t="s">
        <v>1499</v>
      </c>
      <c r="AF66" s="28">
        <v>20180208</v>
      </c>
    </row>
    <row r="67" spans="1:32" s="27" customFormat="1" ht="14.1" customHeight="1">
      <c r="A67" s="25" t="str">
        <f t="shared" si="8"/>
        <v>FulfilmentIndicatorTypeCode</v>
      </c>
      <c r="B67" s="26" t="s">
        <v>1498</v>
      </c>
      <c r="C67" s="25" t="s">
        <v>1585</v>
      </c>
      <c r="D67" s="25"/>
      <c r="E67" s="25"/>
      <c r="F67" s="25" t="str">
        <f t="shared" si="9"/>
        <v>Criterion Property Group. Fulfilment Indicator Type Code. Code</v>
      </c>
      <c r="G67" s="25"/>
      <c r="H67" s="25" t="s">
        <v>1577</v>
      </c>
      <c r="I67" s="25"/>
      <c r="J67" s="25" t="s">
        <v>1549</v>
      </c>
      <c r="K67" s="25" t="s">
        <v>1489</v>
      </c>
      <c r="L67" s="25" t="str">
        <f t="shared" si="10"/>
        <v>Fulfilment Indicator Type Code</v>
      </c>
      <c r="M67" s="25" t="s">
        <v>1489</v>
      </c>
      <c r="N67" s="25"/>
      <c r="O67" s="25" t="str">
        <f t="shared" si="11"/>
        <v>Code. Type</v>
      </c>
      <c r="P67" s="25"/>
      <c r="Q67" s="25"/>
      <c r="R67" s="25" t="s">
        <v>1490</v>
      </c>
      <c r="S67" s="25"/>
      <c r="T67" s="25"/>
      <c r="U67" s="25"/>
      <c r="Y67" s="14" t="s">
        <v>1485</v>
      </c>
      <c r="AA67" s="27" t="s">
        <v>1486</v>
      </c>
      <c r="AE67" s="27" t="s">
        <v>1499</v>
      </c>
      <c r="AF67" s="28">
        <v>20180208</v>
      </c>
    </row>
    <row r="68" spans="1:32" s="27" customFormat="1" ht="14.1" customHeight="1">
      <c r="A68" s="20" t="str">
        <f>SUBSTITUTE(SUBSTITUTE(CONCATENATE(I68,IF(L68="Identifier","ID",L68))," ",""),"_","")</f>
        <v>HasCriterionProperty</v>
      </c>
      <c r="B68" s="21" t="s">
        <v>1502</v>
      </c>
      <c r="C68" s="20" t="s">
        <v>1586</v>
      </c>
      <c r="D68" s="20"/>
      <c r="E68" s="20"/>
      <c r="F68" s="20" t="str">
        <f>CONCATENATE( IF(G68="","",CONCATENATE(G68,"_ ")),H68,". ",IF(I68="","",CONCATENATE(I68,"_ ")),L68,IF(I68="","",CONCATENATE(". ",M68)))</f>
        <v>Criterion Property Group. Has_ Criterion Property. Criterion Property</v>
      </c>
      <c r="G68" s="20"/>
      <c r="H68" s="20" t="s">
        <v>1577</v>
      </c>
      <c r="I68" s="20" t="s">
        <v>1519</v>
      </c>
      <c r="J68" s="20"/>
      <c r="K68" s="20"/>
      <c r="L68" s="20" t="str">
        <f>CONCATENATE(IF(P68="","",CONCATENATE(P68,"_ ")),Q68)</f>
        <v>Criterion Property</v>
      </c>
      <c r="M68" s="20" t="str">
        <f>L68</f>
        <v>Criterion Property</v>
      </c>
      <c r="N68" s="20"/>
      <c r="O68" s="20"/>
      <c r="P68" s="20"/>
      <c r="Q68" s="20" t="s">
        <v>1561</v>
      </c>
      <c r="R68" s="20" t="s">
        <v>1507</v>
      </c>
      <c r="S68" s="20"/>
      <c r="T68" s="20"/>
      <c r="U68" s="20"/>
      <c r="V68" s="23"/>
      <c r="W68" s="23"/>
      <c r="X68" s="23"/>
      <c r="Y68" s="23" t="s">
        <v>1485</v>
      </c>
      <c r="Z68" s="23"/>
      <c r="AA68" s="23" t="s">
        <v>1486</v>
      </c>
      <c r="AB68" s="23"/>
      <c r="AC68" s="23"/>
      <c r="AD68" s="23"/>
      <c r="AE68" s="23" t="s">
        <v>1486</v>
      </c>
      <c r="AF68" s="22">
        <v>20180208</v>
      </c>
    </row>
    <row r="69" spans="1:32" s="27" customFormat="1" ht="14.1" customHeight="1">
      <c r="A69" s="20" t="str">
        <f>SUBSTITUTE(SUBSTITUTE(CONCATENATE(I69,IF(L69="Identifier","ID",L69))," ",""),"_","")</f>
        <v>HasCriterionPropertyGroup</v>
      </c>
      <c r="B69" s="21" t="s">
        <v>1502</v>
      </c>
      <c r="C69" s="20" t="s">
        <v>1587</v>
      </c>
      <c r="D69" s="20"/>
      <c r="E69" s="20"/>
      <c r="F69" s="20" t="str">
        <f>CONCATENATE( IF(G69="","",CONCATENATE(G69,"_ ")),H69,". ",IF(I69="","",CONCATENATE(I69,"_ ")),L69,IF(I69="","",CONCATENATE(". ",M69)))</f>
        <v>Criterion Property Group. Has_ Criterion Property Group. Criterion Property Group</v>
      </c>
      <c r="G69" s="20"/>
      <c r="H69" s="20" t="s">
        <v>1577</v>
      </c>
      <c r="I69" s="20" t="s">
        <v>1519</v>
      </c>
      <c r="J69" s="20"/>
      <c r="K69" s="20"/>
      <c r="L69" s="20" t="str">
        <f>CONCATENATE(IF(P69="","",CONCATENATE(P69,"_ ")),Q69)</f>
        <v>Criterion Property Group</v>
      </c>
      <c r="M69" s="20" t="str">
        <f>L69</f>
        <v>Criterion Property Group</v>
      </c>
      <c r="N69" s="20"/>
      <c r="O69" s="20"/>
      <c r="P69" s="20"/>
      <c r="Q69" s="20" t="s">
        <v>1577</v>
      </c>
      <c r="R69" s="20" t="s">
        <v>1507</v>
      </c>
      <c r="S69" s="20"/>
      <c r="T69" s="20"/>
      <c r="U69" s="20"/>
      <c r="V69" s="23"/>
      <c r="W69" s="23"/>
      <c r="X69" s="23"/>
      <c r="Y69" s="23" t="s">
        <v>1485</v>
      </c>
      <c r="Z69" s="23"/>
      <c r="AA69" s="23" t="s">
        <v>1486</v>
      </c>
      <c r="AB69" s="23"/>
      <c r="AC69" s="23"/>
      <c r="AD69" s="23"/>
      <c r="AE69" s="23" t="s">
        <v>36</v>
      </c>
      <c r="AF69" s="22">
        <v>20180208</v>
      </c>
    </row>
    <row r="70" spans="1:32" s="13" customFormat="1" ht="14.1" customHeight="1">
      <c r="A70" s="11" t="str">
        <f>SUBSTITUTE(CONCATENATE(G70,H70)," ","")</f>
        <v>CriterionPropertyResponse</v>
      </c>
      <c r="B70" s="12"/>
      <c r="C70" s="11" t="s">
        <v>1500</v>
      </c>
      <c r="D70" s="11"/>
      <c r="E70" s="11"/>
      <c r="F70" s="11" t="str">
        <f>CONCATENATE(IF(G70="","",CONCATENATE(G70,"_ ")),H70,". Details")</f>
        <v>Criterion Property Response. Details</v>
      </c>
      <c r="G70" s="11"/>
      <c r="H70" s="24" t="s">
        <v>1588</v>
      </c>
      <c r="I70" s="11"/>
      <c r="J70" s="11"/>
      <c r="K70" s="11"/>
      <c r="L70" s="11"/>
      <c r="M70" s="11"/>
      <c r="N70" s="11"/>
      <c r="O70" s="11"/>
      <c r="P70" s="11"/>
      <c r="Q70" s="11"/>
      <c r="R70" s="11" t="s">
        <v>1483</v>
      </c>
      <c r="S70" s="11"/>
      <c r="T70" s="11"/>
      <c r="U70" s="11"/>
      <c r="V70" s="11"/>
      <c r="W70" s="11"/>
      <c r="X70" s="11"/>
      <c r="Y70" s="11" t="s">
        <v>1485</v>
      </c>
      <c r="Z70" s="11"/>
      <c r="AA70" s="11" t="s">
        <v>1486</v>
      </c>
      <c r="AB70" s="11"/>
      <c r="AC70" s="11"/>
      <c r="AD70" s="11"/>
      <c r="AE70" s="11" t="s">
        <v>36</v>
      </c>
      <c r="AF70" s="11">
        <v>20180219</v>
      </c>
    </row>
    <row r="71" spans="1:32" s="27" customFormat="1" ht="14.1" customHeight="1">
      <c r="A71" s="25" t="str">
        <f>SUBSTITUTE(CONCATENATE(I71,J71,IF(K71="Identifier","ID",IF(AND(K71="Text",OR(I71&lt;&gt;"",J71&lt;&gt;"")),"",K71)),IF(AND(M71&lt;&gt;"Text",K71&lt;&gt;M71,NOT(AND(K71="URI",M71="Identifier")),NOT(AND(K71="UUID",M71="Identifier")),NOT(AND(K71="OID",M71="Identifier"))),IF(M71="Identifier","ID",M71),""))," ","")</f>
        <v>ID</v>
      </c>
      <c r="B71" s="26" t="s">
        <v>1498</v>
      </c>
      <c r="C71" s="13" t="s">
        <v>1579</v>
      </c>
      <c r="D71" s="25"/>
      <c r="E71" s="25"/>
      <c r="F71" s="25" t="str">
        <f>CONCATENATE( IF(G71="","",CONCATENATE(G71,"_ ")),H71,". ",IF(I71="","",CONCATENATE(I71,"_ ")),L71,IF(OR(I71&lt;&gt;"",L71&lt;&gt;M71),CONCATENATE(". ",M71),""))</f>
        <v>Criterion Property. Identifier</v>
      </c>
      <c r="G71" s="25"/>
      <c r="H71" s="25" t="s">
        <v>1561</v>
      </c>
      <c r="I71" s="25"/>
      <c r="J71" s="25"/>
      <c r="K71" s="25" t="s">
        <v>1497</v>
      </c>
      <c r="L71" s="25" t="str">
        <f>IF(J71&lt;&gt;"",CONCATENATE(J71," ",K71),K71)</f>
        <v>Identifier</v>
      </c>
      <c r="M71" s="25" t="s">
        <v>1497</v>
      </c>
      <c r="N71" s="25"/>
      <c r="O71" s="25" t="str">
        <f>IF(N71&lt;&gt;"",CONCATENATE(N71,"_ ",M71,". Type"),CONCATENATE(M71,". Type"))</f>
        <v>Identifier. Type</v>
      </c>
      <c r="P71" s="25"/>
      <c r="Q71" s="25"/>
      <c r="R71" s="25" t="s">
        <v>1490</v>
      </c>
      <c r="S71" s="25"/>
      <c r="T71" s="25"/>
      <c r="U71" s="25"/>
      <c r="Y71" s="14" t="s">
        <v>1485</v>
      </c>
      <c r="AA71" s="27" t="s">
        <v>1486</v>
      </c>
      <c r="AE71" s="27" t="s">
        <v>36</v>
      </c>
      <c r="AF71" s="28">
        <v>20180219</v>
      </c>
    </row>
    <row r="72" spans="1:32" s="27" customFormat="1" ht="14.1" customHeight="1">
      <c r="A72" s="25" t="str">
        <f>SUBSTITUTE(CONCATENATE(I72,J72,IF(K72="Identifier","ID",IF(AND(K72="Text",OR(I72&lt;&gt;"",J72&lt;&gt;"")),"",K72)),IF(AND(M72&lt;&gt;"Text",K72&lt;&gt;M72,NOT(AND(K72="URI",M72="Identifier")),NOT(AND(K72="UUID",M72="Identifier")),NOT(AND(K72="OID",M72="Identifier"))),IF(M72="Identifier","ID",M72),""))," ","")</f>
        <v>Name</v>
      </c>
      <c r="B72" s="26" t="s">
        <v>1498</v>
      </c>
      <c r="C72" s="13" t="s">
        <v>1580</v>
      </c>
      <c r="D72" s="25"/>
      <c r="E72" s="25"/>
      <c r="F72" s="25" t="str">
        <f>CONCATENATE( IF(G72="","",CONCATENATE(G72,"_ ")),H72,". ",IF(I72="","",CONCATENATE(I72,"_ ")),L72,IF(OR(I72&lt;&gt;"",L72&lt;&gt;M72),CONCATENATE(". ",M72),""))</f>
        <v>Criterion Property. Name</v>
      </c>
      <c r="G72" s="25"/>
      <c r="H72" s="25" t="s">
        <v>1561</v>
      </c>
      <c r="I72" s="25"/>
      <c r="J72" s="25"/>
      <c r="K72" s="25" t="s">
        <v>933</v>
      </c>
      <c r="L72" s="25" t="str">
        <f>IF(J72&lt;&gt;"",CONCATENATE(J72," ",K72),K72)</f>
        <v>Name</v>
      </c>
      <c r="M72" s="25" t="s">
        <v>933</v>
      </c>
      <c r="N72" s="25"/>
      <c r="O72" s="25" t="str">
        <f>IF(N72&lt;&gt;"",CONCATENATE(N72,"_ ",M72,". Type"),CONCATENATE(M72,". Type"))</f>
        <v>Name. Type</v>
      </c>
      <c r="P72" s="25"/>
      <c r="Q72" s="25"/>
      <c r="R72" s="25" t="s">
        <v>1490</v>
      </c>
      <c r="S72" s="25"/>
      <c r="T72" s="25"/>
      <c r="U72" s="25"/>
      <c r="Y72" s="14" t="s">
        <v>1485</v>
      </c>
      <c r="AF72" s="28">
        <v>20180219</v>
      </c>
    </row>
    <row r="73" spans="1:32" s="27" customFormat="1" ht="14.1" customHeight="1">
      <c r="A73" s="25" t="str">
        <f>SUBSTITUTE(CONCATENATE(I73,J73,IF(K73="Identifier","ID",IF(AND(K73="Text",OR(I73&lt;&gt;"",J73&lt;&gt;"")),"",K73)),IF(AND(M73&lt;&gt;"Text",K73&lt;&gt;M73,NOT(AND(K73="URI",M73="Identifier")),NOT(AND(K73="UUID",M73="Identifier")),NOT(AND(K73="OID",M73="Identifier"))),IF(M73="Identifier","ID",M73),""))," ","")</f>
        <v>Description</v>
      </c>
      <c r="B73" s="26" t="s">
        <v>1502</v>
      </c>
      <c r="C73" s="25" t="s">
        <v>1581</v>
      </c>
      <c r="D73" s="25"/>
      <c r="E73" s="25"/>
      <c r="F73" s="25" t="str">
        <f>CONCATENATE( IF(G73="","",CONCATENATE(G73,"_ ")),H73,". ",IF(I73="","",CONCATENATE(I73,"_ ")),L73,IF(OR(I73&lt;&gt;"",L73&lt;&gt;M73),CONCATENATE(". ",M73),""))</f>
        <v>Criterion Property. Description. Text</v>
      </c>
      <c r="G73" s="25"/>
      <c r="H73" s="25" t="s">
        <v>1561</v>
      </c>
      <c r="I73" s="25"/>
      <c r="J73" s="25"/>
      <c r="K73" s="25" t="s">
        <v>1522</v>
      </c>
      <c r="L73" s="25" t="str">
        <f>IF(J73&lt;&gt;"",CONCATENATE(J73," ",K73),K73)</f>
        <v>Description</v>
      </c>
      <c r="M73" s="25" t="s">
        <v>1494</v>
      </c>
      <c r="N73" s="25"/>
      <c r="O73" s="25" t="str">
        <f>IF(N73&lt;&gt;"",CONCATENATE(N73,"_ ",M73,". Type"),CONCATENATE(M73,". Type"))</f>
        <v>Text. Type</v>
      </c>
      <c r="P73" s="25"/>
      <c r="Q73" s="25"/>
      <c r="R73" s="25" t="s">
        <v>1490</v>
      </c>
      <c r="S73" s="25"/>
      <c r="T73" s="25"/>
      <c r="U73" s="25"/>
      <c r="Y73" s="14" t="s">
        <v>1485</v>
      </c>
      <c r="AF73" s="28">
        <v>20180219</v>
      </c>
    </row>
    <row r="74" spans="1:32" s="27" customFormat="1" ht="14.1" customHeight="1">
      <c r="A74" s="25" t="str">
        <f>SUBSTITUTE(CONCATENATE(I74,J74,IF(K74="Identifier","ID",IF(AND(K74="Text",OR(I74&lt;&gt;"",J74&lt;&gt;"")),"",K74)),IF(AND(M74&lt;&gt;"Text",K74&lt;&gt;M74,NOT(AND(K74="URI",M74="Identifier")),NOT(AND(K74="UUID",M74="Identifier")),NOT(AND(K74="OID",M74="Identifier"))),IF(M74="Identifier","ID",M74),""))," ","")</f>
        <v>TypeCode</v>
      </c>
      <c r="B74" s="26" t="s">
        <v>1498</v>
      </c>
      <c r="C74" s="25" t="s">
        <v>1582</v>
      </c>
      <c r="D74" s="25"/>
      <c r="E74" s="25"/>
      <c r="F74" s="25" t="str">
        <f>CONCATENATE( IF(G74="","",CONCATENATE(G74,"_ ")),H74,". ",IF(I74="","",CONCATENATE(I74,"_ ")),L74,IF(OR(I74&lt;&gt;"",L74&lt;&gt;M74),CONCATENATE(". ",M74),""))</f>
        <v>Criterion Property. Type Code. Code</v>
      </c>
      <c r="G74" s="25"/>
      <c r="H74" s="25" t="s">
        <v>1561</v>
      </c>
      <c r="I74" s="25"/>
      <c r="J74" s="25" t="s">
        <v>1566</v>
      </c>
      <c r="K74" s="25" t="s">
        <v>1489</v>
      </c>
      <c r="L74" s="25" t="str">
        <f>IF(J74&lt;&gt;"",CONCATENATE(J74," ",K74),K74)</f>
        <v>Type Code</v>
      </c>
      <c r="M74" s="25" t="s">
        <v>1489</v>
      </c>
      <c r="N74" s="25"/>
      <c r="O74" s="25" t="str">
        <f>IF(N74&lt;&gt;"",CONCATENATE(N74,"_ ",M74,". Type"),CONCATENATE(M74,". Type"))</f>
        <v>Code. Type</v>
      </c>
      <c r="P74" s="25"/>
      <c r="Q74" s="25"/>
      <c r="R74" s="25" t="s">
        <v>1490</v>
      </c>
      <c r="S74" s="25"/>
      <c r="T74" s="25"/>
      <c r="U74" s="25"/>
      <c r="Y74" s="14" t="s">
        <v>1485</v>
      </c>
      <c r="AF74" s="28">
        <v>20180219</v>
      </c>
    </row>
    <row r="75" spans="1:32" s="27" customFormat="1" ht="14.1" customHeight="1">
      <c r="A75" s="25" t="str">
        <f>SUBSTITUTE(CONCATENATE(I75,J75,IF(K75="Identifier","ID",IF(AND(K75="Text",OR(I75&lt;&gt;"",J75&lt;&gt;"")),"",K75)),IF(AND(M75&lt;&gt;"Text",K75&lt;&gt;M75,NOT(AND(K75="URI",M75="Identifier")),NOT(AND(K75="UUID",M75="Identifier")),NOT(AND(K75="OID",M75="Identifier"))),IF(M75="Identifier","ID",M75),""))," ","")</f>
        <v>ConfidentialityLevelCode</v>
      </c>
      <c r="B75" s="26" t="s">
        <v>1498</v>
      </c>
      <c r="C75" s="25" t="s">
        <v>1589</v>
      </c>
      <c r="D75" s="25"/>
      <c r="E75" s="25"/>
      <c r="F75" s="25" t="str">
        <f>CONCATENATE( IF(G75="","",CONCATENATE(G75,"_ ")),H75,". ",IF(I75="","",CONCATENATE(I75,"_ ")),L75,IF(OR(I75&lt;&gt;"",L75&lt;&gt;M75),CONCATENATE(". ",M75),""))</f>
        <v>Criterion Property. Confidentiality Level Code. Code</v>
      </c>
      <c r="G75" s="25"/>
      <c r="H75" s="25" t="s">
        <v>1561</v>
      </c>
      <c r="I75" s="25"/>
      <c r="J75" s="25" t="s">
        <v>1590</v>
      </c>
      <c r="K75" s="25" t="s">
        <v>1489</v>
      </c>
      <c r="L75" s="25" t="str">
        <f>IF(J75&lt;&gt;"",CONCATENATE(J75," ",K75),K75)</f>
        <v>Confidentiality Level Code</v>
      </c>
      <c r="M75" s="25" t="s">
        <v>1489</v>
      </c>
      <c r="N75" s="25"/>
      <c r="O75" s="25" t="str">
        <f>IF(N75&lt;&gt;"",CONCATENATE(N75,"_ ",M75,". Type"),CONCATENATE(M75,". Type"))</f>
        <v>Code. Type</v>
      </c>
      <c r="P75" s="25"/>
      <c r="Q75" s="25"/>
      <c r="R75" s="25" t="s">
        <v>1490</v>
      </c>
      <c r="S75" s="25"/>
      <c r="T75" s="25"/>
      <c r="U75" s="25"/>
      <c r="Y75" s="14" t="s">
        <v>1485</v>
      </c>
      <c r="AF75" s="28">
        <v>20180219</v>
      </c>
    </row>
    <row r="76" spans="1:32" s="27" customFormat="1" ht="14.1" customHeight="1">
      <c r="A76" s="20" t="str">
        <f>SUBSTITUTE(SUBSTITUTE(CONCATENATE(I76,IF(L76="Identifier","ID",L76))," ",""),"_","")</f>
        <v>RespondsToCriterionProperty</v>
      </c>
      <c r="B76" s="21">
        <v>1</v>
      </c>
      <c r="C76" s="23" t="s">
        <v>1569</v>
      </c>
      <c r="D76" s="20"/>
      <c r="E76" s="20"/>
      <c r="F76" s="20" t="str">
        <f>CONCATENATE( IF(G76="","",CONCATENATE(G76,"_ ")),H76,". ",IF(I76="","",CONCATENATE(I76,"_ ")),L76,IF(I76="","",CONCATENATE(". ",M76)))</f>
        <v>Criterion Property. Responds To_ Criterion Property. Criterion Property</v>
      </c>
      <c r="G76" s="20"/>
      <c r="H76" s="20" t="s">
        <v>1561</v>
      </c>
      <c r="I76" s="20" t="s">
        <v>1591</v>
      </c>
      <c r="J76" s="20"/>
      <c r="K76" s="20"/>
      <c r="L76" s="20" t="str">
        <f>CONCATENATE(IF(P76="","",CONCATENATE(P76,"_ ")),Q76)</f>
        <v>Criterion Property</v>
      </c>
      <c r="M76" s="20" t="str">
        <f>L76</f>
        <v>Criterion Property</v>
      </c>
      <c r="N76" s="20"/>
      <c r="O76" s="20"/>
      <c r="P76" s="20"/>
      <c r="Q76" s="20" t="s">
        <v>1561</v>
      </c>
      <c r="R76" s="20" t="s">
        <v>1507</v>
      </c>
      <c r="S76" s="20"/>
      <c r="T76" s="20"/>
      <c r="U76" s="23"/>
      <c r="V76" s="23"/>
      <c r="W76" s="23"/>
      <c r="X76" s="23"/>
      <c r="Y76" s="23" t="s">
        <v>1485</v>
      </c>
      <c r="Z76" s="23"/>
      <c r="AA76" s="23" t="s">
        <v>1486</v>
      </c>
      <c r="AB76" s="23"/>
      <c r="AC76" s="23"/>
      <c r="AD76" s="23"/>
      <c r="AE76" s="23" t="s">
        <v>1486</v>
      </c>
      <c r="AF76" s="22">
        <v>20180219</v>
      </c>
    </row>
    <row r="77" spans="1:32" s="27" customFormat="1" ht="14.1" customHeight="1">
      <c r="A77" s="20" t="str">
        <f>SUBSTITUTE(SUBSTITUTE(CONCATENATE(I77,IF(L77="Identifier","ID",L77))," ",""),"_","")</f>
        <v>HasValue</v>
      </c>
      <c r="B77" s="21" t="s">
        <v>1502</v>
      </c>
      <c r="C77" s="23" t="s">
        <v>1569</v>
      </c>
      <c r="D77" s="20"/>
      <c r="E77" s="20"/>
      <c r="F77" s="20" t="str">
        <f>CONCATENATE( IF(G77="","",CONCATENATE(G77,"_ ")),H77,". ",IF(I77="","",CONCATENATE(I77,"_ ")),L77,IF(I77="","",CONCATENATE(". ",M77)))</f>
        <v>Criterion Property. Has_ Value. Value</v>
      </c>
      <c r="G77" s="20"/>
      <c r="H77" s="20" t="s">
        <v>1561</v>
      </c>
      <c r="I77" s="20" t="s">
        <v>1519</v>
      </c>
      <c r="J77" s="20"/>
      <c r="K77" s="20"/>
      <c r="L77" s="20" t="str">
        <f>CONCATENATE(IF(P77="","",CONCATENATE(P77,"_ ")),Q77)</f>
        <v>Value</v>
      </c>
      <c r="M77" s="20" t="str">
        <f>L77</f>
        <v>Value</v>
      </c>
      <c r="N77" s="20"/>
      <c r="O77" s="20"/>
      <c r="P77" s="20"/>
      <c r="Q77" s="20" t="s">
        <v>1570</v>
      </c>
      <c r="R77" s="20" t="s">
        <v>1507</v>
      </c>
      <c r="S77" s="20"/>
      <c r="T77" s="20"/>
      <c r="U77" s="23"/>
      <c r="V77" s="23"/>
      <c r="W77" s="23"/>
      <c r="X77" s="23"/>
      <c r="Y77" s="23" t="s">
        <v>1485</v>
      </c>
      <c r="Z77" s="23"/>
      <c r="AA77" s="23" t="s">
        <v>1486</v>
      </c>
      <c r="AB77" s="23"/>
      <c r="AC77" s="23"/>
      <c r="AD77" s="23"/>
      <c r="AE77" s="23" t="s">
        <v>36</v>
      </c>
      <c r="AF77" s="22">
        <v>20180219</v>
      </c>
    </row>
    <row r="78" spans="1:32" s="27" customFormat="1" ht="14.1" customHeight="1">
      <c r="A78" s="20" t="str">
        <f>SUBSTITUTE(SUBSTITUTE(CONCATENATE(I78,IF(L78="Identifier","ID",L78))," ",""),"_","")</f>
        <v>HasApplicablePeriod</v>
      </c>
      <c r="B78" s="21" t="s">
        <v>1502</v>
      </c>
      <c r="C78" s="20" t="s">
        <v>1592</v>
      </c>
      <c r="D78" s="20"/>
      <c r="E78" s="20"/>
      <c r="F78" s="20" t="str">
        <f>CONCATENATE( IF(G78="","",CONCATENATE(G78,"_ ")),H78,". ",IF(I78="","",CONCATENATE(I78,"_ ")),L78,IF(I78="","",CONCATENATE(". ",M78)))</f>
        <v>Criterion Property. Has_ Applicable_ Period. Applicable_ Period</v>
      </c>
      <c r="G78" s="20"/>
      <c r="H78" s="20" t="s">
        <v>1561</v>
      </c>
      <c r="I78" s="20" t="s">
        <v>1519</v>
      </c>
      <c r="J78" s="20"/>
      <c r="K78" s="20" t="s">
        <v>1572</v>
      </c>
      <c r="L78" s="20" t="str">
        <f>CONCATENATE(IF(P78="","",CONCATENATE(P78,"_ ")),Q78)</f>
        <v>Applicable_ Period</v>
      </c>
      <c r="M78" s="20" t="str">
        <f>L78</f>
        <v>Applicable_ Period</v>
      </c>
      <c r="N78" s="20"/>
      <c r="O78" s="20"/>
      <c r="P78" s="20" t="s">
        <v>1572</v>
      </c>
      <c r="Q78" s="20" t="s">
        <v>1526</v>
      </c>
      <c r="R78" s="20" t="s">
        <v>1507</v>
      </c>
      <c r="S78" s="20"/>
      <c r="T78" s="20"/>
      <c r="U78" s="23"/>
      <c r="V78" s="23"/>
      <c r="W78" s="23"/>
      <c r="X78" s="23"/>
      <c r="Y78" s="23" t="s">
        <v>1485</v>
      </c>
      <c r="Z78" s="23"/>
      <c r="AA78" s="23" t="s">
        <v>1486</v>
      </c>
      <c r="AB78" s="23"/>
      <c r="AC78" s="23"/>
      <c r="AD78" s="23"/>
      <c r="AE78" s="23" t="s">
        <v>36</v>
      </c>
      <c r="AF78" s="22">
        <v>20180219</v>
      </c>
    </row>
    <row r="79" spans="1:32" s="27" customFormat="1" ht="14.1" customHeight="1">
      <c r="A79" s="20" t="str">
        <f>SUBSTITUTE(SUBSTITUTE(CONCATENATE(I79,IF(L79="Identifier","ID",L79))," ",""),"_","")</f>
        <v>SuppliesEvidence</v>
      </c>
      <c r="B79" s="21" t="s">
        <v>1502</v>
      </c>
      <c r="C79" s="20" t="s">
        <v>1593</v>
      </c>
      <c r="D79" s="20"/>
      <c r="E79" s="20"/>
      <c r="F79" s="20" t="str">
        <f>CONCATENATE( IF(G79="","",CONCATENATE(G79,"_ ")),H79,". ",IF(I79="","",CONCATENATE(I79,"_ ")),L79,IF(I79="","",CONCATENATE(". ",M79)))</f>
        <v>Criterion Property. Supplies_ Evidence. Evidence</v>
      </c>
      <c r="G79" s="20"/>
      <c r="H79" s="20" t="s">
        <v>1561</v>
      </c>
      <c r="I79" s="20" t="s">
        <v>1594</v>
      </c>
      <c r="J79" s="20"/>
      <c r="K79" s="20"/>
      <c r="L79" s="20" t="str">
        <f>CONCATENATE(IF(P79="","",CONCATENATE(P79,"_ ")),Q79)</f>
        <v>Evidence</v>
      </c>
      <c r="M79" s="20" t="str">
        <f>L79</f>
        <v>Evidence</v>
      </c>
      <c r="N79" s="20"/>
      <c r="O79" s="20"/>
      <c r="P79" s="20"/>
      <c r="Q79" s="20" t="s">
        <v>1575</v>
      </c>
      <c r="R79" s="20" t="s">
        <v>1507</v>
      </c>
      <c r="S79" s="20"/>
      <c r="T79" s="20"/>
      <c r="U79" s="20" t="s">
        <v>1576</v>
      </c>
      <c r="V79" s="23"/>
      <c r="W79" s="23"/>
      <c r="X79" s="23"/>
      <c r="Y79" s="23" t="s">
        <v>1485</v>
      </c>
      <c r="Z79" s="23"/>
      <c r="AA79" s="23"/>
      <c r="AB79" s="23"/>
      <c r="AC79" s="23"/>
      <c r="AD79" s="23"/>
      <c r="AE79" s="23"/>
      <c r="AF79" s="22">
        <v>20180219</v>
      </c>
    </row>
    <row r="80" spans="1:32" s="13" customFormat="1" ht="14.1" customHeight="1">
      <c r="A80" s="11" t="str">
        <f>SUBSTITUTE(CONCATENATE(G80,H80)," ","")</f>
        <v>Document</v>
      </c>
      <c r="B80" s="12"/>
      <c r="C80" s="24" t="s">
        <v>1500</v>
      </c>
      <c r="D80" s="11"/>
      <c r="E80" s="11"/>
      <c r="F80" s="11" t="str">
        <f>CONCATENATE(IF(G80="","",CONCATENATE(G80,"_ ")),H80,". Details")</f>
        <v>Document. Details</v>
      </c>
      <c r="G80" s="11"/>
      <c r="H80" s="24" t="s">
        <v>2226</v>
      </c>
      <c r="I80" s="11"/>
      <c r="J80" s="11"/>
      <c r="K80" s="11"/>
      <c r="L80" s="11"/>
      <c r="M80" s="11"/>
      <c r="N80" s="11"/>
      <c r="O80" s="11"/>
      <c r="P80" s="11"/>
      <c r="Q80" s="11"/>
      <c r="R80" s="11" t="s">
        <v>1483</v>
      </c>
      <c r="S80" s="11"/>
      <c r="T80" s="11"/>
      <c r="U80" s="11"/>
      <c r="V80" s="11"/>
      <c r="W80" s="11"/>
      <c r="X80" s="11"/>
      <c r="Y80" s="11" t="s">
        <v>1485</v>
      </c>
      <c r="Z80" s="11"/>
      <c r="AA80" s="11" t="s">
        <v>1486</v>
      </c>
      <c r="AB80" s="11"/>
      <c r="AC80" s="11"/>
      <c r="AD80" s="11"/>
      <c r="AE80" s="11" t="s">
        <v>2227</v>
      </c>
      <c r="AF80" s="11">
        <v>20180321</v>
      </c>
    </row>
    <row r="81" spans="1:1029" s="27" customFormat="1" ht="14.1" customHeight="1">
      <c r="A81" s="20" t="str">
        <f>SUBSTITUTE(SUBSTITUTE(CONCATENATE(I81,IF(L81="Identifier","ID",L81))," ",""),"_","")</f>
        <v>RefersTolrm:Work</v>
      </c>
      <c r="B81" s="21">
        <v>1</v>
      </c>
      <c r="C81" s="23"/>
      <c r="D81" s="20"/>
      <c r="E81" s="20"/>
      <c r="F81" s="20" t="str">
        <f>CONCATENATE( IF(G81="","",CONCATENATE(G81,"_ ")),H81,". ",IF(I81="","",CONCATENATE(I81,"_ ")),L81,IF(I81="","",CONCATENATE(". ",M81)))</f>
        <v>Document. Refers To_ lrm:Work. lrm:Work</v>
      </c>
      <c r="G81" s="20"/>
      <c r="H81" s="20" t="s">
        <v>2226</v>
      </c>
      <c r="I81" s="20" t="s">
        <v>2228</v>
      </c>
      <c r="J81" s="20"/>
      <c r="K81" s="20"/>
      <c r="L81" s="20" t="str">
        <f>CONCATENATE(IF(P81="","",CONCATENATE(P81,"_ ")),Q81)</f>
        <v>lrm:Work</v>
      </c>
      <c r="M81" s="20" t="str">
        <f>L81</f>
        <v>lrm:Work</v>
      </c>
      <c r="N81" s="20"/>
      <c r="O81" s="20"/>
      <c r="P81" s="20"/>
      <c r="Q81" s="20" t="s">
        <v>2229</v>
      </c>
      <c r="R81" s="20" t="s">
        <v>1507</v>
      </c>
      <c r="S81" s="20"/>
      <c r="T81" s="20"/>
      <c r="U81" s="23"/>
      <c r="V81" s="23"/>
      <c r="W81" s="23"/>
      <c r="X81" s="23"/>
      <c r="Y81" s="23" t="s">
        <v>1485</v>
      </c>
      <c r="Z81" s="23"/>
      <c r="AA81" s="23" t="s">
        <v>1486</v>
      </c>
      <c r="AB81" s="23"/>
      <c r="AC81" s="23"/>
      <c r="AD81" s="23"/>
      <c r="AE81" s="23" t="s">
        <v>1486</v>
      </c>
      <c r="AF81" s="22">
        <v>20180219</v>
      </c>
    </row>
    <row r="82" spans="1:1029" s="13" customFormat="1" ht="14.1" customHeight="1">
      <c r="A82" s="11" t="str">
        <f>SUBSTITUTE(CONCATENATE(G82,H82)," ","")</f>
        <v>EconomicOperator</v>
      </c>
      <c r="B82" s="12"/>
      <c r="C82" s="24" t="s">
        <v>1595</v>
      </c>
      <c r="D82" s="11"/>
      <c r="E82" s="11"/>
      <c r="F82" s="11" t="str">
        <f>CONCATENATE(IF(G82="","",CONCATENATE(G82,"_ ")),H82,". Details")</f>
        <v>Economic Operator. Details</v>
      </c>
      <c r="G82" s="11"/>
      <c r="H82" s="24" t="s">
        <v>481</v>
      </c>
      <c r="I82" s="11"/>
      <c r="J82" s="11"/>
      <c r="K82" s="11"/>
      <c r="L82" s="11"/>
      <c r="M82" s="11"/>
      <c r="N82" s="11"/>
      <c r="O82" s="11"/>
      <c r="P82" s="11"/>
      <c r="Q82" s="11"/>
      <c r="R82" s="11" t="s">
        <v>1483</v>
      </c>
      <c r="S82" s="11" t="s">
        <v>1596</v>
      </c>
      <c r="T82" s="11"/>
      <c r="U82" s="11"/>
      <c r="V82" s="11"/>
      <c r="W82" s="11"/>
      <c r="X82" s="11" t="s">
        <v>481</v>
      </c>
      <c r="Y82" s="11" t="s">
        <v>1485</v>
      </c>
      <c r="Z82" s="11"/>
      <c r="AA82" s="11" t="s">
        <v>1486</v>
      </c>
      <c r="AB82" s="11"/>
      <c r="AC82" s="11"/>
      <c r="AD82" s="11"/>
      <c r="AE82" s="11" t="s">
        <v>36</v>
      </c>
      <c r="AF82" s="11" t="s">
        <v>1597</v>
      </c>
    </row>
    <row r="83" spans="1:1029" s="27" customFormat="1" ht="14.1" customHeight="1">
      <c r="A83" s="25" t="str">
        <f>SUBSTITUTE(CONCATENATE(I83,J83,IF(K83="Identifier","ID",IF(AND(K83="Text",OR(I83&lt;&gt;"",J83&lt;&gt;"")),"",K83)),IF(AND(M83&lt;&gt;"Text",K83&lt;&gt;M83,NOT(AND(K83="URI",M83="Identifier")),NOT(AND(K83="UUID",M83="Identifier")),NOT(AND(K83="OID",M83="Identifier"))),IF(M83="Identifier","ID",M83),""))," ","")</f>
        <v>SMECode</v>
      </c>
      <c r="B83" s="26" t="s">
        <v>1498</v>
      </c>
      <c r="C83" s="29" t="s">
        <v>144</v>
      </c>
      <c r="D83" s="25"/>
      <c r="E83" s="25" t="s">
        <v>1598</v>
      </c>
      <c r="F83" s="25" t="str">
        <f>CONCATENATE( IF(G83="","",CONCATENATE(G83,"_ ")),H83,". ",IF(I83="","",CONCATENATE(I83,"_ ")),L83,IF(OR(I83&lt;&gt;"",L83&lt;&gt;M83),CONCATENATE(". ",M83),""))</f>
        <v>Economic Operator. SME Code. Code</v>
      </c>
      <c r="G83" s="25"/>
      <c r="H83" s="25" t="s">
        <v>481</v>
      </c>
      <c r="I83" s="25"/>
      <c r="J83" s="25" t="s">
        <v>2208</v>
      </c>
      <c r="K83" s="25" t="s">
        <v>1489</v>
      </c>
      <c r="L83" s="25" t="str">
        <f>IF(J83&lt;&gt;"",CONCATENATE(J83," ",K83),K83)</f>
        <v>SME Code</v>
      </c>
      <c r="M83" s="25" t="s">
        <v>1489</v>
      </c>
      <c r="N83" s="25"/>
      <c r="O83" s="25" t="str">
        <f>IF(N83&lt;&gt;"",CONCATENATE(N83,"_ ",M83,". Type"),CONCATENATE(M83,". Type"))</f>
        <v>Code. Type</v>
      </c>
      <c r="P83" s="25"/>
      <c r="Q83" s="25"/>
      <c r="R83" s="25" t="s">
        <v>1490</v>
      </c>
      <c r="S83" s="25"/>
      <c r="T83" s="25" t="s">
        <v>1599</v>
      </c>
      <c r="U83" s="25"/>
      <c r="X83" s="27" t="s">
        <v>143</v>
      </c>
      <c r="Y83" s="14" t="s">
        <v>1485</v>
      </c>
      <c r="AA83" s="27" t="s">
        <v>36</v>
      </c>
      <c r="AE83" s="27" t="s">
        <v>1600</v>
      </c>
      <c r="AF83" s="28" t="s">
        <v>1597</v>
      </c>
    </row>
    <row r="84" spans="1:1029" s="27" customFormat="1" ht="14.1" customHeight="1">
      <c r="A84" s="25" t="str">
        <f>SUBSTITUTE(CONCATENATE(I84,J84,IF(K84="Identifier","ID",IF(AND(K84="Text",OR(I84&lt;&gt;"",J84&lt;&gt;"")),"",K84)),IF(AND(M84&lt;&gt;"Text",K84&lt;&gt;M84,NOT(AND(K84="URI",M84="Identifier")),NOT(AND(K84="UUID",M84="Identifier")),NOT(AND(K84="OID",M84="Identifier"))),IF(M84="Identifier","ID",M84),""))," ","")</f>
        <v>LegalFormCode</v>
      </c>
      <c r="B84" s="26">
        <v>1</v>
      </c>
      <c r="C84" s="29" t="s">
        <v>794</v>
      </c>
      <c r="D84" s="25"/>
      <c r="E84" s="25" t="s">
        <v>1601</v>
      </c>
      <c r="F84" s="25" t="str">
        <f>CONCATENATE( IF(G84="","",CONCATENATE(G84,"_ ")),H84,". ",IF(I84="","",CONCATENATE(I84,"_ ")),L84,IF(OR(I84&lt;&gt;"",L84&lt;&gt;M84),CONCATENATE(". ",M84),""))</f>
        <v>Economic Operator. Legal Form Code. Code</v>
      </c>
      <c r="G84" s="25"/>
      <c r="H84" s="25" t="s">
        <v>481</v>
      </c>
      <c r="I84" s="25"/>
      <c r="J84" s="25" t="s">
        <v>793</v>
      </c>
      <c r="K84" s="25" t="s">
        <v>1489</v>
      </c>
      <c r="L84" s="25" t="str">
        <f>IF(J84&lt;&gt;"",CONCATENATE(J84," ",K84),K84)</f>
        <v>Legal Form Code</v>
      </c>
      <c r="M84" s="25" t="s">
        <v>1489</v>
      </c>
      <c r="N84" s="25"/>
      <c r="O84" s="25" t="str">
        <f>IF(N84&lt;&gt;"",CONCATENATE(N84,"_ ",M84,". Type"),CONCATENATE(M84,". Type"))</f>
        <v>Code. Type</v>
      </c>
      <c r="P84" s="25"/>
      <c r="Q84" s="25"/>
      <c r="R84" s="25" t="s">
        <v>1490</v>
      </c>
      <c r="S84" s="25"/>
      <c r="T84" s="25"/>
      <c r="U84" s="25" t="s">
        <v>1602</v>
      </c>
      <c r="X84" s="27" t="s">
        <v>793</v>
      </c>
      <c r="Y84" s="14" t="s">
        <v>1485</v>
      </c>
      <c r="AA84" s="27" t="s">
        <v>36</v>
      </c>
      <c r="AE84" s="27" t="s">
        <v>36</v>
      </c>
      <c r="AF84" s="28">
        <v>20180307</v>
      </c>
    </row>
    <row r="85" spans="1:1029" s="27" customFormat="1" ht="14.1" customHeight="1">
      <c r="A85" s="20" t="str">
        <f>SUBSTITUTE(SUBSTITUTE(CONCATENATE(I85,IF(L85="Identifier","ID",L85))," ",""),"_","")</f>
        <v>FinancialAccount</v>
      </c>
      <c r="B85" s="21" t="s">
        <v>1502</v>
      </c>
      <c r="C85" s="20" t="s">
        <v>1605</v>
      </c>
      <c r="D85" s="20"/>
      <c r="E85" s="20"/>
      <c r="F85" s="20" t="str">
        <f>CONCATENATE( IF(G85="","",CONCATENATE(G85,"_ ")),H85,". ",IF(I85="","",CONCATENATE(I85,"_ ")),L85,IF(I85="","",CONCATENATE(". ",M85)))</f>
        <v>Economic Operator. Financial Account</v>
      </c>
      <c r="G85" s="20"/>
      <c r="H85" s="20" t="s">
        <v>481</v>
      </c>
      <c r="I85" s="20"/>
      <c r="J85" s="20"/>
      <c r="K85" s="20"/>
      <c r="L85" s="20" t="s">
        <v>1606</v>
      </c>
      <c r="M85" s="20" t="str">
        <f>L85</f>
        <v>Financial Account</v>
      </c>
      <c r="N85" s="20"/>
      <c r="O85" s="20"/>
      <c r="P85" s="20"/>
      <c r="Q85" s="20" t="s">
        <v>1606</v>
      </c>
      <c r="R85" s="20" t="s">
        <v>1507</v>
      </c>
      <c r="S85" s="20"/>
      <c r="T85" s="20"/>
      <c r="U85" s="20"/>
      <c r="V85" s="20"/>
      <c r="W85" s="20"/>
      <c r="X85" s="23"/>
      <c r="Y85" s="23" t="s">
        <v>1485</v>
      </c>
      <c r="Z85" s="23"/>
      <c r="AA85" s="23" t="s">
        <v>1486</v>
      </c>
      <c r="AB85" s="23"/>
      <c r="AC85" s="23"/>
      <c r="AD85" s="23"/>
      <c r="AE85" s="23" t="s">
        <v>36</v>
      </c>
      <c r="AF85" s="22">
        <v>20180307</v>
      </c>
    </row>
    <row r="86" spans="1:1029" s="27" customFormat="1" ht="14.1" customHeight="1">
      <c r="A86" s="20" t="str">
        <f>SUBSTITUTE(SUBSTITUTE(CONCATENATE(I86,IF(L86="Identifier","ID",L86))," ",""),"_","")</f>
        <v>QualifyingParty</v>
      </c>
      <c r="B86" s="21" t="s">
        <v>1502</v>
      </c>
      <c r="C86" s="20" t="s">
        <v>1608</v>
      </c>
      <c r="D86" s="20"/>
      <c r="E86" s="20" t="s">
        <v>1609</v>
      </c>
      <c r="F86" s="20" t="str">
        <f>CONCATENATE( IF(G86="","",CONCATENATE(G86,"_ ")),H86,". ",IF(I86="","",CONCATENATE(I86,"_ ")),L86,IF(I86="","",CONCATENATE(". ",M86)))</f>
        <v>Economic Operator. Qualifying Party</v>
      </c>
      <c r="G86" s="20"/>
      <c r="H86" s="20" t="s">
        <v>481</v>
      </c>
      <c r="I86" s="20"/>
      <c r="J86" s="20"/>
      <c r="K86" s="20"/>
      <c r="L86" s="20" t="str">
        <f>CONCATENATE(IF(P86="","",CONCATENATE(P86,"_ ")),Q86)</f>
        <v>Qualifying Party</v>
      </c>
      <c r="M86" s="20" t="str">
        <f>L86</f>
        <v>Qualifying Party</v>
      </c>
      <c r="N86" s="20"/>
      <c r="O86" s="20"/>
      <c r="P86" s="20"/>
      <c r="Q86" s="20" t="s">
        <v>1610</v>
      </c>
      <c r="R86" s="20" t="s">
        <v>1507</v>
      </c>
      <c r="S86" s="20"/>
      <c r="T86" s="20"/>
      <c r="U86" s="20"/>
      <c r="V86" s="20"/>
      <c r="W86" s="20"/>
      <c r="X86" s="23"/>
      <c r="Y86" s="23" t="s">
        <v>1485</v>
      </c>
      <c r="Z86" s="23"/>
      <c r="AA86" s="23"/>
      <c r="AB86" s="23"/>
      <c r="AC86" s="23"/>
      <c r="AD86" s="23"/>
      <c r="AE86" s="23"/>
      <c r="AF86" s="22"/>
    </row>
    <row r="87" spans="1:1029" s="13" customFormat="1" ht="14.1" customHeight="1">
      <c r="A87" s="11" t="str">
        <f>SUBSTITUTE(CONCATENATE(G87,H87)," ","")</f>
        <v>EconomicOperatorGroup</v>
      </c>
      <c r="B87" s="12"/>
      <c r="C87" s="31" t="s">
        <v>1612</v>
      </c>
      <c r="D87" s="11"/>
      <c r="E87" s="11"/>
      <c r="F87" s="11" t="str">
        <f>CONCATENATE(IF(G87="","",CONCATENATE(G87,"_ ")),H87,". Details")</f>
        <v>Economic Operator Group. Details</v>
      </c>
      <c r="G87" s="11"/>
      <c r="H87" s="24" t="s">
        <v>1613</v>
      </c>
      <c r="I87" s="11"/>
      <c r="J87" s="11"/>
      <c r="K87" s="11"/>
      <c r="L87" s="11"/>
      <c r="M87" s="11"/>
      <c r="N87" s="11"/>
      <c r="O87" s="11"/>
      <c r="P87" s="11"/>
      <c r="Q87" s="11"/>
      <c r="R87" s="11" t="s">
        <v>1483</v>
      </c>
      <c r="S87" s="11" t="s">
        <v>1508</v>
      </c>
      <c r="T87" s="11"/>
      <c r="U87" s="11"/>
      <c r="V87" s="11"/>
      <c r="W87" s="11"/>
      <c r="X87" s="11" t="s">
        <v>481</v>
      </c>
      <c r="Y87" s="11" t="s">
        <v>1485</v>
      </c>
      <c r="Z87" s="11"/>
      <c r="AA87" s="11" t="s">
        <v>1486</v>
      </c>
      <c r="AB87" s="11"/>
      <c r="AC87" s="11"/>
      <c r="AD87" s="11"/>
      <c r="AE87" s="11" t="s">
        <v>1499</v>
      </c>
      <c r="AF87" s="11">
        <v>20180219</v>
      </c>
    </row>
    <row r="88" spans="1:1029" s="27" customFormat="1" ht="14.1" customHeight="1">
      <c r="A88" s="25" t="str">
        <f>SUBSTITUTE(CONCATENATE(I88,J88,IF(K88="Identifier","ID",IF(AND(K88="Text",OR(I88&lt;&gt;"",J88&lt;&gt;"")),"",K88)),IF(AND(M88&lt;&gt;"Text",K88&lt;&gt;M88,NOT(AND(K88="URI",M88="Identifier")),NOT(AND(K88="UUID",M88="Identifier")),NOT(AND(K88="OID",M88="Identifier"))),IF(M88="Identifier","ID",M88),""))," ","")</f>
        <v>ID</v>
      </c>
      <c r="B88" s="26" t="s">
        <v>1498</v>
      </c>
      <c r="C88" s="30" t="s">
        <v>1614</v>
      </c>
      <c r="D88" s="25"/>
      <c r="E88" s="25"/>
      <c r="F88" s="25" t="str">
        <f>CONCATENATE( IF(G88="","",CONCATENATE(G88,"_ ")),H88,". ",IF(I88="","",CONCATENATE(I88,"_ ")),L88,IF(OR(I88&lt;&gt;"",L88&lt;&gt;M88),CONCATENATE(". ",M88),""))</f>
        <v>Economic Operator Group. Identifier</v>
      </c>
      <c r="G88" s="25"/>
      <c r="H88" s="25" t="s">
        <v>1613</v>
      </c>
      <c r="I88" s="25"/>
      <c r="J88" s="25"/>
      <c r="K88" s="25" t="s">
        <v>1497</v>
      </c>
      <c r="L88" s="25" t="str">
        <f>IF(J88&lt;&gt;"",CONCATENATE(J88," ",K88),K88)</f>
        <v>Identifier</v>
      </c>
      <c r="M88" s="25" t="s">
        <v>1497</v>
      </c>
      <c r="N88" s="25"/>
      <c r="O88" s="25" t="str">
        <f>IF(N88&lt;&gt;"",CONCATENATE(N88,"_ ",M88,". Type"),CONCATENATE(M88,". Type"))</f>
        <v>Identifier. Type</v>
      </c>
      <c r="P88" s="25"/>
      <c r="Q88" s="25"/>
      <c r="R88" s="25" t="s">
        <v>1490</v>
      </c>
      <c r="S88" s="25"/>
      <c r="T88" s="25"/>
      <c r="U88" s="25"/>
      <c r="Y88" s="14" t="s">
        <v>1485</v>
      </c>
      <c r="AA88" s="27" t="s">
        <v>1486</v>
      </c>
      <c r="AE88" s="27" t="s">
        <v>1486</v>
      </c>
      <c r="AF88" s="28">
        <v>20180219</v>
      </c>
    </row>
    <row r="89" spans="1:1029" s="27" customFormat="1" ht="14.1" customHeight="1">
      <c r="A89" s="25" t="str">
        <f>SUBSTITUTE(CONCATENATE(I89,J89,IF(K89="Identifier","ID",IF(AND(K89="Text",OR(I89&lt;&gt;"",J89&lt;&gt;"")),"",K89)),IF(AND(M89&lt;&gt;"Text",K89&lt;&gt;M89,NOT(AND(K89="URI",M89="Identifier")),NOT(AND(K89="UUID",M89="Identifier")),NOT(AND(K89="OID",M89="Identifier"))),IF(M89="Identifier","ID",M89),""))," ","")</f>
        <v>Name</v>
      </c>
      <c r="B89" s="26" t="s">
        <v>1498</v>
      </c>
      <c r="C89" s="13" t="s">
        <v>1615</v>
      </c>
      <c r="D89" s="25"/>
      <c r="E89" s="25"/>
      <c r="F89" s="25" t="str">
        <f>CONCATENATE( IF(G89="","",CONCATENATE(G89,"_ ")),H89,". ",IF(I89="","",CONCATENATE(I89,"_ ")),L89,IF(OR(I89&lt;&gt;"",L89&lt;&gt;M89),CONCATENATE(". ",M89),""))</f>
        <v>Economic Operator Group. Name. Text</v>
      </c>
      <c r="G89" s="25"/>
      <c r="H89" s="25" t="s">
        <v>1613</v>
      </c>
      <c r="I89" s="25"/>
      <c r="J89" s="25"/>
      <c r="K89" s="25" t="s">
        <v>933</v>
      </c>
      <c r="L89" s="25" t="str">
        <f>IF(J89&lt;&gt;"",CONCATENATE(J89," ",K89),K89)</f>
        <v>Name</v>
      </c>
      <c r="M89" s="25" t="s">
        <v>1494</v>
      </c>
      <c r="N89" s="25"/>
      <c r="O89" s="25" t="str">
        <f>IF(N89&lt;&gt;"",CONCATENATE(N89,"_ ",M89,". Type"),CONCATENATE(M89,". Type"))</f>
        <v>Text. Type</v>
      </c>
      <c r="P89" s="25"/>
      <c r="Q89" s="25"/>
      <c r="R89" s="25" t="s">
        <v>1490</v>
      </c>
      <c r="S89" s="25"/>
      <c r="T89" s="25"/>
      <c r="U89" s="25"/>
      <c r="Y89" s="14" t="s">
        <v>1485</v>
      </c>
      <c r="AA89" s="27" t="s">
        <v>1486</v>
      </c>
      <c r="AE89" s="27" t="s">
        <v>1486</v>
      </c>
      <c r="AF89" s="28">
        <v>20180219</v>
      </c>
    </row>
    <row r="90" spans="1:1029" s="27" customFormat="1" ht="14.1" customHeight="1">
      <c r="A90" s="25" t="str">
        <f>SUBSTITUTE(CONCATENATE(I90,J90,IF(K90="Identifier","ID",IF(AND(K90="Text",OR(I90&lt;&gt;"",J90&lt;&gt;"")),"",K90)),IF(AND(M90&lt;&gt;"Text",K90&lt;&gt;M90,NOT(AND(K90="URI",M90="Identifier")),NOT(AND(K90="UUID",M90="Identifier")),NOT(AND(K90="OID",M90="Identifier"))),IF(M90="Identifier","ID",M90),""))," ","")</f>
        <v>TypeCode</v>
      </c>
      <c r="B90" s="26" t="s">
        <v>1498</v>
      </c>
      <c r="C90" s="25" t="s">
        <v>1616</v>
      </c>
      <c r="D90" s="25"/>
      <c r="E90" s="25"/>
      <c r="F90" s="25" t="str">
        <f>CONCATENATE( IF(G90="","",CONCATENATE(G90,"_ ")),H90,". ",IF(I90="","",CONCATENATE(I90,"_ ")),L90,IF(OR(I90&lt;&gt;"",L90&lt;&gt;M90),CONCATENATE(". ",M90),""))</f>
        <v>Economic Operator Group. Type Code. Code</v>
      </c>
      <c r="G90" s="25"/>
      <c r="H90" s="25" t="s">
        <v>1613</v>
      </c>
      <c r="I90" s="25"/>
      <c r="J90" s="25" t="s">
        <v>1566</v>
      </c>
      <c r="K90" s="25" t="s">
        <v>1489</v>
      </c>
      <c r="L90" s="25" t="str">
        <f>IF(J90&lt;&gt;"",CONCATENATE(J90," ",K90),K90)</f>
        <v>Type Code</v>
      </c>
      <c r="M90" s="25" t="s">
        <v>1489</v>
      </c>
      <c r="N90" s="25"/>
      <c r="O90" s="25" t="str">
        <f>IF(N90&lt;&gt;"",CONCATENATE(N90,"_ ",M90,". Type"),CONCATENATE(M90,". Type"))</f>
        <v>Code. Type</v>
      </c>
      <c r="P90" s="25"/>
      <c r="Q90" s="25"/>
      <c r="R90" s="25" t="s">
        <v>1490</v>
      </c>
      <c r="S90" s="25"/>
      <c r="T90" s="25" t="s">
        <v>1617</v>
      </c>
      <c r="U90" s="25"/>
      <c r="Y90" s="14" t="s">
        <v>1485</v>
      </c>
      <c r="AA90" s="27" t="s">
        <v>1486</v>
      </c>
      <c r="AE90" s="27" t="s">
        <v>1486</v>
      </c>
      <c r="AF90" s="28">
        <v>20180219</v>
      </c>
    </row>
    <row r="91" spans="1:1029" s="27" customFormat="1" ht="14.1" customHeight="1">
      <c r="A91" s="20" t="str">
        <f>SUBSTITUTE(SUBSTITUTE(CONCATENATE(I91,IF(L91="Identifier","ID",L91))," ",""),"_","")</f>
        <v>HasEconomicOperator</v>
      </c>
      <c r="B91" s="21" t="s">
        <v>1492</v>
      </c>
      <c r="C91" s="20" t="s">
        <v>1618</v>
      </c>
      <c r="D91" s="20"/>
      <c r="E91" s="20"/>
      <c r="F91" s="20" t="str">
        <f>CONCATENATE( IF(G91="","",CONCATENATE(G91,"_ ")),H91,". ",IF(I91="","",CONCATENATE(I91,"_ ")),L91,IF(I91="","",CONCATENATE(". ",M91)))</f>
        <v>Economic Operator Group. Has_ Economic Operator. Economic Operator</v>
      </c>
      <c r="G91" s="20"/>
      <c r="H91" s="20" t="s">
        <v>1613</v>
      </c>
      <c r="I91" s="20" t="s">
        <v>1519</v>
      </c>
      <c r="J91" s="20"/>
      <c r="K91" s="20"/>
      <c r="L91" s="20" t="str">
        <f>CONCATENATE(IF(P91="","",CONCATENATE(P91,"_ ")),Q91)</f>
        <v>Economic Operator</v>
      </c>
      <c r="M91" s="20" t="str">
        <f>L91</f>
        <v>Economic Operator</v>
      </c>
      <c r="N91" s="20"/>
      <c r="O91" s="20"/>
      <c r="P91" s="20"/>
      <c r="Q91" s="20" t="s">
        <v>481</v>
      </c>
      <c r="R91" s="20" t="s">
        <v>1507</v>
      </c>
      <c r="S91" s="20"/>
      <c r="T91" s="20"/>
      <c r="U91" s="20"/>
      <c r="V91" s="20"/>
      <c r="W91" s="20"/>
      <c r="X91" s="23"/>
      <c r="Y91" s="23" t="s">
        <v>1485</v>
      </c>
      <c r="Z91" s="23"/>
      <c r="AA91" s="23" t="s">
        <v>1486</v>
      </c>
      <c r="AB91" s="23"/>
      <c r="AC91" s="23"/>
      <c r="AD91" s="23"/>
      <c r="AE91" s="23" t="s">
        <v>36</v>
      </c>
      <c r="AF91" s="22">
        <v>20180219</v>
      </c>
    </row>
    <row r="92" spans="1:1029" s="13" customFormat="1" ht="14.1" customHeight="1">
      <c r="A92" s="11" t="str">
        <f>SUBSTITUTE(CONCATENATE(G92,H92)," ","")</f>
        <v>e-Auction</v>
      </c>
      <c r="B92" s="12"/>
      <c r="C92" s="24" t="s">
        <v>441</v>
      </c>
      <c r="D92" s="11"/>
      <c r="E92" s="11"/>
      <c r="F92" s="11" t="str">
        <f>CONCATENATE(IF(G92="","",CONCATENATE(G92,"_ ")),H92,". Details")</f>
        <v>e-Auction. Details</v>
      </c>
      <c r="G92" s="11"/>
      <c r="H92" s="24" t="s">
        <v>437</v>
      </c>
      <c r="I92" s="11"/>
      <c r="J92" s="11"/>
      <c r="K92" s="11"/>
      <c r="L92" s="11"/>
      <c r="M92" s="11"/>
      <c r="N92" s="11"/>
      <c r="O92" s="11"/>
      <c r="P92" s="11"/>
      <c r="Q92" s="11"/>
      <c r="R92" s="11" t="s">
        <v>1483</v>
      </c>
      <c r="S92" s="11" t="s">
        <v>1619</v>
      </c>
      <c r="T92" s="11"/>
      <c r="U92" s="11"/>
      <c r="V92" s="11"/>
      <c r="W92" s="11"/>
      <c r="X92" s="11" t="s">
        <v>437</v>
      </c>
      <c r="Y92" s="11" t="s">
        <v>1485</v>
      </c>
      <c r="Z92" s="11"/>
      <c r="AA92" s="11" t="s">
        <v>36</v>
      </c>
      <c r="AB92" s="11"/>
      <c r="AC92" s="11"/>
      <c r="AD92" s="11"/>
      <c r="AE92" s="11" t="s">
        <v>1486</v>
      </c>
      <c r="AF92" s="11">
        <v>20180220</v>
      </c>
    </row>
    <row r="93" spans="1:1029" s="27" customFormat="1" ht="14.1" customHeight="1">
      <c r="A93" s="25" t="str">
        <f>SUBSTITUTE(CONCATENATE(I93,J93,IF(K93="Identifier","ID",IF(AND(K93="Text",OR(I93&lt;&gt;"",J93&lt;&gt;"")),"",K93)),IF(AND(M93&lt;&gt;"Text",K93&lt;&gt;M93,NOT(AND(K93="URI",M93="Identifier")),NOT(AND(K93="UUID",M93="Identifier")),NOT(AND(K93="OID",M93="Identifier"))),IF(M93="Identifier","ID",M93),""))," ","")</f>
        <v>ID</v>
      </c>
      <c r="B93" s="26" t="s">
        <v>1498</v>
      </c>
      <c r="C93" s="29" t="s">
        <v>1500</v>
      </c>
      <c r="D93" s="25"/>
      <c r="E93" s="25"/>
      <c r="F93" s="25" t="str">
        <f>CONCATENATE( IF(G93="","",CONCATENATE(G93,"_ ")),H93,". ",IF(I93="","",CONCATENATE(I93,"_ ")),L93,IF(OR(I93&lt;&gt;"",L93&lt;&gt;M93),CONCATENATE(". ",M93),""))</f>
        <v>e-Auction. Identifier</v>
      </c>
      <c r="G93" s="25"/>
      <c r="H93" s="25" t="s">
        <v>437</v>
      </c>
      <c r="I93" s="25"/>
      <c r="J93" s="25"/>
      <c r="K93" s="25" t="s">
        <v>1497</v>
      </c>
      <c r="L93" s="25" t="str">
        <f>IF(J93&lt;&gt;"",CONCATENATE(J93," ",K93),K93)</f>
        <v>Identifier</v>
      </c>
      <c r="M93" s="25" t="s">
        <v>1497</v>
      </c>
      <c r="N93" s="25"/>
      <c r="O93" s="25" t="str">
        <f>IF(N93&lt;&gt;"",CONCATENATE(N93,"_ ",M93,". Type"),CONCATENATE(M93,". Type"))</f>
        <v>Identifier. Type</v>
      </c>
      <c r="P93" s="25"/>
      <c r="Q93" s="25"/>
      <c r="R93" s="25" t="s">
        <v>1490</v>
      </c>
      <c r="S93" s="25"/>
      <c r="T93" s="25"/>
      <c r="U93" s="25"/>
      <c r="Y93" s="14" t="s">
        <v>1485</v>
      </c>
      <c r="AF93" s="28">
        <v>20180220</v>
      </c>
    </row>
    <row r="94" spans="1:1029" s="27" customFormat="1" ht="14.1" customHeight="1">
      <c r="A94" s="25" t="str">
        <f>SUBSTITUTE(CONCATENATE(I94,J94,IF(K94="Identifier","ID",IF(AND(K94="Text",OR(I94&lt;&gt;"",J94&lt;&gt;"")),"",K94)),IF(AND(M94&lt;&gt;"Text",K94&lt;&gt;M94,NOT(AND(K94="URI",M94="Identifier")),NOT(AND(K94="UUID",M94="Identifier")),NOT(AND(K94="OID",M94="Identifier"))),IF(M94="Identifier","ID",M94),""))," ","")</f>
        <v>URI</v>
      </c>
      <c r="B94" s="26" t="s">
        <v>1498</v>
      </c>
      <c r="C94" s="14" t="s">
        <v>1620</v>
      </c>
      <c r="D94" s="25"/>
      <c r="E94" s="25"/>
      <c r="F94" s="25" t="str">
        <f>CONCATENATE( IF(G94="","",CONCATENATE(G94,"_ ")),H94,". ",IF(I94="","",CONCATENATE(I94,"_ ")),L94,IF(OR(I94&lt;&gt;"",L94&lt;&gt;M94),CONCATENATE(". ",M94),""))</f>
        <v>e-Auction. URI. Identifier</v>
      </c>
      <c r="G94" s="25"/>
      <c r="H94" s="25" t="s">
        <v>437</v>
      </c>
      <c r="I94" s="25"/>
      <c r="J94" s="25"/>
      <c r="K94" s="14" t="s">
        <v>1496</v>
      </c>
      <c r="L94" s="14" t="str">
        <f>IF(J94&lt;&gt;"",CONCATENATE(J94," ",K94),K94)</f>
        <v>URI</v>
      </c>
      <c r="M94" s="14" t="s">
        <v>1497</v>
      </c>
      <c r="N94" s="14"/>
      <c r="O94" s="14" t="str">
        <f>IF(N94&lt;&gt;"",CONCATENATE(N94,"_ ",M94,". Type"),CONCATENATE(M94,". Type"))</f>
        <v>Identifier. Type</v>
      </c>
      <c r="P94" s="14"/>
      <c r="Q94" s="14"/>
      <c r="R94" s="14" t="s">
        <v>1490</v>
      </c>
      <c r="S94" s="14"/>
      <c r="T94" s="14"/>
      <c r="U94" s="14"/>
      <c r="V94" s="14"/>
      <c r="W94" s="14"/>
      <c r="X94" s="14" t="s">
        <v>464</v>
      </c>
      <c r="Y94" s="14" t="s">
        <v>1485</v>
      </c>
      <c r="Z94" s="14"/>
      <c r="AA94" s="27" t="s">
        <v>36</v>
      </c>
      <c r="AE94" s="27" t="s">
        <v>36</v>
      </c>
      <c r="AF94" s="17">
        <v>20180220</v>
      </c>
    </row>
    <row r="95" spans="1:1029">
      <c r="A95" s="14" t="str">
        <f>SUBSTITUTE(CONCATENATE(I95,J95,IF(K95="Identifier","ID",IF(AND(K95="Text",OR(I95&lt;&gt;"",J95&lt;&gt;"")),"",K95)),IF(AND(M95&lt;&gt;"Text",K95&lt;&gt;M95,NOT(AND(K95="URI",M95="Identifier")),NOT(AND(K95="UUID",M95="Identifier")),NOT(AND(K95="OID",M95="Identifier"))),IF(M95="Identifier","ID",M95),""))," ","")</f>
        <v>AdditionalInformation</v>
      </c>
      <c r="B95" s="19" t="s">
        <v>1498</v>
      </c>
      <c r="C95" s="13" t="s">
        <v>1621</v>
      </c>
      <c r="F95" s="14" t="str">
        <f>CONCATENATE( IF(G95="","",CONCATENATE(G95,"_ ")),H95,". ",IF(I95="","",CONCATENATE(I95,"_ ")),L95,IF(OR(I95&lt;&gt;"",L95&lt;&gt;M95),CONCATENATE(". ",M95),""))</f>
        <v>e-Auction. Additional Information. Text</v>
      </c>
      <c r="H95" s="25" t="s">
        <v>437</v>
      </c>
      <c r="I95" s="14"/>
      <c r="J95" s="14"/>
      <c r="K95" s="14" t="s">
        <v>81</v>
      </c>
      <c r="L95" s="14" t="str">
        <f>IF(J95&lt;&gt;"",CONCATENATE(J95," ",K95),K95)</f>
        <v>Additional Information</v>
      </c>
      <c r="M95" s="14" t="s">
        <v>1494</v>
      </c>
      <c r="N95" s="14"/>
      <c r="O95" s="14" t="str">
        <f>IF(N95&lt;&gt;"",CONCATENATE(N95,"_ ",M95,". Type"),CONCATENATE(M95,". Type"))</f>
        <v>Text. Type</v>
      </c>
      <c r="P95" s="14"/>
      <c r="Q95" s="14"/>
      <c r="R95" s="14" t="s">
        <v>1490</v>
      </c>
      <c r="S95" s="14"/>
      <c r="T95" s="14"/>
      <c r="U95" s="14"/>
      <c r="V95" s="14"/>
      <c r="W95" s="14"/>
      <c r="X95" s="14" t="s">
        <v>448</v>
      </c>
      <c r="Y95" s="14" t="s">
        <v>1485</v>
      </c>
      <c r="Z95" s="14"/>
      <c r="AA95" s="14"/>
      <c r="AB95" s="14"/>
      <c r="AC95" s="14"/>
      <c r="AD95" s="14"/>
      <c r="AE95" s="14"/>
      <c r="AF95" s="17">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3" customFormat="1" ht="14.1" customHeight="1">
      <c r="A96" s="11" t="str">
        <f>SUBSTITUTE(CONCATENATE(G96,H96)," ","")</f>
        <v>EvaluationBoard</v>
      </c>
      <c r="B96" s="12"/>
      <c r="C96" s="24" t="s">
        <v>1500</v>
      </c>
      <c r="D96" s="11"/>
      <c r="E96" s="11"/>
      <c r="F96" s="11" t="str">
        <f>CONCATENATE(IF(G96="","",CONCATENATE(G96,"_ ")),H96,". Details")</f>
        <v>Evaluation Board. Details</v>
      </c>
      <c r="G96" s="11"/>
      <c r="H96" s="24" t="s">
        <v>2214</v>
      </c>
      <c r="I96" s="11"/>
      <c r="J96" s="11"/>
      <c r="K96" s="11"/>
      <c r="L96" s="11"/>
      <c r="M96" s="11"/>
      <c r="N96" s="11"/>
      <c r="O96" s="11"/>
      <c r="P96" s="11"/>
      <c r="Q96" s="11"/>
      <c r="R96" s="11" t="s">
        <v>1483</v>
      </c>
      <c r="S96" s="11" t="s">
        <v>2215</v>
      </c>
      <c r="T96" s="11"/>
      <c r="U96" s="11"/>
      <c r="V96" s="11"/>
      <c r="W96" s="11"/>
      <c r="X96" s="11"/>
      <c r="Y96" s="11" t="s">
        <v>1485</v>
      </c>
      <c r="Z96" s="11"/>
      <c r="AA96" s="11"/>
      <c r="AB96" s="11"/>
      <c r="AC96" s="11"/>
      <c r="AD96" s="11"/>
      <c r="AE96" s="11"/>
      <c r="AF96" s="11">
        <v>20180313</v>
      </c>
    </row>
    <row r="97" spans="1:32" s="27" customFormat="1" ht="14.1" customHeight="1">
      <c r="A97" s="25" t="str">
        <f>SUBSTITUTE(CONCATENATE(I97,J97,IF(K97="Identifier","ID",IF(AND(K97="Text",OR(I97&lt;&gt;"",J97&lt;&gt;"")),"",K97)),IF(AND(M97&lt;&gt;"Text",K97&lt;&gt;M97,NOT(AND(K97="URI",M97="Identifier")),NOT(AND(K97="UUID",M97="Identifier")),NOT(AND(K97="OID",M97="Identifier"))),IF(M97="Identifier","ID",M97),""))," ","")</f>
        <v>TypeCode</v>
      </c>
      <c r="B97" s="26" t="s">
        <v>1498</v>
      </c>
      <c r="C97" s="29" t="s">
        <v>1500</v>
      </c>
      <c r="D97" s="25"/>
      <c r="E97" s="25" t="s">
        <v>2216</v>
      </c>
      <c r="F97" s="25" t="str">
        <f>CONCATENATE( IF(G97="","",CONCATENATE(G97,"_ ")),H97,". ",IF(I97="","",CONCATENATE(I97,"_ ")),L97,IF(OR(I97&lt;&gt;"",L97&lt;&gt;M97),CONCATENATE(". ",M97),""))</f>
        <v>Evaluation Board. Type Code. Code</v>
      </c>
      <c r="G97" s="25"/>
      <c r="H97" s="25" t="s">
        <v>2214</v>
      </c>
      <c r="I97" s="25"/>
      <c r="J97" s="25" t="s">
        <v>1566</v>
      </c>
      <c r="K97" s="25" t="s">
        <v>1489</v>
      </c>
      <c r="L97" s="25" t="str">
        <f>IF(J97&lt;&gt;"",CONCATENATE(J97," ",K97),K97)</f>
        <v>Type Code</v>
      </c>
      <c r="M97" s="25" t="s">
        <v>1489</v>
      </c>
      <c r="N97" s="25"/>
      <c r="O97" s="25" t="str">
        <f>IF(N97&lt;&gt;"",CONCATENATE(N97,"_ ",M97,". Type"),CONCATENATE(M97,". Type"))</f>
        <v>Code. Type</v>
      </c>
      <c r="P97" s="25"/>
      <c r="Q97" s="25"/>
      <c r="R97" s="25" t="s">
        <v>1490</v>
      </c>
      <c r="S97" s="25"/>
      <c r="T97" s="25"/>
      <c r="U97" s="25"/>
      <c r="Y97" s="14" t="s">
        <v>1485</v>
      </c>
      <c r="AF97" s="28">
        <v>20180321</v>
      </c>
    </row>
    <row r="98" spans="1:32" s="13" customFormat="1" ht="14.1" customHeight="1">
      <c r="A98" s="11" t="str">
        <f>SUBSTITUTE(CONCATENATE(G98,H98)," ","")</f>
        <v>EvaluationProcess</v>
      </c>
      <c r="B98" s="12"/>
      <c r="C98" s="24" t="s">
        <v>1500</v>
      </c>
      <c r="D98" s="11"/>
      <c r="E98" s="11"/>
      <c r="F98" s="11" t="str">
        <f>CONCATENATE(IF(G98="","",CONCATENATE(G98,"_ ")),H98,". Details")</f>
        <v>Evaluation Process. Details</v>
      </c>
      <c r="G98" s="11"/>
      <c r="H98" s="24" t="s">
        <v>1622</v>
      </c>
      <c r="I98" s="11"/>
      <c r="J98" s="11"/>
      <c r="K98" s="11"/>
      <c r="L98" s="11"/>
      <c r="M98" s="11"/>
      <c r="N98" s="11"/>
      <c r="O98" s="11"/>
      <c r="P98" s="11"/>
      <c r="Q98" s="11"/>
      <c r="R98" s="11" t="s">
        <v>1483</v>
      </c>
      <c r="S98" s="11"/>
      <c r="T98" s="11"/>
      <c r="U98" s="11"/>
      <c r="V98" s="11"/>
      <c r="W98" s="11"/>
      <c r="X98" s="11"/>
      <c r="Y98" s="11" t="s">
        <v>1485</v>
      </c>
      <c r="Z98" s="11"/>
      <c r="AA98" s="11"/>
      <c r="AB98" s="11"/>
      <c r="AC98" s="11"/>
      <c r="AD98" s="11"/>
      <c r="AE98" s="11"/>
      <c r="AF98" s="11">
        <v>20180313</v>
      </c>
    </row>
    <row r="99" spans="1:32" s="27" customFormat="1" ht="14.1" customHeight="1">
      <c r="A99" s="25" t="str">
        <f>SUBSTITUTE(CONCATENATE(I99,J99,IF(K99="Identifier","ID",IF(AND(K99="Text",OR(I99&lt;&gt;"",J99&lt;&gt;"")),"",K99)),IF(AND(M99&lt;&gt;"Text",K99&lt;&gt;M99,NOT(AND(K99="URI",M99="Identifier")),NOT(AND(K99="UUID",M99="Identifier")),NOT(AND(K99="OID",M99="Identifier"))),IF(M99="Identifier","ID",M99),""))," ","")</f>
        <v>TenderOpeningDate</v>
      </c>
      <c r="B99" s="26" t="s">
        <v>1498</v>
      </c>
      <c r="C99" s="29" t="s">
        <v>1623</v>
      </c>
      <c r="D99" s="25"/>
      <c r="E99" s="25"/>
      <c r="F99" s="25" t="str">
        <f>CONCATENATE( IF(G99="","",CONCATENATE(G99,"_ ")),H99,". ",IF(I99="","",CONCATENATE(I99,"_ ")),L99,IF(OR(I99&lt;&gt;"",L99&lt;&gt;M99),CONCATENATE(". ",M99),""))</f>
        <v>Evaluation Process. Tender Opening Date. Date</v>
      </c>
      <c r="G99" s="25"/>
      <c r="H99" s="25" t="s">
        <v>1622</v>
      </c>
      <c r="I99" s="25"/>
      <c r="J99" s="25" t="s">
        <v>1624</v>
      </c>
      <c r="K99" s="25" t="s">
        <v>1505</v>
      </c>
      <c r="L99" s="25" t="str">
        <f>IF(J99&lt;&gt;"",CONCATENATE(J99," ",K99),K99)</f>
        <v>Tender Opening Date</v>
      </c>
      <c r="M99" s="25" t="s">
        <v>1505</v>
      </c>
      <c r="N99" s="25"/>
      <c r="O99" s="25" t="str">
        <f>IF(N99&lt;&gt;"",CONCATENATE(N99,"_ ",M99,". Type"),CONCATENATE(M99,". Type"))</f>
        <v>Date. Type</v>
      </c>
      <c r="P99" s="25"/>
      <c r="Q99" s="25"/>
      <c r="R99" s="25" t="s">
        <v>1490</v>
      </c>
      <c r="S99" s="25"/>
      <c r="T99" s="25"/>
      <c r="U99" s="25"/>
      <c r="X99" s="27" t="s">
        <v>1008</v>
      </c>
      <c r="Y99" s="14" t="s">
        <v>1485</v>
      </c>
      <c r="AA99" s="27" t="s">
        <v>36</v>
      </c>
      <c r="AF99" s="28">
        <v>20180313</v>
      </c>
    </row>
    <row r="100" spans="1:32" s="27" customFormat="1" ht="14.1" customHeight="1">
      <c r="A100" s="25" t="str">
        <f>SUBSTITUTE(CONCATENATE(I100,J100,IF(K100="Identifier","ID",IF(AND(K100="Text",OR(I100&lt;&gt;"",J100&lt;&gt;"")),"",K100)),IF(AND(M100&lt;&gt;"Text",K100&lt;&gt;M100,NOT(AND(K100="URI",M100="Identifier")),NOT(AND(K100="UUID",M100="Identifier")),NOT(AND(K100="OID",M100="Identifier"))),IF(M100="Identifier","ID",M100),""))," ","")</f>
        <v>TenderOpeningConditionsDescription</v>
      </c>
      <c r="B100" s="26" t="s">
        <v>1502</v>
      </c>
      <c r="C100" s="29" t="s">
        <v>1625</v>
      </c>
      <c r="D100" s="25"/>
      <c r="E100" s="25"/>
      <c r="F100" s="25" t="str">
        <f>CONCATENATE( IF(G100="","",CONCATENATE(G100,"_ ")),H100,". ",IF(I100="","",CONCATENATE(I100,"_ ")),L100,IF(OR(I100&lt;&gt;"",L100&lt;&gt;M100),CONCATENATE(". ",M100),""))</f>
        <v>Evaluation Process. Tender Opening Conditions Description. Description</v>
      </c>
      <c r="G100" s="25"/>
      <c r="H100" s="25" t="s">
        <v>1622</v>
      </c>
      <c r="I100" s="25"/>
      <c r="J100" s="25" t="s">
        <v>1626</v>
      </c>
      <c r="K100" s="25" t="s">
        <v>1522</v>
      </c>
      <c r="L100" s="25" t="str">
        <f>IF(J100&lt;&gt;"",CONCATENATE(J100," ",K100),K100)</f>
        <v>Tender Opening Conditions Description</v>
      </c>
      <c r="M100" s="25" t="s">
        <v>1522</v>
      </c>
      <c r="N100" s="25"/>
      <c r="O100" s="25" t="str">
        <f>IF(N100&lt;&gt;"",CONCATENATE(N100,"_ ",M100,". Type"),CONCATENATE(M100,". Type"))</f>
        <v>Description. Type</v>
      </c>
      <c r="P100" s="25"/>
      <c r="Q100" s="25"/>
      <c r="R100" s="25" t="s">
        <v>1490</v>
      </c>
      <c r="S100" s="25"/>
      <c r="T100" s="25"/>
      <c r="U100" s="25"/>
      <c r="X100" s="27" t="s">
        <v>1014</v>
      </c>
      <c r="Y100" s="14" t="s">
        <v>1485</v>
      </c>
      <c r="AA100" s="27" t="s">
        <v>36</v>
      </c>
      <c r="AF100" s="28">
        <v>20180313</v>
      </c>
    </row>
    <row r="101" spans="1:32" s="27" customFormat="1" ht="14.1" customHeight="1">
      <c r="A101" s="20" t="str">
        <f>SUBSTITUTE(SUBSTITUTE(CONCATENATE(I101,IF(L101="Identifier","ID",L101))," ",""),"_","")</f>
        <v>HasTenderingOpeningLocation</v>
      </c>
      <c r="B101" s="21" t="s">
        <v>1502</v>
      </c>
      <c r="C101" s="20" t="s">
        <v>1627</v>
      </c>
      <c r="D101" s="20"/>
      <c r="E101" s="20"/>
      <c r="F101" s="20" t="str">
        <f>CONCATENATE( IF(G101="","",CONCATENATE(G101,"_ ")),H101,". ",IF(I101="","",CONCATENATE(I101,"_ ")),L101,IF(I101="","",CONCATENATE(". ",M101)))</f>
        <v>Evaluation Process. Has_ Tendering Opening Location. Tendering Opening Location</v>
      </c>
      <c r="G101" s="20"/>
      <c r="H101" s="20" t="s">
        <v>1622</v>
      </c>
      <c r="I101" s="20" t="s">
        <v>1519</v>
      </c>
      <c r="J101" s="20"/>
      <c r="K101" s="20"/>
      <c r="L101" s="20" t="s">
        <v>1628</v>
      </c>
      <c r="M101" s="20" t="str">
        <f>L101</f>
        <v>Tendering Opening Location</v>
      </c>
      <c r="N101" s="20"/>
      <c r="O101" s="20"/>
      <c r="P101" s="20"/>
      <c r="Q101" s="20" t="s">
        <v>1629</v>
      </c>
      <c r="R101" s="20" t="s">
        <v>1507</v>
      </c>
      <c r="S101" s="20"/>
      <c r="T101" s="20"/>
      <c r="U101" s="20"/>
      <c r="V101" s="20"/>
      <c r="W101" s="20"/>
      <c r="X101" s="23" t="s">
        <v>1008</v>
      </c>
      <c r="Y101" s="23" t="s">
        <v>1485</v>
      </c>
      <c r="Z101" s="23"/>
      <c r="AA101" s="23" t="s">
        <v>36</v>
      </c>
      <c r="AB101" s="23"/>
      <c r="AC101" s="23"/>
      <c r="AD101" s="23"/>
      <c r="AE101" s="23" t="s">
        <v>36</v>
      </c>
      <c r="AF101" s="22">
        <v>20180313</v>
      </c>
    </row>
    <row r="102" spans="1:32" s="27" customFormat="1" ht="14.1" customHeight="1">
      <c r="A102" s="20" t="str">
        <f>SUBSTITUTE(SUBSTITUTE(CONCATENATE(I102,IF(L102="Identifier","ID",L102))," ",""),"_","")</f>
        <v>HasAwardingResult</v>
      </c>
      <c r="B102" s="21" t="s">
        <v>1498</v>
      </c>
      <c r="C102" s="20" t="s">
        <v>1500</v>
      </c>
      <c r="D102" s="20"/>
      <c r="E102" s="20"/>
      <c r="F102" s="20" t="str">
        <f>CONCATENATE( IF(G102="","",CONCATENATE(G102,"_ ")),H102,". ",IF(I102="","",CONCATENATE(I102,"_ ")),L102,IF(I102="","",CONCATENATE(". ",M102)))</f>
        <v>Evaluation Process. Has_ Awarding Result. Awarding Result</v>
      </c>
      <c r="G102" s="20"/>
      <c r="H102" s="20" t="s">
        <v>1622</v>
      </c>
      <c r="I102" s="20" t="s">
        <v>1519</v>
      </c>
      <c r="J102" s="20"/>
      <c r="K102" s="20"/>
      <c r="L102" s="20" t="s">
        <v>1501</v>
      </c>
      <c r="M102" s="20" t="str">
        <f>L102</f>
        <v>Awarding Result</v>
      </c>
      <c r="N102" s="20"/>
      <c r="O102" s="20"/>
      <c r="P102" s="20"/>
      <c r="Q102" s="20" t="s">
        <v>1501</v>
      </c>
      <c r="R102" s="20" t="s">
        <v>1507</v>
      </c>
      <c r="S102" s="20"/>
      <c r="T102" s="20"/>
      <c r="U102" s="20"/>
      <c r="V102" s="20"/>
      <c r="W102" s="20"/>
      <c r="X102" s="23"/>
      <c r="Y102" s="23" t="s">
        <v>1485</v>
      </c>
      <c r="Z102" s="23"/>
      <c r="AA102" s="23" t="s">
        <v>36</v>
      </c>
      <c r="AB102" s="23"/>
      <c r="AC102" s="23"/>
      <c r="AD102" s="23"/>
      <c r="AE102" s="23"/>
      <c r="AF102" s="22">
        <v>20180313</v>
      </c>
    </row>
    <row r="103" spans="1:32" s="27" customFormat="1" ht="14.1" customHeight="1">
      <c r="A103" s="20" t="str">
        <f>SUBSTITUTE(SUBSTITUTE(CONCATENATE(I103,IF(L103="Identifier","ID",L103))," ",""),"_","")</f>
        <v>HasEvaluationBoard</v>
      </c>
      <c r="B103" s="21">
        <v>1</v>
      </c>
      <c r="C103" s="20" t="s">
        <v>1500</v>
      </c>
      <c r="D103" s="20"/>
      <c r="E103" s="20"/>
      <c r="F103" s="20" t="str">
        <f>CONCATENATE( IF(G103="","",CONCATENATE(G103,"_ ")),H103,". ",IF(I103="","",CONCATENATE(I103,"_ ")),L103,IF(I103="","",CONCATENATE(". ",M103)))</f>
        <v>Evaluation Process. Has_ Evaluation Board. Evaluation Board</v>
      </c>
      <c r="G103" s="20"/>
      <c r="H103" s="20" t="s">
        <v>1622</v>
      </c>
      <c r="I103" s="20" t="s">
        <v>1519</v>
      </c>
      <c r="J103" s="20"/>
      <c r="K103" s="20"/>
      <c r="L103" s="20" t="s">
        <v>2214</v>
      </c>
      <c r="M103" s="20" t="str">
        <f>L103</f>
        <v>Evaluation Board</v>
      </c>
      <c r="N103" s="20"/>
      <c r="O103" s="20"/>
      <c r="P103" s="20"/>
      <c r="Q103" s="20" t="s">
        <v>2214</v>
      </c>
      <c r="R103" s="20" t="s">
        <v>1507</v>
      </c>
      <c r="S103" s="20"/>
      <c r="T103" s="20"/>
      <c r="U103" s="20"/>
      <c r="V103" s="20"/>
      <c r="W103" s="20"/>
      <c r="X103" s="23"/>
      <c r="Y103" s="23" t="s">
        <v>1485</v>
      </c>
      <c r="Z103" s="23"/>
      <c r="AA103" s="23" t="s">
        <v>36</v>
      </c>
      <c r="AB103" s="23"/>
      <c r="AC103" s="23"/>
      <c r="AD103" s="23"/>
      <c r="AE103" s="23"/>
      <c r="AF103" s="22">
        <v>20180313</v>
      </c>
    </row>
    <row r="104" spans="1:32" s="27" customFormat="1" ht="14.1" customHeight="1">
      <c r="A104" s="20" t="str">
        <f>SUBSTITUTE(SUBSTITUTE(CONCATENATE(I104,IF(L104="Identifier","ID",L104))," ",""),"_","")</f>
        <v>EvaluatedEconomicOperator</v>
      </c>
      <c r="B104" s="21" t="s">
        <v>1502</v>
      </c>
      <c r="C104" s="20" t="s">
        <v>1500</v>
      </c>
      <c r="D104" s="20"/>
      <c r="E104" s="20"/>
      <c r="F104" s="20" t="str">
        <f>CONCATENATE( IF(G104="","",CONCATENATE(G104,"_ ")),H104,". ",IF(I104="","",CONCATENATE(I104,"_ ")),L104,IF(I104="","",CONCATENATE(". ",M104)))</f>
        <v>Evaluation Process. Evaluated_ Economic Operator. Economic Operator</v>
      </c>
      <c r="G104" s="20"/>
      <c r="H104" s="20" t="s">
        <v>1622</v>
      </c>
      <c r="I104" s="20" t="s">
        <v>2217</v>
      </c>
      <c r="J104" s="20"/>
      <c r="K104" s="20"/>
      <c r="L104" s="20" t="s">
        <v>481</v>
      </c>
      <c r="M104" s="20" t="str">
        <f>L104</f>
        <v>Economic Operator</v>
      </c>
      <c r="N104" s="20"/>
      <c r="O104" s="20"/>
      <c r="P104" s="20"/>
      <c r="Q104" s="20" t="s">
        <v>481</v>
      </c>
      <c r="R104" s="20" t="s">
        <v>1507</v>
      </c>
      <c r="S104" s="20"/>
      <c r="T104" s="20"/>
      <c r="U104" s="20"/>
      <c r="V104" s="20"/>
      <c r="W104" s="20"/>
      <c r="X104" s="23"/>
      <c r="Y104" s="23" t="s">
        <v>1485</v>
      </c>
      <c r="Z104" s="23"/>
      <c r="AA104" s="23" t="s">
        <v>36</v>
      </c>
      <c r="AB104" s="23"/>
      <c r="AC104" s="23"/>
      <c r="AD104" s="23"/>
      <c r="AE104" s="23"/>
      <c r="AF104" s="22">
        <v>20180313</v>
      </c>
    </row>
    <row r="105" spans="1:32" s="13" customFormat="1" ht="14.1" customHeight="1">
      <c r="A105" s="11" t="str">
        <f>SUBSTITUTE(CONCATENATE(G105,H105)," ","")</f>
        <v>EvaluationResult</v>
      </c>
      <c r="B105" s="12"/>
      <c r="C105" s="24" t="s">
        <v>1500</v>
      </c>
      <c r="D105" s="11"/>
      <c r="E105" s="11"/>
      <c r="F105" s="11" t="str">
        <f>CONCATENATE(IF(G105="","",CONCATENATE(G105,"_ ")),H105,". Details")</f>
        <v>Evaluation Result. Details</v>
      </c>
      <c r="G105" s="11"/>
      <c r="H105" s="24" t="s">
        <v>2209</v>
      </c>
      <c r="I105" s="11"/>
      <c r="J105" s="11"/>
      <c r="K105" s="11"/>
      <c r="L105" s="11"/>
      <c r="M105" s="11"/>
      <c r="N105" s="11"/>
      <c r="O105" s="11"/>
      <c r="P105" s="11"/>
      <c r="Q105" s="11"/>
      <c r="R105" s="11" t="s">
        <v>1483</v>
      </c>
      <c r="S105" s="11"/>
      <c r="T105" s="11"/>
      <c r="U105" s="11"/>
      <c r="V105" s="11"/>
      <c r="W105" s="11"/>
      <c r="X105" s="11"/>
      <c r="Y105" s="11" t="s">
        <v>1485</v>
      </c>
      <c r="Z105" s="11"/>
      <c r="AA105" s="11" t="s">
        <v>1486</v>
      </c>
      <c r="AB105" s="11"/>
      <c r="AC105" s="11"/>
      <c r="AD105" s="11"/>
      <c r="AE105" s="11"/>
      <c r="AF105" s="11">
        <v>20180306</v>
      </c>
    </row>
    <row r="106" spans="1:32" s="27" customFormat="1" ht="14.1" customHeight="1">
      <c r="A106" s="25" t="str">
        <f>SUBSTITUTE(CONCATENATE(I106,J106,IF(K106="Identifier","ID",IF(AND(K106="Text",OR(I106&lt;&gt;"",J106&lt;&gt;"")),"",K106)),IF(AND(M106&lt;&gt;"Text",K106&lt;&gt;M106,NOT(AND(K106="URI",M106="Identifier")),NOT(AND(K106="UUID",M106="Identifier")),NOT(AND(K106="OID",M106="Identifier"))),IF(M106="Identifier","ID",M106),""))," ","")</f>
        <v>NoResultReason</v>
      </c>
      <c r="B106" s="26" t="s">
        <v>1502</v>
      </c>
      <c r="C106" s="72" t="s">
        <v>2212</v>
      </c>
      <c r="D106" s="25"/>
      <c r="E106" s="25"/>
      <c r="F106" s="25" t="str">
        <f>CONCATENATE( IF(G106="","",CONCATENATE(G106,"_ ")),H106,". ",IF(I106="","",CONCATENATE(I106,"_ ")),L106,IF(OR(I106&lt;&gt;"",L106&lt;&gt;M106),CONCATENATE(". ",M106),""))</f>
        <v>Evaluation Result. No Result Reason Text. Text</v>
      </c>
      <c r="G106" s="25"/>
      <c r="H106" s="25" t="s">
        <v>2209</v>
      </c>
      <c r="I106" s="25"/>
      <c r="J106" s="25" t="s">
        <v>2210</v>
      </c>
      <c r="K106" s="25" t="s">
        <v>1494</v>
      </c>
      <c r="L106" s="25" t="str">
        <f>IF(J106&lt;&gt;"",CONCATENATE(J106," ",K106),K106)</f>
        <v>No Result Reason Text</v>
      </c>
      <c r="M106" s="25" t="s">
        <v>1494</v>
      </c>
      <c r="N106" s="25"/>
      <c r="O106" s="25" t="str">
        <f>IF(N106&lt;&gt;"",CONCATENATE(N106,"_ ",M106,". Type"),CONCATENATE(M106,". Type"))</f>
        <v>Text. Type</v>
      </c>
      <c r="P106" s="25"/>
      <c r="Q106" s="25"/>
      <c r="R106" s="25" t="s">
        <v>1490</v>
      </c>
      <c r="S106" s="25"/>
      <c r="T106" s="25"/>
      <c r="U106" s="25"/>
      <c r="Y106" s="14" t="s">
        <v>1485</v>
      </c>
      <c r="AA106" s="27" t="s">
        <v>1486</v>
      </c>
      <c r="AF106" s="28">
        <v>20180306</v>
      </c>
    </row>
    <row r="107" spans="1:32" s="27" customFormat="1" ht="14.1" customHeight="1">
      <c r="A107" s="25" t="str">
        <f>SUBSTITUTE(CONCATENATE(I107,J107,IF(K107="Identifier","ID",IF(AND(K107="Text",OR(I107&lt;&gt;"",J107&lt;&gt;"")),"",K107)),IF(AND(M107&lt;&gt;"Text",K107&lt;&gt;M107,NOT(AND(K107="URI",M107="Identifier")),NOT(AND(K107="UUID",M107="Identifier")),NOT(AND(K107="OID",M107="Identifier"))),IF(M107="Identifier","ID",M107),""))," ","")</f>
        <v>NumberAwardedContractsNumeric</v>
      </c>
      <c r="B107" s="26" t="s">
        <v>1498</v>
      </c>
      <c r="C107" s="72" t="s">
        <v>2211</v>
      </c>
      <c r="D107" s="25"/>
      <c r="E107" s="25"/>
      <c r="F107" s="25" t="str">
        <f>CONCATENATE( IF(G107="","",CONCATENATE(G107,"_ ")),H107,". ",IF(I107="","",CONCATENATE(I107,"_ ")),L107,IF(OR(I107&lt;&gt;"",L107&lt;&gt;M107),CONCATENATE(". ",M107),""))</f>
        <v>Evaluation Result. Number Awarded Contracts Numeric. Numeric</v>
      </c>
      <c r="G107" s="25"/>
      <c r="H107" s="25" t="s">
        <v>2209</v>
      </c>
      <c r="I107" s="25"/>
      <c r="J107" s="73" t="s">
        <v>2219</v>
      </c>
      <c r="K107" s="25" t="s">
        <v>1503</v>
      </c>
      <c r="L107" s="25" t="str">
        <f>IF(J107&lt;&gt;"",CONCATENATE(J107," ",K107),K107)</f>
        <v>Number Awarded Contracts Numeric</v>
      </c>
      <c r="M107" s="25" t="s">
        <v>1503</v>
      </c>
      <c r="N107" s="25"/>
      <c r="O107" s="25" t="str">
        <f>IF(N107&lt;&gt;"",CONCATENATE(N107,"_ ",M107,". Type"),CONCATENATE(M107,". Type"))</f>
        <v>Numeric. Type</v>
      </c>
      <c r="P107" s="25"/>
      <c r="Q107" s="25"/>
      <c r="R107" s="25" t="s">
        <v>1490</v>
      </c>
      <c r="S107" s="25"/>
      <c r="T107" s="25"/>
      <c r="U107" s="25"/>
      <c r="Y107" s="14" t="s">
        <v>1485</v>
      </c>
      <c r="AA107" s="27" t="s">
        <v>1486</v>
      </c>
      <c r="AF107" s="28">
        <v>20180306</v>
      </c>
    </row>
    <row r="108" spans="1:32" s="27" customFormat="1" ht="14.1" customHeight="1">
      <c r="A108" s="25" t="str">
        <f>SUBSTITUTE(CONCATENATE(I108,J108,IF(K108="Identifier","ID",IF(AND(K108="Text",OR(I108&lt;&gt;"",J108&lt;&gt;"")),"",K108)),IF(AND(M108&lt;&gt;"Text",K108&lt;&gt;M108,NOT(AND(K108="URI",M108="Identifier")),NOT(AND(K108="UUID",M108="Identifier")),NOT(AND(K108="OID",M108="Identifier"))),IF(M108="Identifier","ID",M108),""))," ","")</f>
        <v>ResultDate</v>
      </c>
      <c r="B108" s="26" t="s">
        <v>1498</v>
      </c>
      <c r="C108" s="72" t="s">
        <v>1504</v>
      </c>
      <c r="D108" s="25"/>
      <c r="E108" s="25"/>
      <c r="F108" s="25" t="str">
        <f>CONCATENATE( IF(G108="","",CONCATENATE(G108,"_ ")),H108,". ",IF(I108="","",CONCATENATE(I108,"_ ")),L108,IF(OR(I108&lt;&gt;"",L108&lt;&gt;M108),CONCATENATE(". ",M108),""))</f>
        <v>Evaluation Result. Result Date. Date</v>
      </c>
      <c r="G108" s="25"/>
      <c r="H108" s="25" t="s">
        <v>2209</v>
      </c>
      <c r="I108" s="25"/>
      <c r="J108" s="73" t="s">
        <v>1244</v>
      </c>
      <c r="K108" s="25" t="s">
        <v>1505</v>
      </c>
      <c r="L108" s="25" t="str">
        <f>IF(J108&lt;&gt;"",CONCATENATE(J108," ",K108),K108)</f>
        <v>Result Date</v>
      </c>
      <c r="M108" s="25" t="s">
        <v>1505</v>
      </c>
      <c r="N108" s="25"/>
      <c r="O108" s="25" t="str">
        <f>IF(N108&lt;&gt;"",CONCATENATE(N108,"_ ",M108,". Type"),CONCATENATE(M108,". Type"))</f>
        <v>Date. Type</v>
      </c>
      <c r="P108" s="25"/>
      <c r="Q108" s="25"/>
      <c r="R108" s="25" t="s">
        <v>1490</v>
      </c>
      <c r="S108" s="25"/>
      <c r="T108" s="25"/>
      <c r="U108" s="25"/>
      <c r="Y108" s="14" t="s">
        <v>1485</v>
      </c>
      <c r="AA108" s="27" t="s">
        <v>1486</v>
      </c>
      <c r="AF108" s="28">
        <v>20180306</v>
      </c>
    </row>
    <row r="109" spans="1:32" s="27" customFormat="1" ht="14.1" customHeight="1">
      <c r="A109" s="20" t="str">
        <f>SUBSTITUTE(SUBSTITUTE(CONCATENATE(I109,IF(L109="Identifier","ID",L109))," ",""),"_","")</f>
        <v>ProposedEconomicOperator</v>
      </c>
      <c r="B109" s="21" t="s">
        <v>1502</v>
      </c>
      <c r="C109" s="20" t="s">
        <v>1500</v>
      </c>
      <c r="D109" s="20"/>
      <c r="E109" s="20"/>
      <c r="F109" s="20" t="str">
        <f>CONCATENATE( IF(G109="","",CONCATENATE(G109,"_ ")),H109,". ",IF(I109="","",CONCATENATE(I109,"_ ")),L109,IF(I109="","",CONCATENATE(". ",M109)))</f>
        <v>Evaluation Result. Proposed_ Economic Operator. Economic Operator</v>
      </c>
      <c r="G109" s="20"/>
      <c r="H109" s="20" t="s">
        <v>2209</v>
      </c>
      <c r="I109" s="20" t="s">
        <v>2218</v>
      </c>
      <c r="J109" s="20"/>
      <c r="K109" s="20"/>
      <c r="L109" s="20" t="str">
        <f>CONCATENATE(IF(P109="","",CONCATENATE(P109,"_ ")),Q109)</f>
        <v>Economic Operator</v>
      </c>
      <c r="M109" s="20" t="str">
        <f>L109</f>
        <v>Economic Operator</v>
      </c>
      <c r="N109" s="20"/>
      <c r="O109" s="20"/>
      <c r="P109" s="20"/>
      <c r="Q109" s="20" t="s">
        <v>481</v>
      </c>
      <c r="R109" s="20" t="s">
        <v>1507</v>
      </c>
      <c r="S109" s="20"/>
      <c r="T109" s="20"/>
      <c r="U109" s="23"/>
      <c r="V109" s="23"/>
      <c r="W109" s="23"/>
      <c r="X109" s="23"/>
      <c r="Y109" s="23" t="s">
        <v>1485</v>
      </c>
      <c r="Z109" s="23"/>
      <c r="AA109" s="23" t="s">
        <v>1486</v>
      </c>
      <c r="AB109" s="23"/>
      <c r="AC109" s="23"/>
      <c r="AD109" s="23"/>
      <c r="AE109" s="23" t="s">
        <v>1499</v>
      </c>
      <c r="AF109" s="22">
        <v>20180208</v>
      </c>
    </row>
    <row r="110" spans="1:32" s="13" customFormat="1" ht="14.1" customHeight="1">
      <c r="A110" s="11" t="str">
        <f>SUBSTITUTE(CONCATENATE(G110,H110)," ","")</f>
        <v>ExpressionOfInterest</v>
      </c>
      <c r="B110" s="12"/>
      <c r="C110" s="24" t="s">
        <v>1500</v>
      </c>
      <c r="D110" s="11"/>
      <c r="E110" s="11"/>
      <c r="F110" s="11" t="str">
        <f>CONCATENATE(IF(G110="","",CONCATENATE(G110,"_ ")),H110,". Details")</f>
        <v>Expression Of Interest. Details</v>
      </c>
      <c r="G110" s="11"/>
      <c r="H110" s="24" t="s">
        <v>2240</v>
      </c>
      <c r="I110" s="11"/>
      <c r="J110" s="11"/>
      <c r="K110" s="11"/>
      <c r="L110" s="11"/>
      <c r="M110" s="11"/>
      <c r="N110" s="11"/>
      <c r="O110" s="11"/>
      <c r="P110" s="11"/>
      <c r="Q110" s="11"/>
      <c r="R110" s="11" t="s">
        <v>1483</v>
      </c>
      <c r="S110" s="11"/>
      <c r="T110" s="11"/>
      <c r="U110" s="11"/>
      <c r="V110" s="11"/>
      <c r="W110" s="11"/>
      <c r="X110" s="11"/>
      <c r="Y110" s="11" t="s">
        <v>1485</v>
      </c>
      <c r="Z110" s="11"/>
      <c r="AA110" s="11" t="s">
        <v>1486</v>
      </c>
      <c r="AB110" s="11"/>
      <c r="AC110" s="11"/>
      <c r="AD110" s="11"/>
      <c r="AE110" s="11"/>
      <c r="AF110" s="11">
        <v>20180306</v>
      </c>
    </row>
    <row r="111" spans="1:32" s="27" customFormat="1" ht="14.1" customHeight="1">
      <c r="A111" s="20" t="str">
        <f>SUBSTITUTE(SUBSTITUTE(CONCATENATE(I111,IF(L111="Identifier","ID",L111))," ",""),"_","")</f>
        <v>RefersToInvitationToTender</v>
      </c>
      <c r="B111" s="21" t="s">
        <v>1498</v>
      </c>
      <c r="C111" s="20" t="s">
        <v>1500</v>
      </c>
      <c r="D111" s="20"/>
      <c r="E111" s="20"/>
      <c r="F111" s="20" t="str">
        <f>CONCATENATE( IF(G111="","",CONCATENATE(G111,"_ ")),H111,". ",IF(I111="","",CONCATENATE(I111,"_ ")),L111,IF(I111="","",CONCATENATE(". ",M111)))</f>
        <v>Expression Of Interest. Refers To_ Invitation To Tender. Invitation To Tender</v>
      </c>
      <c r="G111" s="20"/>
      <c r="H111" s="20" t="s">
        <v>2240</v>
      </c>
      <c r="I111" s="20" t="s">
        <v>2228</v>
      </c>
      <c r="J111" s="20"/>
      <c r="K111" s="20"/>
      <c r="L111" s="20" t="str">
        <f>CONCATENATE(IF(P111="","",CONCATENATE(P111,"_ ")),Q111)</f>
        <v>Invitation To Tender</v>
      </c>
      <c r="M111" s="20" t="str">
        <f>L111</f>
        <v>Invitation To Tender</v>
      </c>
      <c r="N111" s="20"/>
      <c r="O111" s="20"/>
      <c r="P111" s="20"/>
      <c r="Q111" s="20" t="s">
        <v>1675</v>
      </c>
      <c r="R111" s="20" t="s">
        <v>1507</v>
      </c>
      <c r="S111" s="20"/>
      <c r="T111" s="20"/>
      <c r="U111" s="23"/>
      <c r="V111" s="23"/>
      <c r="W111" s="23"/>
      <c r="X111" s="23"/>
      <c r="Y111" s="23" t="s">
        <v>1485</v>
      </c>
      <c r="Z111" s="23"/>
      <c r="AA111" s="23" t="s">
        <v>1486</v>
      </c>
      <c r="AB111" s="23"/>
      <c r="AC111" s="23"/>
      <c r="AD111" s="23"/>
      <c r="AE111" s="23" t="s">
        <v>1499</v>
      </c>
      <c r="AF111" s="22">
        <v>20180208</v>
      </c>
    </row>
    <row r="112" spans="1:32" s="13" customFormat="1" ht="14.1" customHeight="1">
      <c r="A112" s="11" t="str">
        <f>SUBSTITUTE(CONCATENATE(G112,H112)," ","")</f>
        <v>EvaluationResult</v>
      </c>
      <c r="B112" s="12"/>
      <c r="C112" s="24" t="s">
        <v>1500</v>
      </c>
      <c r="D112" s="11"/>
      <c r="E112" s="11"/>
      <c r="F112" s="11" t="str">
        <f>CONCATENATE(IF(G112="","",CONCATENATE(G112,"_ ")),H112,". Details")</f>
        <v>Evaluation Result. Details</v>
      </c>
      <c r="G112" s="11"/>
      <c r="H112" s="24" t="s">
        <v>2209</v>
      </c>
      <c r="I112" s="11"/>
      <c r="J112" s="11"/>
      <c r="K112" s="11"/>
      <c r="L112" s="11"/>
      <c r="M112" s="11"/>
      <c r="N112" s="11"/>
      <c r="O112" s="11"/>
      <c r="P112" s="11"/>
      <c r="Q112" s="11"/>
      <c r="R112" s="11" t="s">
        <v>1483</v>
      </c>
      <c r="S112" s="11"/>
      <c r="T112" s="11"/>
      <c r="U112" s="11"/>
      <c r="V112" s="11"/>
      <c r="W112" s="11"/>
      <c r="X112" s="11"/>
      <c r="Y112" s="11" t="s">
        <v>1485</v>
      </c>
      <c r="Z112" s="11"/>
      <c r="AA112" s="11" t="s">
        <v>1486</v>
      </c>
      <c r="AB112" s="11"/>
      <c r="AC112" s="11"/>
      <c r="AD112" s="11"/>
      <c r="AE112" s="11"/>
      <c r="AF112" s="11">
        <v>20180306</v>
      </c>
    </row>
    <row r="113" spans="1:1029" s="27" customFormat="1" ht="14.1" customHeight="1">
      <c r="A113" s="25" t="str">
        <f t="shared" ref="A113:A120" si="12">SUBSTITUTE(CONCATENATE(I113,J113,IF(K113="Identifier","ID",IF(AND(K113="Text",OR(I113&lt;&gt;"",J113&lt;&gt;"")),"",K113)),IF(AND(M113&lt;&gt;"Text",K113&lt;&gt;M113,NOT(AND(K113="URI",M113="Identifier")),NOT(AND(K113="UUID",M113="Identifier")),NOT(AND(K113="OID",M113="Identifier"))),IF(M113="Identifier","ID",M113),""))," ","")</f>
        <v>ID</v>
      </c>
      <c r="B113" s="26" t="s">
        <v>1498</v>
      </c>
      <c r="C113" s="29" t="s">
        <v>1630</v>
      </c>
      <c r="D113" s="25"/>
      <c r="E113" s="25" t="s">
        <v>1631</v>
      </c>
      <c r="F113" s="25" t="str">
        <f t="shared" ref="F113:F120" si="13">CONCATENATE( IF(G113="","",CONCATENATE(G113,"_ ")),H113,". ",IF(I113="","",CONCATENATE(I113,"_ ")),L113,IF(OR(I113&lt;&gt;"",L113&lt;&gt;M113),CONCATENATE(". ",M113),""))</f>
        <v>Financial Account. Identifier</v>
      </c>
      <c r="G113" s="25"/>
      <c r="H113" s="25" t="s">
        <v>1606</v>
      </c>
      <c r="I113" s="25"/>
      <c r="J113" s="25"/>
      <c r="K113" s="25" t="s">
        <v>1497</v>
      </c>
      <c r="L113" s="25" t="str">
        <f t="shared" ref="L113:L120" si="14">IF(J113&lt;&gt;"",CONCATENATE(J113," ",K113),K113)</f>
        <v>Identifier</v>
      </c>
      <c r="M113" s="25" t="s">
        <v>1497</v>
      </c>
      <c r="N113" s="25"/>
      <c r="O113" s="25" t="str">
        <f t="shared" ref="O113:O120" si="15">IF(N113&lt;&gt;"",CONCATENATE(N113,"_ ",M113,". Type"),CONCATENATE(M113,". Type"))</f>
        <v>Identifier. Type</v>
      </c>
      <c r="P113" s="25"/>
      <c r="Q113" s="25"/>
      <c r="R113" s="25" t="s">
        <v>1490</v>
      </c>
      <c r="S113" s="25"/>
      <c r="T113" s="25"/>
      <c r="U113" s="25"/>
      <c r="Y113" s="14" t="s">
        <v>1485</v>
      </c>
      <c r="AE113" s="27" t="s">
        <v>36</v>
      </c>
      <c r="AF113" s="28">
        <v>20180307</v>
      </c>
    </row>
    <row r="114" spans="1:1029" s="27" customFormat="1" ht="14.1" customHeight="1">
      <c r="A114" s="25" t="str">
        <f t="shared" si="12"/>
        <v>Name</v>
      </c>
      <c r="B114" s="26" t="s">
        <v>1498</v>
      </c>
      <c r="C114" s="29" t="s">
        <v>1632</v>
      </c>
      <c r="D114" s="25"/>
      <c r="E114" s="25"/>
      <c r="F114" s="25" t="str">
        <f t="shared" si="13"/>
        <v>Financial Account. Name</v>
      </c>
      <c r="G114" s="25"/>
      <c r="H114" s="25" t="s">
        <v>1606</v>
      </c>
      <c r="I114" s="25"/>
      <c r="J114" s="25"/>
      <c r="K114" s="25" t="s">
        <v>933</v>
      </c>
      <c r="L114" s="25" t="str">
        <f t="shared" si="14"/>
        <v>Name</v>
      </c>
      <c r="M114" s="25" t="s">
        <v>933</v>
      </c>
      <c r="N114" s="25"/>
      <c r="O114" s="25" t="str">
        <f t="shared" si="15"/>
        <v>Name. Type</v>
      </c>
      <c r="P114" s="25"/>
      <c r="Q114" s="25"/>
      <c r="R114" s="25" t="s">
        <v>1490</v>
      </c>
      <c r="S114" s="25"/>
      <c r="T114" s="25"/>
      <c r="U114" s="25"/>
      <c r="Y114" s="14" t="s">
        <v>1485</v>
      </c>
      <c r="AE114" s="27" t="s">
        <v>36</v>
      </c>
      <c r="AF114" s="28">
        <v>20180307</v>
      </c>
    </row>
    <row r="115" spans="1:1029" s="27" customFormat="1" ht="14.1" customHeight="1">
      <c r="A115" s="25" t="str">
        <f t="shared" si="12"/>
        <v>AliasName</v>
      </c>
      <c r="B115" s="26" t="s">
        <v>1498</v>
      </c>
      <c r="C115" s="29" t="s">
        <v>1633</v>
      </c>
      <c r="D115" s="25"/>
      <c r="E115" s="25"/>
      <c r="F115" s="25" t="str">
        <f t="shared" si="13"/>
        <v>Financial Account. Alias_ Name. Name</v>
      </c>
      <c r="G115" s="25"/>
      <c r="H115" s="25" t="s">
        <v>1606</v>
      </c>
      <c r="I115" s="25" t="s">
        <v>1634</v>
      </c>
      <c r="J115" s="25"/>
      <c r="K115" s="25" t="s">
        <v>933</v>
      </c>
      <c r="L115" s="25" t="str">
        <f t="shared" si="14"/>
        <v>Name</v>
      </c>
      <c r="M115" s="25" t="s">
        <v>933</v>
      </c>
      <c r="N115" s="25"/>
      <c r="O115" s="25" t="str">
        <f t="shared" si="15"/>
        <v>Name. Type</v>
      </c>
      <c r="P115" s="25"/>
      <c r="Q115" s="25"/>
      <c r="R115" s="25" t="s">
        <v>1490</v>
      </c>
      <c r="S115" s="25"/>
      <c r="T115" s="25"/>
      <c r="U115" s="25"/>
      <c r="Y115" s="14" t="s">
        <v>1485</v>
      </c>
      <c r="AE115" s="27" t="s">
        <v>36</v>
      </c>
      <c r="AF115" s="28">
        <v>20180307</v>
      </c>
    </row>
    <row r="116" spans="1:1029" s="27" customFormat="1" ht="14.1" customHeight="1">
      <c r="A116" s="25" t="str">
        <f t="shared" si="12"/>
        <v>AccountTypeCode</v>
      </c>
      <c r="B116" s="26">
        <v>1</v>
      </c>
      <c r="C116" s="29" t="s">
        <v>1635</v>
      </c>
      <c r="D116" s="25"/>
      <c r="E116" s="25"/>
      <c r="F116" s="25" t="str">
        <f t="shared" si="13"/>
        <v>Financial Account. Account Type Code. Code</v>
      </c>
      <c r="G116" s="25"/>
      <c r="H116" s="25" t="s">
        <v>1606</v>
      </c>
      <c r="I116" s="25"/>
      <c r="J116" s="25" t="s">
        <v>1636</v>
      </c>
      <c r="K116" s="25" t="s">
        <v>1489</v>
      </c>
      <c r="L116" s="25" t="str">
        <f t="shared" si="14"/>
        <v>Account Type Code</v>
      </c>
      <c r="M116" s="25" t="s">
        <v>1489</v>
      </c>
      <c r="N116" s="25"/>
      <c r="O116" s="25" t="str">
        <f t="shared" si="15"/>
        <v>Code. Type</v>
      </c>
      <c r="P116" s="25"/>
      <c r="Q116" s="25"/>
      <c r="R116" s="25" t="s">
        <v>1490</v>
      </c>
      <c r="S116" s="25"/>
      <c r="T116" s="25"/>
      <c r="U116" s="25"/>
      <c r="Y116" s="14" t="s">
        <v>1485</v>
      </c>
      <c r="AE116" s="27" t="s">
        <v>36</v>
      </c>
      <c r="AF116" s="28">
        <v>20180307</v>
      </c>
    </row>
    <row r="117" spans="1:1029" s="27" customFormat="1" ht="14.1" customHeight="1">
      <c r="A117" s="25" t="str">
        <f t="shared" si="12"/>
        <v>AccountFormatCode</v>
      </c>
      <c r="B117" s="26" t="s">
        <v>1498</v>
      </c>
      <c r="C117" s="29" t="s">
        <v>1637</v>
      </c>
      <c r="D117" s="25"/>
      <c r="E117" s="25" t="s">
        <v>1638</v>
      </c>
      <c r="F117" s="25" t="str">
        <f t="shared" si="13"/>
        <v>Financial Account. Account Format Code. Code</v>
      </c>
      <c r="G117" s="25"/>
      <c r="H117" s="25" t="s">
        <v>1606</v>
      </c>
      <c r="I117" s="25"/>
      <c r="J117" s="25" t="s">
        <v>1639</v>
      </c>
      <c r="K117" s="25" t="s">
        <v>1489</v>
      </c>
      <c r="L117" s="25" t="str">
        <f t="shared" si="14"/>
        <v>Account Format Code</v>
      </c>
      <c r="M117" s="25" t="s">
        <v>1489</v>
      </c>
      <c r="N117" s="25"/>
      <c r="O117" s="25" t="str">
        <f t="shared" si="15"/>
        <v>Code. Type</v>
      </c>
      <c r="P117" s="25"/>
      <c r="Q117" s="25"/>
      <c r="R117" s="25" t="s">
        <v>1490</v>
      </c>
      <c r="S117" s="25"/>
      <c r="T117" s="25"/>
      <c r="U117" s="25"/>
      <c r="Y117" s="14" t="s">
        <v>1485</v>
      </c>
      <c r="AE117" s="27" t="s">
        <v>36</v>
      </c>
      <c r="AF117" s="28">
        <v>20180307</v>
      </c>
    </row>
    <row r="118" spans="1:1029" s="27" customFormat="1" ht="14.1" customHeight="1">
      <c r="A118" s="25" t="str">
        <f t="shared" si="12"/>
        <v>CurrencyCode</v>
      </c>
      <c r="B118" s="26" t="s">
        <v>1498</v>
      </c>
      <c r="C118" s="29" t="s">
        <v>1640</v>
      </c>
      <c r="D118" s="25"/>
      <c r="E118" s="25"/>
      <c r="F118" s="25" t="str">
        <f t="shared" si="13"/>
        <v>Financial Account. Currency Code. Code</v>
      </c>
      <c r="G118" s="25"/>
      <c r="H118" s="25" t="s">
        <v>1606</v>
      </c>
      <c r="I118" s="25"/>
      <c r="J118" s="25" t="s">
        <v>1641</v>
      </c>
      <c r="K118" s="25" t="s">
        <v>1489</v>
      </c>
      <c r="L118" s="25" t="str">
        <f t="shared" si="14"/>
        <v>Currency Code</v>
      </c>
      <c r="M118" s="25" t="s">
        <v>1489</v>
      </c>
      <c r="N118" s="25"/>
      <c r="O118" s="25" t="str">
        <f t="shared" si="15"/>
        <v>Code. Type</v>
      </c>
      <c r="P118" s="25" t="s">
        <v>1641</v>
      </c>
      <c r="Q118" s="25"/>
      <c r="R118" s="25" t="s">
        <v>1490</v>
      </c>
      <c r="S118" s="25"/>
      <c r="T118" s="25"/>
      <c r="U118" s="25"/>
      <c r="Y118" s="14" t="s">
        <v>1485</v>
      </c>
      <c r="AE118" s="27" t="s">
        <v>36</v>
      </c>
      <c r="AF118" s="28">
        <v>20180307</v>
      </c>
    </row>
    <row r="119" spans="1:1029" s="27" customFormat="1" ht="14.1" customHeight="1">
      <c r="A119" s="25" t="str">
        <f t="shared" si="12"/>
        <v>PaymentNote</v>
      </c>
      <c r="B119" s="26" t="s">
        <v>1502</v>
      </c>
      <c r="C119" s="29" t="s">
        <v>1642</v>
      </c>
      <c r="D119" s="25"/>
      <c r="E119" s="25"/>
      <c r="F119" s="25" t="str">
        <f t="shared" si="13"/>
        <v>Financial Account. Payment_ Note. Note</v>
      </c>
      <c r="G119" s="25"/>
      <c r="H119" s="25" t="s">
        <v>1606</v>
      </c>
      <c r="I119" s="25" t="s">
        <v>1643</v>
      </c>
      <c r="J119" s="25"/>
      <c r="K119" s="25" t="s">
        <v>1644</v>
      </c>
      <c r="L119" s="25" t="str">
        <f t="shared" si="14"/>
        <v>Note</v>
      </c>
      <c r="M119" s="25" t="s">
        <v>1644</v>
      </c>
      <c r="N119" s="25"/>
      <c r="O119" s="25" t="str">
        <f t="shared" si="15"/>
        <v>Note. Type</v>
      </c>
      <c r="P119" s="25"/>
      <c r="Q119" s="25"/>
      <c r="R119" s="25" t="s">
        <v>1490</v>
      </c>
      <c r="S119" s="25"/>
      <c r="T119" s="25"/>
      <c r="U119" s="25"/>
      <c r="Y119" s="14" t="s">
        <v>1485</v>
      </c>
      <c r="AE119" s="27" t="s">
        <v>36</v>
      </c>
      <c r="AF119" s="28">
        <v>20180307</v>
      </c>
    </row>
    <row r="120" spans="1:1029" s="27" customFormat="1" ht="14.1" customHeight="1">
      <c r="A120" s="25" t="str">
        <f t="shared" si="12"/>
        <v>CountryCode</v>
      </c>
      <c r="B120" s="26">
        <v>1</v>
      </c>
      <c r="C120" s="29" t="s">
        <v>1603</v>
      </c>
      <c r="D120" s="25"/>
      <c r="E120" s="25"/>
      <c r="F120" s="25" t="str">
        <f t="shared" si="13"/>
        <v>Financial Account. Country Code. Code</v>
      </c>
      <c r="G120" s="25"/>
      <c r="H120" s="25" t="s">
        <v>1606</v>
      </c>
      <c r="I120" s="25"/>
      <c r="J120" s="25" t="s">
        <v>358</v>
      </c>
      <c r="K120" s="25" t="s">
        <v>1489</v>
      </c>
      <c r="L120" s="25" t="str">
        <f t="shared" si="14"/>
        <v>Country Code</v>
      </c>
      <c r="M120" s="25" t="s">
        <v>1489</v>
      </c>
      <c r="N120" s="25"/>
      <c r="O120" s="25" t="str">
        <f t="shared" si="15"/>
        <v>Code. Type</v>
      </c>
      <c r="P120" s="25"/>
      <c r="Q120" s="25"/>
      <c r="R120" s="25" t="s">
        <v>1490</v>
      </c>
      <c r="S120" s="25"/>
      <c r="T120" s="25" t="s">
        <v>1604</v>
      </c>
      <c r="U120" s="25"/>
      <c r="X120" s="27" t="s">
        <v>358</v>
      </c>
      <c r="Y120" s="14" t="s">
        <v>1485</v>
      </c>
      <c r="AE120" s="27" t="s">
        <v>36</v>
      </c>
      <c r="AF120" s="28">
        <v>20180307</v>
      </c>
    </row>
    <row r="121" spans="1:1029" s="13" customFormat="1" ht="14.1" customHeight="1">
      <c r="A121" s="11" t="str">
        <f>SUBSTITUTE(CONCATENATE(G121,H121)," ","")</f>
        <v>FrameworkAgreement</v>
      </c>
      <c r="B121" s="12"/>
      <c r="C121" s="24" t="s">
        <v>1645</v>
      </c>
      <c r="D121" s="11"/>
      <c r="E121" s="11"/>
      <c r="F121" s="11" t="str">
        <f>CONCATENATE(IF(G121="","",CONCATENATE(G121,"_ ")),H121,". Details")</f>
        <v>Framework Agreement. Details</v>
      </c>
      <c r="G121" s="11"/>
      <c r="H121" s="24" t="s">
        <v>1646</v>
      </c>
      <c r="I121" s="11"/>
      <c r="J121" s="11"/>
      <c r="K121" s="11"/>
      <c r="L121" s="11"/>
      <c r="M121" s="11"/>
      <c r="N121" s="11"/>
      <c r="O121" s="11"/>
      <c r="P121" s="11"/>
      <c r="Q121" s="11"/>
      <c r="R121" s="11" t="s">
        <v>1483</v>
      </c>
      <c r="S121" s="11" t="s">
        <v>1619</v>
      </c>
      <c r="T121" s="11"/>
      <c r="U121" s="11"/>
      <c r="V121" s="11"/>
      <c r="W121" s="11"/>
      <c r="X121" s="11"/>
      <c r="Y121" s="11" t="s">
        <v>1485</v>
      </c>
      <c r="Z121" s="11"/>
      <c r="AA121" s="11" t="s">
        <v>36</v>
      </c>
      <c r="AB121" s="11"/>
      <c r="AC121" s="11" t="s">
        <v>36</v>
      </c>
      <c r="AD121" s="11"/>
      <c r="AE121" s="11" t="s">
        <v>36</v>
      </c>
      <c r="AF121" s="11">
        <v>20180308</v>
      </c>
    </row>
    <row r="122" spans="1:1029" s="27" customFormat="1" ht="14.1" customHeight="1">
      <c r="A122" s="25" t="str">
        <f t="shared" ref="A122:A128" si="16">SUBSTITUTE(CONCATENATE(I122,J122,IF(K122="Identifier","ID",IF(AND(K122="Text",OR(I122&lt;&gt;"",J122&lt;&gt;"")),"",K122)),IF(AND(M122&lt;&gt;"Text",K122&lt;&gt;M122,NOT(AND(K122="URI",M122="Identifier")),NOT(AND(K122="UUID",M122="Identifier")),NOT(AND(K122="OID",M122="Identifier"))),IF(M122="Identifier","ID",M122),""))," ","")</f>
        <v>ID</v>
      </c>
      <c r="B122" s="26" t="s">
        <v>1498</v>
      </c>
      <c r="C122" s="29" t="s">
        <v>1500</v>
      </c>
      <c r="D122" s="25"/>
      <c r="E122" s="25"/>
      <c r="F122" s="25" t="str">
        <f t="shared" ref="F122:F128" si="17">CONCATENATE( IF(G122="","",CONCATENATE(G122,"_ ")),H122,". ",IF(I122="","",CONCATENATE(I122,"_ ")),L122,IF(OR(I122&lt;&gt;"",L122&lt;&gt;M122),CONCATENATE(". ",M122),""))</f>
        <v>Framework Agreement. Identifier</v>
      </c>
      <c r="G122" s="25"/>
      <c r="H122" s="25" t="s">
        <v>1646</v>
      </c>
      <c r="I122" s="25"/>
      <c r="J122" s="25"/>
      <c r="K122" s="25" t="s">
        <v>1497</v>
      </c>
      <c r="L122" s="25" t="str">
        <f t="shared" ref="L122:L128" si="18">IF(J122&lt;&gt;"",CONCATENATE(J122," ",K122),K122)</f>
        <v>Identifier</v>
      </c>
      <c r="M122" s="25" t="s">
        <v>1497</v>
      </c>
      <c r="N122" s="25"/>
      <c r="O122" s="25" t="str">
        <f t="shared" ref="O122:O128" si="19">IF(N122&lt;&gt;"",CONCATENATE(N122,"_ ",M122,". Type"),CONCATENATE(M122,". Type"))</f>
        <v>Identifier. Type</v>
      </c>
      <c r="P122" s="25"/>
      <c r="Q122" s="25"/>
      <c r="R122" s="25" t="s">
        <v>1490</v>
      </c>
      <c r="S122" s="25"/>
      <c r="T122" s="25"/>
      <c r="U122" s="25"/>
      <c r="Y122" s="14" t="s">
        <v>1485</v>
      </c>
      <c r="AF122" s="28">
        <v>20180308</v>
      </c>
    </row>
    <row r="123" spans="1:1029" s="27" customFormat="1" ht="14.1" customHeight="1">
      <c r="A123" s="25" t="str">
        <f t="shared" si="16"/>
        <v>TypeCode</v>
      </c>
      <c r="B123" s="26">
        <v>1</v>
      </c>
      <c r="C123" s="14" t="s">
        <v>668</v>
      </c>
      <c r="D123" s="25" t="s">
        <v>1647</v>
      </c>
      <c r="E123" s="25"/>
      <c r="F123" s="25" t="str">
        <f t="shared" si="17"/>
        <v>Framework Agreement. Type Code. Text</v>
      </c>
      <c r="G123" s="25"/>
      <c r="H123" s="25" t="s">
        <v>1646</v>
      </c>
      <c r="I123" s="25"/>
      <c r="J123" s="14" t="s">
        <v>1566</v>
      </c>
      <c r="K123" s="14" t="s">
        <v>1489</v>
      </c>
      <c r="L123" s="14" t="str">
        <f t="shared" si="18"/>
        <v>Type Code</v>
      </c>
      <c r="M123" s="14" t="s">
        <v>1494</v>
      </c>
      <c r="N123" s="14"/>
      <c r="O123" s="14" t="str">
        <f t="shared" si="19"/>
        <v>Text. Type</v>
      </c>
      <c r="P123" s="14"/>
      <c r="Q123" s="14"/>
      <c r="R123" s="14" t="s">
        <v>1490</v>
      </c>
      <c r="S123" s="14"/>
      <c r="T123" s="14"/>
      <c r="U123" s="14"/>
      <c r="V123" s="14"/>
      <c r="W123" s="14"/>
      <c r="X123" s="14" t="s">
        <v>667</v>
      </c>
      <c r="Y123" s="14" t="s">
        <v>1485</v>
      </c>
      <c r="Z123" s="14"/>
      <c r="AA123" s="27" t="s">
        <v>36</v>
      </c>
      <c r="AD123" s="27" t="s">
        <v>1486</v>
      </c>
      <c r="AE123" s="27" t="s">
        <v>1486</v>
      </c>
      <c r="AF123" s="17">
        <v>20180308</v>
      </c>
    </row>
    <row r="124" spans="1:1029" s="27" customFormat="1" ht="14.1" customHeight="1">
      <c r="A124" s="25" t="str">
        <f t="shared" si="16"/>
        <v>AddedCategoryBuyer</v>
      </c>
      <c r="B124" s="26" t="s">
        <v>1502</v>
      </c>
      <c r="C124" s="14" t="s">
        <v>77</v>
      </c>
      <c r="D124" s="25"/>
      <c r="E124" s="25"/>
      <c r="F124" s="25" t="str">
        <f t="shared" si="17"/>
        <v>Framework Agreement. Added Category Buyer Text. Text</v>
      </c>
      <c r="G124" s="25"/>
      <c r="H124" s="25" t="s">
        <v>1646</v>
      </c>
      <c r="I124" s="25"/>
      <c r="J124" s="14" t="s">
        <v>1648</v>
      </c>
      <c r="K124" s="14" t="s">
        <v>1494</v>
      </c>
      <c r="L124" s="14" t="str">
        <f t="shared" si="18"/>
        <v>Added Category Buyer Text</v>
      </c>
      <c r="M124" s="14" t="s">
        <v>1494</v>
      </c>
      <c r="N124" s="14"/>
      <c r="O124" s="14" t="str">
        <f t="shared" si="19"/>
        <v>Text. Type</v>
      </c>
      <c r="P124" s="14"/>
      <c r="Q124" s="14"/>
      <c r="R124" s="14" t="s">
        <v>1490</v>
      </c>
      <c r="S124" s="14"/>
      <c r="T124" s="14"/>
      <c r="U124" s="14"/>
      <c r="V124" s="14"/>
      <c r="W124" s="14"/>
      <c r="X124" s="14" t="s">
        <v>76</v>
      </c>
      <c r="Y124" s="14" t="s">
        <v>1485</v>
      </c>
      <c r="Z124" s="14"/>
      <c r="AA124" s="14"/>
      <c r="AB124" s="14"/>
      <c r="AC124" s="14"/>
      <c r="AD124" s="14" t="s">
        <v>36</v>
      </c>
      <c r="AE124" s="14" t="s">
        <v>36</v>
      </c>
      <c r="AF124" s="17">
        <v>20180308</v>
      </c>
    </row>
    <row r="125" spans="1:1029" s="27" customFormat="1" ht="14.1" customHeight="1">
      <c r="A125" s="25" t="str">
        <f t="shared" si="16"/>
        <v>ExtensionJustification</v>
      </c>
      <c r="B125" s="26" t="s">
        <v>1502</v>
      </c>
      <c r="C125" s="14" t="s">
        <v>652</v>
      </c>
      <c r="D125" s="25"/>
      <c r="E125" s="25"/>
      <c r="F125" s="25" t="str">
        <f t="shared" si="17"/>
        <v>Framework Agreement. Extension Justification Text. Text</v>
      </c>
      <c r="G125" s="25"/>
      <c r="H125" s="25" t="s">
        <v>1646</v>
      </c>
      <c r="I125" s="25"/>
      <c r="J125" s="14" t="s">
        <v>1649</v>
      </c>
      <c r="K125" s="14" t="s">
        <v>1494</v>
      </c>
      <c r="L125" s="14" t="str">
        <f t="shared" si="18"/>
        <v>Extension Justification Text</v>
      </c>
      <c r="M125" s="14" t="s">
        <v>1494</v>
      </c>
      <c r="N125" s="14"/>
      <c r="O125" s="14" t="str">
        <f t="shared" si="19"/>
        <v>Text. Type</v>
      </c>
      <c r="P125" s="14"/>
      <c r="Q125" s="14"/>
      <c r="R125" s="14" t="s">
        <v>1490</v>
      </c>
      <c r="S125" s="14"/>
      <c r="T125" s="14"/>
      <c r="U125" s="14"/>
      <c r="V125" s="14"/>
      <c r="W125" s="14"/>
      <c r="X125" s="14" t="s">
        <v>651</v>
      </c>
      <c r="Y125" s="14" t="s">
        <v>1485</v>
      </c>
      <c r="Z125" s="14"/>
      <c r="AA125" s="14" t="s">
        <v>36</v>
      </c>
      <c r="AB125" s="14"/>
      <c r="AC125" s="14"/>
      <c r="AD125" s="14"/>
      <c r="AE125" s="14" t="s">
        <v>1499</v>
      </c>
      <c r="AF125" s="17">
        <v>20180308</v>
      </c>
    </row>
    <row r="126" spans="1:1029" s="27" customFormat="1" ht="14.1" customHeight="1">
      <c r="A126" s="25" t="str">
        <f t="shared" si="16"/>
        <v>MaximumVallueAllLotsAmount</v>
      </c>
      <c r="B126" s="26" t="s">
        <v>1498</v>
      </c>
      <c r="C126" s="14" t="s">
        <v>690</v>
      </c>
      <c r="D126" s="25"/>
      <c r="E126" s="25"/>
      <c r="F126" s="25" t="str">
        <f t="shared" si="17"/>
        <v>Framework Agreement. Maximum Vallue All Lots Amount. Amount</v>
      </c>
      <c r="G126" s="25"/>
      <c r="H126" s="25" t="s">
        <v>1646</v>
      </c>
      <c r="I126" s="25"/>
      <c r="J126" s="14" t="s">
        <v>1650</v>
      </c>
      <c r="K126" s="14" t="s">
        <v>1651</v>
      </c>
      <c r="L126" s="14" t="str">
        <f t="shared" si="18"/>
        <v>Maximum Vallue All Lots Amount</v>
      </c>
      <c r="M126" s="14" t="s">
        <v>1651</v>
      </c>
      <c r="N126" s="14"/>
      <c r="O126" s="14" t="str">
        <f t="shared" si="19"/>
        <v>Amount. Type</v>
      </c>
      <c r="P126" s="14"/>
      <c r="Q126" s="14"/>
      <c r="R126" s="14" t="s">
        <v>1490</v>
      </c>
      <c r="S126" s="14"/>
      <c r="T126" s="14"/>
      <c r="U126" s="14"/>
      <c r="V126" s="14"/>
      <c r="W126" s="14"/>
      <c r="X126" s="14" t="s">
        <v>689</v>
      </c>
      <c r="Y126" s="14" t="s">
        <v>1485</v>
      </c>
      <c r="Z126" s="14"/>
      <c r="AA126" s="14" t="s">
        <v>36</v>
      </c>
      <c r="AB126" s="14"/>
      <c r="AC126" s="14"/>
      <c r="AD126" s="14"/>
      <c r="AE126" s="14" t="s">
        <v>1486</v>
      </c>
      <c r="AF126" s="17">
        <v>20180308</v>
      </c>
    </row>
    <row r="127" spans="1:1029" s="27" customFormat="1" ht="14.1" customHeight="1">
      <c r="A127" s="25" t="str">
        <f t="shared" si="16"/>
        <v>MaximumTotalValueAmount</v>
      </c>
      <c r="B127" s="26" t="s">
        <v>1498</v>
      </c>
      <c r="C127" s="14" t="s">
        <v>886</v>
      </c>
      <c r="D127" s="25"/>
      <c r="E127" s="25"/>
      <c r="F127" s="25" t="str">
        <f t="shared" si="17"/>
        <v>Framework Agreement. Maximum Total Value Amount. Amount</v>
      </c>
      <c r="G127" s="25"/>
      <c r="H127" s="25" t="s">
        <v>1646</v>
      </c>
      <c r="I127" s="25"/>
      <c r="J127" s="14" t="s">
        <v>1652</v>
      </c>
      <c r="K127" s="14" t="s">
        <v>1651</v>
      </c>
      <c r="L127" s="14" t="str">
        <f t="shared" si="18"/>
        <v>Maximum Total Value Amount</v>
      </c>
      <c r="M127" s="14" t="s">
        <v>1651</v>
      </c>
      <c r="N127" s="14"/>
      <c r="O127" s="14" t="str">
        <f t="shared" si="19"/>
        <v>Amount. Type</v>
      </c>
      <c r="P127" s="14"/>
      <c r="Q127" s="14"/>
      <c r="R127" s="14" t="s">
        <v>1490</v>
      </c>
      <c r="S127" s="14"/>
      <c r="T127" s="14"/>
      <c r="U127" s="14"/>
      <c r="V127" s="14"/>
      <c r="W127" s="14"/>
      <c r="X127" s="14" t="s">
        <v>885</v>
      </c>
      <c r="Y127" s="14" t="s">
        <v>1485</v>
      </c>
      <c r="Z127" s="14"/>
      <c r="AA127" s="14" t="s">
        <v>36</v>
      </c>
      <c r="AB127" s="14"/>
      <c r="AC127" s="14"/>
      <c r="AD127" s="14"/>
      <c r="AE127" s="14"/>
      <c r="AF127" s="17">
        <v>20180308</v>
      </c>
    </row>
    <row r="128" spans="1:1029" ht="14.1" customHeight="1">
      <c r="A128" s="32" t="str">
        <f t="shared" si="16"/>
        <v>MaximumNumberParticipantsQuantity</v>
      </c>
      <c r="B128" s="33" t="s">
        <v>1498</v>
      </c>
      <c r="C128" s="34" t="s">
        <v>1653</v>
      </c>
      <c r="D128" s="35"/>
      <c r="E128" s="35"/>
      <c r="F128" s="25" t="str">
        <f t="shared" si="17"/>
        <v>Framework Agreement. Maximum Number Participants Quantity. Quantity</v>
      </c>
      <c r="G128" s="35"/>
      <c r="H128" s="25" t="s">
        <v>1646</v>
      </c>
      <c r="I128" s="35"/>
      <c r="J128" s="14" t="s">
        <v>1654</v>
      </c>
      <c r="K128" s="35" t="s">
        <v>1655</v>
      </c>
      <c r="L128" s="32" t="str">
        <f t="shared" si="18"/>
        <v>Maximum Number Participants Quantity</v>
      </c>
      <c r="M128" s="35" t="s">
        <v>1655</v>
      </c>
      <c r="N128" s="35"/>
      <c r="O128" s="35" t="str">
        <f t="shared" si="19"/>
        <v>Quantity. Type</v>
      </c>
      <c r="P128" s="35"/>
      <c r="Q128" s="35"/>
      <c r="R128" s="35" t="s">
        <v>1490</v>
      </c>
      <c r="S128" s="35"/>
      <c r="T128" s="14"/>
      <c r="U128" s="14"/>
      <c r="V128" s="14"/>
      <c r="W128" s="14"/>
      <c r="X128" s="14" t="s">
        <v>879</v>
      </c>
      <c r="Y128" s="14" t="s">
        <v>1485</v>
      </c>
      <c r="Z128" s="14"/>
      <c r="AA128" s="14" t="s">
        <v>36</v>
      </c>
      <c r="AB128" s="14"/>
      <c r="AC128" s="14"/>
      <c r="AD128" s="14" t="s">
        <v>36</v>
      </c>
      <c r="AE128" s="14"/>
      <c r="AF128" s="17">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7" customFormat="1" ht="14.1" customHeight="1">
      <c r="A129" s="20" t="str">
        <f>SUBSTITUTE(SUBSTITUTE(CONCATENATE(I129,IF(L129="Identifier","ID",L129))," ",""),"_","")</f>
        <v>HasDurationPeriod</v>
      </c>
      <c r="B129" s="21">
        <v>1</v>
      </c>
      <c r="C129" s="20" t="s">
        <v>2220</v>
      </c>
      <c r="D129" s="20"/>
      <c r="E129" s="20" t="s">
        <v>1656</v>
      </c>
      <c r="F129" s="20" t="str">
        <f>CONCATENATE( IF(G129="","",CONCATENATE(G129,"_ ")),H129,". ",IF(I129="","",CONCATENATE(I129,"_ ")),L129,IF(I129="","",CONCATENATE(". ",M129)))</f>
        <v>Framework Agreement. Has_ Duration_ Period. Duration_ Period</v>
      </c>
      <c r="G129" s="20"/>
      <c r="H129" s="20" t="s">
        <v>1646</v>
      </c>
      <c r="I129" s="20" t="s">
        <v>1519</v>
      </c>
      <c r="J129" s="20"/>
      <c r="K129" s="20"/>
      <c r="L129" s="20" t="str">
        <f>CONCATENATE(IF(P129="","",CONCATENATE(P129,"_ ")),Q129)</f>
        <v>Duration_ Period</v>
      </c>
      <c r="M129" s="20" t="str">
        <f>L129</f>
        <v>Duration_ Period</v>
      </c>
      <c r="N129" s="20"/>
      <c r="O129" s="20"/>
      <c r="P129" s="20" t="s">
        <v>1657</v>
      </c>
      <c r="Q129" s="20" t="s">
        <v>1526</v>
      </c>
      <c r="R129" s="20" t="s">
        <v>1507</v>
      </c>
      <c r="S129" s="20"/>
      <c r="T129" s="20"/>
      <c r="U129" s="20"/>
      <c r="V129" s="20"/>
      <c r="W129" s="20"/>
      <c r="X129" s="23" t="s">
        <v>683</v>
      </c>
      <c r="Y129" s="23" t="s">
        <v>1485</v>
      </c>
      <c r="Z129" s="23"/>
      <c r="AA129" s="23" t="s">
        <v>36</v>
      </c>
      <c r="AB129" s="23"/>
      <c r="AC129" s="23"/>
      <c r="AD129" s="23"/>
      <c r="AE129" s="23" t="s">
        <v>1658</v>
      </c>
      <c r="AF129" s="22">
        <v>20180308</v>
      </c>
    </row>
    <row r="130" spans="1:1029" s="13" customFormat="1" ht="14.1" customHeight="1">
      <c r="A130" s="11" t="str">
        <f>SUBSTITUTE(CONCATENATE(G130,H130)," ","")</f>
        <v>FundsIdentification</v>
      </c>
      <c r="B130" s="12"/>
      <c r="C130" s="24" t="s">
        <v>1659</v>
      </c>
      <c r="D130" s="11"/>
      <c r="E130" s="11" t="s">
        <v>1660</v>
      </c>
      <c r="F130" s="11" t="str">
        <f>CONCATENATE(IF(G130="","",CONCATENATE(G130,"_ ")),H130,". Details")</f>
        <v>Funds Identification. Details</v>
      </c>
      <c r="G130" s="11"/>
      <c r="H130" s="24" t="s">
        <v>1661</v>
      </c>
      <c r="I130" s="11"/>
      <c r="J130" s="11"/>
      <c r="K130" s="11"/>
      <c r="L130" s="11"/>
      <c r="M130" s="11"/>
      <c r="N130" s="11"/>
      <c r="O130" s="11"/>
      <c r="P130" s="11"/>
      <c r="Q130" s="11"/>
      <c r="R130" s="11" t="s">
        <v>1483</v>
      </c>
      <c r="S130" s="11"/>
      <c r="T130" s="11"/>
      <c r="U130" s="11"/>
      <c r="V130" s="11"/>
      <c r="W130" s="11"/>
      <c r="X130" s="11" t="s">
        <v>1661</v>
      </c>
      <c r="Y130" s="11" t="s">
        <v>1485</v>
      </c>
      <c r="Z130" s="11"/>
      <c r="AA130" s="11"/>
      <c r="AB130" s="11"/>
      <c r="AC130" s="11"/>
      <c r="AD130" s="11"/>
      <c r="AE130" s="11"/>
      <c r="AF130" s="11">
        <v>20180228</v>
      </c>
    </row>
    <row r="131" spans="1:1029" s="27" customFormat="1" ht="14.1" customHeight="1">
      <c r="A131" s="25" t="str">
        <f>SUBSTITUTE(CONCATENATE(I131,J131,IF(K131="Identifier","ID",IF(AND(K131="Text",OR(I131&lt;&gt;"",J131&lt;&gt;"")),"",K131)),IF(AND(M131&lt;&gt;"Text",K131&lt;&gt;M131,NOT(AND(K131="URI",M131="Identifier")),NOT(AND(K131="UUID",M131="Identifier")),NOT(AND(K131="OID",M131="Identifier"))),IF(M131="Identifier","ID",M131),""))," ","")</f>
        <v>Name</v>
      </c>
      <c r="B131" s="26" t="s">
        <v>1498</v>
      </c>
      <c r="C131" s="14" t="s">
        <v>1662</v>
      </c>
      <c r="D131" s="25"/>
      <c r="E131" s="25" t="s">
        <v>1663</v>
      </c>
      <c r="F131" s="25" t="str">
        <f>CONCATENATE( IF(G131="","",CONCATENATE(G131,"_ ")),H131,". ",IF(I131="","",CONCATENATE(I131,"_ ")),L131,IF(OR(I131&lt;&gt;"",L131&lt;&gt;M131),CONCATENATE(". ",M131),""))</f>
        <v>Funds Identification. Name. Text</v>
      </c>
      <c r="G131" s="25"/>
      <c r="H131" s="25" t="s">
        <v>1661</v>
      </c>
      <c r="I131" s="25"/>
      <c r="J131" s="25"/>
      <c r="K131" s="25" t="s">
        <v>933</v>
      </c>
      <c r="L131" s="25" t="str">
        <f>IF(J131&lt;&gt;"",CONCATENATE(J131," ",K131),K131)</f>
        <v>Name</v>
      </c>
      <c r="M131" s="25" t="s">
        <v>1494</v>
      </c>
      <c r="N131" s="25"/>
      <c r="O131" s="25" t="str">
        <f>IF(N131&lt;&gt;"",CONCATENATE(N131,"_ ",M131,". Type"),CONCATENATE(M131,". Type"))</f>
        <v>Text. Type</v>
      </c>
      <c r="P131" s="25"/>
      <c r="Q131" s="25"/>
      <c r="R131" s="25" t="s">
        <v>1490</v>
      </c>
      <c r="S131" s="25"/>
      <c r="T131" s="25"/>
      <c r="U131" s="25"/>
      <c r="Y131" s="14" t="s">
        <v>1485</v>
      </c>
      <c r="AA131" s="27" t="s">
        <v>36</v>
      </c>
      <c r="AF131" s="28">
        <v>20180228</v>
      </c>
    </row>
    <row r="132" spans="1:1029" s="27" customFormat="1" ht="14.1" customHeight="1">
      <c r="A132" s="25" t="str">
        <f>SUBSTITUTE(CONCATENATE(I132,J132,IF(K132="Identifier","ID",IF(AND(K132="Text",OR(I132&lt;&gt;"",J132&lt;&gt;"")),"",K132)),IF(AND(M132&lt;&gt;"Text",K132&lt;&gt;M132,NOT(AND(K132="URI",M132="Identifier")),NOT(AND(K132="UUID",M132="Identifier")),NOT(AND(K132="OID",M132="Identifier"))),IF(M132="Identifier","ID",M132),""))," ","")</f>
        <v>FundsID</v>
      </c>
      <c r="B132" s="26" t="s">
        <v>1498</v>
      </c>
      <c r="C132" s="14" t="s">
        <v>1664</v>
      </c>
      <c r="D132" s="25"/>
      <c r="E132" s="25"/>
      <c r="F132" s="25" t="str">
        <f>CONCATENATE( IF(G132="","",CONCATENATE(G132,"_ ")),H132,". ",IF(I132="","",CONCATENATE(I132,"_ ")),L132,IF(OR(I132&lt;&gt;"",L132&lt;&gt;M132),CONCATENATE(". ",M132),""))</f>
        <v>Funds Identification. Funds Identifier. Identifier</v>
      </c>
      <c r="G132" s="25"/>
      <c r="H132" s="25" t="s">
        <v>1661</v>
      </c>
      <c r="I132" s="25"/>
      <c r="J132" s="25" t="s">
        <v>1665</v>
      </c>
      <c r="K132" s="25" t="s">
        <v>1497</v>
      </c>
      <c r="L132" s="25" t="str">
        <f>IF(J132&lt;&gt;"",CONCATENATE(J132," ",K132),K132)</f>
        <v>Funds Identifier</v>
      </c>
      <c r="M132" s="25" t="s">
        <v>1497</v>
      </c>
      <c r="N132" s="25"/>
      <c r="O132" s="25" t="str">
        <f>IF(N132&lt;&gt;"",CONCATENATE(N132,"_ ",M132,". Type"),CONCATENATE(M132,". Type"))</f>
        <v>Identifier. Type</v>
      </c>
      <c r="P132" s="25"/>
      <c r="Q132" s="25"/>
      <c r="R132" s="25" t="s">
        <v>1490</v>
      </c>
      <c r="S132" s="25"/>
      <c r="T132" s="25"/>
      <c r="U132" s="25"/>
      <c r="Y132" s="14" t="s">
        <v>1485</v>
      </c>
      <c r="AA132" s="27" t="s">
        <v>36</v>
      </c>
      <c r="AF132" s="28">
        <v>20180228</v>
      </c>
    </row>
    <row r="133" spans="1:1029" s="27" customFormat="1" ht="14.1" customHeight="1">
      <c r="A133" s="25" t="str">
        <f>SUBSTITUTE(CONCATENATE(I133,J133,IF(K133="Identifier","ID",IF(AND(K133="Text",OR(I133&lt;&gt;"",J133&lt;&gt;"")),"",K133)),IF(AND(M133&lt;&gt;"Text",K133&lt;&gt;M133,NOT(AND(K133="URI",M133="Identifier")),NOT(AND(K133="UUID",M133="Identifier")),NOT(AND(K133="OID",M133="Identifier"))),IF(M133="Identifier","ID",M133),""))," ","")</f>
        <v>IsEUIndicator</v>
      </c>
      <c r="B133" s="26">
        <v>1</v>
      </c>
      <c r="C133" s="14" t="s">
        <v>1666</v>
      </c>
      <c r="D133" s="25"/>
      <c r="E133" s="25"/>
      <c r="F133" s="25" t="str">
        <f>CONCATENATE( IF(G133="","",CONCATENATE(G133,"_ ")),H133,". ",IF(I133="","",CONCATENATE(I133,"_ ")),L133,IF(OR(I133&lt;&gt;"",L133&lt;&gt;M133),CONCATENATE(". ",M133),""))</f>
        <v>Funds Identification. Is_ EU Indicator. Indicator</v>
      </c>
      <c r="G133" s="25"/>
      <c r="H133" s="25" t="s">
        <v>1661</v>
      </c>
      <c r="I133" s="25" t="s">
        <v>1667</v>
      </c>
      <c r="J133" s="25" t="s">
        <v>1668</v>
      </c>
      <c r="K133" s="25" t="s">
        <v>1547</v>
      </c>
      <c r="L133" s="25" t="str">
        <f>IF(J133&lt;&gt;"",CONCATENATE(J133," ",K133),K133)</f>
        <v>EU Indicator</v>
      </c>
      <c r="M133" s="25" t="s">
        <v>1547</v>
      </c>
      <c r="N133" s="25"/>
      <c r="O133" s="25" t="str">
        <f>IF(N133&lt;&gt;"",CONCATENATE(N133,"_ ",M133,". Type"),CONCATENATE(M133,". Type"))</f>
        <v>Indicator. Type</v>
      </c>
      <c r="P133" s="25"/>
      <c r="Q133" s="25"/>
      <c r="R133" s="25" t="s">
        <v>1490</v>
      </c>
      <c r="S133" s="25"/>
      <c r="T133" s="25"/>
      <c r="U133" s="25"/>
      <c r="X133" s="27" t="s">
        <v>608</v>
      </c>
      <c r="Y133" s="14" t="s">
        <v>1485</v>
      </c>
      <c r="AA133" s="27" t="s">
        <v>36</v>
      </c>
      <c r="AF133" s="28">
        <v>20180228</v>
      </c>
    </row>
    <row r="134" spans="1:1029" s="27" customFormat="1" ht="14.1" customHeight="1">
      <c r="A134" s="20" t="str">
        <f>SUBSTITUTE(SUBSTITUTE(CONCATENATE(I134,IF(L134="Identifier","ID",L134))," ",""),"_","")</f>
        <v>HasRegistryServiceProvider</v>
      </c>
      <c r="B134" s="21" t="s">
        <v>1498</v>
      </c>
      <c r="C134" s="20" t="s">
        <v>1666</v>
      </c>
      <c r="D134" s="20"/>
      <c r="E134" s="20"/>
      <c r="F134" s="20" t="str">
        <f>CONCATENATE( IF(G134="","",CONCATENATE(G134,"_ ")),H134,". ",IF(I134="","",CONCATENATE(I134,"_ ")),L134,IF(I134="","",CONCATENATE(". ",M134)))</f>
        <v>Funds Identification. Has_ Registry_ Service Provider. Registry_ Service Provider</v>
      </c>
      <c r="G134" s="20"/>
      <c r="H134" s="20" t="s">
        <v>1661</v>
      </c>
      <c r="I134" s="20" t="s">
        <v>1519</v>
      </c>
      <c r="J134" s="20"/>
      <c r="K134" s="20"/>
      <c r="L134" s="20" t="str">
        <f>CONCATENATE(IF(P134="","",CONCATENATE(P134,"_ ")),Q134)</f>
        <v>Registry_ Service Provider</v>
      </c>
      <c r="M134" s="20" t="str">
        <f>L134</f>
        <v>Registry_ Service Provider</v>
      </c>
      <c r="N134" s="20"/>
      <c r="O134" s="20"/>
      <c r="P134" s="20" t="s">
        <v>1669</v>
      </c>
      <c r="Q134" s="20" t="s">
        <v>1670</v>
      </c>
      <c r="R134" s="20" t="s">
        <v>1507</v>
      </c>
      <c r="S134" s="20"/>
      <c r="T134" s="20"/>
      <c r="U134" s="20"/>
      <c r="V134" s="20"/>
      <c r="W134" s="20"/>
      <c r="X134" s="23"/>
      <c r="Y134" s="23" t="s">
        <v>1485</v>
      </c>
      <c r="Z134" s="23"/>
      <c r="AA134" s="23" t="s">
        <v>36</v>
      </c>
      <c r="AB134" s="23"/>
      <c r="AC134" s="23"/>
      <c r="AD134" s="23"/>
      <c r="AE134" s="23"/>
      <c r="AF134" s="22">
        <v>20180228</v>
      </c>
    </row>
    <row r="135" spans="1:1029" s="13" customFormat="1" ht="14.1" customHeight="1">
      <c r="A135" s="11" t="str">
        <f>SUBSTITUTE(CONCATENATE(G135,H135)," ","")</f>
        <v>InvitationToTender</v>
      </c>
      <c r="B135" s="12"/>
      <c r="C135" s="24" t="s">
        <v>1500</v>
      </c>
      <c r="D135" s="11"/>
      <c r="E135" s="11"/>
      <c r="F135" s="11" t="str">
        <f>CONCATENATE(IF(G135="","",CONCATENATE(G135,"_ ")),H135,". Details")</f>
        <v>Invitation To Tender. Details</v>
      </c>
      <c r="G135" s="11"/>
      <c r="H135" s="24" t="s">
        <v>1675</v>
      </c>
      <c r="I135" s="11"/>
      <c r="J135" s="11"/>
      <c r="K135" s="11"/>
      <c r="L135" s="11"/>
      <c r="M135" s="11"/>
      <c r="N135" s="11"/>
      <c r="O135" s="11"/>
      <c r="P135" s="11"/>
      <c r="Q135" s="11"/>
      <c r="R135" s="11" t="s">
        <v>1483</v>
      </c>
      <c r="S135" s="11"/>
      <c r="T135" s="11"/>
      <c r="U135" s="11"/>
      <c r="V135" s="11"/>
      <c r="W135" s="11"/>
      <c r="X135" s="11"/>
      <c r="Y135" s="11" t="s">
        <v>1485</v>
      </c>
      <c r="Z135" s="11"/>
      <c r="AA135" s="11"/>
      <c r="AB135" s="11"/>
      <c r="AC135" s="11"/>
      <c r="AD135" s="11"/>
      <c r="AE135" s="11"/>
      <c r="AF135" s="11">
        <v>20180228</v>
      </c>
    </row>
    <row r="136" spans="1:1029" s="27" customFormat="1" ht="14.1" customHeight="1">
      <c r="A136" s="25" t="str">
        <f>SUBSTITUTE(CONCATENATE(I136,J136,IF(K136="Identifier","ID",IF(AND(K136="Text",OR(I136&lt;&gt;"",J136&lt;&gt;"")),"",K136)),IF(AND(M136&lt;&gt;"Text",K136&lt;&gt;M136,NOT(AND(K136="URI",M136="Identifier")),NOT(AND(K136="UUID",M136="Identifier")),NOT(AND(K136="OID",M136="Identifier"))),IF(M136="Identifier","ID",M136),""))," ","")</f>
        <v>ID</v>
      </c>
      <c r="B136" s="26" t="s">
        <v>1498</v>
      </c>
      <c r="C136" s="29" t="s">
        <v>1676</v>
      </c>
      <c r="D136" s="25"/>
      <c r="E136" s="25"/>
      <c r="F136" s="25" t="str">
        <f>CONCATENATE( IF(G136="","",CONCATENATE(G136,"_ ")),H136,". ",IF(I136="","",CONCATENATE(I136,"_ ")),L136,IF(OR(I136&lt;&gt;"",L136&lt;&gt;M136),CONCATENATE(". ",M136),""))</f>
        <v>Invitation To Tender. Identifier</v>
      </c>
      <c r="G136" s="25"/>
      <c r="H136" s="25" t="s">
        <v>1675</v>
      </c>
      <c r="I136" s="25"/>
      <c r="J136" s="25"/>
      <c r="K136" s="25" t="s">
        <v>1497</v>
      </c>
      <c r="L136" s="25" t="str">
        <f>IF(J136&lt;&gt;"",CONCATENATE(J136," ",K136),K136)</f>
        <v>Identifier</v>
      </c>
      <c r="M136" s="25" t="s">
        <v>1497</v>
      </c>
      <c r="N136" s="25"/>
      <c r="O136" s="25" t="str">
        <f>IF(N136&lt;&gt;"",CONCATENATE(N136,"_ ",M136,". Type"),CONCATENATE(M136,". Type"))</f>
        <v>Identifier. Type</v>
      </c>
      <c r="P136" s="25"/>
      <c r="Q136" s="25"/>
      <c r="R136" s="25" t="s">
        <v>1490</v>
      </c>
      <c r="S136" s="25"/>
      <c r="T136" s="25"/>
      <c r="U136" s="25"/>
      <c r="Y136" s="14" t="s">
        <v>1485</v>
      </c>
      <c r="AF136" s="28">
        <v>20180228</v>
      </c>
    </row>
    <row r="137" spans="1:1029" s="27" customFormat="1" ht="14.1" customHeight="1">
      <c r="A137" s="25" t="str">
        <f>SUBSTITUTE(CONCATENATE(I137,J137,IF(K137="Identifier","ID",IF(AND(K137="Text",OR(I137&lt;&gt;"",J137&lt;&gt;"")),"",K137)),IF(AND(M137&lt;&gt;"Text",K137&lt;&gt;M137,NOT(AND(K137="URI",M137="Identifier")),NOT(AND(K137="UUID",M137="Identifier")),NOT(AND(K137="OID",M137="Identifier"))),IF(M137="Identifier","ID",M137),""))," ","")</f>
        <v>TypeCode</v>
      </c>
      <c r="B137" s="26" t="s">
        <v>1498</v>
      </c>
      <c r="C137" s="25" t="s">
        <v>1677</v>
      </c>
      <c r="D137" s="25"/>
      <c r="E137" s="25" t="s">
        <v>1678</v>
      </c>
      <c r="F137" s="25" t="str">
        <f>CONCATENATE( IF(G137="","",CONCATENATE(G137,"_ ")),H137,". ",IF(I137="","",CONCATENATE(I137,"_ ")),L137,IF(OR(I137&lt;&gt;"",L137&lt;&gt;M137),CONCATENATE(". ",M137),""))</f>
        <v>Invitation To Tender. Type Code. Code</v>
      </c>
      <c r="G137" s="25"/>
      <c r="H137" s="25" t="s">
        <v>1675</v>
      </c>
      <c r="I137" s="25"/>
      <c r="J137" s="25" t="s">
        <v>1566</v>
      </c>
      <c r="K137" s="25" t="s">
        <v>1489</v>
      </c>
      <c r="L137" s="25" t="str">
        <f>IF(J137&lt;&gt;"",CONCATENATE(J137," ",K137),K137)</f>
        <v>Type Code</v>
      </c>
      <c r="M137" s="25" t="s">
        <v>1489</v>
      </c>
      <c r="N137" s="25"/>
      <c r="O137" s="25" t="str">
        <f>IF(N137&lt;&gt;"",CONCATENATE(N137,"_ ",M137,". Type"),CONCATENATE(M137,". Type"))</f>
        <v>Code. Type</v>
      </c>
      <c r="P137" s="25"/>
      <c r="Q137" s="25"/>
      <c r="R137" s="25" t="s">
        <v>1490</v>
      </c>
      <c r="S137" s="25"/>
      <c r="T137" s="25" t="s">
        <v>1679</v>
      </c>
      <c r="U137" s="25"/>
      <c r="Y137" s="14" t="s">
        <v>1485</v>
      </c>
      <c r="AF137" s="28">
        <v>20180228</v>
      </c>
    </row>
    <row r="138" spans="1:1029">
      <c r="A138" s="20" t="str">
        <f>SUBSTITUTE(SUBSTITUTE(CONCATENATE(I138,IF(L138="Identifier","ID",L138))," ",""),"_","")</f>
        <v>HasPreviousPublicationNotice</v>
      </c>
      <c r="B138" s="21" t="s">
        <v>1498</v>
      </c>
      <c r="C138" s="23" t="s">
        <v>1680</v>
      </c>
      <c r="D138" s="20"/>
      <c r="E138" s="20" t="s">
        <v>1681</v>
      </c>
      <c r="F138" s="20" t="str">
        <f>CONCATENATE( IF(G138="","",CONCATENATE(G138,"_ ")),H138,". ",IF(I138="","",CONCATENATE(I138,"_ ")),L138,IF(I138="","",CONCATENATE(". ",M138)))</f>
        <v>Invitation To Tender. Has_ Previous Publication_ Notice. Previous Publication_ Notice</v>
      </c>
      <c r="G138" s="20"/>
      <c r="H138" s="20" t="s">
        <v>1675</v>
      </c>
      <c r="I138" s="20" t="s">
        <v>1519</v>
      </c>
      <c r="J138" s="20"/>
      <c r="K138" s="20"/>
      <c r="L138" s="20" t="str">
        <f>CONCATENATE(IF(P138="","",CONCATENATE(P138,"_ ")),Q138)</f>
        <v>Previous Publication_ Notice</v>
      </c>
      <c r="M138" s="20" t="str">
        <f>L138</f>
        <v>Previous Publication_ Notice</v>
      </c>
      <c r="N138" s="20"/>
      <c r="O138" s="20"/>
      <c r="P138" s="20" t="s">
        <v>2239</v>
      </c>
      <c r="Q138" s="20" t="s">
        <v>1682</v>
      </c>
      <c r="R138" s="20" t="s">
        <v>1507</v>
      </c>
      <c r="S138" s="20"/>
      <c r="T138" s="20"/>
      <c r="U138" s="20"/>
      <c r="V138" s="20"/>
      <c r="W138" s="20"/>
      <c r="X138" s="23" t="s">
        <v>1682</v>
      </c>
      <c r="Y138" s="23" t="s">
        <v>1485</v>
      </c>
      <c r="Z138" s="23"/>
      <c r="AA138" s="23" t="s">
        <v>36</v>
      </c>
      <c r="AB138" s="23"/>
      <c r="AC138" s="23"/>
      <c r="AD138" s="23"/>
      <c r="AE138" s="23" t="s">
        <v>1486</v>
      </c>
      <c r="AF138" s="22">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3" customFormat="1" ht="14.1" customHeight="1">
      <c r="A139" s="11" t="str">
        <f>SUBSTITUTE(CONCATENATE(G139,H139)," ","")</f>
        <v>Lot</v>
      </c>
      <c r="B139" s="12"/>
      <c r="C139" s="24" t="s">
        <v>1684</v>
      </c>
      <c r="D139" s="11"/>
      <c r="E139" s="11"/>
      <c r="F139" s="11" t="str">
        <f>CONCATENATE(IF(G139="","",CONCATENATE(G139,"_ ")),H139,". Details")</f>
        <v>Lot. Details</v>
      </c>
      <c r="G139" s="11"/>
      <c r="H139" s="24" t="s">
        <v>822</v>
      </c>
      <c r="I139" s="11"/>
      <c r="J139" s="11"/>
      <c r="K139" s="11"/>
      <c r="L139" s="11"/>
      <c r="M139" s="11"/>
      <c r="N139" s="11"/>
      <c r="O139" s="11"/>
      <c r="P139" s="11"/>
      <c r="Q139" s="11"/>
      <c r="R139" s="11" t="s">
        <v>1483</v>
      </c>
      <c r="S139" s="11" t="s">
        <v>2221</v>
      </c>
      <c r="T139" s="11"/>
      <c r="U139" s="11"/>
      <c r="V139" s="11"/>
      <c r="W139" s="11"/>
      <c r="X139" s="11" t="s">
        <v>822</v>
      </c>
      <c r="Y139" s="11" t="s">
        <v>1485</v>
      </c>
      <c r="Z139" s="11"/>
      <c r="AA139" s="11"/>
      <c r="AB139" s="11"/>
      <c r="AC139" s="11" t="s">
        <v>36</v>
      </c>
      <c r="AD139" s="11" t="s">
        <v>36</v>
      </c>
      <c r="AE139" s="11" t="s">
        <v>36</v>
      </c>
      <c r="AF139" s="11">
        <v>20180208</v>
      </c>
    </row>
    <row r="140" spans="1:1029" s="27" customFormat="1" ht="14.1" customHeight="1">
      <c r="A140" s="25" t="str">
        <f>SUBSTITUTE(CONCATENATE(I140,J140,IF(K140="Identifier","ID",IF(AND(K140="Text",OR(I140&lt;&gt;"",J140&lt;&gt;"")),"",K140)),IF(AND(M140&lt;&gt;"Text",K140&lt;&gt;M140,NOT(AND(K140="URI",M140="Identifier")),NOT(AND(K140="UUID",M140="Identifier")),NOT(AND(K140="OID",M140="Identifier"))),IF(M140="Identifier","ID",M140),""))," ","")</f>
        <v>LotID</v>
      </c>
      <c r="B140" s="26">
        <v>1</v>
      </c>
      <c r="C140" s="14" t="s">
        <v>2223</v>
      </c>
      <c r="D140" s="25"/>
      <c r="E140" s="25"/>
      <c r="F140" s="25" t="str">
        <f>CONCATENATE( IF(G140="","",CONCATENATE(G140,"_ ")),H140,". ",IF(I140="","",CONCATENATE(I140,"_ ")),L140,IF(OR(I140&lt;&gt;"",L140&lt;&gt;M140),CONCATENATE(". ",M140),""))</f>
        <v>Lot. Lot Identifier. Identifier</v>
      </c>
      <c r="G140" s="25"/>
      <c r="H140" s="25" t="s">
        <v>822</v>
      </c>
      <c r="I140" s="25"/>
      <c r="J140" s="25" t="s">
        <v>822</v>
      </c>
      <c r="K140" s="25" t="s">
        <v>1497</v>
      </c>
      <c r="L140" s="25" t="str">
        <f>IF(J140&lt;&gt;"",CONCATENATE(J140," ",K140),K140)</f>
        <v>Lot Identifier</v>
      </c>
      <c r="M140" s="25" t="s">
        <v>1497</v>
      </c>
      <c r="N140" s="25"/>
      <c r="O140" s="25" t="str">
        <f>IF(N140&lt;&gt;"",CONCATENATE(N140,"_ ",M140,". Type"),CONCATENATE(M140,". Type"))</f>
        <v>Identifier. Type</v>
      </c>
      <c r="P140" s="25"/>
      <c r="Q140" s="25"/>
      <c r="R140" s="25" t="s">
        <v>1490</v>
      </c>
      <c r="S140" s="25" t="s">
        <v>2224</v>
      </c>
      <c r="T140" s="25"/>
      <c r="U140" s="25"/>
      <c r="Y140" s="14" t="s">
        <v>1485</v>
      </c>
      <c r="AA140" s="27" t="s">
        <v>36</v>
      </c>
      <c r="AE140" s="27" t="s">
        <v>36</v>
      </c>
      <c r="AF140" s="28">
        <v>20180208</v>
      </c>
    </row>
    <row r="141" spans="1:1029" s="13" customFormat="1" ht="14.1" customHeight="1">
      <c r="A141" s="11" t="str">
        <f>SUBSTITUTE(CONCATENATE(G141,H141)," ","")</f>
        <v>LotGroup</v>
      </c>
      <c r="B141" s="12"/>
      <c r="C141" s="24" t="s">
        <v>1671</v>
      </c>
      <c r="D141" s="11"/>
      <c r="E141" s="11"/>
      <c r="F141" s="11" t="str">
        <f>CONCATENATE(IF(G141="","",CONCATENATE(G141,"_ ")),H141,". Details")</f>
        <v>LotGroup. Details</v>
      </c>
      <c r="G141" s="11"/>
      <c r="H141" s="24" t="s">
        <v>1672</v>
      </c>
      <c r="I141" s="11"/>
      <c r="J141" s="11"/>
      <c r="K141" s="11"/>
      <c r="L141" s="11"/>
      <c r="M141" s="11"/>
      <c r="N141" s="11"/>
      <c r="O141" s="11"/>
      <c r="P141" s="11"/>
      <c r="Q141" s="11"/>
      <c r="R141" s="11" t="s">
        <v>1483</v>
      </c>
      <c r="S141" s="11" t="s">
        <v>2264</v>
      </c>
      <c r="T141" s="11"/>
      <c r="U141" s="11"/>
      <c r="V141" s="11"/>
      <c r="W141" s="11"/>
      <c r="X141" s="11" t="s">
        <v>266</v>
      </c>
      <c r="Y141" s="11" t="s">
        <v>1485</v>
      </c>
      <c r="Z141" s="11"/>
      <c r="AA141" s="11" t="s">
        <v>36</v>
      </c>
      <c r="AB141" s="11"/>
      <c r="AC141" s="11"/>
      <c r="AD141" s="11"/>
      <c r="AE141" s="11" t="s">
        <v>1673</v>
      </c>
      <c r="AF141" s="11">
        <v>20180313</v>
      </c>
    </row>
    <row r="142" spans="1:1029" s="27" customFormat="1" ht="14.1" customHeight="1">
      <c r="A142" s="20" t="str">
        <f>SUBSTITUTE(SUBSTITUTE(CONCATENATE(I142,IF(L142="Identifier","ID",L142))," ",""),"_","")</f>
        <v>GroupsProcurementProject</v>
      </c>
      <c r="B142" s="21" t="s">
        <v>1492</v>
      </c>
      <c r="C142" s="23" t="s">
        <v>1500</v>
      </c>
      <c r="D142" s="20"/>
      <c r="E142" s="20"/>
      <c r="F142" s="20" t="str">
        <f>CONCATENATE( IF(G142="","",CONCATENATE(G142,"_ ")),H142,". ",IF(I142="","",CONCATENATE(I142,"_ ")),L142,IF(I142="","",CONCATENATE(". ",M142)))</f>
        <v>LotGroup. Groups_ Procurement Project. Procurement Project</v>
      </c>
      <c r="G142" s="20"/>
      <c r="H142" s="20" t="s">
        <v>1672</v>
      </c>
      <c r="I142" s="20" t="s">
        <v>2261</v>
      </c>
      <c r="J142" s="20"/>
      <c r="K142" s="20"/>
      <c r="L142" s="20" t="str">
        <f>CONCATENATE(IF(P142="","",CONCATENATE(P142,"_ ")),Q142)</f>
        <v>Procurement Project</v>
      </c>
      <c r="M142" s="20" t="str">
        <f>L142</f>
        <v>Procurement Project</v>
      </c>
      <c r="N142" s="20"/>
      <c r="O142" s="20"/>
      <c r="P142" s="20"/>
      <c r="Q142" s="20" t="s">
        <v>1506</v>
      </c>
      <c r="R142" s="20" t="s">
        <v>1507</v>
      </c>
      <c r="S142" s="20" t="s">
        <v>2262</v>
      </c>
      <c r="T142" s="20"/>
      <c r="U142" s="20"/>
      <c r="V142" s="20"/>
      <c r="W142" s="20"/>
      <c r="X142" s="23" t="s">
        <v>1506</v>
      </c>
      <c r="Y142" s="23" t="s">
        <v>1485</v>
      </c>
      <c r="Z142" s="23"/>
      <c r="AA142" s="23" t="s">
        <v>1486</v>
      </c>
      <c r="AB142" s="23"/>
      <c r="AC142" s="23"/>
      <c r="AD142" s="23"/>
      <c r="AE142" s="23" t="s">
        <v>1674</v>
      </c>
      <c r="AF142" s="22">
        <v>20180313</v>
      </c>
    </row>
    <row r="143" spans="1:1029" s="13" customFormat="1" ht="14.1" customHeight="1">
      <c r="A143" s="11" t="str">
        <f>SUBSTITUTE(CONCATENATE(G143,H143)," ","")</f>
        <v>Notice</v>
      </c>
      <c r="B143" s="12"/>
      <c r="C143" s="24" t="s">
        <v>1685</v>
      </c>
      <c r="D143" s="11"/>
      <c r="E143" s="11"/>
      <c r="F143" s="11" t="str">
        <f>CONCATENATE(IF(G143="","",CONCATENATE(G143,"_ ")),H143,". Details")</f>
        <v>Notice. Details</v>
      </c>
      <c r="G143" s="11"/>
      <c r="H143" s="24" t="s">
        <v>1682</v>
      </c>
      <c r="I143" s="11"/>
      <c r="J143" s="11"/>
      <c r="K143" s="11"/>
      <c r="L143" s="11"/>
      <c r="M143" s="11"/>
      <c r="N143" s="11"/>
      <c r="O143" s="11"/>
      <c r="P143" s="11"/>
      <c r="Q143" s="11"/>
      <c r="R143" s="11" t="s">
        <v>1483</v>
      </c>
      <c r="S143" s="11" t="s">
        <v>2225</v>
      </c>
      <c r="T143" s="11"/>
      <c r="U143" s="11"/>
      <c r="V143" s="11"/>
      <c r="W143" s="11"/>
      <c r="X143" s="11"/>
      <c r="Y143" s="11" t="s">
        <v>1485</v>
      </c>
      <c r="Z143" s="11"/>
      <c r="AA143" s="11"/>
      <c r="AB143" s="11"/>
      <c r="AC143" s="11"/>
      <c r="AD143" s="11"/>
      <c r="AE143" s="11"/>
      <c r="AF143" s="11"/>
    </row>
    <row r="144" spans="1:1029" s="13" customFormat="1" ht="14.1" customHeight="1">
      <c r="A144" s="11" t="str">
        <f>SUBSTITUTE(CONCATENATE(G144,H144)," ","")</f>
        <v>OutsourcedProcurementParty</v>
      </c>
      <c r="B144" s="12"/>
      <c r="C144" s="24" t="s">
        <v>1686</v>
      </c>
      <c r="D144" s="11"/>
      <c r="E144" s="11"/>
      <c r="F144" s="11" t="str">
        <f>CONCATENATE(IF(G144="","",CONCATENATE(G144,"_ ")),H144,". Details")</f>
        <v>Outsourced Procurement Party. Details</v>
      </c>
      <c r="G144" s="11"/>
      <c r="H144" s="24" t="s">
        <v>1687</v>
      </c>
      <c r="I144" s="11"/>
      <c r="J144" s="11"/>
      <c r="K144" s="11"/>
      <c r="L144" s="11"/>
      <c r="M144" s="11"/>
      <c r="N144" s="11"/>
      <c r="O144" s="11"/>
      <c r="P144" s="11"/>
      <c r="Q144" s="11"/>
      <c r="R144" s="11" t="s">
        <v>1483</v>
      </c>
      <c r="S144" s="11" t="s">
        <v>1688</v>
      </c>
      <c r="T144" s="11"/>
      <c r="U144" s="11"/>
      <c r="V144" s="11"/>
      <c r="W144" s="11"/>
      <c r="X144" s="11" t="s">
        <v>1046</v>
      </c>
      <c r="Y144" s="11" t="s">
        <v>1485</v>
      </c>
      <c r="Z144" s="11"/>
      <c r="AA144" s="11" t="s">
        <v>36</v>
      </c>
      <c r="AB144" s="11"/>
      <c r="AC144" s="11"/>
      <c r="AD144" s="11"/>
      <c r="AE144" s="11"/>
      <c r="AF144" s="11">
        <v>20180314</v>
      </c>
    </row>
    <row r="145" spans="1:32" s="27" customFormat="1" ht="14.1" customHeight="1">
      <c r="A145" s="20" t="str">
        <f>SUBSTITUTE(SUBSTITUTE(CONCATENATE(I145,IF(L145="Identifier","ID",L145))," ",""),"_","")</f>
        <v>ManagesOnBehalfOfProcuringEntity</v>
      </c>
      <c r="B145" s="21">
        <v>1</v>
      </c>
      <c r="C145" s="20" t="s">
        <v>1689</v>
      </c>
      <c r="D145" s="20"/>
      <c r="E145" s="20"/>
      <c r="F145" s="20" t="str">
        <f>CONCATENATE( IF(G145="","",CONCATENATE(G145,"_ ")),H145,". ",IF(I145="","",CONCATENATE(I145,"_ ")),L145,IF(I145="","",CONCATENATE(". ",M145)))</f>
        <v>Outsourced Procurement Party. Manages_ On Behalf Of_ Procuring Entity. On Behalf Of_ Procuring Entity</v>
      </c>
      <c r="G145" s="20"/>
      <c r="H145" s="20" t="s">
        <v>1687</v>
      </c>
      <c r="I145" s="20" t="s">
        <v>1690</v>
      </c>
      <c r="J145" s="20"/>
      <c r="K145" s="20"/>
      <c r="L145" s="20" t="str">
        <f>CONCATENATE(IF(P145="","",CONCATENATE(P145,"_ ")),Q145)</f>
        <v>On Behalf Of_ Procuring Entity</v>
      </c>
      <c r="M145" s="20" t="str">
        <f>L145</f>
        <v>On Behalf Of_ Procuring Entity</v>
      </c>
      <c r="N145" s="20"/>
      <c r="O145" s="20"/>
      <c r="P145" s="20" t="s">
        <v>1691</v>
      </c>
      <c r="Q145" s="20" t="s">
        <v>1517</v>
      </c>
      <c r="R145" s="20" t="s">
        <v>1507</v>
      </c>
      <c r="S145" s="20" t="s">
        <v>1692</v>
      </c>
      <c r="T145" s="20"/>
      <c r="U145" s="20"/>
      <c r="V145" s="20"/>
      <c r="W145" s="20"/>
      <c r="X145" s="23"/>
      <c r="Y145" s="23" t="s">
        <v>1485</v>
      </c>
      <c r="Z145" s="23"/>
      <c r="AA145" s="23"/>
      <c r="AB145" s="23"/>
      <c r="AC145" s="23"/>
      <c r="AD145" s="23"/>
      <c r="AE145" s="23"/>
      <c r="AF145" s="22">
        <v>20180314</v>
      </c>
    </row>
    <row r="146" spans="1:32" s="13" customFormat="1" ht="14.1" customHeight="1">
      <c r="A146" s="11" t="str">
        <f>SUBSTITUTE(CONCATENATE(G146,H146)," ","")</f>
        <v>PriorInformationNotice</v>
      </c>
      <c r="B146" s="12"/>
      <c r="C146" s="24" t="s">
        <v>1500</v>
      </c>
      <c r="D146" s="11"/>
      <c r="E146" s="11"/>
      <c r="F146" s="11" t="str">
        <f>CONCATENATE(IF(G146="","",CONCATENATE(G146,"_ ")),H146,". Details")</f>
        <v>Prior Information Notice. Details</v>
      </c>
      <c r="G146" s="11"/>
      <c r="H146" s="24" t="s">
        <v>2241</v>
      </c>
      <c r="I146" s="11"/>
      <c r="J146" s="11"/>
      <c r="K146" s="11"/>
      <c r="L146" s="11"/>
      <c r="M146" s="11"/>
      <c r="N146" s="11"/>
      <c r="O146" s="11"/>
      <c r="P146" s="11"/>
      <c r="Q146" s="11"/>
      <c r="R146" s="11" t="s">
        <v>1483</v>
      </c>
      <c r="S146" s="11" t="s">
        <v>2242</v>
      </c>
      <c r="T146" s="11"/>
      <c r="U146" s="11"/>
      <c r="V146" s="11"/>
      <c r="W146" s="11"/>
      <c r="X146" s="11"/>
      <c r="Y146" s="11" t="s">
        <v>1485</v>
      </c>
      <c r="Z146" s="11"/>
      <c r="AA146" s="11"/>
      <c r="AB146" s="11"/>
      <c r="AC146" s="11"/>
      <c r="AD146" s="11"/>
      <c r="AE146" s="11"/>
      <c r="AF146" s="11">
        <v>20180314</v>
      </c>
    </row>
    <row r="147" spans="1:32" s="13" customFormat="1" ht="14.1" customHeight="1">
      <c r="A147" s="11" t="str">
        <f>SUBSTITUTE(CONCATENATE(G147,H147)," ","")</f>
        <v>Prize</v>
      </c>
      <c r="B147" s="12"/>
      <c r="C147" s="24" t="s">
        <v>1537</v>
      </c>
      <c r="D147" s="11"/>
      <c r="E147" s="11"/>
      <c r="F147" s="11" t="str">
        <f>CONCATENATE(IF(G147="","",CONCATENATE(G147,"_ ")),H147,". Details")</f>
        <v>Prize. Details</v>
      </c>
      <c r="G147" s="11"/>
      <c r="H147" s="24" t="s">
        <v>1117</v>
      </c>
      <c r="I147" s="11"/>
      <c r="J147" s="11"/>
      <c r="K147" s="11"/>
      <c r="L147" s="11"/>
      <c r="M147" s="11"/>
      <c r="N147" s="11"/>
      <c r="O147" s="11"/>
      <c r="P147" s="11"/>
      <c r="Q147" s="11"/>
      <c r="R147" s="11" t="s">
        <v>1483</v>
      </c>
      <c r="S147" s="11"/>
      <c r="T147" s="11"/>
      <c r="U147" s="11"/>
      <c r="V147" s="11"/>
      <c r="W147" s="11"/>
      <c r="X147" s="11"/>
      <c r="Y147" s="11" t="s">
        <v>1485</v>
      </c>
      <c r="Z147" s="11"/>
      <c r="AA147" s="11" t="s">
        <v>36</v>
      </c>
      <c r="AB147" s="11" t="s">
        <v>1486</v>
      </c>
      <c r="AC147" s="11"/>
      <c r="AD147" s="11"/>
      <c r="AE147" s="11"/>
      <c r="AF147" s="11">
        <v>20180314</v>
      </c>
    </row>
    <row r="148" spans="1:32" s="27" customFormat="1" ht="14.1" customHeight="1">
      <c r="A148" s="25" t="str">
        <f>SUBSTITUTE(CONCATENATE(I148,J148,IF(K148="Identifier","ID",IF(AND(K148="Text",OR(I148&lt;&gt;"",J148&lt;&gt;"")),"",K148)),IF(AND(M148&lt;&gt;"Text",K148&lt;&gt;M148,NOT(AND(K148="URI",M148="Identifier")),NOT(AND(K148="UUID",M148="Identifier")),NOT(AND(K148="OID",M148="Identifier"))),IF(M148="Identifier","ID",M148),""))," ","")</f>
        <v>PrizeValueNumber</v>
      </c>
      <c r="B148" s="26">
        <v>1</v>
      </c>
      <c r="C148" s="14" t="s">
        <v>1694</v>
      </c>
      <c r="D148" s="25"/>
      <c r="E148" s="25"/>
      <c r="F148" s="25" t="str">
        <f>CONCATENATE( IF(G148="","",CONCATENATE(G148,"_ ")),H148,". ",IF(I148="","",CONCATENATE(I148,"_ ")),L148,IF(OR(I148&lt;&gt;"",L148&lt;&gt;M148),CONCATENATE(". ",M148),""))</f>
        <v>Prize. Prize Value Number. Number</v>
      </c>
      <c r="G148" s="25"/>
      <c r="H148" s="25" t="s">
        <v>1117</v>
      </c>
      <c r="I148" s="25"/>
      <c r="J148" s="25" t="s">
        <v>1115</v>
      </c>
      <c r="K148" s="25" t="s">
        <v>1695</v>
      </c>
      <c r="L148" s="25" t="str">
        <f>IF(J148&lt;&gt;"",CONCATENATE(J148," ",K148),K148)</f>
        <v>Prize Value Number</v>
      </c>
      <c r="M148" s="25" t="s">
        <v>1695</v>
      </c>
      <c r="N148" s="25"/>
      <c r="O148" s="25" t="str">
        <f>IF(N148&lt;&gt;"",CONCATENATE(N148,"_ ",M148,". Type"),CONCATENATE(M148,". Type"))</f>
        <v>Number. Type</v>
      </c>
      <c r="P148" s="25"/>
      <c r="Q148" s="25"/>
      <c r="R148" s="25" t="s">
        <v>1490</v>
      </c>
      <c r="S148" s="25"/>
      <c r="T148" s="25"/>
      <c r="U148" s="25"/>
      <c r="Y148" s="14"/>
      <c r="AA148" s="27" t="s">
        <v>36</v>
      </c>
      <c r="AF148" s="28">
        <v>20180314</v>
      </c>
    </row>
    <row r="149" spans="1:32" s="27" customFormat="1" ht="14.1" customHeight="1">
      <c r="A149" s="25" t="str">
        <f>SUBSTITUTE(CONCATENATE(I149,J149,IF(K149="Identifier","ID",IF(AND(K149="Text",OR(I149&lt;&gt;"",J149&lt;&gt;"")),"",K149)),IF(AND(M149&lt;&gt;"Text",K149&lt;&gt;M149,NOT(AND(K149="URI",M149="Identifier")),NOT(AND(K149="UUID",M149="Identifier")),NOT(AND(K149="OID",M149="Identifier"))),IF(M149="Identifier","ID",M149),""))," ","")</f>
        <v>PrizeOrderNumber</v>
      </c>
      <c r="B149" s="26">
        <v>1</v>
      </c>
      <c r="C149" s="25" t="s">
        <v>1696</v>
      </c>
      <c r="D149" s="25"/>
      <c r="E149" s="25"/>
      <c r="F149" s="25" t="str">
        <f>CONCATENATE( IF(G149="","",CONCATENATE(G149,"_ ")),H149,". ",IF(I149="","",CONCATENATE(I149,"_ ")),L149,IF(OR(I149&lt;&gt;"",L149&lt;&gt;M149),CONCATENATE(". ",M149),""))</f>
        <v>Prize. Prize Order Number. Number</v>
      </c>
      <c r="G149" s="25"/>
      <c r="H149" s="25" t="s">
        <v>1117</v>
      </c>
      <c r="I149" s="25"/>
      <c r="J149" s="25" t="s">
        <v>1697</v>
      </c>
      <c r="K149" s="25" t="s">
        <v>1695</v>
      </c>
      <c r="L149" s="25" t="str">
        <f>IF(J149&lt;&gt;"",CONCATENATE(J149," ",K149),K149)</f>
        <v>Prize Order Number</v>
      </c>
      <c r="M149" s="25" t="s">
        <v>1695</v>
      </c>
      <c r="N149" s="25"/>
      <c r="O149" s="25" t="str">
        <f>IF(N149&lt;&gt;"",CONCATENATE(N149,"_ ",M149,". Type"),CONCATENATE(M149,". Type"))</f>
        <v>Number. Type</v>
      </c>
      <c r="P149" s="25"/>
      <c r="Q149" s="25"/>
      <c r="R149" s="25" t="s">
        <v>1490</v>
      </c>
      <c r="S149" s="25"/>
      <c r="T149" s="25"/>
      <c r="U149" s="25"/>
      <c r="Y149" s="14"/>
      <c r="AA149" s="27" t="s">
        <v>36</v>
      </c>
      <c r="AF149" s="28">
        <v>20180314</v>
      </c>
    </row>
    <row r="150" spans="1:32" s="13" customFormat="1" ht="14.1" customHeight="1">
      <c r="A150" s="11" t="str">
        <f>SUBSTITUTE(CONCATENATE(G150,H150)," ","")</f>
        <v>ProcedureGroup</v>
      </c>
      <c r="B150" s="12"/>
      <c r="C150" s="24" t="s">
        <v>1500</v>
      </c>
      <c r="D150" s="11"/>
      <c r="E150" s="11"/>
      <c r="F150" s="11" t="str">
        <f>CONCATENATE(IF(G150="","",CONCATENATE(G150,"_ ")),H150,". Details")</f>
        <v>Procedure Group. Details</v>
      </c>
      <c r="G150" s="11"/>
      <c r="H150" s="24" t="s">
        <v>2265</v>
      </c>
      <c r="I150" s="11"/>
      <c r="J150" s="11"/>
      <c r="K150" s="11"/>
      <c r="L150" s="11"/>
      <c r="M150" s="11"/>
      <c r="N150" s="11"/>
      <c r="O150" s="11"/>
      <c r="P150" s="11"/>
      <c r="Q150" s="11"/>
      <c r="R150" s="11" t="s">
        <v>1483</v>
      </c>
      <c r="S150" s="11" t="s">
        <v>2264</v>
      </c>
      <c r="T150" s="11"/>
      <c r="U150" s="11"/>
      <c r="V150" s="11"/>
      <c r="W150" s="11"/>
      <c r="X150" s="11"/>
      <c r="Y150" s="11" t="s">
        <v>1485</v>
      </c>
      <c r="Z150" s="11" t="s">
        <v>2267</v>
      </c>
      <c r="AA150" s="11" t="s">
        <v>1486</v>
      </c>
      <c r="AB150" s="11"/>
      <c r="AC150" s="11" t="s">
        <v>1486</v>
      </c>
      <c r="AD150" s="11"/>
      <c r="AE150" s="11"/>
      <c r="AF150" s="11">
        <v>20180321</v>
      </c>
    </row>
    <row r="151" spans="1:32" s="27" customFormat="1" ht="14.1" customHeight="1">
      <c r="A151" s="20" t="str">
        <f>SUBSTITUTE(SUBSTITUTE(CONCATENATE(I151,IF(L151="Identifier","ID",L151))," ",""),"_","")</f>
        <v>GroupsProceduresProcurementProjectGroup</v>
      </c>
      <c r="B151" s="21" t="s">
        <v>1492</v>
      </c>
      <c r="C151" s="23" t="s">
        <v>1500</v>
      </c>
      <c r="D151" s="20"/>
      <c r="E151" s="20"/>
      <c r="F151" s="20" t="str">
        <f>CONCATENATE( IF(G151="","",CONCATENATE(G151,"_ ")),H151,". ",IF(I151="","",CONCATENATE(I151,"_ ")),L151,IF(I151="","",CONCATENATE(". ",M151)))</f>
        <v>Procedure Group. Groups Procedures_ Procurement Project Group. Procurement Project Group</v>
      </c>
      <c r="G151" s="20"/>
      <c r="H151" s="20" t="s">
        <v>2265</v>
      </c>
      <c r="I151" s="20" t="s">
        <v>2266</v>
      </c>
      <c r="J151" s="20"/>
      <c r="K151" s="20"/>
      <c r="L151" s="20" t="str">
        <f>CONCATENATE(IF(P151="","",CONCATENATE(P151,"_ ")),Q151)</f>
        <v>Procurement Project Group</v>
      </c>
      <c r="M151" s="20" t="str">
        <f>L151</f>
        <v>Procurement Project Group</v>
      </c>
      <c r="N151" s="20"/>
      <c r="O151" s="20"/>
      <c r="P151" s="20"/>
      <c r="Q151" s="20" t="s">
        <v>2259</v>
      </c>
      <c r="R151" s="20" t="s">
        <v>1507</v>
      </c>
      <c r="S151" s="20"/>
      <c r="T151" s="20"/>
      <c r="U151" s="20"/>
      <c r="V151" s="20"/>
      <c r="W151" s="20"/>
      <c r="X151" s="20"/>
      <c r="Y151" s="23" t="s">
        <v>1485</v>
      </c>
      <c r="Z151" s="23"/>
      <c r="AA151" s="23" t="s">
        <v>1486</v>
      </c>
      <c r="AB151" s="23"/>
      <c r="AC151" s="23"/>
      <c r="AD151" s="23"/>
      <c r="AE151" s="23"/>
      <c r="AF151" s="22">
        <v>20180321</v>
      </c>
    </row>
    <row r="152" spans="1:32" s="13" customFormat="1" ht="14.1" customHeight="1">
      <c r="A152" s="11" t="str">
        <f>SUBSTITUTE(CONCATENATE(G152,H152)," ","")</f>
        <v>ProcurementDocument</v>
      </c>
      <c r="B152" s="12"/>
      <c r="C152" s="24" t="s">
        <v>1500</v>
      </c>
      <c r="D152" s="11"/>
      <c r="E152" s="11"/>
      <c r="F152" s="11" t="str">
        <f>CONCATENATE(IF(G152="","",CONCATENATE(G152,"_ ")),H152,". Details")</f>
        <v>Procurement Document. Details</v>
      </c>
      <c r="G152" s="11"/>
      <c r="H152" s="24" t="s">
        <v>2237</v>
      </c>
      <c r="I152" s="11"/>
      <c r="J152" s="11"/>
      <c r="K152" s="11"/>
      <c r="L152" s="11"/>
      <c r="M152" s="11"/>
      <c r="N152" s="11"/>
      <c r="O152" s="11"/>
      <c r="P152" s="11"/>
      <c r="Q152" s="11"/>
      <c r="R152" s="11" t="s">
        <v>1483</v>
      </c>
      <c r="S152" s="11" t="s">
        <v>2238</v>
      </c>
      <c r="T152" s="11"/>
      <c r="U152" s="11"/>
      <c r="V152" s="11"/>
      <c r="W152" s="11"/>
      <c r="X152" s="11"/>
      <c r="Y152" s="11" t="s">
        <v>1485</v>
      </c>
      <c r="Z152" s="11"/>
      <c r="AA152" s="11" t="s">
        <v>1486</v>
      </c>
      <c r="AB152" s="11"/>
      <c r="AC152" s="11" t="s">
        <v>36</v>
      </c>
      <c r="AD152" s="11"/>
      <c r="AE152" s="11"/>
      <c r="AF152" s="11">
        <v>20180321</v>
      </c>
    </row>
    <row r="153" spans="1:32" s="27" customFormat="1" ht="14.1" customHeight="1">
      <c r="A153" s="20" t="str">
        <f>SUBSTITUTE(SUBSTITUTE(CONCATENATE(I153,IF(L153="Identifier","ID",L153))," ",""),"_","")</f>
        <v>RefersToProcurementProcedure</v>
      </c>
      <c r="B153" s="21">
        <v>1</v>
      </c>
      <c r="C153" s="23" t="s">
        <v>1500</v>
      </c>
      <c r="D153" s="20"/>
      <c r="E153" s="20"/>
      <c r="F153" s="20" t="str">
        <f>CONCATENATE( IF(G153="","",CONCATENATE(G153,"_ ")),H153,". ",IF(I153="","",CONCATENATE(I153,"_ ")),L153,IF(I153="","",CONCATENATE(". ",M153)))</f>
        <v>Procurement Document. Refers To_ Procurement Procedure. Procurement Procedure</v>
      </c>
      <c r="G153" s="20"/>
      <c r="H153" s="20" t="s">
        <v>2237</v>
      </c>
      <c r="I153" s="20" t="s">
        <v>2228</v>
      </c>
      <c r="J153" s="20"/>
      <c r="K153" s="20"/>
      <c r="L153" s="20" t="str">
        <f>CONCATENATE(IF(P153="","",CONCATENATE(P153,"_ ")),Q153)</f>
        <v>Procurement Procedure</v>
      </c>
      <c r="M153" s="20" t="str">
        <f>L153</f>
        <v>Procurement Procedure</v>
      </c>
      <c r="N153" s="20"/>
      <c r="O153" s="20"/>
      <c r="P153" s="20"/>
      <c r="Q153" s="20" t="s">
        <v>1699</v>
      </c>
      <c r="R153" s="20" t="s">
        <v>1507</v>
      </c>
      <c r="S153" s="20"/>
      <c r="T153" s="20"/>
      <c r="U153" s="20"/>
      <c r="V153" s="20"/>
      <c r="W153" s="20"/>
      <c r="X153" s="20" t="s">
        <v>1699</v>
      </c>
      <c r="Y153" s="23" t="s">
        <v>1485</v>
      </c>
      <c r="Z153" s="23"/>
      <c r="AA153" s="23" t="s">
        <v>1486</v>
      </c>
      <c r="AB153" s="23"/>
      <c r="AC153" s="23"/>
      <c r="AD153" s="23"/>
      <c r="AE153" s="23"/>
      <c r="AF153" s="22">
        <v>20180321</v>
      </c>
    </row>
    <row r="154" spans="1:32" s="13" customFormat="1" ht="14.1" customHeight="1">
      <c r="A154" s="11" t="str">
        <f>SUBSTITUTE(CONCATENATE(G154,H154)," ","")</f>
        <v>ProcurementProcedure</v>
      </c>
      <c r="B154" s="12"/>
      <c r="C154" s="24" t="s">
        <v>1698</v>
      </c>
      <c r="D154" s="11"/>
      <c r="E154" s="11"/>
      <c r="F154" s="11" t="str">
        <f>CONCATENATE(IF(G154="","",CONCATENATE(G154,"_ ")),H154,". Details")</f>
        <v>Procurement Procedure. Details</v>
      </c>
      <c r="G154" s="11"/>
      <c r="H154" s="24" t="s">
        <v>1699</v>
      </c>
      <c r="I154" s="11"/>
      <c r="J154" s="11"/>
      <c r="K154" s="11"/>
      <c r="L154" s="11"/>
      <c r="M154" s="11"/>
      <c r="N154" s="11"/>
      <c r="O154" s="11"/>
      <c r="P154" s="11"/>
      <c r="Q154" s="11"/>
      <c r="R154" s="11" t="s">
        <v>1483</v>
      </c>
      <c r="S154" s="11" t="s">
        <v>2221</v>
      </c>
      <c r="T154" s="11"/>
      <c r="U154" s="11"/>
      <c r="V154" s="11"/>
      <c r="W154" s="11"/>
      <c r="X154" s="11"/>
      <c r="Y154" s="11" t="s">
        <v>1485</v>
      </c>
      <c r="Z154" s="11"/>
      <c r="AA154" s="11" t="s">
        <v>36</v>
      </c>
      <c r="AB154" s="11"/>
      <c r="AC154" s="11" t="s">
        <v>36</v>
      </c>
      <c r="AD154" s="11"/>
      <c r="AE154" s="11"/>
      <c r="AF154" s="11">
        <v>20180208</v>
      </c>
    </row>
    <row r="155" spans="1:32" s="27" customFormat="1" ht="14.1" customHeight="1">
      <c r="A155" s="25" t="str">
        <f t="shared" ref="A155:A157" si="20">SUBSTITUTE(CONCATENATE(I155,J155,IF(K155="Identifier","ID",IF(AND(K155="Text",OR(I155&lt;&gt;"",J155&lt;&gt;"")),"",K155)),IF(AND(M155&lt;&gt;"Text",K155&lt;&gt;M155,NOT(AND(K155="URI",M155="Identifier")),NOT(AND(K155="UUID",M155="Identifier")),NOT(AND(K155="OID",M155="Identifier"))),IF(M155="Identifier","ID",M155),""))," ","")</f>
        <v>ID</v>
      </c>
      <c r="B155" s="26">
        <v>1</v>
      </c>
      <c r="C155" s="25" t="s">
        <v>1700</v>
      </c>
      <c r="D155" s="25"/>
      <c r="E155" s="25"/>
      <c r="F155" s="25" t="str">
        <f t="shared" ref="F155:F157" si="21">CONCATENATE( IF(G155="","",CONCATENATE(G155,"_ ")),H155,". ",IF(I155="","",CONCATENATE(I155,"_ ")),L155,IF(OR(I155&lt;&gt;"",L155&lt;&gt;M155),CONCATENATE(". ",M155),""))</f>
        <v>Procurement Procedure. Identifier</v>
      </c>
      <c r="G155" s="25"/>
      <c r="H155" s="25" t="s">
        <v>1699</v>
      </c>
      <c r="I155" s="25"/>
      <c r="J155" s="25"/>
      <c r="K155" s="25" t="s">
        <v>1497</v>
      </c>
      <c r="L155" s="25" t="str">
        <f t="shared" ref="L155:L157" si="22">IF(J155&lt;&gt;"",CONCATENATE(J155," ",K155),K155)</f>
        <v>Identifier</v>
      </c>
      <c r="M155" s="25" t="s">
        <v>1497</v>
      </c>
      <c r="N155" s="25"/>
      <c r="O155" s="25" t="str">
        <f t="shared" ref="O155:O157" si="23">IF(N155&lt;&gt;"",CONCATENATE(N155,"_ ",M155,". Type"),CONCATENATE(M155,". Type"))</f>
        <v>Identifier. Type</v>
      </c>
      <c r="P155" s="25"/>
      <c r="Q155" s="25"/>
      <c r="R155" s="25" t="s">
        <v>1490</v>
      </c>
      <c r="S155" s="25" t="s">
        <v>2224</v>
      </c>
      <c r="T155" s="25"/>
      <c r="U155" s="25"/>
      <c r="X155" s="27" t="s">
        <v>736</v>
      </c>
      <c r="Y155" s="14"/>
      <c r="AA155" s="27" t="s">
        <v>1486</v>
      </c>
      <c r="AE155" s="27" t="s">
        <v>1486</v>
      </c>
      <c r="AF155" s="28">
        <v>20180220</v>
      </c>
    </row>
    <row r="156" spans="1:32" s="27" customFormat="1" ht="14.1" customHeight="1">
      <c r="A156" s="25" t="str">
        <f t="shared" si="20"/>
        <v>ProcedureTypeCode</v>
      </c>
      <c r="B156" s="26">
        <v>1</v>
      </c>
      <c r="C156" s="25" t="s">
        <v>1500</v>
      </c>
      <c r="D156" s="25"/>
      <c r="E156" s="25"/>
      <c r="F156" s="25" t="str">
        <f t="shared" si="21"/>
        <v>Procurement Procedure. Procedure Type Code. Code</v>
      </c>
      <c r="G156" s="25"/>
      <c r="H156" s="25" t="s">
        <v>1699</v>
      </c>
      <c r="I156" s="25"/>
      <c r="J156" s="25" t="s">
        <v>1120</v>
      </c>
      <c r="K156" s="25" t="s">
        <v>1489</v>
      </c>
      <c r="L156" s="25" t="str">
        <f t="shared" si="22"/>
        <v>Procedure Type Code</v>
      </c>
      <c r="M156" s="25" t="s">
        <v>1489</v>
      </c>
      <c r="N156" s="25"/>
      <c r="O156" s="25" t="str">
        <f t="shared" si="23"/>
        <v>Code. Type</v>
      </c>
      <c r="P156" s="25"/>
      <c r="Q156" s="25"/>
      <c r="R156" s="25" t="s">
        <v>1490</v>
      </c>
      <c r="S156" s="25"/>
      <c r="T156" s="25" t="s">
        <v>1701</v>
      </c>
      <c r="U156" s="25"/>
      <c r="Y156" s="14"/>
      <c r="AC156" s="27" t="s">
        <v>36</v>
      </c>
      <c r="AE156" s="27" t="s">
        <v>1486</v>
      </c>
      <c r="AF156" s="28">
        <v>20180208</v>
      </c>
    </row>
    <row r="157" spans="1:32" s="27" customFormat="1" ht="14.1" customHeight="1">
      <c r="A157" s="25" t="str">
        <f t="shared" si="20"/>
        <v>GPAUsageIndicator</v>
      </c>
      <c r="B157" s="26"/>
      <c r="C157" s="25" t="s">
        <v>713</v>
      </c>
      <c r="D157" s="25"/>
      <c r="E157" s="25"/>
      <c r="F157" s="25" t="str">
        <f t="shared" si="21"/>
        <v>Procurement Procedure. GPA Usage Indicator. Indicator</v>
      </c>
      <c r="G157" s="25"/>
      <c r="H157" s="25" t="s">
        <v>1699</v>
      </c>
      <c r="I157" s="25"/>
      <c r="J157" s="25" t="s">
        <v>712</v>
      </c>
      <c r="K157" s="25" t="s">
        <v>1547</v>
      </c>
      <c r="L157" s="25" t="str">
        <f t="shared" si="22"/>
        <v>GPA Usage Indicator</v>
      </c>
      <c r="M157" s="25" t="s">
        <v>1547</v>
      </c>
      <c r="N157" s="25"/>
      <c r="O157" s="25" t="str">
        <f t="shared" si="23"/>
        <v>Indicator. Type</v>
      </c>
      <c r="P157" s="25"/>
      <c r="Q157" s="25"/>
      <c r="R157" s="25" t="s">
        <v>1490</v>
      </c>
      <c r="S157" s="25"/>
      <c r="T157" s="25"/>
      <c r="U157" s="25"/>
      <c r="X157" s="27" t="s">
        <v>712</v>
      </c>
      <c r="Y157" s="14"/>
      <c r="AA157" s="27" t="s">
        <v>36</v>
      </c>
      <c r="AE157" s="27" t="s">
        <v>1486</v>
      </c>
      <c r="AF157" s="28">
        <v>20180222</v>
      </c>
    </row>
    <row r="158" spans="1:32" s="27" customFormat="1" ht="14.1" customHeight="1">
      <c r="A158" s="74" t="str">
        <f t="shared" ref="A158" si="24">SUBSTITUTE(SUBSTITUTE(CONCATENATE(I158,IF(L158="Identifier","ID",L158))," ",""),"_","")</f>
        <v>UsesTechnique</v>
      </c>
      <c r="B158" s="21" t="s">
        <v>1498</v>
      </c>
      <c r="C158" s="20" t="s">
        <v>1702</v>
      </c>
      <c r="D158" s="20"/>
      <c r="E158" s="20"/>
      <c r="F158" s="20" t="str">
        <f t="shared" ref="F158" si="25">CONCATENATE( IF(G158="","",CONCATENATE(G158,"_ ")),H158,". ",IF(I158="","",CONCATENATE(I158,"_ ")),L158,IF(I158="","",CONCATENATE(". ",M158)))</f>
        <v>Procurement Procedure. Uses_ Technique. Technique</v>
      </c>
      <c r="G158" s="20"/>
      <c r="H158" s="20" t="s">
        <v>1699</v>
      </c>
      <c r="I158" s="20" t="s">
        <v>2244</v>
      </c>
      <c r="J158" s="20"/>
      <c r="K158" s="20"/>
      <c r="L158" s="20" t="str">
        <f t="shared" ref="L158" si="26">CONCATENATE(IF(P158="","",CONCATENATE(P158,"_ ")),Q158)</f>
        <v>Technique</v>
      </c>
      <c r="M158" s="20" t="str">
        <f t="shared" ref="M158" si="27">L158</f>
        <v>Technique</v>
      </c>
      <c r="N158" s="20"/>
      <c r="O158" s="20"/>
      <c r="P158" s="20"/>
      <c r="Q158" s="20" t="s">
        <v>1703</v>
      </c>
      <c r="R158" s="20" t="s">
        <v>1507</v>
      </c>
      <c r="S158" s="20"/>
      <c r="T158" s="20"/>
      <c r="U158" s="20"/>
      <c r="V158" s="20"/>
      <c r="W158" s="20"/>
      <c r="X158" s="23"/>
      <c r="Y158" s="23" t="s">
        <v>1485</v>
      </c>
      <c r="Z158" s="23"/>
      <c r="AA158" s="23" t="s">
        <v>36</v>
      </c>
      <c r="AB158" s="23" t="s">
        <v>1486</v>
      </c>
      <c r="AC158" s="23" t="s">
        <v>1486</v>
      </c>
      <c r="AD158" s="23"/>
      <c r="AE158" s="23" t="s">
        <v>36</v>
      </c>
      <c r="AF158" s="22">
        <v>20180220</v>
      </c>
    </row>
    <row r="159" spans="1:32" s="27" customFormat="1" ht="14.1" customHeight="1">
      <c r="A159" s="74" t="str">
        <f t="shared" ref="A159" si="28">SUBSTITUTE(SUBSTITUTE(CONCATENATE(I159,IF(L159="Identifier","ID",L159))," ",""),"_","")</f>
        <v>HasLegalBasisLegislation</v>
      </c>
      <c r="B159" s="21" t="s">
        <v>1502</v>
      </c>
      <c r="C159" s="20" t="s">
        <v>1704</v>
      </c>
      <c r="D159" s="20"/>
      <c r="E159" s="20"/>
      <c r="F159" s="20" t="str">
        <f t="shared" ref="F159" si="29">CONCATENATE( IF(G159="","",CONCATENATE(G159,"_ ")),H159,". ",IF(I159="","",CONCATENATE(I159,"_ ")),L159,IF(I159="","",CONCATENATE(". ",M159)))</f>
        <v>Procurement Procedure. Has_ Legal Basis_ Legislation. Legal Basis_ Legislation</v>
      </c>
      <c r="G159" s="20"/>
      <c r="H159" s="20" t="s">
        <v>1699</v>
      </c>
      <c r="I159" s="20" t="s">
        <v>1519</v>
      </c>
      <c r="J159" s="20"/>
      <c r="K159" s="20"/>
      <c r="L159" s="20" t="str">
        <f t="shared" ref="L159" si="30">CONCATENATE(IF(P159="","",CONCATENATE(P159,"_ ")),Q159)</f>
        <v>Legal Basis_ Legislation</v>
      </c>
      <c r="M159" s="20" t="str">
        <f t="shared" ref="M159" si="31">L159</f>
        <v>Legal Basis_ Legislation</v>
      </c>
      <c r="N159" s="20"/>
      <c r="O159" s="20"/>
      <c r="P159" s="20" t="s">
        <v>783</v>
      </c>
      <c r="Q159" s="20" t="s">
        <v>1705</v>
      </c>
      <c r="R159" s="20" t="s">
        <v>1507</v>
      </c>
      <c r="S159" s="20"/>
      <c r="T159" s="20"/>
      <c r="U159" s="20"/>
      <c r="V159" s="20"/>
      <c r="W159" s="20"/>
      <c r="X159" s="23"/>
      <c r="Y159" s="23" t="s">
        <v>1485</v>
      </c>
      <c r="Z159" s="23"/>
      <c r="AA159" s="23" t="s">
        <v>36</v>
      </c>
      <c r="AB159" s="23" t="s">
        <v>1486</v>
      </c>
      <c r="AC159" s="23" t="s">
        <v>1486</v>
      </c>
      <c r="AD159" s="23"/>
      <c r="AE159" s="23" t="s">
        <v>36</v>
      </c>
      <c r="AF159" s="22">
        <v>20180220</v>
      </c>
    </row>
    <row r="160" spans="1:32" s="27" customFormat="1" ht="14.1" customHeight="1">
      <c r="A160" s="20" t="str">
        <f t="shared" ref="A160:A165" si="32">SUBSTITUTE(SUBSTITUTE(CONCATENATE(I160,IF(L160="Identifier","ID",L160))," ",""),"_","")</f>
        <v>HasDurationPeriod</v>
      </c>
      <c r="B160" s="21" t="s">
        <v>1498</v>
      </c>
      <c r="C160" s="20" t="s">
        <v>1500</v>
      </c>
      <c r="D160" s="20"/>
      <c r="E160" s="20"/>
      <c r="F160" s="20" t="str">
        <f t="shared" ref="F160:F165" si="33">CONCATENATE( IF(G160="","",CONCATENATE(G160,"_ ")),H160,". ",IF(I160="","",CONCATENATE(I160,"_ ")),L160,IF(I160="","",CONCATENATE(". ",M160)))</f>
        <v>Procurement Procedure. Has_ Duration_ Period. Duration_ Period</v>
      </c>
      <c r="G160" s="20"/>
      <c r="H160" s="20" t="s">
        <v>1699</v>
      </c>
      <c r="I160" s="20" t="s">
        <v>1519</v>
      </c>
      <c r="J160" s="20"/>
      <c r="K160" s="20"/>
      <c r="L160" s="20" t="str">
        <f t="shared" ref="L160:L165" si="34">CONCATENATE(IF(P160="","",CONCATENATE(P160,"_ ")),Q160)</f>
        <v>Duration_ Period</v>
      </c>
      <c r="M160" s="20" t="str">
        <f t="shared" ref="M160:M165" si="35">L160</f>
        <v>Duration_ Period</v>
      </c>
      <c r="N160" s="20"/>
      <c r="O160" s="20"/>
      <c r="P160" s="20" t="s">
        <v>1657</v>
      </c>
      <c r="Q160" s="20" t="s">
        <v>1526</v>
      </c>
      <c r="R160" s="20" t="s">
        <v>1507</v>
      </c>
      <c r="S160" s="20"/>
      <c r="T160" s="20"/>
      <c r="U160" s="20"/>
      <c r="V160" s="20"/>
      <c r="W160" s="20"/>
      <c r="X160" s="23"/>
      <c r="Y160" s="23" t="s">
        <v>1485</v>
      </c>
      <c r="Z160" s="23"/>
      <c r="AA160" s="23" t="s">
        <v>36</v>
      </c>
      <c r="AB160" s="23" t="s">
        <v>1486</v>
      </c>
      <c r="AC160" s="23" t="s">
        <v>1486</v>
      </c>
      <c r="AD160" s="23"/>
      <c r="AE160" s="23" t="s">
        <v>36</v>
      </c>
      <c r="AF160" s="22">
        <v>20180220</v>
      </c>
    </row>
    <row r="161" spans="1:1029" s="27" customFormat="1" ht="14.1" customHeight="1">
      <c r="A161" s="20" t="str">
        <f t="shared" si="32"/>
        <v>HasLot</v>
      </c>
      <c r="B161" s="21" t="s">
        <v>1502</v>
      </c>
      <c r="C161" s="20" t="s">
        <v>823</v>
      </c>
      <c r="D161" s="20"/>
      <c r="E161" s="20"/>
      <c r="F161" s="20" t="str">
        <f t="shared" si="33"/>
        <v>Procurement Procedure. Has_ Lot. Lot</v>
      </c>
      <c r="G161" s="20"/>
      <c r="H161" s="20" t="s">
        <v>1699</v>
      </c>
      <c r="I161" s="20" t="s">
        <v>1519</v>
      </c>
      <c r="J161" s="20"/>
      <c r="K161" s="20"/>
      <c r="L161" s="20" t="str">
        <f t="shared" si="34"/>
        <v>Lot</v>
      </c>
      <c r="M161" s="20" t="str">
        <f t="shared" si="35"/>
        <v>Lot</v>
      </c>
      <c r="N161" s="20"/>
      <c r="O161" s="20"/>
      <c r="P161" s="20"/>
      <c r="Q161" s="20" t="s">
        <v>822</v>
      </c>
      <c r="R161" s="20" t="s">
        <v>1507</v>
      </c>
      <c r="S161" s="20"/>
      <c r="T161" s="20"/>
      <c r="U161" s="20"/>
      <c r="V161" s="20"/>
      <c r="W161" s="20"/>
      <c r="X161" s="23"/>
      <c r="Y161" s="23" t="s">
        <v>1485</v>
      </c>
      <c r="Z161" s="23"/>
      <c r="AA161" s="23" t="s">
        <v>36</v>
      </c>
      <c r="AB161" s="23"/>
      <c r="AC161" s="23"/>
      <c r="AD161" s="23"/>
      <c r="AE161" s="23" t="s">
        <v>1486</v>
      </c>
      <c r="AF161" s="22">
        <v>20180208</v>
      </c>
    </row>
    <row r="162" spans="1:1029" s="27" customFormat="1" ht="14.1" customHeight="1">
      <c r="A162" s="20" t="str">
        <f t="shared" si="32"/>
        <v>HasLotGroup</v>
      </c>
      <c r="B162" s="21" t="s">
        <v>1706</v>
      </c>
      <c r="C162" s="20" t="s">
        <v>1707</v>
      </c>
      <c r="D162" s="20"/>
      <c r="E162" s="20"/>
      <c r="F162" s="20" t="str">
        <f t="shared" si="33"/>
        <v>Procurement Procedure. Has_ Lot Group. Lot Group</v>
      </c>
      <c r="G162" s="20"/>
      <c r="H162" s="20" t="s">
        <v>1699</v>
      </c>
      <c r="I162" s="20" t="s">
        <v>1519</v>
      </c>
      <c r="J162" s="20"/>
      <c r="K162" s="20"/>
      <c r="L162" s="20" t="str">
        <f t="shared" si="34"/>
        <v>Lot Group</v>
      </c>
      <c r="M162" s="20" t="str">
        <f t="shared" si="35"/>
        <v>Lot Group</v>
      </c>
      <c r="N162" s="20"/>
      <c r="O162" s="20"/>
      <c r="P162" s="20"/>
      <c r="Q162" s="20" t="s">
        <v>2222</v>
      </c>
      <c r="R162" s="20" t="s">
        <v>1507</v>
      </c>
      <c r="S162" s="20"/>
      <c r="T162" s="20"/>
      <c r="U162" s="20"/>
      <c r="V162" s="20"/>
      <c r="W162" s="20"/>
      <c r="X162" s="23"/>
      <c r="Y162" s="23" t="s">
        <v>1485</v>
      </c>
      <c r="Z162" s="23"/>
      <c r="AA162" s="23" t="s">
        <v>36</v>
      </c>
      <c r="AB162" s="23"/>
      <c r="AC162" s="23"/>
      <c r="AD162" s="23"/>
      <c r="AE162" s="23" t="s">
        <v>1486</v>
      </c>
      <c r="AF162" s="22">
        <v>20180208</v>
      </c>
    </row>
    <row r="163" spans="1:1029" s="27" customFormat="1" ht="14.1" customHeight="1">
      <c r="A163" s="20" t="str">
        <f t="shared" si="32"/>
        <v>HasEconomicOperator</v>
      </c>
      <c r="B163" s="21" t="s">
        <v>1502</v>
      </c>
      <c r="C163" s="74" t="s">
        <v>2245</v>
      </c>
      <c r="D163" s="20"/>
      <c r="E163" s="20"/>
      <c r="F163" s="20" t="str">
        <f t="shared" si="33"/>
        <v>Procurement Procedure. Has_ Economic Operator. Economic Operator</v>
      </c>
      <c r="G163" s="20"/>
      <c r="H163" s="20" t="s">
        <v>1699</v>
      </c>
      <c r="I163" s="20" t="s">
        <v>1519</v>
      </c>
      <c r="J163" s="20"/>
      <c r="K163" s="20"/>
      <c r="L163" s="20" t="str">
        <f t="shared" si="34"/>
        <v>Economic Operator</v>
      </c>
      <c r="M163" s="20" t="str">
        <f t="shared" si="35"/>
        <v>Economic Operator</v>
      </c>
      <c r="N163" s="20"/>
      <c r="O163" s="20"/>
      <c r="P163" s="20"/>
      <c r="Q163" s="20" t="s">
        <v>481</v>
      </c>
      <c r="R163" s="20" t="s">
        <v>1507</v>
      </c>
      <c r="S163" s="20"/>
      <c r="T163" s="20"/>
      <c r="U163" s="20"/>
      <c r="V163" s="20"/>
      <c r="W163" s="20"/>
      <c r="X163" s="23"/>
      <c r="Y163" s="23" t="s">
        <v>1485</v>
      </c>
      <c r="Z163" s="23"/>
      <c r="AA163" s="23" t="s">
        <v>1486</v>
      </c>
      <c r="AB163" s="23"/>
      <c r="AC163" s="23"/>
      <c r="AD163" s="23"/>
      <c r="AE163" s="23" t="s">
        <v>36</v>
      </c>
      <c r="AF163" s="22">
        <v>20180219</v>
      </c>
    </row>
    <row r="164" spans="1:1029" s="27" customFormat="1" ht="14.1" customHeight="1">
      <c r="A164" s="20" t="str">
        <f t="shared" si="32"/>
        <v>HasProcuringEntity</v>
      </c>
      <c r="B164" s="21" t="s">
        <v>1492</v>
      </c>
      <c r="C164" s="20" t="s">
        <v>162</v>
      </c>
      <c r="D164" s="20"/>
      <c r="E164" s="20"/>
      <c r="F164" s="20" t="str">
        <f t="shared" si="33"/>
        <v>Procurement Procedure. Has_ Procuring Entity. Procuring Entity</v>
      </c>
      <c r="G164" s="20"/>
      <c r="H164" s="20" t="s">
        <v>1699</v>
      </c>
      <c r="I164" s="20" t="s">
        <v>1519</v>
      </c>
      <c r="J164" s="20"/>
      <c r="K164" s="20"/>
      <c r="L164" s="20" t="str">
        <f t="shared" si="34"/>
        <v>Procuring Entity</v>
      </c>
      <c r="M164" s="20" t="str">
        <f t="shared" si="35"/>
        <v>Procuring Entity</v>
      </c>
      <c r="N164" s="20"/>
      <c r="O164" s="20"/>
      <c r="P164" s="20"/>
      <c r="Q164" s="20" t="s">
        <v>1517</v>
      </c>
      <c r="R164" s="20" t="s">
        <v>1507</v>
      </c>
      <c r="S164" s="20"/>
      <c r="T164" s="20"/>
      <c r="U164" s="20"/>
      <c r="V164" s="20"/>
      <c r="W164" s="20"/>
      <c r="X164" s="23"/>
      <c r="Y164" s="23" t="s">
        <v>1485</v>
      </c>
      <c r="Z164" s="23"/>
      <c r="AA164" s="23" t="s">
        <v>1486</v>
      </c>
      <c r="AB164" s="23"/>
      <c r="AC164" s="23"/>
      <c r="AD164" s="23" t="s">
        <v>36</v>
      </c>
      <c r="AE164" s="23" t="s">
        <v>1486</v>
      </c>
      <c r="AF164" s="22">
        <v>20180222</v>
      </c>
    </row>
    <row r="165" spans="1:1029" s="27" customFormat="1" ht="14.1" customHeight="1">
      <c r="A165" s="20" t="str">
        <f t="shared" si="32"/>
        <v>HasTenderingTerms</v>
      </c>
      <c r="B165" s="21">
        <v>1</v>
      </c>
      <c r="C165" s="20" t="s">
        <v>1500</v>
      </c>
      <c r="D165" s="20"/>
      <c r="E165" s="20"/>
      <c r="F165" s="20" t="str">
        <f t="shared" si="33"/>
        <v>Procurement Procedure. Has_ Tendering Terms. Tendering Terms</v>
      </c>
      <c r="G165" s="20"/>
      <c r="H165" s="20" t="s">
        <v>1699</v>
      </c>
      <c r="I165" s="20" t="s">
        <v>1519</v>
      </c>
      <c r="J165" s="20"/>
      <c r="K165" s="20"/>
      <c r="L165" s="20" t="str">
        <f t="shared" si="34"/>
        <v>Tendering Terms</v>
      </c>
      <c r="M165" s="20" t="str">
        <f t="shared" si="35"/>
        <v>Tendering Terms</v>
      </c>
      <c r="N165" s="20"/>
      <c r="O165" s="20"/>
      <c r="P165" s="20"/>
      <c r="Q165" s="20" t="s">
        <v>1711</v>
      </c>
      <c r="R165" s="20" t="s">
        <v>1507</v>
      </c>
      <c r="S165" s="20"/>
      <c r="T165" s="20"/>
      <c r="U165" s="20"/>
      <c r="V165" s="20"/>
      <c r="W165" s="20"/>
      <c r="X165" s="23"/>
      <c r="Y165" s="23" t="s">
        <v>1485</v>
      </c>
      <c r="Z165" s="23"/>
      <c r="AA165" s="23" t="s">
        <v>36</v>
      </c>
      <c r="AB165" s="23"/>
      <c r="AC165" s="23"/>
      <c r="AD165" s="23"/>
      <c r="AE165" s="23"/>
      <c r="AF165" s="22">
        <v>20180228</v>
      </c>
    </row>
    <row r="166" spans="1:1029" s="27" customFormat="1" ht="14.1" customHeight="1">
      <c r="A166" s="20" t="str">
        <f t="shared" ref="A166" si="36">SUBSTITUTE(SUBSTITUTE(CONCATENATE(I166,IF(L166="Identifier","ID",L166))," ",""),"_","")</f>
        <v>HasEvaluationProcess</v>
      </c>
      <c r="B166" s="21" t="s">
        <v>1498</v>
      </c>
      <c r="C166" s="20" t="s">
        <v>1500</v>
      </c>
      <c r="D166" s="20"/>
      <c r="E166" s="20"/>
      <c r="F166" s="20" t="str">
        <f t="shared" ref="F166" si="37">CONCATENATE( IF(G166="","",CONCATENATE(G166,"_ ")),H166,". ",IF(I166="","",CONCATENATE(I166,"_ ")),L166,IF(I166="","",CONCATENATE(". ",M166)))</f>
        <v>Procurement Procedure. Has_ Evaluation Process. Evaluation Process</v>
      </c>
      <c r="G166" s="20"/>
      <c r="H166" s="20" t="s">
        <v>1699</v>
      </c>
      <c r="I166" s="20" t="s">
        <v>1519</v>
      </c>
      <c r="J166" s="20"/>
      <c r="K166" s="20"/>
      <c r="L166" s="20" t="str">
        <f t="shared" ref="L166" si="38">CONCATENATE(IF(P166="","",CONCATENATE(P166,"_ ")),Q166)</f>
        <v>Evaluation Process</v>
      </c>
      <c r="M166" s="20" t="str">
        <f t="shared" ref="M166" si="39">L166</f>
        <v>Evaluation Process</v>
      </c>
      <c r="N166" s="20"/>
      <c r="O166" s="20"/>
      <c r="P166" s="20"/>
      <c r="Q166" s="20" t="s">
        <v>1622</v>
      </c>
      <c r="R166" s="20" t="s">
        <v>1507</v>
      </c>
      <c r="S166" s="20"/>
      <c r="T166" s="20"/>
      <c r="U166" s="20"/>
      <c r="V166" s="20"/>
      <c r="W166" s="20"/>
      <c r="X166" s="23"/>
      <c r="Y166" s="23" t="s">
        <v>1485</v>
      </c>
      <c r="Z166" s="23"/>
      <c r="AA166" s="23"/>
      <c r="AB166" s="23"/>
      <c r="AC166" s="23"/>
      <c r="AD166" s="23"/>
      <c r="AE166" s="23"/>
      <c r="AF166" s="22">
        <v>20180313</v>
      </c>
    </row>
    <row r="167" spans="1:1029" s="27" customFormat="1" ht="14.1" customHeight="1">
      <c r="A167" s="20" t="str">
        <f>SUBSTITUTE(SUBSTITUTE(CONCATENATE(I167,IF(L167="Identifier","ID",L167))," ",""),"_","")</f>
        <v>HasTenderingProcess</v>
      </c>
      <c r="B167" s="21" t="s">
        <v>1498</v>
      </c>
      <c r="C167" s="20" t="s">
        <v>1500</v>
      </c>
      <c r="D167" s="20"/>
      <c r="E167" s="20"/>
      <c r="F167" s="20" t="str">
        <f>CONCATENATE( IF(G167="","",CONCATENATE(G167,"_ ")),H167,". ",IF(I167="","",CONCATENATE(I167,"_ ")),L167,IF(I167="","",CONCATENATE(". ",M167)))</f>
        <v>Procurement Procedure. Has_ Tendering Process. Tendering Process</v>
      </c>
      <c r="G167" s="20"/>
      <c r="H167" s="20" t="s">
        <v>1699</v>
      </c>
      <c r="I167" s="20" t="s">
        <v>1519</v>
      </c>
      <c r="J167" s="20"/>
      <c r="K167" s="20"/>
      <c r="L167" s="20" t="str">
        <f>CONCATENATE(IF(P167="","",CONCATENATE(P167,"_ ")),Q167)</f>
        <v>Tendering Process</v>
      </c>
      <c r="M167" s="20" t="str">
        <f>L167</f>
        <v>Tendering Process</v>
      </c>
      <c r="N167" s="20"/>
      <c r="O167" s="20"/>
      <c r="P167" s="20"/>
      <c r="Q167" s="20" t="s">
        <v>1709</v>
      </c>
      <c r="R167" s="20" t="s">
        <v>1507</v>
      </c>
      <c r="S167" s="20"/>
      <c r="T167" s="20"/>
      <c r="U167" s="20"/>
      <c r="V167" s="20"/>
      <c r="W167" s="20"/>
      <c r="X167" s="23"/>
      <c r="Y167" s="23" t="s">
        <v>1485</v>
      </c>
      <c r="Z167" s="23"/>
      <c r="AA167" s="23" t="s">
        <v>1486</v>
      </c>
      <c r="AB167" s="23"/>
      <c r="AC167" s="23"/>
      <c r="AD167" s="23"/>
      <c r="AE167" s="23" t="s">
        <v>36</v>
      </c>
      <c r="AF167" s="22">
        <v>20180219</v>
      </c>
    </row>
    <row r="168" spans="1:1029" s="27" customFormat="1" ht="14.1" customHeight="1">
      <c r="A168" s="20" t="str">
        <f>SUBSTITUTE(SUBSTITUTE(CONCATENATE(I168,IF(L168="Identifier","ID",L168))," ",""),"_","")</f>
        <v>HasSubmissionProcess</v>
      </c>
      <c r="B168" s="21">
        <v>1</v>
      </c>
      <c r="C168" s="20" t="s">
        <v>1500</v>
      </c>
      <c r="D168" s="20"/>
      <c r="E168" s="20"/>
      <c r="F168" s="20" t="str">
        <f>CONCATENATE( IF(G168="","",CONCATENATE(G168,"_ ")),H168,". ",IF(I168="","",CONCATENATE(I168,"_ ")),L168,IF(I168="","",CONCATENATE(". ",M168)))</f>
        <v>Procurement Procedure. Has_ Submission Process. Submission Process</v>
      </c>
      <c r="G168" s="20"/>
      <c r="H168" s="20" t="s">
        <v>1699</v>
      </c>
      <c r="I168" s="20" t="s">
        <v>1519</v>
      </c>
      <c r="J168" s="20"/>
      <c r="K168" s="20"/>
      <c r="L168" s="20" t="str">
        <f>CONCATENATE(IF(P168="","",CONCATENATE(P168,"_ ")),Q168)</f>
        <v>Submission Process</v>
      </c>
      <c r="M168" s="20" t="str">
        <f>L168</f>
        <v>Submission Process</v>
      </c>
      <c r="N168" s="20"/>
      <c r="O168" s="20"/>
      <c r="P168" s="20"/>
      <c r="Q168" s="20" t="s">
        <v>2249</v>
      </c>
      <c r="R168" s="20" t="s">
        <v>1507</v>
      </c>
      <c r="S168" s="20"/>
      <c r="T168" s="20"/>
      <c r="U168" s="20"/>
      <c r="V168" s="20"/>
      <c r="W168" s="20"/>
      <c r="X168" s="23"/>
      <c r="Y168" s="23" t="s">
        <v>1485</v>
      </c>
      <c r="Z168" s="23"/>
      <c r="AA168" s="23" t="s">
        <v>1486</v>
      </c>
      <c r="AB168" s="23"/>
      <c r="AC168" s="23"/>
      <c r="AD168" s="23"/>
      <c r="AE168" s="23" t="s">
        <v>36</v>
      </c>
      <c r="AF168" s="22">
        <v>20180219</v>
      </c>
    </row>
    <row r="169" spans="1:1029" s="27" customFormat="1" ht="14.1" customHeight="1">
      <c r="A169" s="20" t="str">
        <f>SUBSTITUTE(SUBSTITUTE(CONCATENATE(I169,IF(L169="Identifier","ID",L169))," ",""),"_","")</f>
        <v>HasProcurementDocument</v>
      </c>
      <c r="B169" s="21" t="s">
        <v>1492</v>
      </c>
      <c r="C169" s="20" t="s">
        <v>1500</v>
      </c>
      <c r="D169" s="20"/>
      <c r="E169" s="20"/>
      <c r="F169" s="20" t="str">
        <f>CONCATENATE( IF(G169="","",CONCATENATE(G169,"_ ")),H169,". ",IF(I169="","",CONCATENATE(I169,"_ ")),L169,IF(I169="","",CONCATENATE(". ",M169)))</f>
        <v>Procurement Procedure. Has_ Procurement Document. Procurement Document</v>
      </c>
      <c r="G169" s="20"/>
      <c r="H169" s="20" t="s">
        <v>1699</v>
      </c>
      <c r="I169" s="20" t="s">
        <v>1519</v>
      </c>
      <c r="J169" s="20"/>
      <c r="K169" s="20"/>
      <c r="L169" s="20" t="str">
        <f>CONCATENATE(IF(P169="","",CONCATENATE(P169,"_ ")),Q169)</f>
        <v>Procurement Document</v>
      </c>
      <c r="M169" s="20" t="str">
        <f>L169</f>
        <v>Procurement Document</v>
      </c>
      <c r="N169" s="20"/>
      <c r="O169" s="20"/>
      <c r="P169" s="20"/>
      <c r="Q169" s="20" t="s">
        <v>2237</v>
      </c>
      <c r="R169" s="20" t="s">
        <v>1507</v>
      </c>
      <c r="S169" s="20"/>
      <c r="T169" s="20"/>
      <c r="U169" s="20"/>
      <c r="V169" s="20"/>
      <c r="W169" s="20"/>
      <c r="X169" s="23"/>
      <c r="Y169" s="23" t="s">
        <v>1485</v>
      </c>
      <c r="Z169" s="23"/>
      <c r="AA169" s="23" t="s">
        <v>1486</v>
      </c>
      <c r="AB169" s="23"/>
      <c r="AC169" s="23"/>
      <c r="AD169" s="23"/>
      <c r="AE169" s="23" t="s">
        <v>36</v>
      </c>
      <c r="AF169" s="22">
        <v>20180219</v>
      </c>
    </row>
    <row r="170" spans="1:1029" s="13" customFormat="1" ht="14.1" customHeight="1">
      <c r="A170" s="11" t="str">
        <f>SUBSTITUTE(CONCATENATE(G170,H170)," ","")</f>
        <v>ProcurementProject</v>
      </c>
      <c r="B170" s="12"/>
      <c r="C170" s="24" t="s">
        <v>1500</v>
      </c>
      <c r="D170" s="11"/>
      <c r="E170" s="11"/>
      <c r="F170" s="11" t="str">
        <f>CONCATENATE(IF(G170="","",CONCATENATE(G170,"_ ")),H170,". Details")</f>
        <v>Procurement Project. Details</v>
      </c>
      <c r="G170" s="11"/>
      <c r="H170" s="24" t="s">
        <v>1506</v>
      </c>
      <c r="I170" s="11"/>
      <c r="J170" s="11"/>
      <c r="K170" s="11"/>
      <c r="L170" s="11"/>
      <c r="M170" s="11"/>
      <c r="N170" s="11"/>
      <c r="O170" s="11"/>
      <c r="P170" s="11"/>
      <c r="Q170" s="11"/>
      <c r="R170" s="11" t="s">
        <v>1483</v>
      </c>
      <c r="S170" s="11" t="s">
        <v>2263</v>
      </c>
      <c r="T170" s="11"/>
      <c r="U170" s="11"/>
      <c r="V170" s="11"/>
      <c r="W170" s="11"/>
      <c r="X170" s="11"/>
      <c r="Y170" s="11" t="s">
        <v>1485</v>
      </c>
      <c r="Z170" s="11"/>
      <c r="AA170" s="11" t="s">
        <v>1486</v>
      </c>
      <c r="AB170" s="11"/>
      <c r="AC170" s="11"/>
      <c r="AD170" s="11" t="s">
        <v>1486</v>
      </c>
      <c r="AE170" s="11" t="s">
        <v>1486</v>
      </c>
      <c r="AF170" s="11">
        <v>20180318</v>
      </c>
    </row>
    <row r="171" spans="1:1029" s="27" customFormat="1" ht="14.1" customHeight="1">
      <c r="A171" s="25" t="str">
        <f t="shared" ref="A171:A172" si="40">SUBSTITUTE(CONCATENATE(I171,J171,IF(K171="Identifier","ID",IF(AND(K171="Text",OR(I171&lt;&gt;"",J171&lt;&gt;"")),"",K171)),IF(AND(M171&lt;&gt;"Text",K171&lt;&gt;M171,NOT(AND(K171="URI",M171="Identifier")),NOT(AND(K171="UUID",M171="Identifier")),NOT(AND(K171="OID",M171="Identifier"))),IF(M171="Identifier","ID",M171),""))," ","")</f>
        <v>ID</v>
      </c>
      <c r="B171" s="26" t="s">
        <v>1498</v>
      </c>
      <c r="C171" s="25" t="s">
        <v>1500</v>
      </c>
      <c r="D171" s="25"/>
      <c r="E171" s="25"/>
      <c r="F171" s="25" t="str">
        <f t="shared" ref="F171:F172" si="41">CONCATENATE( IF(G171="","",CONCATENATE(G171,"_ ")),H171,". ",IF(I171="","",CONCATENATE(I171,"_ ")),L171,IF(OR(I171&lt;&gt;"",L171&lt;&gt;M171),CONCATENATE(". ",M171),""))</f>
        <v>Procurement Project. Identifier</v>
      </c>
      <c r="G171" s="25"/>
      <c r="H171" s="25" t="s">
        <v>1506</v>
      </c>
      <c r="I171" s="25"/>
      <c r="J171" s="25"/>
      <c r="K171" s="25" t="s">
        <v>1497</v>
      </c>
      <c r="L171" s="25" t="str">
        <f t="shared" ref="L171:L172" si="42">IF(J171&lt;&gt;"",CONCATENATE(J171," ",K171),K171)</f>
        <v>Identifier</v>
      </c>
      <c r="M171" s="25" t="s">
        <v>1497</v>
      </c>
      <c r="N171" s="25"/>
      <c r="O171" s="25" t="str">
        <f t="shared" ref="O171:O172" si="43">IF(N171&lt;&gt;"",CONCATENATE(N171,"_ ",M171,". Type"),CONCATENATE(M171,". Type"))</f>
        <v>Identifier. Type</v>
      </c>
      <c r="P171" s="25"/>
      <c r="Q171" s="25"/>
      <c r="R171" s="25" t="s">
        <v>1490</v>
      </c>
      <c r="S171" s="25"/>
      <c r="T171" s="25"/>
      <c r="U171" s="25"/>
      <c r="Y171" s="14" t="s">
        <v>1485</v>
      </c>
      <c r="AA171" s="27" t="s">
        <v>1486</v>
      </c>
      <c r="AE171" s="27" t="s">
        <v>1486</v>
      </c>
      <c r="AF171" s="28">
        <v>20180318</v>
      </c>
    </row>
    <row r="172" spans="1:1029" s="27" customFormat="1" ht="14.1" customHeight="1">
      <c r="A172" s="25" t="str">
        <f t="shared" si="40"/>
        <v>Description</v>
      </c>
      <c r="B172" s="26" t="s">
        <v>1502</v>
      </c>
      <c r="C172" s="14" t="s">
        <v>1500</v>
      </c>
      <c r="D172" s="25"/>
      <c r="E172" s="25"/>
      <c r="F172" s="25" t="str">
        <f t="shared" si="41"/>
        <v>Procurement Project. Description</v>
      </c>
      <c r="G172" s="25"/>
      <c r="H172" s="25" t="s">
        <v>1506</v>
      </c>
      <c r="I172" s="25"/>
      <c r="J172" s="25"/>
      <c r="K172" s="25" t="s">
        <v>1522</v>
      </c>
      <c r="L172" s="25" t="str">
        <f t="shared" si="42"/>
        <v>Description</v>
      </c>
      <c r="M172" s="25" t="s">
        <v>1522</v>
      </c>
      <c r="N172" s="25"/>
      <c r="O172" s="25" t="str">
        <f t="shared" si="43"/>
        <v>Description. Type</v>
      </c>
      <c r="P172" s="25"/>
      <c r="Q172" s="25"/>
      <c r="R172" s="25" t="s">
        <v>1490</v>
      </c>
      <c r="S172" s="25"/>
      <c r="T172" s="25"/>
      <c r="U172" s="25"/>
      <c r="Y172" s="14" t="s">
        <v>1485</v>
      </c>
      <c r="AA172" s="27" t="s">
        <v>1486</v>
      </c>
      <c r="AE172" s="14" t="s">
        <v>1486</v>
      </c>
      <c r="AF172" s="28">
        <v>20180318</v>
      </c>
    </row>
    <row r="173" spans="1:1029" s="27" customFormat="1" ht="14.1" customHeight="1">
      <c r="A173" s="25" t="str">
        <f>SUBSTITUTE(CONCATENATE(I173,J173,IF(K173="Identifier","ID",IF(AND(K173="Text",OR(I173&lt;&gt;"",J173&lt;&gt;"")),"",K173)),IF(AND(M173&lt;&gt;"Text",K173&lt;&gt;M173,NOT(AND(K173="URI",M173="Identifier")),NOT(AND(K173="UUID",M173="Identifier")),NOT(AND(K173="OID",M173="Identifier"))),IF(M173="Identifier","ID",M173),""))," ","")</f>
        <v>TypeCode</v>
      </c>
      <c r="B173" s="26">
        <v>1</v>
      </c>
      <c r="C173" s="14" t="s">
        <v>1500</v>
      </c>
      <c r="D173" s="25"/>
      <c r="E173" s="13" t="s">
        <v>2254</v>
      </c>
      <c r="F173" s="25" t="str">
        <f>CONCATENATE( IF(G173="","",CONCATENATE(G173,"_ ")),H173,". ",IF(I173="","",CONCATENATE(I173,"_ ")),L173,IF(OR(I173&lt;&gt;"",L173&lt;&gt;M173),CONCATENATE(". ",M173),""))</f>
        <v>Procurement Project. Type Code. Code</v>
      </c>
      <c r="G173" s="25"/>
      <c r="H173" s="25" t="s">
        <v>1506</v>
      </c>
      <c r="I173" s="25"/>
      <c r="J173" s="25" t="s">
        <v>1566</v>
      </c>
      <c r="K173" s="25" t="s">
        <v>1489</v>
      </c>
      <c r="L173" s="25" t="str">
        <f>IF(J173&lt;&gt;"",CONCATENATE(J173," ",K173),K173)</f>
        <v>Type Code</v>
      </c>
      <c r="M173" s="25" t="s">
        <v>1489</v>
      </c>
      <c r="N173" s="25"/>
      <c r="O173" s="25" t="str">
        <f>IF(N173&lt;&gt;"",CONCATENATE(N173,"_ ",M173,". Type"),CONCATENATE(M173,". Type"))</f>
        <v>Code. Type</v>
      </c>
      <c r="P173" s="25"/>
      <c r="Q173" s="25"/>
      <c r="R173" s="25" t="s">
        <v>1490</v>
      </c>
      <c r="S173" s="25"/>
      <c r="T173" s="25"/>
      <c r="U173" s="25"/>
      <c r="Y173" s="14" t="s">
        <v>1485</v>
      </c>
      <c r="AA173" s="27" t="s">
        <v>36</v>
      </c>
      <c r="AE173" s="27" t="s">
        <v>36</v>
      </c>
      <c r="AF173" s="28">
        <v>20180318</v>
      </c>
    </row>
    <row r="174" spans="1:1029">
      <c r="A174" s="14" t="str">
        <f>SUBSTITUTE(CONCATENATE(I174,J174,IF(K174="Identifier","ID",IF(AND(K174="Text",OR(I174&lt;&gt;"",J174&lt;&gt;"")),"",K174)),IF(AND(M174&lt;&gt;"Text",K174&lt;&gt;M174,NOT(AND(K174="URI",M174="Identifier")),NOT(AND(K174="UUID",M174="Identifier")),NOT(AND(K174="OID",M174="Identifier"))),IF(M174="Identifier","ID",M174),""))," ","")</f>
        <v>Title</v>
      </c>
      <c r="B174" s="19" t="s">
        <v>1502</v>
      </c>
      <c r="C174" s="13" t="s">
        <v>1500</v>
      </c>
      <c r="F174" s="14" t="str">
        <f>CONCATENATE( IF(G174="","",CONCATENATE(G174,"_ ")),H174,". ",IF(I174="","",CONCATENATE(I174,"_ ")),L174,IF(OR(I174&lt;&gt;"",L174&lt;&gt;M174),CONCATENATE(". ",M174),""))</f>
        <v>Procurement Project. Title. Text</v>
      </c>
      <c r="H174" s="25" t="s">
        <v>1506</v>
      </c>
      <c r="I174" s="14"/>
      <c r="J174" s="14"/>
      <c r="K174" s="14" t="s">
        <v>1385</v>
      </c>
      <c r="L174" s="14" t="str">
        <f>IF(J174&lt;&gt;"",CONCATENATE(J174," ",K174),K174)</f>
        <v>Title</v>
      </c>
      <c r="M174" s="14" t="s">
        <v>1494</v>
      </c>
      <c r="N174" s="14"/>
      <c r="O174" s="14" t="str">
        <f>IF(N174&lt;&gt;"",CONCATENATE(N174,"_ ",M174,". Type"),CONCATENATE(M174,". Type"))</f>
        <v>Text. Type</v>
      </c>
      <c r="P174" s="14"/>
      <c r="Q174" s="14"/>
      <c r="R174" s="14" t="s">
        <v>1490</v>
      </c>
      <c r="S174" s="14"/>
      <c r="T174" s="14"/>
      <c r="U174" s="14"/>
      <c r="V174" s="14"/>
      <c r="W174" s="14"/>
      <c r="X174" s="14"/>
      <c r="Y174" s="14" t="s">
        <v>1485</v>
      </c>
      <c r="Z174" s="14"/>
      <c r="AA174" s="14" t="s">
        <v>1486</v>
      </c>
      <c r="AB174" s="14"/>
      <c r="AC174" s="14"/>
      <c r="AD174" s="14"/>
      <c r="AE174" s="14" t="s">
        <v>1486</v>
      </c>
      <c r="AF174" s="28">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7" customFormat="1" ht="14.1" customHeight="1">
      <c r="A175" s="20" t="str">
        <f>SUBSTITUTE(SUBSTITUTE(CONCATENATE(I175,IF(L175="Identifier","ID",L175))," ",""),"_","")</f>
        <v>GeneratesContract</v>
      </c>
      <c r="B175" s="21" t="s">
        <v>1502</v>
      </c>
      <c r="C175" s="20" t="s">
        <v>1500</v>
      </c>
      <c r="D175" s="20"/>
      <c r="E175" s="20"/>
      <c r="F175" s="20" t="str">
        <f>CONCATENATE( IF(G175="","",CONCATENATE(G175,"_ ")),H175,". ",IF(I175="","",CONCATENATE(I175,"_ ")),L175,IF(I175="","",CONCATENATE(". ",M175)))</f>
        <v>Procurement Project. Generates_ Contract. Contract</v>
      </c>
      <c r="G175" s="20"/>
      <c r="H175" s="20" t="s">
        <v>1506</v>
      </c>
      <c r="I175" s="20" t="s">
        <v>2255</v>
      </c>
      <c r="J175" s="20"/>
      <c r="K175" s="20"/>
      <c r="L175" s="20" t="str">
        <f>CONCATENATE(IF(P175="","",CONCATENATE(P175,"_ ")),Q175)</f>
        <v>Contract</v>
      </c>
      <c r="M175" s="20" t="str">
        <f>L175</f>
        <v>Contract</v>
      </c>
      <c r="N175" s="20"/>
      <c r="O175" s="20"/>
      <c r="P175" s="20"/>
      <c r="Q175" s="20" t="s">
        <v>312</v>
      </c>
      <c r="R175" s="20" t="s">
        <v>1507</v>
      </c>
      <c r="S175" s="20" t="s">
        <v>2256</v>
      </c>
      <c r="T175" s="20"/>
      <c r="U175" s="20"/>
      <c r="V175" s="20"/>
      <c r="W175" s="20"/>
      <c r="X175" s="23"/>
      <c r="Y175" s="23" t="s">
        <v>1485</v>
      </c>
      <c r="Z175" s="23"/>
      <c r="AA175" s="23" t="s">
        <v>1486</v>
      </c>
      <c r="AB175" s="23"/>
      <c r="AC175" s="23"/>
      <c r="AD175" s="23"/>
      <c r="AE175" s="23" t="s">
        <v>1486</v>
      </c>
      <c r="AF175" s="22">
        <v>20180318</v>
      </c>
    </row>
    <row r="176" spans="1:1029" s="27" customFormat="1" ht="14.1" customHeight="1">
      <c r="A176" s="20" t="str">
        <f>SUBSTITUTE(SUBSTITUTE(CONCATENATE(I176,IF(L176="Identifier","ID",L176))," ",""),"_","")</f>
        <v>HasPurpose</v>
      </c>
      <c r="B176" s="21">
        <v>1</v>
      </c>
      <c r="C176" s="20" t="s">
        <v>1500</v>
      </c>
      <c r="D176" s="20"/>
      <c r="E176" s="20"/>
      <c r="F176" s="20" t="str">
        <f>CONCATENATE( IF(G176="","",CONCATENATE(G176,"_ ")),H176,". ",IF(I176="","",CONCATENATE(I176,"_ ")),L176,IF(I176="","",CONCATENATE(". ",M176)))</f>
        <v>Procurement Project. Has_ Purpose. Purpose</v>
      </c>
      <c r="G176" s="20"/>
      <c r="H176" s="20" t="s">
        <v>1506</v>
      </c>
      <c r="I176" s="20" t="s">
        <v>1519</v>
      </c>
      <c r="J176" s="20"/>
      <c r="K176" s="20"/>
      <c r="L176" s="20" t="str">
        <f>CONCATENATE(IF(P176="","",CONCATENATE(P176,"_ ")),Q176)</f>
        <v>Purpose</v>
      </c>
      <c r="M176" s="20" t="str">
        <f>L176</f>
        <v>Purpose</v>
      </c>
      <c r="N176" s="20"/>
      <c r="O176" s="20"/>
      <c r="P176" s="20"/>
      <c r="Q176" s="20" t="s">
        <v>1528</v>
      </c>
      <c r="R176" s="20" t="s">
        <v>1507</v>
      </c>
      <c r="S176" s="20"/>
      <c r="T176" s="20"/>
      <c r="U176" s="20"/>
      <c r="V176" s="20"/>
      <c r="W176" s="20"/>
      <c r="X176" s="23"/>
      <c r="Y176" s="23" t="s">
        <v>1485</v>
      </c>
      <c r="Z176" s="23"/>
      <c r="AA176" s="23" t="s">
        <v>1486</v>
      </c>
      <c r="AB176" s="23"/>
      <c r="AC176" s="23"/>
      <c r="AD176" s="23"/>
      <c r="AE176" s="23" t="s">
        <v>1486</v>
      </c>
      <c r="AF176" s="22">
        <v>20180318</v>
      </c>
    </row>
    <row r="177" spans="1:1029" s="27" customFormat="1" ht="14.1" customHeight="1">
      <c r="A177" s="20" t="str">
        <f>SUBSTITUTE(SUBSTITUTE(CONCATENATE(I177,IF(L177="Identifier","ID",L177))," ",""),"_","")</f>
        <v>HasBudget</v>
      </c>
      <c r="B177" s="21">
        <v>1</v>
      </c>
      <c r="C177" s="20" t="s">
        <v>1500</v>
      </c>
      <c r="D177" s="20"/>
      <c r="E177" s="20"/>
      <c r="F177" s="20" t="str">
        <f>CONCATENATE( IF(G177="","",CONCATENATE(G177,"_ ")),H177,". ",IF(I177="","",CONCATENATE(I177,"_ ")),L177,IF(I177="","",CONCATENATE(". ",M177)))</f>
        <v>Procurement Project. Has_ Budget. Budget</v>
      </c>
      <c r="G177" s="20"/>
      <c r="H177" s="20" t="s">
        <v>1506</v>
      </c>
      <c r="I177" s="20" t="s">
        <v>1519</v>
      </c>
      <c r="J177" s="20"/>
      <c r="K177" s="20"/>
      <c r="L177" s="20" t="str">
        <f>CONCATENATE(IF(P177="","",CONCATENATE(P177,"_ ")),Q177)</f>
        <v>Budget</v>
      </c>
      <c r="M177" s="20" t="str">
        <f>L177</f>
        <v>Budget</v>
      </c>
      <c r="N177" s="20"/>
      <c r="O177" s="20"/>
      <c r="P177" s="20"/>
      <c r="Q177" s="20" t="s">
        <v>2258</v>
      </c>
      <c r="R177" s="20" t="s">
        <v>1507</v>
      </c>
      <c r="S177" s="20"/>
      <c r="T177" s="20"/>
      <c r="U177" s="20"/>
      <c r="V177" s="20"/>
      <c r="W177" s="20"/>
      <c r="X177" s="23"/>
      <c r="Y177" s="23" t="s">
        <v>1485</v>
      </c>
      <c r="Z177" s="23"/>
      <c r="AA177" s="23" t="s">
        <v>1486</v>
      </c>
      <c r="AB177" s="23"/>
      <c r="AC177" s="23"/>
      <c r="AD177" s="23"/>
      <c r="AE177" s="23" t="s">
        <v>1486</v>
      </c>
      <c r="AF177" s="22">
        <v>20180318</v>
      </c>
    </row>
    <row r="178" spans="1:1029" s="13" customFormat="1" ht="14.1" customHeight="1">
      <c r="A178" s="11" t="str">
        <f>SUBSTITUTE(CONCATENATE(G178,H178)," ","")</f>
        <v>ProcurementProjectGroup</v>
      </c>
      <c r="B178" s="12"/>
      <c r="C178" s="24" t="s">
        <v>1500</v>
      </c>
      <c r="D178" s="11"/>
      <c r="E178" s="11"/>
      <c r="F178" s="11" t="str">
        <f>CONCATENATE(IF(G178="","",CONCATENATE(G178,"_ ")),H178,". Details")</f>
        <v>Procurement Project Group. Details</v>
      </c>
      <c r="G178" s="11"/>
      <c r="H178" s="24" t="s">
        <v>2259</v>
      </c>
      <c r="I178" s="11"/>
      <c r="J178" s="11"/>
      <c r="K178" s="11"/>
      <c r="L178" s="11"/>
      <c r="M178" s="11"/>
      <c r="N178" s="11"/>
      <c r="O178" s="11"/>
      <c r="P178" s="11"/>
      <c r="Q178" s="11"/>
      <c r="R178" s="11" t="s">
        <v>1483</v>
      </c>
      <c r="S178" s="11" t="s">
        <v>2221</v>
      </c>
      <c r="T178" s="11"/>
      <c r="U178" s="11"/>
      <c r="V178" s="11"/>
      <c r="W178" s="11"/>
      <c r="X178" s="11"/>
      <c r="Y178" s="11" t="s">
        <v>1485</v>
      </c>
      <c r="Z178" s="11" t="s">
        <v>2260</v>
      </c>
      <c r="AA178" s="11" t="s">
        <v>1486</v>
      </c>
      <c r="AB178" s="11"/>
      <c r="AC178" s="11"/>
      <c r="AD178" s="11" t="s">
        <v>1486</v>
      </c>
      <c r="AE178" s="11" t="s">
        <v>1486</v>
      </c>
      <c r="AF178" s="11">
        <v>20180318</v>
      </c>
    </row>
    <row r="179" spans="1:1029" s="27" customFormat="1" ht="14.1" customHeight="1">
      <c r="A179" s="20" t="str">
        <f>SUBSTITUTE(SUBSTITUTE(CONCATENATE(I179,IF(L179="Identifier","ID",L179))," ",""),"_","")</f>
        <v>GroupsProcurementProject</v>
      </c>
      <c r="B179" s="21" t="s">
        <v>1502</v>
      </c>
      <c r="C179" s="20" t="s">
        <v>1500</v>
      </c>
      <c r="D179" s="20"/>
      <c r="E179" s="20"/>
      <c r="F179" s="20" t="str">
        <f>CONCATENATE( IF(G179="","",CONCATENATE(G179,"_ ")),H179,". ",IF(I179="","",CONCATENATE(I179,"_ ")),L179,IF(I179="","",CONCATENATE(". ",M179)))</f>
        <v>Procurement Project Group. Groups_ Procurement Project. Procurement Project</v>
      </c>
      <c r="G179" s="20"/>
      <c r="H179" s="20" t="s">
        <v>2259</v>
      </c>
      <c r="I179" s="20" t="s">
        <v>2261</v>
      </c>
      <c r="J179" s="20"/>
      <c r="K179" s="20"/>
      <c r="L179" s="20" t="str">
        <f>CONCATENATE(IF(P179="","",CONCATENATE(P179,"_ ")),Q179)</f>
        <v>Procurement Project</v>
      </c>
      <c r="M179" s="20" t="str">
        <f>L179</f>
        <v>Procurement Project</v>
      </c>
      <c r="N179" s="20"/>
      <c r="O179" s="20"/>
      <c r="P179" s="20"/>
      <c r="Q179" s="20" t="s">
        <v>1506</v>
      </c>
      <c r="R179" s="20" t="s">
        <v>1507</v>
      </c>
      <c r="S179" s="20" t="s">
        <v>2262</v>
      </c>
      <c r="T179" s="20"/>
      <c r="U179" s="20"/>
      <c r="V179" s="20"/>
      <c r="W179" s="20"/>
      <c r="X179" s="23"/>
      <c r="Y179" s="23" t="s">
        <v>1485</v>
      </c>
      <c r="Z179" s="23"/>
      <c r="AA179" s="23" t="s">
        <v>1486</v>
      </c>
      <c r="AB179" s="23"/>
      <c r="AC179" s="23"/>
      <c r="AD179" s="23"/>
      <c r="AE179" s="23" t="s">
        <v>1486</v>
      </c>
      <c r="AF179" s="22">
        <v>20180318</v>
      </c>
    </row>
    <row r="180" spans="1:1029" s="13" customFormat="1" ht="14.1" customHeight="1">
      <c r="A180" s="11" t="str">
        <f>SUBSTITUTE(CONCATENATE(G180,H180)," ","")</f>
        <v>ProcuringEntity</v>
      </c>
      <c r="B180" s="12"/>
      <c r="C180" s="24" t="s">
        <v>162</v>
      </c>
      <c r="D180" s="11"/>
      <c r="E180" s="11"/>
      <c r="F180" s="11" t="str">
        <f>CONCATENATE(IF(G180="","",CONCATENATE(G180,"_ ")),H180,". Details")</f>
        <v>Procuring Entity. Details</v>
      </c>
      <c r="G180" s="11"/>
      <c r="H180" s="24" t="s">
        <v>1517</v>
      </c>
      <c r="I180" s="11"/>
      <c r="J180" s="11"/>
      <c r="K180" s="11"/>
      <c r="L180" s="11"/>
      <c r="M180" s="11"/>
      <c r="N180" s="11"/>
      <c r="O180" s="11"/>
      <c r="P180" s="11"/>
      <c r="Q180" s="11"/>
      <c r="R180" s="11" t="s">
        <v>1483</v>
      </c>
      <c r="S180" s="11" t="s">
        <v>1712</v>
      </c>
      <c r="T180" s="11"/>
      <c r="U180" s="11"/>
      <c r="V180" s="11"/>
      <c r="W180" s="11"/>
      <c r="X180" s="11"/>
      <c r="Y180" s="11" t="s">
        <v>1485</v>
      </c>
      <c r="Z180" s="11"/>
      <c r="AA180" s="11" t="s">
        <v>1486</v>
      </c>
      <c r="AB180" s="11"/>
      <c r="AC180" s="11"/>
      <c r="AD180" s="11" t="s">
        <v>36</v>
      </c>
      <c r="AE180" s="11" t="s">
        <v>1486</v>
      </c>
      <c r="AF180" s="11">
        <v>20180208</v>
      </c>
    </row>
    <row r="181" spans="1:1029" s="27" customFormat="1" ht="14.1" customHeight="1">
      <c r="A181" s="25" t="str">
        <f>SUBSTITUTE(CONCATENATE(I181,J181,IF(K181="Identifier","ID",IF(AND(K181="Text",OR(I181&lt;&gt;"",J181&lt;&gt;"")),"",K181)),IF(AND(M181&lt;&gt;"Text",K181&lt;&gt;M181,NOT(AND(K181="URI",M181="Identifier")),NOT(AND(K181="UUID",M181="Identifier")),NOT(AND(K181="OID",M181="Identifier"))),IF(M181="Identifier","ID",M181),""))," ","")</f>
        <v>ProcuringEntityRoleTypeCode</v>
      </c>
      <c r="B181" s="26" t="s">
        <v>1498</v>
      </c>
      <c r="C181" s="14" t="s">
        <v>1713</v>
      </c>
      <c r="D181" s="25"/>
      <c r="E181" s="13" t="s">
        <v>1714</v>
      </c>
      <c r="F181" s="25" t="str">
        <f>CONCATENATE( IF(G181="","",CONCATENATE(G181,"_ ")),H181,". ",IF(I181="","",CONCATENATE(I181,"_ ")),L181,IF(OR(I181&lt;&gt;"",L181&lt;&gt;M181),CONCATENATE(". ",M181),""))</f>
        <v>Procuring Entity. Procuring Entity Role Type Code. Code</v>
      </c>
      <c r="G181" s="25"/>
      <c r="H181" s="25" t="s">
        <v>1517</v>
      </c>
      <c r="I181" s="25"/>
      <c r="J181" s="25" t="s">
        <v>1715</v>
      </c>
      <c r="K181" s="25" t="s">
        <v>1489</v>
      </c>
      <c r="L181" s="25" t="str">
        <f>IF(J181&lt;&gt;"",CONCATENATE(J181," ",K181),K181)</f>
        <v>Procuring Entity Role Type Code</v>
      </c>
      <c r="M181" s="25" t="s">
        <v>1489</v>
      </c>
      <c r="N181" s="25"/>
      <c r="O181" s="25" t="str">
        <f>IF(N181&lt;&gt;"",CONCATENATE(N181,"_ ",M181,". Type"),CONCATENATE(M181,". Type"))</f>
        <v>Code. Type</v>
      </c>
      <c r="P181" s="25"/>
      <c r="Q181" s="25"/>
      <c r="R181" s="25" t="s">
        <v>1490</v>
      </c>
      <c r="S181" s="25"/>
      <c r="T181" s="25" t="s">
        <v>1716</v>
      </c>
      <c r="U181" s="25"/>
      <c r="AA181" s="27" t="s">
        <v>1486</v>
      </c>
      <c r="AE181" s="27" t="s">
        <v>36</v>
      </c>
      <c r="AF181" s="28">
        <v>20180208</v>
      </c>
    </row>
    <row r="182" spans="1:1029" s="27" customFormat="1" ht="14.1" customHeight="1">
      <c r="A182" s="25" t="str">
        <f>SUBSTITUTE(CONCATENATE(I182,J182,IF(K182="Identifier","ID",IF(AND(K182="Text",OR(I182&lt;&gt;"",J182&lt;&gt;"")),"",K182)),IF(AND(M182&lt;&gt;"Text",K182&lt;&gt;M182,NOT(AND(K182="URI",M182="Identifier")),NOT(AND(K182="UUID",M182="Identifier")),NOT(AND(K182="OID",M182="Identifier"))),IF(M182="Identifier","ID",M182),""))," ","")</f>
        <v>TypeCode</v>
      </c>
      <c r="B182" s="26">
        <v>1</v>
      </c>
      <c r="C182" s="14" t="s">
        <v>1717</v>
      </c>
      <c r="D182" s="25"/>
      <c r="E182" s="13" t="s">
        <v>1718</v>
      </c>
      <c r="F182" s="25" t="str">
        <f>CONCATENATE( IF(G182="","",CONCATENATE(G182,"_ ")),H182,". ",IF(I182="","",CONCATENATE(I182,"_ ")),L182,IF(OR(I182&lt;&gt;"",L182&lt;&gt;M182),CONCATENATE(". ",M182),""))</f>
        <v>Procuring Entity. Type Code. Code</v>
      </c>
      <c r="G182" s="25"/>
      <c r="H182" s="25" t="s">
        <v>1517</v>
      </c>
      <c r="I182" s="25"/>
      <c r="J182" s="25" t="s">
        <v>1566</v>
      </c>
      <c r="K182" s="25" t="s">
        <v>1489</v>
      </c>
      <c r="L182" s="25" t="str">
        <f>IF(J182&lt;&gt;"",CONCATENATE(J182," ",K182),K182)</f>
        <v>Type Code</v>
      </c>
      <c r="M182" s="25" t="s">
        <v>1489</v>
      </c>
      <c r="N182" s="25"/>
      <c r="O182" s="25" t="str">
        <f>IF(N182&lt;&gt;"",CONCATENATE(N182,"_ ",M182,". Type"),CONCATENATE(M182,". Type"))</f>
        <v>Code. Type</v>
      </c>
      <c r="P182" s="25"/>
      <c r="Q182" s="25"/>
      <c r="R182" s="25" t="s">
        <v>1490</v>
      </c>
      <c r="S182" s="25"/>
      <c r="T182" s="25" t="s">
        <v>1719</v>
      </c>
      <c r="U182" s="25"/>
      <c r="AA182" s="27" t="s">
        <v>36</v>
      </c>
      <c r="AE182" s="27" t="s">
        <v>36</v>
      </c>
      <c r="AF182" s="28">
        <v>20180208</v>
      </c>
    </row>
    <row r="183" spans="1:1029" s="27" customFormat="1" ht="14.1" customHeight="1">
      <c r="A183" s="25" t="str">
        <f>SUBSTITUTE(CONCATENATE(I183,J183,IF(K183="Identifier","ID",IF(AND(K183="Text",OR(I183&lt;&gt;"",J183&lt;&gt;"")),"",K183)),IF(AND(M183&lt;&gt;"Text",K183&lt;&gt;M183,NOT(AND(K183="URI",M183="Identifier")),NOT(AND(K183="UUID",M183="Identifier")),NOT(AND(K183="OID",M183="Identifier"))),IF(M183="Identifier","ID",M183),""))," ","")</f>
        <v>MainActivityTypeCode</v>
      </c>
      <c r="B183" s="26" t="s">
        <v>1498</v>
      </c>
      <c r="C183" s="14" t="s">
        <v>1720</v>
      </c>
      <c r="D183" s="25"/>
      <c r="E183" s="25"/>
      <c r="F183" s="25" t="str">
        <f>CONCATENATE( IF(G183="","",CONCATENATE(G183,"_ ")),H183,". ",IF(I183="","",CONCATENATE(I183,"_ ")),L183,IF(OR(I183&lt;&gt;"",L183&lt;&gt;M183),CONCATENATE(". ",M183),""))</f>
        <v>Procuring Entity. Main Activity Type Code. Code</v>
      </c>
      <c r="G183" s="25"/>
      <c r="H183" s="25" t="s">
        <v>1517</v>
      </c>
      <c r="I183" s="25"/>
      <c r="J183" s="25" t="s">
        <v>1721</v>
      </c>
      <c r="K183" s="25" t="s">
        <v>1489</v>
      </c>
      <c r="L183" s="25" t="str">
        <f>IF(J183&lt;&gt;"",CONCATENATE(J183," ",K183),K183)</f>
        <v>Main Activity Type Code</v>
      </c>
      <c r="M183" s="25" t="s">
        <v>1489</v>
      </c>
      <c r="N183" s="25"/>
      <c r="O183" s="25" t="str">
        <f>IF(N183&lt;&gt;"",CONCATENATE(N183,"_ ",M183,". Type"),CONCATENATE(M183,". Type"))</f>
        <v>Code. Type</v>
      </c>
      <c r="P183" s="25"/>
      <c r="Q183" s="25"/>
      <c r="R183" s="25" t="s">
        <v>1490</v>
      </c>
      <c r="S183" s="25"/>
      <c r="T183" s="25" t="s">
        <v>1722</v>
      </c>
      <c r="U183" s="25"/>
      <c r="AA183" s="27" t="s">
        <v>36</v>
      </c>
      <c r="AE183" s="27" t="s">
        <v>36</v>
      </c>
      <c r="AF183" s="28">
        <v>20180307</v>
      </c>
    </row>
    <row r="184" spans="1:1029" s="27" customFormat="1" ht="14.1" customHeight="1">
      <c r="A184" s="25" t="str">
        <f>SUBSTITUTE(CONCATENATE(I184,J184,IF(K184="Identifier","ID",IF(AND(K184="Text",OR(I184&lt;&gt;"",J184&lt;&gt;"")),"",K184)),IF(AND(M184&lt;&gt;"Text",K184&lt;&gt;M184,NOT(AND(K184="URI",M184="Identifier")),NOT(AND(K184="UUID",M184="Identifier")),NOT(AND(K184="OID",M184="Identifier"))),IF(M184="Identifier","ID",M184),""))," ","")</f>
        <v>TenderSubmissionURI</v>
      </c>
      <c r="B184" s="26" t="s">
        <v>1498</v>
      </c>
      <c r="C184" s="14" t="s">
        <v>1363</v>
      </c>
      <c r="D184" s="25"/>
      <c r="E184" s="25"/>
      <c r="F184" s="25" t="str">
        <f>CONCATENATE( IF(G184="","",CONCATENATE(G184,"_ ")),H184,". ",IF(I184="","",CONCATENATE(I184,"_ ")),L184,IF(OR(I184&lt;&gt;"",L184&lt;&gt;M184),CONCATENATE(". ",M184),""))</f>
        <v>Procuring Entity. Tender Submission URI. URI</v>
      </c>
      <c r="G184" s="25"/>
      <c r="H184" s="25" t="s">
        <v>1517</v>
      </c>
      <c r="I184" s="25"/>
      <c r="J184" s="25" t="s">
        <v>1362</v>
      </c>
      <c r="K184" s="25" t="s">
        <v>1496</v>
      </c>
      <c r="L184" s="25" t="str">
        <f>IF(J184&lt;&gt;"",CONCATENATE(J184," ",K184),K184)</f>
        <v>Tender Submission URI</v>
      </c>
      <c r="M184" s="25" t="s">
        <v>1496</v>
      </c>
      <c r="N184" s="25"/>
      <c r="O184" s="25" t="str">
        <f>IF(N184&lt;&gt;"",CONCATENATE(N184,"_ ",M184,". Type"),CONCATENATE(M184,". Type"))</f>
        <v>URI. Type</v>
      </c>
      <c r="P184" s="25"/>
      <c r="Q184" s="25"/>
      <c r="R184" s="25" t="s">
        <v>1490</v>
      </c>
      <c r="S184" s="25"/>
      <c r="T184" s="25"/>
      <c r="U184" s="25"/>
      <c r="AA184" s="27" t="s">
        <v>36</v>
      </c>
      <c r="AE184" s="27" t="s">
        <v>36</v>
      </c>
      <c r="AF184" s="28">
        <v>20180220</v>
      </c>
    </row>
    <row r="185" spans="1:1029">
      <c r="A185" s="20" t="str">
        <f>SUBSTITUTE(SUBSTITUTE(CONCATENATE(I185,IF(L185="Identifier","ID",L185))," ",""),"_","")</f>
        <v>BuysThroughBuyer</v>
      </c>
      <c r="B185" s="21" t="s">
        <v>1498</v>
      </c>
      <c r="C185" s="23" t="s">
        <v>1723</v>
      </c>
      <c r="D185" s="20"/>
      <c r="E185" s="20"/>
      <c r="F185" s="20" t="str">
        <f>CONCATENATE( IF(G185="","",CONCATENATE(G185,"_ ")),H185,". ",IF(I185="","",CONCATENATE(I185,"_ ")),L185,IF(I185="","",CONCATENATE(". ",M185)))</f>
        <v>Procuring Entity. Buys Through_ Buyer. Buyer</v>
      </c>
      <c r="G185" s="20"/>
      <c r="H185" s="20" t="s">
        <v>1517</v>
      </c>
      <c r="I185" s="20" t="s">
        <v>1724</v>
      </c>
      <c r="J185" s="20"/>
      <c r="K185" s="20"/>
      <c r="L185" s="20" t="str">
        <f>CONCATENATE(IF(P185="","",CONCATENATE(P185,"_ ")),Q185)</f>
        <v>Buyer</v>
      </c>
      <c r="M185" s="20" t="str">
        <f>L185</f>
        <v>Buyer</v>
      </c>
      <c r="N185" s="20"/>
      <c r="O185" s="20"/>
      <c r="P185" s="20"/>
      <c r="Q185" s="22" t="s">
        <v>157</v>
      </c>
      <c r="R185" s="20" t="s">
        <v>1507</v>
      </c>
      <c r="S185" s="23" t="s">
        <v>1725</v>
      </c>
      <c r="T185" s="23"/>
      <c r="U185" s="23"/>
      <c r="V185" s="23"/>
      <c r="W185" s="23"/>
      <c r="X185" s="23"/>
      <c r="Y185" s="23" t="s">
        <v>1485</v>
      </c>
      <c r="Z185" s="23"/>
      <c r="AA185" s="23" t="s">
        <v>1486</v>
      </c>
      <c r="AB185" s="23"/>
      <c r="AC185" s="23"/>
      <c r="AD185" s="23"/>
      <c r="AE185" s="23"/>
      <c r="AF185" s="22">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20" t="str">
        <f>SUBSTITUTE(SUBSTITUTE(CONCATENATE(I186,IF(L186="Identifier","ID",L186))," ",""),"_","")</f>
        <v>ResponsibleForProcurementProcedure</v>
      </c>
      <c r="B186" s="21" t="s">
        <v>1502</v>
      </c>
      <c r="C186" s="23" t="s">
        <v>1500</v>
      </c>
      <c r="D186" s="20"/>
      <c r="E186" s="20"/>
      <c r="F186" s="20" t="str">
        <f>CONCATENATE( IF(G186="","",CONCATENATE(G186,"_ ")),H186,". ",IF(I186="","",CONCATENATE(I186,"_ ")),L186,IF(I186="","",CONCATENATE(". ",M186)))</f>
        <v>Procuring Entity. Responsible For_ Procurement Procedure. Procurement Procedure</v>
      </c>
      <c r="G186" s="20"/>
      <c r="H186" s="20" t="s">
        <v>1517</v>
      </c>
      <c r="I186" s="20" t="s">
        <v>2246</v>
      </c>
      <c r="J186" s="20"/>
      <c r="K186" s="20"/>
      <c r="L186" s="20" t="str">
        <f>CONCATENATE(IF(P186="","",CONCATENATE(P186,"_ ")),Q186)</f>
        <v>Procurement Procedure</v>
      </c>
      <c r="M186" s="20" t="str">
        <f>L186</f>
        <v>Procurement Procedure</v>
      </c>
      <c r="N186" s="20"/>
      <c r="O186" s="20"/>
      <c r="P186" s="20"/>
      <c r="Q186" s="22" t="s">
        <v>1699</v>
      </c>
      <c r="R186" s="20" t="s">
        <v>1507</v>
      </c>
      <c r="S186" s="23"/>
      <c r="T186" s="23"/>
      <c r="U186" s="23"/>
      <c r="V186" s="23"/>
      <c r="W186" s="23"/>
      <c r="X186" s="23"/>
      <c r="Y186" s="23" t="s">
        <v>1485</v>
      </c>
      <c r="Z186" s="23"/>
      <c r="AA186" s="23" t="s">
        <v>36</v>
      </c>
      <c r="AB186" s="23"/>
      <c r="AC186" s="23"/>
      <c r="AD186" s="23"/>
      <c r="AE186" s="23"/>
      <c r="AF186" s="22">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20" t="str">
        <f>SUBSTITUTE(SUBSTITUTE(CONCATENATE(I187,IF(L187="Identifier","ID",L187))," ",""),"_","")</f>
        <v>OutsourcesManagementOntoorg:Organization</v>
      </c>
      <c r="B187" s="21" t="s">
        <v>1502</v>
      </c>
      <c r="C187" s="23" t="s">
        <v>1500</v>
      </c>
      <c r="D187" s="20"/>
      <c r="E187" s="20"/>
      <c r="F187" s="20" t="str">
        <f>CONCATENATE( IF(G187="","",CONCATENATE(G187,"_ ")),H187,". ",IF(I187="","",CONCATENATE(I187,"_ ")),L187,IF(I187="","",CONCATENATE(". ",M187)))</f>
        <v>Procuring Entity. Outsources Management Onto_ org:Organization. org:Organization</v>
      </c>
      <c r="G187" s="20"/>
      <c r="H187" s="20" t="s">
        <v>1517</v>
      </c>
      <c r="I187" s="20" t="s">
        <v>2247</v>
      </c>
      <c r="J187" s="20"/>
      <c r="K187" s="20"/>
      <c r="L187" s="20" t="str">
        <f>CONCATENATE(IF(P187="","",CONCATENATE(P187,"_ ")),Q187)</f>
        <v>org:Organization</v>
      </c>
      <c r="M187" s="20" t="str">
        <f>L187</f>
        <v>org:Organization</v>
      </c>
      <c r="N187" s="20"/>
      <c r="O187" s="20"/>
      <c r="P187" s="20"/>
      <c r="Q187" s="22" t="s">
        <v>2248</v>
      </c>
      <c r="R187" s="20" t="s">
        <v>1507</v>
      </c>
      <c r="S187" s="23"/>
      <c r="T187" s="23"/>
      <c r="U187" s="23"/>
      <c r="V187" s="23"/>
      <c r="W187" s="23"/>
      <c r="X187" s="23" t="s">
        <v>1046</v>
      </c>
      <c r="Y187" s="23" t="s">
        <v>1485</v>
      </c>
      <c r="Z187" s="23"/>
      <c r="AA187" s="23" t="s">
        <v>36</v>
      </c>
      <c r="AB187" s="23"/>
      <c r="AC187" s="23"/>
      <c r="AD187" s="23"/>
      <c r="AE187" s="23"/>
      <c r="AF187" s="22">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3" customFormat="1" ht="14.1" customHeight="1">
      <c r="A188" s="11" t="str">
        <f>SUBSTITUTE(CONCATENATE(G188,H188)," ","")</f>
        <v>Purpose</v>
      </c>
      <c r="B188" s="12"/>
      <c r="C188" s="11" t="s">
        <v>1726</v>
      </c>
      <c r="D188" s="11"/>
      <c r="E188" s="11"/>
      <c r="F188" s="11" t="str">
        <f>CONCATENATE(IF(G188="","",CONCATENATE(G188,"_ ")),H188,". Details")</f>
        <v>Purpose. Details</v>
      </c>
      <c r="G188" s="11"/>
      <c r="H188" s="24" t="s">
        <v>1528</v>
      </c>
      <c r="I188" s="11"/>
      <c r="J188" s="11"/>
      <c r="K188" s="11"/>
      <c r="L188" s="11"/>
      <c r="M188" s="11"/>
      <c r="N188" s="11"/>
      <c r="O188" s="11"/>
      <c r="P188" s="11"/>
      <c r="Q188" s="11"/>
      <c r="R188" s="11" t="s">
        <v>1483</v>
      </c>
      <c r="S188" s="11"/>
      <c r="T188" s="11"/>
      <c r="U188" s="11"/>
      <c r="V188" s="11"/>
      <c r="W188" s="11"/>
      <c r="X188" s="11"/>
      <c r="Y188" s="11" t="s">
        <v>1485</v>
      </c>
      <c r="Z188" s="11"/>
      <c r="AA188" s="11"/>
      <c r="AB188" s="11"/>
      <c r="AC188" s="11"/>
      <c r="AD188" s="11"/>
      <c r="AE188" s="11"/>
      <c r="AF188" s="70">
        <v>20180314</v>
      </c>
    </row>
    <row r="189" spans="1:1029">
      <c r="A189" s="14" t="str">
        <f>SUBSTITUTE(CONCATENATE(I189,J189,IF(K189="Identifier","ID",IF(AND(K189="Text",OR(I189&lt;&gt;"",J189&lt;&gt;"")),"",K189)),IF(AND(M189&lt;&gt;"Text",K189&lt;&gt;M189,NOT(AND(K189="URI",M189="Identifier")),NOT(AND(K189="UUID",M189="Identifier")),NOT(AND(K189="OID",M189="Identifier"))),IF(M189="Identifier","ID",M189),""))," ","")</f>
        <v>TypeCode</v>
      </c>
      <c r="B189" s="19" t="s">
        <v>1502</v>
      </c>
      <c r="C189" s="13" t="s">
        <v>1727</v>
      </c>
      <c r="E189" s="16" t="s">
        <v>1728</v>
      </c>
      <c r="F189" s="14" t="str">
        <f>CONCATENATE( IF(G189="","",CONCATENATE(G189,"_ ")),H189,". ",IF(I189="","",CONCATENATE(I189,"_ ")),L189,IF(OR(I189&lt;&gt;"",L189&lt;&gt;M189),CONCATENATE(". ",M189),""))</f>
        <v>Purpose. Type Code. Code</v>
      </c>
      <c r="H189" s="14" t="s">
        <v>1528</v>
      </c>
      <c r="I189" s="14"/>
      <c r="J189" s="14" t="s">
        <v>1566</v>
      </c>
      <c r="K189" s="14" t="s">
        <v>1489</v>
      </c>
      <c r="L189" s="14" t="str">
        <f>IF(J189&lt;&gt;"",CONCATENATE(J189," ",K189),K189)</f>
        <v>Type Code</v>
      </c>
      <c r="M189" s="14" t="s">
        <v>1489</v>
      </c>
      <c r="N189" s="14"/>
      <c r="O189" s="14" t="str">
        <f>IF(N189&lt;&gt;"",CONCATENATE(N189,"_ ",M189,". Type"),CONCATENATE(M189,". Type"))</f>
        <v>Code. Type</v>
      </c>
      <c r="P189" s="14"/>
      <c r="Q189" s="14"/>
      <c r="R189" s="14" t="s">
        <v>1490</v>
      </c>
      <c r="S189" s="14"/>
      <c r="T189" s="14" t="s">
        <v>1729</v>
      </c>
      <c r="U189" s="14"/>
      <c r="V189" s="14"/>
      <c r="W189" s="14"/>
      <c r="X189" s="14"/>
      <c r="Y189" s="14" t="s">
        <v>1485</v>
      </c>
      <c r="Z189" s="14"/>
      <c r="AA189" s="14"/>
      <c r="AB189" s="14"/>
      <c r="AC189" s="14"/>
      <c r="AD189" s="14"/>
      <c r="AE189" s="14"/>
      <c r="AF189" s="17" t="s">
        <v>1536</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4" t="str">
        <f>SUBSTITUTE(CONCATENATE(I190,J190,IF(K190="Identifier","ID",IF(AND(K190="Text",OR(I190&lt;&gt;"",J190&lt;&gt;"")),"",K190)),IF(AND(M190&lt;&gt;"Text",K190&lt;&gt;M190,NOT(AND(K190="URI",M190="Identifier")),NOT(AND(K190="UUID",M190="Identifier")),NOT(AND(K190="OID",M190="Identifier"))),IF(M190="Identifier","ID",M190),""))," ","")</f>
        <v>PlacePerformanceCode</v>
      </c>
      <c r="B190" s="19" t="s">
        <v>1502</v>
      </c>
      <c r="C190" s="13" t="s">
        <v>1730</v>
      </c>
      <c r="E190" s="16" t="s">
        <v>1731</v>
      </c>
      <c r="F190" s="14" t="str">
        <f>CONCATENATE( IF(G190="","",CONCATENATE(G190,"_ ")),H190,". ",IF(I190="","",CONCATENATE(I190,"_ ")),L190,IF(OR(I190&lt;&gt;"",L190&lt;&gt;M190),CONCATENATE(". ",M190),""))</f>
        <v>Purpose. Place Performance Code. Code</v>
      </c>
      <c r="H190" s="14" t="s">
        <v>1528</v>
      </c>
      <c r="I190" s="14"/>
      <c r="J190" s="14" t="s">
        <v>1732</v>
      </c>
      <c r="K190" s="14" t="s">
        <v>1489</v>
      </c>
      <c r="L190" s="14" t="str">
        <f>IF(J190&lt;&gt;"",CONCATENATE(J190," ",K190),K190)</f>
        <v>Place Performance Code</v>
      </c>
      <c r="M190" s="14" t="s">
        <v>1489</v>
      </c>
      <c r="N190" s="14"/>
      <c r="O190" s="14" t="str">
        <f>IF(N190&lt;&gt;"",CONCATENATE(N190,"_ ",M190,". Type"),CONCATENATE(M190,". Type"))</f>
        <v>Code. Type</v>
      </c>
      <c r="P190" s="14"/>
      <c r="Q190" s="14"/>
      <c r="R190" s="14" t="s">
        <v>1490</v>
      </c>
      <c r="S190" s="14"/>
      <c r="T190" s="14" t="s">
        <v>1733</v>
      </c>
      <c r="U190" s="14"/>
      <c r="V190" s="14"/>
      <c r="W190" s="14"/>
      <c r="X190" s="14" t="s">
        <v>993</v>
      </c>
      <c r="Y190" s="14" t="s">
        <v>1485</v>
      </c>
      <c r="Z190" s="14"/>
      <c r="AA190" s="14"/>
      <c r="AB190" s="14"/>
      <c r="AC190" s="14"/>
      <c r="AD190" s="14"/>
      <c r="AE190" s="14"/>
      <c r="AF190" s="17" t="s">
        <v>1734</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4" t="str">
        <f>SUBSTITUTE(CONCATENATE(I191,J191,IF(K191="Identifier","ID",IF(AND(K191="Text",OR(I191&lt;&gt;"",J191&lt;&gt;"")),"",K191)),IF(AND(M191&lt;&gt;"Text",K191&lt;&gt;M191,NOT(AND(K191="URI",M191="Identifier")),NOT(AND(K191="UUID",M191="Identifier")),NOT(AND(K191="OID",M191="Identifier"))),IF(M191="Identifier","ID",M191),""))," ","")</f>
        <v>OptionsIndicator</v>
      </c>
      <c r="B191" s="19" t="s">
        <v>1498</v>
      </c>
      <c r="C191" s="13" t="s">
        <v>1026</v>
      </c>
      <c r="F191" s="14" t="str">
        <f>CONCATENATE( IF(G191="","",CONCATENATE(G191,"_ ")),H191,". ",IF(I191="","",CONCATENATE(I191,"_ ")),L191,IF(OR(I191&lt;&gt;"",L191&lt;&gt;M191),CONCATENATE(". ",M191),""))</f>
        <v>Purpose. Options Indicator. Indicator</v>
      </c>
      <c r="H191" s="14" t="s">
        <v>1528</v>
      </c>
      <c r="I191" s="14"/>
      <c r="J191" s="14" t="s">
        <v>1025</v>
      </c>
      <c r="K191" s="14" t="s">
        <v>1547</v>
      </c>
      <c r="L191" s="14" t="str">
        <f>IF(J191&lt;&gt;"",CONCATENATE(J191," ",K191),K191)</f>
        <v>Options Indicator</v>
      </c>
      <c r="M191" s="14" t="s">
        <v>1547</v>
      </c>
      <c r="N191" s="14"/>
      <c r="O191" s="14" t="str">
        <f>IF(N191&lt;&gt;"",CONCATENATE(N191,"_ ",M191,". Type"),CONCATENATE(M191,". Type"))</f>
        <v>Indicator. Type</v>
      </c>
      <c r="P191" s="14"/>
      <c r="Q191" s="14"/>
      <c r="R191" s="14" t="s">
        <v>1490</v>
      </c>
      <c r="S191" s="14"/>
      <c r="T191" s="14"/>
      <c r="U191" s="14"/>
      <c r="V191" s="14"/>
      <c r="W191" s="14"/>
      <c r="X191" s="14" t="s">
        <v>1025</v>
      </c>
      <c r="Y191" s="14" t="s">
        <v>1485</v>
      </c>
      <c r="Z191" s="14"/>
      <c r="AA191" s="14"/>
      <c r="AB191" s="14"/>
      <c r="AC191" s="14"/>
      <c r="AD191" s="14"/>
      <c r="AE191" s="14"/>
      <c r="AF191" s="17">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4" t="str">
        <f>SUBSTITUTE(CONCATENATE(I192,J192,IF(K192="Identifier","ID",IF(AND(K192="Text",OR(I192&lt;&gt;"",J192&lt;&gt;"")),"",K192)),IF(AND(M192&lt;&gt;"Text",K192&lt;&gt;M192,NOT(AND(K192="URI",M192="Identifier")),NOT(AND(K192="UUID",M192="Identifier")),NOT(AND(K192="OID",M192="Identifier"))),IF(M192="Identifier","ID",M192),""))," ","")</f>
        <v>OptionsDescription</v>
      </c>
      <c r="B192" s="19" t="s">
        <v>1502</v>
      </c>
      <c r="C192" s="13" t="s">
        <v>1735</v>
      </c>
      <c r="F192" s="14" t="str">
        <f>CONCATENATE( IF(G192="","",CONCATENATE(G192,"_ ")),H192,". ",IF(I192="","",CONCATENATE(I192,"_ ")),L192,IF(OR(I192&lt;&gt;"",L192&lt;&gt;M192),CONCATENATE(". ",M192),""))</f>
        <v>Purpose. Options Description. Description</v>
      </c>
      <c r="H192" s="14" t="s">
        <v>1528</v>
      </c>
      <c r="I192" s="14"/>
      <c r="J192" s="14" t="s">
        <v>1025</v>
      </c>
      <c r="K192" s="14" t="s">
        <v>1522</v>
      </c>
      <c r="L192" s="14" t="str">
        <f>IF(J192&lt;&gt;"",CONCATENATE(J192," ",K192),K192)</f>
        <v>Options Description</v>
      </c>
      <c r="M192" s="14" t="s">
        <v>1522</v>
      </c>
      <c r="N192" s="14"/>
      <c r="O192" s="14" t="str">
        <f>IF(N192&lt;&gt;"",CONCATENATE(N192,"_ ",M192,". Type"),CONCATENATE(M192,". Type"))</f>
        <v>Description. Type</v>
      </c>
      <c r="P192" s="14"/>
      <c r="Q192" s="14"/>
      <c r="R192" s="14" t="s">
        <v>1490</v>
      </c>
      <c r="S192" s="14"/>
      <c r="T192" s="14"/>
      <c r="U192" s="14"/>
      <c r="V192" s="14"/>
      <c r="W192" s="14"/>
      <c r="X192" s="14" t="s">
        <v>1025</v>
      </c>
      <c r="Y192" s="14" t="s">
        <v>1485</v>
      </c>
      <c r="Z192" s="14"/>
      <c r="AA192" s="14"/>
      <c r="AB192" s="14"/>
      <c r="AC192" s="14"/>
      <c r="AD192" s="14"/>
      <c r="AE192" s="14"/>
      <c r="AF192" s="17">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4" t="str">
        <f>SUBSTITUTE(CONCATENATE(I193,J193,IF(K193="Identifier","ID",IF(AND(K193="Text",OR(I193&lt;&gt;"",J193&lt;&gt;"")),"",K193)),IF(AND(M193&lt;&gt;"Text",K193&lt;&gt;M193,NOT(AND(K193="URI",M193="Identifier")),NOT(AND(K193="UUID",M193="Identifier")),NOT(AND(K193="OID",M193="Identifier"))),IF(M193="Identifier","ID",M193),""))," ","")</f>
        <v>ContractNatureTypeCode</v>
      </c>
      <c r="B193" s="19" t="s">
        <v>1502</v>
      </c>
      <c r="C193" s="13" t="s">
        <v>1531</v>
      </c>
      <c r="E193" s="13" t="s">
        <v>1532</v>
      </c>
      <c r="F193" s="14" t="str">
        <f>CONCATENATE( IF(G193="","",CONCATENATE(G193,"_ ")),H193,". ",IF(I193="","",CONCATENATE(I193,"_ ")),L193,IF(OR(I193&lt;&gt;"",L193&lt;&gt;M193),CONCATENATE(". ",M193),""))</f>
        <v>Contract Purpose. Contract Nature Type Code. Code</v>
      </c>
      <c r="H193" s="14" t="s">
        <v>1530</v>
      </c>
      <c r="I193" s="14"/>
      <c r="J193" s="14" t="s">
        <v>1533</v>
      </c>
      <c r="K193" s="14" t="s">
        <v>1489</v>
      </c>
      <c r="L193" s="14" t="str">
        <f>IF(J193&lt;&gt;"",CONCATENATE(J193," ",K193),K193)</f>
        <v>Contract Nature Type Code</v>
      </c>
      <c r="M193" s="14" t="s">
        <v>1489</v>
      </c>
      <c r="N193" s="14"/>
      <c r="O193" s="14" t="str">
        <f>IF(N193&lt;&gt;"",CONCATENATE(N193,"_ ",M193,". Type"),CONCATENATE(M193,". Type"))</f>
        <v>Code. Type</v>
      </c>
      <c r="P193" s="14"/>
      <c r="Q193" s="14"/>
      <c r="R193" s="14" t="s">
        <v>1490</v>
      </c>
      <c r="S193" s="14"/>
      <c r="T193" s="14" t="s">
        <v>1534</v>
      </c>
      <c r="U193" s="14"/>
      <c r="V193" s="14"/>
      <c r="W193" s="14"/>
      <c r="X193" s="14" t="s">
        <v>337</v>
      </c>
      <c r="Y193" s="14" t="s">
        <v>1485</v>
      </c>
      <c r="Z193" s="14"/>
      <c r="AA193" s="14" t="s">
        <v>36</v>
      </c>
      <c r="AB193" s="14"/>
      <c r="AC193" s="14"/>
      <c r="AD193" s="14"/>
      <c r="AE193" s="14" t="s">
        <v>1535</v>
      </c>
      <c r="AF193" s="17" t="s">
        <v>1536</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20" t="str">
        <f>SUBSTITUTE(SUBSTITUTE(CONCATENATE(I194,IF(L194="Identifier","ID",L194))," ",""),"_","")</f>
        <v>HasPrize</v>
      </c>
      <c r="B194" s="21" t="s">
        <v>1502</v>
      </c>
      <c r="C194" s="23" t="s">
        <v>1537</v>
      </c>
      <c r="D194" s="20"/>
      <c r="E194" s="20"/>
      <c r="F194" s="20" t="str">
        <f>CONCATENATE( IF(G194="","",CONCATENATE(G194,"_ ")),H194,". ",IF(I194="","",CONCATENATE(I194,"_ ")),L194,IF(I194="","",CONCATENATE(". ",M194)))</f>
        <v>Contract Purpose. Has_ Prize. Prize</v>
      </c>
      <c r="G194" s="20"/>
      <c r="H194" s="20" t="s">
        <v>1530</v>
      </c>
      <c r="I194" s="20" t="s">
        <v>1519</v>
      </c>
      <c r="J194" s="20"/>
      <c r="K194" s="20"/>
      <c r="L194" s="20" t="str">
        <f>CONCATENATE(IF(P194="","",CONCATENATE(P194,"_ ")),Q194)</f>
        <v>Prize</v>
      </c>
      <c r="M194" s="20" t="str">
        <f>L194</f>
        <v>Prize</v>
      </c>
      <c r="N194" s="20"/>
      <c r="O194" s="20"/>
      <c r="P194" s="20"/>
      <c r="Q194" s="22" t="s">
        <v>1117</v>
      </c>
      <c r="R194" s="20" t="s">
        <v>1507</v>
      </c>
      <c r="S194" s="23"/>
      <c r="T194" s="23"/>
      <c r="U194" s="23"/>
      <c r="V194" s="23"/>
      <c r="W194" s="23"/>
      <c r="X194" s="23"/>
      <c r="Y194" s="23" t="s">
        <v>1485</v>
      </c>
      <c r="Z194" s="23"/>
      <c r="AA194" s="23" t="s">
        <v>36</v>
      </c>
      <c r="AB194" s="23" t="s">
        <v>1486</v>
      </c>
      <c r="AC194" s="23"/>
      <c r="AD194" s="23"/>
      <c r="AE194" s="23"/>
      <c r="AF194" s="22">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20" t="str">
        <f>SUBSTITUTE(SUBSTITUTE(CONCATENATE(I195,IF(L195="Identifier","ID",L195))," ",""),"_","")</f>
        <v>ExperiencedPurposeChange</v>
      </c>
      <c r="B195" s="21" t="s">
        <v>1502</v>
      </c>
      <c r="C195" s="23" t="s">
        <v>1500</v>
      </c>
      <c r="D195" s="20"/>
      <c r="E195" s="20"/>
      <c r="F195" s="20" t="str">
        <f>CONCATENATE( IF(G195="","",CONCATENATE(G195,"_ ")),H195,". ",IF(I195="","",CONCATENATE(I195,"_ ")),L195,IF(I195="","",CONCATENATE(". ",M195)))</f>
        <v>Purpose. Experienced_ Purpose Change. Purpose Change</v>
      </c>
      <c r="G195" s="20"/>
      <c r="H195" s="20" t="s">
        <v>1528</v>
      </c>
      <c r="I195" s="20" t="s">
        <v>2207</v>
      </c>
      <c r="J195" s="20"/>
      <c r="K195" s="20"/>
      <c r="L195" s="20" t="str">
        <f>CONCATENATE(IF(P195="","",CONCATENATE(P195,"_ ")),Q195)</f>
        <v>Purpose Change</v>
      </c>
      <c r="M195" s="20" t="str">
        <f>L195</f>
        <v>Purpose Change</v>
      </c>
      <c r="N195" s="20"/>
      <c r="O195" s="20"/>
      <c r="P195" s="20"/>
      <c r="Q195" s="22" t="s">
        <v>1521</v>
      </c>
      <c r="R195" s="20" t="s">
        <v>1507</v>
      </c>
      <c r="S195" s="23" t="s">
        <v>1736</v>
      </c>
      <c r="T195" s="23"/>
      <c r="U195" s="23"/>
      <c r="V195" s="23"/>
      <c r="W195" s="23"/>
      <c r="X195" s="23"/>
      <c r="Y195" s="23" t="s">
        <v>1485</v>
      </c>
      <c r="Z195" s="23"/>
      <c r="AA195" s="23"/>
      <c r="AB195" s="23"/>
      <c r="AC195" s="23"/>
      <c r="AD195" s="23"/>
      <c r="AE195" s="23"/>
      <c r="AF195" s="22">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3" customFormat="1" ht="14.1" customHeight="1">
      <c r="A196" s="11" t="str">
        <f>SUBSTITUTE(CONCATENATE(G196,H196)," ","")</f>
        <v>PurposeChange</v>
      </c>
      <c r="B196" s="12"/>
      <c r="C196" s="11" t="s">
        <v>1500</v>
      </c>
      <c r="D196" s="11"/>
      <c r="E196" s="11"/>
      <c r="F196" s="11" t="str">
        <f>CONCATENATE(IF(G196="","",CONCATENATE(G196,"_ ")),H196,". Details")</f>
        <v>Purpose Change. Details</v>
      </c>
      <c r="G196" s="11"/>
      <c r="H196" s="11" t="s">
        <v>1521</v>
      </c>
      <c r="I196" s="11"/>
      <c r="J196" s="11"/>
      <c r="K196" s="11"/>
      <c r="L196" s="11"/>
      <c r="M196" s="11"/>
      <c r="N196" s="11"/>
      <c r="O196" s="11"/>
      <c r="P196" s="11"/>
      <c r="Q196" s="11"/>
      <c r="R196" s="11" t="s">
        <v>1483</v>
      </c>
      <c r="S196" s="11"/>
      <c r="T196" s="11"/>
      <c r="U196" s="11"/>
      <c r="V196" s="11"/>
      <c r="W196" s="11"/>
      <c r="X196" s="11" t="s">
        <v>254</v>
      </c>
      <c r="Y196" s="11" t="s">
        <v>1485</v>
      </c>
      <c r="Z196" s="11"/>
      <c r="AA196" s="11" t="s">
        <v>36</v>
      </c>
      <c r="AB196" s="11"/>
      <c r="AC196" s="11"/>
      <c r="AD196" s="11"/>
      <c r="AE196" s="11" t="s">
        <v>1486</v>
      </c>
      <c r="AF196" s="11">
        <v>20180220</v>
      </c>
    </row>
    <row r="197" spans="1:1029">
      <c r="A197" s="14" t="str">
        <f>SUBSTITUTE(CONCATENATE(I197,J197,IF(K197="Identifier","ID",IF(AND(K197="Text",OR(I197&lt;&gt;"",J197&lt;&gt;"")),"",K197)),IF(AND(M197&lt;&gt;"Text",K197&lt;&gt;M197,NOT(AND(K197="URI",M197="Identifier")),NOT(AND(K197="UUID",M197="Identifier")),NOT(AND(K197="OID",M197="Identifier"))),IF(M197="Identifier","ID",M197),""))," ","")</f>
        <v>Description</v>
      </c>
      <c r="B197" s="19" t="s">
        <v>1492</v>
      </c>
      <c r="C197" s="13" t="s">
        <v>1500</v>
      </c>
      <c r="F197" s="14" t="str">
        <f>CONCATENATE( IF(G197="","",CONCATENATE(G197,"_ ")),H197,". ",IF(I197="","",CONCATENATE(I197,"_ ")),L197,IF(OR(I197&lt;&gt;"",L197&lt;&gt;M197),CONCATENATE(". ",M197),""))</f>
        <v>Purpose Change. Description</v>
      </c>
      <c r="H197" s="14" t="s">
        <v>1521</v>
      </c>
      <c r="I197" s="14"/>
      <c r="J197" s="14"/>
      <c r="K197" s="14" t="s">
        <v>1522</v>
      </c>
      <c r="L197" s="14" t="str">
        <f>IF(J197&lt;&gt;"",CONCATENATE(J197," ",K197),K197)</f>
        <v>Description</v>
      </c>
      <c r="M197" s="14" t="s">
        <v>1522</v>
      </c>
      <c r="N197" s="14"/>
      <c r="O197" s="14" t="str">
        <f>IF(N197&lt;&gt;"",CONCATENATE(N197,"_ ",M197,". Type"),CONCATENATE(M197,". Type"))</f>
        <v>Description. Type</v>
      </c>
      <c r="P197" s="14"/>
      <c r="Q197" s="14"/>
      <c r="R197" s="14" t="s">
        <v>1490</v>
      </c>
      <c r="S197" s="14"/>
      <c r="T197" s="14"/>
      <c r="U197" s="14"/>
      <c r="V197" s="14"/>
      <c r="W197" s="14"/>
      <c r="X197" s="14" t="s">
        <v>260</v>
      </c>
      <c r="Y197" s="14" t="s">
        <v>1485</v>
      </c>
      <c r="Z197" s="14"/>
      <c r="AA197" s="14" t="s">
        <v>36</v>
      </c>
      <c r="AB197" s="14"/>
      <c r="AC197" s="14"/>
      <c r="AD197" s="14"/>
      <c r="AE197" s="14"/>
      <c r="AF197" s="17">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4" t="str">
        <f>SUBSTITUTE(CONCATENATE(I198,J198,IF(K198="Identifier","ID",IF(AND(K198="Text",OR(I198&lt;&gt;"",J198&lt;&gt;"")),"",K198)),IF(AND(M198&lt;&gt;"Text",K198&lt;&gt;M198,NOT(AND(K198="URI",M198="Identifier")),NOT(AND(K198="UUID",M198="Identifier")),NOT(AND(K198="OID",M198="Identifier"))),IF(M198="Identifier","ID",M198),""))," ","")</f>
        <v>Code</v>
      </c>
      <c r="B198" s="19" t="s">
        <v>1498</v>
      </c>
      <c r="C198" s="13" t="s">
        <v>261</v>
      </c>
      <c r="F198" s="14" t="str">
        <f>CONCATENATE( IF(G198="","",CONCATENATE(G198,"_ ")),H198,". ",IF(I198="","",CONCATENATE(I198,"_ ")),L198,IF(OR(I198&lt;&gt;"",L198&lt;&gt;M198),CONCATENATE(". ",M198),""))</f>
        <v>Purpose Change. Code</v>
      </c>
      <c r="H198" s="14" t="s">
        <v>1521</v>
      </c>
      <c r="I198" s="14"/>
      <c r="J198" s="14"/>
      <c r="K198" s="14" t="s">
        <v>1489</v>
      </c>
      <c r="L198" s="14" t="str">
        <f>IF(J198&lt;&gt;"",CONCATENATE(J198," ",K198),K198)</f>
        <v>Code</v>
      </c>
      <c r="M198" s="14" t="s">
        <v>1489</v>
      </c>
      <c r="N198" s="14"/>
      <c r="O198" s="14" t="str">
        <f>IF(N198&lt;&gt;"",CONCATENATE(N198,"_ ",M198,". Type"),CONCATENATE(M198,". Type"))</f>
        <v>Code. Type</v>
      </c>
      <c r="P198" s="14"/>
      <c r="Q198" s="14"/>
      <c r="R198" s="14" t="s">
        <v>1490</v>
      </c>
      <c r="S198" s="14"/>
      <c r="T198" s="14" t="s">
        <v>1523</v>
      </c>
      <c r="U198" s="14"/>
      <c r="V198" s="14"/>
      <c r="W198" s="14"/>
      <c r="X198" s="14" t="s">
        <v>260</v>
      </c>
      <c r="Y198" s="14" t="s">
        <v>1485</v>
      </c>
      <c r="Z198" s="14"/>
      <c r="AA198" s="14" t="s">
        <v>36</v>
      </c>
      <c r="AB198" s="14"/>
      <c r="AC198" s="14"/>
      <c r="AD198" s="14"/>
      <c r="AE198" s="14" t="s">
        <v>1486</v>
      </c>
      <c r="AF198" s="17">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4" t="str">
        <f>SUBSTITUTE(CONCATENATE(I199,J199,IF(K199="Identifier","ID",IF(AND(K199="Text",OR(I199&lt;&gt;"",J199&lt;&gt;"")),"",K199)),IF(AND(M199&lt;&gt;"Text",K199&lt;&gt;M199,NOT(AND(K199="URI",M199="Identifier")),NOT(AND(K199="UUID",M199="Identifier")),NOT(AND(K199="OID",M199="Identifier"))),IF(M199="Identifier","ID",M199),""))," ","")</f>
        <v>Version</v>
      </c>
      <c r="B199" s="19">
        <v>1</v>
      </c>
      <c r="C199" s="13" t="s">
        <v>1500</v>
      </c>
      <c r="F199" s="14" t="str">
        <f>CONCATENATE( IF(G199="","",CONCATENATE(G199,"_ ")),H199,". ",IF(I199="","",CONCATENATE(I199,"_ ")),L199,IF(OR(I199&lt;&gt;"",L199&lt;&gt;M199),CONCATENATE(". ",M199),""))</f>
        <v>Purpose Change. Version. Text</v>
      </c>
      <c r="H199" s="14" t="s">
        <v>1521</v>
      </c>
      <c r="I199" s="14"/>
      <c r="J199" s="14"/>
      <c r="K199" s="14" t="s">
        <v>1524</v>
      </c>
      <c r="L199" s="14" t="str">
        <f>IF(J199&lt;&gt;"",CONCATENATE(J199," ",K199),K199)</f>
        <v>Version</v>
      </c>
      <c r="M199" s="14" t="s">
        <v>1494</v>
      </c>
      <c r="N199" s="14"/>
      <c r="O199" s="14" t="str">
        <f>IF(N199&lt;&gt;"",CONCATENATE(N199,"_ ",M199,". Type"),CONCATENATE(M199,". Type"))</f>
        <v>Text. Type</v>
      </c>
      <c r="P199" s="14"/>
      <c r="Q199" s="14"/>
      <c r="R199" s="14" t="s">
        <v>1490</v>
      </c>
      <c r="S199" s="14"/>
      <c r="T199" s="14"/>
      <c r="U199" s="14"/>
      <c r="V199" s="14"/>
      <c r="W199" s="14"/>
      <c r="X199" s="14"/>
      <c r="Y199" s="14" t="s">
        <v>1485</v>
      </c>
      <c r="Z199" s="14"/>
      <c r="AA199" s="14"/>
      <c r="AB199" s="14"/>
      <c r="AC199" s="14"/>
      <c r="AD199" s="14"/>
      <c r="AE199" s="14"/>
      <c r="AF199" s="17">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20" t="str">
        <f>SUBSTITUTE(SUBSTITUTE(CONCATENATE(I200,IF(L200="Identifier","ID",L200))," ",""),"_","")</f>
        <v>HasValidityPeriod</v>
      </c>
      <c r="B200" s="21" t="s">
        <v>1498</v>
      </c>
      <c r="C200" s="23" t="s">
        <v>1500</v>
      </c>
      <c r="D200" s="20"/>
      <c r="E200" s="20"/>
      <c r="F200" s="20" t="str">
        <f>CONCATENATE( IF(G200="","",CONCATENATE(G200,"_ ")),H200,". ",IF(I200="","",CONCATENATE(I200,"_ ")),L200,IF(I200="","",CONCATENATE(". ",M200)))</f>
        <v>Purpose Change. Has Validity_ Period. Period</v>
      </c>
      <c r="G200" s="20"/>
      <c r="H200" s="20" t="s">
        <v>1521</v>
      </c>
      <c r="I200" s="20" t="s">
        <v>1525</v>
      </c>
      <c r="J200" s="20"/>
      <c r="K200" s="20"/>
      <c r="L200" s="20" t="str">
        <f>CONCATENATE(IF(P200="","",CONCATENATE(P200,"_ ")),Q200)</f>
        <v>Period</v>
      </c>
      <c r="M200" s="20" t="str">
        <f>L200</f>
        <v>Period</v>
      </c>
      <c r="N200" s="20"/>
      <c r="O200" s="20"/>
      <c r="P200" s="20"/>
      <c r="Q200" s="22" t="s">
        <v>1526</v>
      </c>
      <c r="R200" s="20" t="s">
        <v>1507</v>
      </c>
      <c r="S200" s="23"/>
      <c r="T200" s="23"/>
      <c r="U200" s="23"/>
      <c r="V200" s="23"/>
      <c r="W200" s="23"/>
      <c r="X200" s="23"/>
      <c r="Y200" s="23" t="s">
        <v>1485</v>
      </c>
      <c r="Z200" s="23"/>
      <c r="AA200" s="23"/>
      <c r="AB200" s="23"/>
      <c r="AC200" s="23"/>
      <c r="AD200" s="23"/>
      <c r="AE200" s="23"/>
      <c r="AF200" s="22">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20" t="str">
        <f>SUBSTITUTE(SUBSTITUTE(CONCATENATE(I201,IF(L201="Identifier","ID",L201))," ",""),"_","")</f>
        <v>AppliesToPurpose</v>
      </c>
      <c r="B201" s="21" t="s">
        <v>1498</v>
      </c>
      <c r="C201" s="23" t="s">
        <v>1500</v>
      </c>
      <c r="D201" s="20"/>
      <c r="E201" s="20"/>
      <c r="F201" s="20" t="str">
        <f>CONCATENATE( IF(G201="","",CONCATENATE(G201,"_ ")),H201,". ",IF(I201="","",CONCATENATE(I201,"_ ")),L201,IF(I201="","",CONCATENATE(". ",M201)))</f>
        <v>Purpose Change. Applies To_ Purpose. Purpose</v>
      </c>
      <c r="G201" s="20"/>
      <c r="H201" s="20" t="s">
        <v>1521</v>
      </c>
      <c r="I201" s="20" t="s">
        <v>1527</v>
      </c>
      <c r="J201" s="20"/>
      <c r="K201" s="20"/>
      <c r="L201" s="20" t="str">
        <f>CONCATENATE(IF(P201="","",CONCATENATE(P201,"_ ")),Q201)</f>
        <v>Purpose</v>
      </c>
      <c r="M201" s="20" t="str">
        <f>L201</f>
        <v>Purpose</v>
      </c>
      <c r="N201" s="20"/>
      <c r="O201" s="20"/>
      <c r="P201" s="20"/>
      <c r="Q201" s="22" t="s">
        <v>1528</v>
      </c>
      <c r="R201" s="20" t="s">
        <v>1507</v>
      </c>
      <c r="S201" s="23" t="s">
        <v>1529</v>
      </c>
      <c r="T201" s="23"/>
      <c r="U201" s="23"/>
      <c r="V201" s="23"/>
      <c r="W201" s="23"/>
      <c r="X201" s="23"/>
      <c r="Y201" s="23" t="s">
        <v>1485</v>
      </c>
      <c r="Z201" s="23"/>
      <c r="AA201" s="23"/>
      <c r="AB201" s="23"/>
      <c r="AC201" s="23"/>
      <c r="AD201" s="23"/>
      <c r="AE201" s="23"/>
      <c r="AF201" s="22">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3" customFormat="1" ht="14.1" customHeight="1">
      <c r="A202" s="11" t="str">
        <f>SUBSTITUTE(CONCATENATE(G202,H202)," ","")</f>
        <v>ServiceProvider</v>
      </c>
      <c r="B202" s="12"/>
      <c r="C202" s="24" t="s">
        <v>1737</v>
      </c>
      <c r="D202" s="11" t="s">
        <v>1738</v>
      </c>
      <c r="E202" s="11"/>
      <c r="F202" s="11" t="str">
        <f>CONCATENATE(IF(G202="","",CONCATENATE(G202,"_ ")),H202,". Details")</f>
        <v>Service Provider. Details</v>
      </c>
      <c r="G202" s="11"/>
      <c r="H202" s="24" t="s">
        <v>1670</v>
      </c>
      <c r="I202" s="11"/>
      <c r="J202" s="11"/>
      <c r="K202" s="11"/>
      <c r="L202" s="11"/>
      <c r="M202" s="11"/>
      <c r="N202" s="11"/>
      <c r="O202" s="11"/>
      <c r="P202" s="11"/>
      <c r="Q202" s="11"/>
      <c r="R202" s="11" t="s">
        <v>1483</v>
      </c>
      <c r="S202" s="11" t="s">
        <v>1508</v>
      </c>
      <c r="T202" s="11"/>
      <c r="U202" s="11"/>
      <c r="V202" s="11"/>
      <c r="W202" s="11"/>
      <c r="X202" s="11"/>
      <c r="Y202" s="11" t="s">
        <v>1485</v>
      </c>
      <c r="Z202" s="11"/>
      <c r="AA202" s="11"/>
      <c r="AB202" s="11"/>
      <c r="AC202" s="11"/>
      <c r="AD202" s="11"/>
      <c r="AE202" s="11"/>
      <c r="AF202" s="11">
        <v>20180219</v>
      </c>
    </row>
    <row r="203" spans="1:1029" s="13" customFormat="1" ht="14.1" customHeight="1">
      <c r="A203" s="11" t="str">
        <f>SUBSTITUTE(CONCATENATE(G203,H203)," ","")</f>
        <v>TechnicalSpecification</v>
      </c>
      <c r="B203" s="12"/>
      <c r="C203" s="24" t="s">
        <v>2252</v>
      </c>
      <c r="D203" s="11"/>
      <c r="E203" s="11"/>
      <c r="F203" s="11" t="str">
        <f>CONCATENATE(IF(G203="","",CONCATENATE(G203,"_ ")),H203,". Details")</f>
        <v>Technical Specification. Details</v>
      </c>
      <c r="G203" s="11"/>
      <c r="H203" s="24" t="s">
        <v>1739</v>
      </c>
      <c r="I203" s="11"/>
      <c r="J203" s="11"/>
      <c r="K203" s="11"/>
      <c r="L203" s="11"/>
      <c r="M203" s="11"/>
      <c r="N203" s="11"/>
      <c r="O203" s="11"/>
      <c r="P203" s="11"/>
      <c r="Q203" s="11"/>
      <c r="R203" s="11" t="s">
        <v>1483</v>
      </c>
      <c r="S203" s="11" t="s">
        <v>2225</v>
      </c>
      <c r="T203" s="11"/>
      <c r="U203" s="11"/>
      <c r="V203" s="11"/>
      <c r="W203" s="11"/>
      <c r="X203" s="11"/>
      <c r="Y203" s="11" t="s">
        <v>1485</v>
      </c>
      <c r="Z203" s="11"/>
      <c r="AA203" s="11"/>
      <c r="AB203" s="11"/>
      <c r="AC203" s="11"/>
      <c r="AD203" s="11"/>
      <c r="AE203" s="11"/>
      <c r="AF203" s="11">
        <v>20180228</v>
      </c>
    </row>
    <row r="204" spans="1:1029">
      <c r="A204" s="20" t="str">
        <f>SUBSTITUTE(SUBSTITUTE(CONCATENATE(I204,IF(L204="Identifier","ID",L204))," ",""),"_","")</f>
        <v>HasDocumentReference</v>
      </c>
      <c r="B204" s="21" t="s">
        <v>1492</v>
      </c>
      <c r="C204" s="23" t="s">
        <v>1500</v>
      </c>
      <c r="D204" s="20"/>
      <c r="E204" s="20"/>
      <c r="F204" s="20" t="str">
        <f>CONCATENATE( IF(G204="","",CONCATENATE(G204,"_ ")),H204,". ",IF(I204="","",CONCATENATE(I204,"_ ")),L204,IF(I204="","",CONCATENATE(". ",M204)))</f>
        <v>Technical Specification. Has_ Document Reference. Document Reference</v>
      </c>
      <c r="G204" s="20"/>
      <c r="H204" s="20" t="s">
        <v>1739</v>
      </c>
      <c r="I204" s="20" t="s">
        <v>1519</v>
      </c>
      <c r="J204" s="20"/>
      <c r="K204" s="20"/>
      <c r="L204" s="20" t="str">
        <f>CONCATENATE(IF(P204="","",CONCATENATE(P204,"_ ")),Q204)</f>
        <v>Document Reference</v>
      </c>
      <c r="M204" s="20" t="str">
        <f>L204</f>
        <v>Document Reference</v>
      </c>
      <c r="N204" s="20"/>
      <c r="O204" s="20"/>
      <c r="P204" s="20"/>
      <c r="Q204" s="22" t="s">
        <v>1683</v>
      </c>
      <c r="R204" s="20" t="s">
        <v>1507</v>
      </c>
      <c r="S204" s="23"/>
      <c r="T204" s="23"/>
      <c r="U204" s="23"/>
      <c r="V204" s="23"/>
      <c r="W204" s="23"/>
      <c r="X204" s="23"/>
      <c r="Y204" s="23" t="s">
        <v>1485</v>
      </c>
      <c r="Z204" s="23"/>
      <c r="AA204" s="23" t="s">
        <v>1486</v>
      </c>
      <c r="AB204" s="23"/>
      <c r="AC204" s="23"/>
      <c r="AD204" s="23"/>
      <c r="AE204" s="23"/>
      <c r="AF204" s="22">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20" t="str">
        <f>SUBSTITUTE(SUBSTITUTE(CONCATENATE(I205,IF(L205="Identifier","ID",L205))," ",""),"_","")</f>
        <v>AppliesToLot</v>
      </c>
      <c r="B205" s="21" t="s">
        <v>1502</v>
      </c>
      <c r="C205" s="23" t="s">
        <v>1500</v>
      </c>
      <c r="D205" s="20"/>
      <c r="E205" s="20"/>
      <c r="F205" s="20" t="str">
        <f>CONCATENATE( IF(G205="","",CONCATENATE(G205,"_ ")),H205,". ",IF(I205="","",CONCATENATE(I205,"_ ")),L205,IF(I205="","",CONCATENATE(". ",M205)))</f>
        <v>Technical Specification. Applies To_ Lot. Lot</v>
      </c>
      <c r="G205" s="20"/>
      <c r="H205" s="20" t="s">
        <v>1739</v>
      </c>
      <c r="I205" s="20" t="s">
        <v>1527</v>
      </c>
      <c r="J205" s="20"/>
      <c r="K205" s="20"/>
      <c r="L205" s="20" t="str">
        <f>CONCATENATE(IF(P205="","",CONCATENATE(P205,"_ ")),Q205)</f>
        <v>Lot</v>
      </c>
      <c r="M205" s="20" t="str">
        <f>L205</f>
        <v>Lot</v>
      </c>
      <c r="N205" s="20"/>
      <c r="O205" s="20"/>
      <c r="P205" s="20"/>
      <c r="Q205" s="22" t="s">
        <v>822</v>
      </c>
      <c r="R205" s="20" t="s">
        <v>1507</v>
      </c>
      <c r="S205" s="23"/>
      <c r="T205" s="23"/>
      <c r="U205" s="23"/>
      <c r="V205" s="23"/>
      <c r="W205" s="23"/>
      <c r="X205" s="23"/>
      <c r="Y205" s="23" t="s">
        <v>1485</v>
      </c>
      <c r="Z205" s="23"/>
      <c r="AA205" s="23"/>
      <c r="AB205" s="23"/>
      <c r="AC205" s="23" t="s">
        <v>36</v>
      </c>
      <c r="AD205" s="23" t="s">
        <v>36</v>
      </c>
      <c r="AE205" s="23" t="s">
        <v>36</v>
      </c>
      <c r="AF205" s="22">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20" t="str">
        <f>SUBSTITUTE(SUBSTITUTE(CONCATENATE(I206,IF(L206="Identifier","ID",L206))," ",""),"_","")</f>
        <v>AppliesToProcurementProcedure</v>
      </c>
      <c r="B206" s="21" t="s">
        <v>1498</v>
      </c>
      <c r="C206" s="23" t="s">
        <v>1500</v>
      </c>
      <c r="D206" s="20"/>
      <c r="E206" s="20"/>
      <c r="F206" s="20" t="str">
        <f>CONCATENATE( IF(G206="","",CONCATENATE(G206,"_ ")),H206,". ",IF(I206="","",CONCATENATE(I206,"_ ")),L206,IF(I206="","",CONCATENATE(". ",M206)))</f>
        <v>Technical Specification. Applies To_ Procurement Procedure. Procurement Procedure</v>
      </c>
      <c r="G206" s="20"/>
      <c r="H206" s="20" t="s">
        <v>1739</v>
      </c>
      <c r="I206" s="20" t="s">
        <v>1527</v>
      </c>
      <c r="J206" s="20"/>
      <c r="K206" s="20"/>
      <c r="L206" s="20" t="str">
        <f>CONCATENATE(IF(P206="","",CONCATENATE(P206,"_ ")),Q206)</f>
        <v>Procurement Procedure</v>
      </c>
      <c r="M206" s="20" t="str">
        <f>L206</f>
        <v>Procurement Procedure</v>
      </c>
      <c r="N206" s="20"/>
      <c r="O206" s="20"/>
      <c r="P206" s="20"/>
      <c r="Q206" s="22" t="s">
        <v>1699</v>
      </c>
      <c r="R206" s="20" t="s">
        <v>1507</v>
      </c>
      <c r="S206" s="23"/>
      <c r="T206" s="23"/>
      <c r="U206" s="23"/>
      <c r="V206" s="23"/>
      <c r="W206" s="23"/>
      <c r="X206" s="23"/>
      <c r="Y206" s="23" t="s">
        <v>1485</v>
      </c>
      <c r="Z206" s="23"/>
      <c r="AA206" s="23" t="s">
        <v>36</v>
      </c>
      <c r="AB206" s="23"/>
      <c r="AC206" s="23" t="s">
        <v>36</v>
      </c>
      <c r="AD206" s="23"/>
      <c r="AE206" s="23"/>
      <c r="AF206" s="22">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3" customFormat="1" ht="14.1" customHeight="1">
      <c r="A207" s="11" t="str">
        <f>SUBSTITUTE(CONCATENATE(G207,H207)," ","")</f>
        <v>Technique</v>
      </c>
      <c r="B207" s="12"/>
      <c r="C207" s="24" t="s">
        <v>1740</v>
      </c>
      <c r="D207" s="11"/>
      <c r="E207" s="11"/>
      <c r="F207" s="11" t="str">
        <f>CONCATENATE(IF(G207="","",CONCATENATE(G207,"_ ")),H207,". Details")</f>
        <v>Technique. Details</v>
      </c>
      <c r="G207" s="11"/>
      <c r="H207" s="24" t="s">
        <v>1703</v>
      </c>
      <c r="I207" s="11"/>
      <c r="J207" s="11"/>
      <c r="K207" s="11"/>
      <c r="L207" s="11"/>
      <c r="M207" s="11"/>
      <c r="N207" s="11"/>
      <c r="O207" s="11"/>
      <c r="P207" s="11"/>
      <c r="Q207" s="11"/>
      <c r="R207" s="11" t="s">
        <v>1483</v>
      </c>
      <c r="S207" s="11"/>
      <c r="T207" s="11"/>
      <c r="U207" s="11"/>
      <c r="V207" s="11"/>
      <c r="W207" s="11"/>
      <c r="X207" s="11"/>
      <c r="Y207" s="11" t="s">
        <v>1485</v>
      </c>
      <c r="Z207" s="11"/>
      <c r="AA207" s="11"/>
      <c r="AB207" s="11"/>
      <c r="AC207" s="11"/>
      <c r="AD207" s="11"/>
      <c r="AE207" s="11" t="s">
        <v>1486</v>
      </c>
      <c r="AF207" s="11">
        <v>20180208</v>
      </c>
    </row>
    <row r="208" spans="1:1029" s="27" customFormat="1" ht="14.1" customHeight="1">
      <c r="A208" s="25" t="str">
        <f>SUBSTITUTE(CONCATENATE(I208,J208,IF(K208="Identifier","ID",IF(AND(K208="Text",OR(I208&lt;&gt;"",J208&lt;&gt;"")),"",K208)),IF(AND(M208&lt;&gt;"Text",K208&lt;&gt;M208,NOT(AND(K208="URI",M208="Identifier")),NOT(AND(K208="UUID",M208="Identifier")),NOT(AND(K208="OID",M208="Identifier"))),IF(M208="Identifier","ID",M208),""))," ","")</f>
        <v>TypeCode</v>
      </c>
      <c r="B208" s="26" t="s">
        <v>1498</v>
      </c>
      <c r="C208" s="14" t="s">
        <v>1741</v>
      </c>
      <c r="D208" s="25"/>
      <c r="E208" s="25" t="s">
        <v>1742</v>
      </c>
      <c r="F208" s="25" t="str">
        <f>CONCATENATE( IF(G208="","",CONCATENATE(G208,"_ ")),H208,". ",IF(I208="","",CONCATENATE(I208,"_ ")),L208,IF(OR(I208&lt;&gt;"",L208&lt;&gt;M208),CONCATENATE(". ",M208),""))</f>
        <v>Technique. Type Code. Code</v>
      </c>
      <c r="G208" s="25"/>
      <c r="H208" s="25" t="s">
        <v>1703</v>
      </c>
      <c r="I208" s="25"/>
      <c r="J208" s="25" t="s">
        <v>1566</v>
      </c>
      <c r="K208" s="25" t="s">
        <v>1489</v>
      </c>
      <c r="L208" s="25" t="str">
        <f>IF(J208&lt;&gt;"",CONCATENATE(J208," ",K208),K208)</f>
        <v>Type Code</v>
      </c>
      <c r="M208" s="25" t="s">
        <v>1489</v>
      </c>
      <c r="N208" s="25"/>
      <c r="O208" s="25" t="str">
        <f>IF(N208&lt;&gt;"",CONCATENATE(N208,"_ ",M208,". Type"),CONCATENATE(M208,". Type"))</f>
        <v>Code. Type</v>
      </c>
      <c r="P208" s="25"/>
      <c r="Q208" s="25"/>
      <c r="R208" s="25" t="s">
        <v>1490</v>
      </c>
      <c r="S208" s="25"/>
      <c r="T208" s="25" t="s">
        <v>1743</v>
      </c>
      <c r="U208" s="25"/>
      <c r="AA208" s="27" t="s">
        <v>1486</v>
      </c>
      <c r="AE208" s="27" t="s">
        <v>1486</v>
      </c>
      <c r="AF208" s="28">
        <v>20180208</v>
      </c>
    </row>
    <row r="209" spans="1:1029" s="27" customFormat="1" ht="14.1" customHeight="1">
      <c r="A209" s="25" t="str">
        <f>SUBSTITUTE(CONCATENATE(I209,J209,IF(K209="Identifier","ID",IF(AND(K209="Text",OR(I209&lt;&gt;"",J209&lt;&gt;"")),"",K209)),IF(AND(M209&lt;&gt;"Text",K209&lt;&gt;M209,NOT(AND(K209="URI",M209="Identifier")),NOT(AND(K209="UUID",M209="Identifier")),NOT(AND(K209="OID",M209="Identifier"))),IF(M209="Identifier","ID",M209),""))," ","")</f>
        <v>AdditionalInformationDescription</v>
      </c>
      <c r="B209" s="26" t="s">
        <v>1502</v>
      </c>
      <c r="C209" s="14" t="s">
        <v>1744</v>
      </c>
      <c r="D209" s="25"/>
      <c r="E209" s="25"/>
      <c r="F209" s="25" t="str">
        <f>CONCATENATE( IF(G209="","",CONCATENATE(G209,"_ ")),H209,". ",IF(I209="","",CONCATENATE(I209,"_ ")),L209,IF(OR(I209&lt;&gt;"",L209&lt;&gt;M209),CONCATENATE(". ",M209),""))</f>
        <v>Technique. Additional Information Description. Description</v>
      </c>
      <c r="G209" s="25"/>
      <c r="H209" s="25" t="s">
        <v>1703</v>
      </c>
      <c r="I209" s="25"/>
      <c r="J209" s="25" t="s">
        <v>81</v>
      </c>
      <c r="K209" s="25" t="s">
        <v>1522</v>
      </c>
      <c r="L209" s="25" t="str">
        <f>IF(J209&lt;&gt;"",CONCATENATE(J209," ",K209),K209)</f>
        <v>Additional Information Description</v>
      </c>
      <c r="M209" s="25" t="s">
        <v>1522</v>
      </c>
      <c r="N209" s="25"/>
      <c r="O209" s="25" t="str">
        <f>IF(N209&lt;&gt;"",CONCATENATE(N209,"_ ",M209,". Type"),CONCATENATE(M209,". Type"))</f>
        <v>Description. Type</v>
      </c>
      <c r="P209" s="25"/>
      <c r="Q209" s="25"/>
      <c r="R209" s="25" t="s">
        <v>1490</v>
      </c>
      <c r="S209" s="25"/>
      <c r="T209" s="25"/>
      <c r="U209" s="25"/>
      <c r="AE209" s="27" t="s">
        <v>1499</v>
      </c>
      <c r="AF209" s="28">
        <v>20180208</v>
      </c>
    </row>
    <row r="210" spans="1:1029" s="13" customFormat="1" ht="14.1" customHeight="1">
      <c r="A210" s="11" t="str">
        <f>SUBSTITUTE(CONCATENATE(G210,H210)," ","")</f>
        <v>Tender</v>
      </c>
      <c r="B210" s="12"/>
      <c r="C210" s="24" t="s">
        <v>1745</v>
      </c>
      <c r="D210" s="11"/>
      <c r="E210" s="11"/>
      <c r="F210" s="11" t="str">
        <f>CONCATENATE(IF(G210="","",CONCATENATE(G210,"_ ")),H210,". Details")</f>
        <v>Tender. Details</v>
      </c>
      <c r="G210" s="11"/>
      <c r="H210" s="24" t="s">
        <v>1611</v>
      </c>
      <c r="I210" s="11"/>
      <c r="J210" s="11"/>
      <c r="K210" s="11"/>
      <c r="L210" s="11"/>
      <c r="M210" s="11"/>
      <c r="N210" s="11"/>
      <c r="O210" s="11"/>
      <c r="P210" s="11"/>
      <c r="Q210" s="11"/>
      <c r="R210" s="11" t="s">
        <v>1483</v>
      </c>
      <c r="S210" s="11"/>
      <c r="T210" s="11"/>
      <c r="U210" s="11"/>
      <c r="V210" s="11"/>
      <c r="W210" s="11"/>
      <c r="X210" s="11"/>
      <c r="Y210" s="11" t="s">
        <v>1485</v>
      </c>
      <c r="Z210" s="11"/>
      <c r="AA210" s="11" t="s">
        <v>1486</v>
      </c>
      <c r="AB210" s="11" t="s">
        <v>36</v>
      </c>
      <c r="AC210" s="11" t="s">
        <v>36</v>
      </c>
      <c r="AD210" s="11" t="s">
        <v>36</v>
      </c>
      <c r="AE210" s="11" t="s">
        <v>1607</v>
      </c>
      <c r="AF210" s="11">
        <v>20180208</v>
      </c>
    </row>
    <row r="211" spans="1:1029" s="27" customFormat="1" ht="14.1" customHeight="1">
      <c r="A211" s="25" t="str">
        <f>SUBSTITUTE(CONCATENATE(I211,J211,IF(K211="Identifier","ID",IF(AND(K211="Text",OR(I211&lt;&gt;"",J211&lt;&gt;"")),"",K211)),IF(AND(M211&lt;&gt;"Text",K211&lt;&gt;M211,NOT(AND(K211="URI",M211="Identifier")),NOT(AND(K211="UUID",M211="Identifier")),NOT(AND(K211="OID",M211="Identifier"))),IF(M211="Identifier","ID",M211),""))," ","")</f>
        <v>DeliveryCountryCode</v>
      </c>
      <c r="B211" s="26" t="s">
        <v>1498</v>
      </c>
      <c r="C211" s="14" t="s">
        <v>1746</v>
      </c>
      <c r="D211" s="25"/>
      <c r="E211" s="25"/>
      <c r="F211" s="25" t="str">
        <f>CONCATENATE( IF(G211="","",CONCATENATE(G211,"_ ")),H211,". ",IF(I211="","",CONCATENATE(I211,"_ ")),L211,IF(OR(I211&lt;&gt;"",L211&lt;&gt;M211),CONCATENATE(". ",M211),""))</f>
        <v>Tender. Delivery Country Code. Code</v>
      </c>
      <c r="G211" s="25"/>
      <c r="H211" s="25" t="s">
        <v>1611</v>
      </c>
      <c r="I211" s="25"/>
      <c r="J211" s="25" t="s">
        <v>400</v>
      </c>
      <c r="K211" s="25" t="s">
        <v>1489</v>
      </c>
      <c r="L211" s="25" t="str">
        <f>IF(J211&lt;&gt;"",CONCATENATE(J211," ",K211),K211)</f>
        <v>Delivery Country Code</v>
      </c>
      <c r="M211" s="25" t="s">
        <v>1489</v>
      </c>
      <c r="N211" s="25"/>
      <c r="O211" s="25" t="str">
        <f>IF(N211&lt;&gt;"",CONCATENATE(N211,"_ ",M211,". Type"),CONCATENATE(M211,". Type"))</f>
        <v>Code. Type</v>
      </c>
      <c r="P211" s="25"/>
      <c r="Q211" s="25"/>
      <c r="R211" s="25" t="s">
        <v>1490</v>
      </c>
      <c r="S211" s="25"/>
      <c r="T211" s="25" t="s">
        <v>1604</v>
      </c>
      <c r="U211" s="25"/>
      <c r="AA211" s="27" t="s">
        <v>36</v>
      </c>
      <c r="AE211" s="27" t="s">
        <v>1747</v>
      </c>
      <c r="AF211" s="28">
        <v>20180220</v>
      </c>
    </row>
    <row r="212" spans="1:1029" s="27" customFormat="1" ht="14.1" customHeight="1">
      <c r="A212" s="25" t="str">
        <f>SUBSTITUTE(CONCATENATE(I212,J212,IF(K212="Identifier","ID",IF(AND(K212="Text",OR(I212&lt;&gt;"",J212&lt;&gt;"")),"",K212)),IF(AND(M212&lt;&gt;"Text",K212&lt;&gt;M212,NOT(AND(K212="URI",M212="Identifier")),NOT(AND(K212="UUID",M212="Identifier")),NOT(AND(K212="OID",M212="Identifier"))),IF(M212="Identifier","ID",M212),""))," ","")</f>
        <v>ElectronicSubmissionIndicator</v>
      </c>
      <c r="B212" s="26" t="s">
        <v>1498</v>
      </c>
      <c r="C212" s="14" t="s">
        <v>1748</v>
      </c>
      <c r="D212" s="25"/>
      <c r="E212" s="25"/>
      <c r="F212" s="25" t="str">
        <f>CONCATENATE( IF(G212="","",CONCATENATE(G212,"_ ")),H212,". ",IF(I212="","",CONCATENATE(I212,"_ ")),L212,IF(OR(I212&lt;&gt;"",L212&lt;&gt;M212),CONCATENATE(". ",M212),""))</f>
        <v>Tender. Electronic Submission Indicator. Indicator</v>
      </c>
      <c r="G212" s="25"/>
      <c r="H212" s="25" t="s">
        <v>1611</v>
      </c>
      <c r="I212" s="25"/>
      <c r="J212" s="25" t="s">
        <v>542</v>
      </c>
      <c r="K212" s="25" t="s">
        <v>1547</v>
      </c>
      <c r="L212" s="25" t="str">
        <f>IF(J212&lt;&gt;"",CONCATENATE(J212," ",K212),K212)</f>
        <v>Electronic Submission Indicator</v>
      </c>
      <c r="M212" s="25" t="s">
        <v>1547</v>
      </c>
      <c r="N212" s="25"/>
      <c r="O212" s="25" t="str">
        <f>IF(N212&lt;&gt;"",CONCATENATE(N212,"_ ",M212,". Type"),CONCATENATE(M212,". Type"))</f>
        <v>Indicator. Type</v>
      </c>
      <c r="P212" s="25"/>
      <c r="Q212" s="25"/>
      <c r="R212" s="25" t="s">
        <v>1490</v>
      </c>
      <c r="S212" s="25"/>
      <c r="T212" s="25"/>
      <c r="U212" s="25"/>
      <c r="X212" s="27" t="s">
        <v>978</v>
      </c>
      <c r="AA212" s="27" t="s">
        <v>36</v>
      </c>
      <c r="AE212" s="27" t="s">
        <v>1486</v>
      </c>
      <c r="AF212" s="28">
        <v>20180220</v>
      </c>
    </row>
    <row r="213" spans="1:1029">
      <c r="A213" s="20" t="str">
        <f>SUBSTITUTE(SUBSTITUTE(CONCATENATE(I213,IF(L213="Identifier","ID",L213))," ",""),"_","")</f>
        <v>TenderLot</v>
      </c>
      <c r="B213" s="21" t="s">
        <v>1502</v>
      </c>
      <c r="C213" s="23" t="s">
        <v>1684</v>
      </c>
      <c r="D213" s="20"/>
      <c r="E213" s="20"/>
      <c r="F213" s="20" t="str">
        <f>CONCATENATE( IF(G213="","",CONCATENATE(G213,"_ ")),H213,". ",IF(I213="","",CONCATENATE(I213,"_ ")),L213,IF(I213="","",CONCATENATE(". ",M213)))</f>
        <v>Tender. Tender_ Lot. Lot</v>
      </c>
      <c r="G213" s="20"/>
      <c r="H213" s="20" t="s">
        <v>1611</v>
      </c>
      <c r="I213" s="20" t="s">
        <v>1611</v>
      </c>
      <c r="J213" s="20"/>
      <c r="K213" s="20"/>
      <c r="L213" s="20" t="str">
        <f>CONCATENATE(IF(P213="","",CONCATENATE(P213,"_ ")),Q213)</f>
        <v>Lot</v>
      </c>
      <c r="M213" s="20" t="str">
        <f>L213</f>
        <v>Lot</v>
      </c>
      <c r="N213" s="20"/>
      <c r="O213" s="20"/>
      <c r="P213" s="20"/>
      <c r="Q213" s="22" t="s">
        <v>822</v>
      </c>
      <c r="R213" s="20" t="s">
        <v>1507</v>
      </c>
      <c r="S213" s="23" t="s">
        <v>1749</v>
      </c>
      <c r="T213" s="23"/>
      <c r="U213" s="23"/>
      <c r="V213" s="23"/>
      <c r="W213" s="23"/>
      <c r="X213" s="23"/>
      <c r="Y213" s="23" t="s">
        <v>1485</v>
      </c>
      <c r="Z213" s="23"/>
      <c r="AA213" s="23" t="s">
        <v>36</v>
      </c>
      <c r="AB213" s="23"/>
      <c r="AC213" s="23"/>
      <c r="AD213" s="23"/>
      <c r="AE213" s="23" t="s">
        <v>1486</v>
      </c>
      <c r="AF213" s="22">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20" t="str">
        <f>SUBSTITUTE(SUBSTITUTE(CONCATENATE(I214,IF(L214="Identifier","ID",L214))," ",""),"_","")</f>
        <v>TenderGroupOfLots</v>
      </c>
      <c r="B214" s="21" t="s">
        <v>1502</v>
      </c>
      <c r="C214" s="23" t="s">
        <v>1707</v>
      </c>
      <c r="D214" s="20"/>
      <c r="E214" s="20"/>
      <c r="F214" s="20" t="str">
        <f>CONCATENATE( IF(G214="","",CONCATENATE(G214,"_ ")),H214,". ",IF(I214="","",CONCATENATE(I214,"_ ")),L214,IF(I214="","",CONCATENATE(". ",M214)))</f>
        <v>Tender. Tender_ Group Of Lots. Group Of Lots</v>
      </c>
      <c r="G214" s="20"/>
      <c r="H214" s="20" t="s">
        <v>1611</v>
      </c>
      <c r="I214" s="20" t="s">
        <v>1611</v>
      </c>
      <c r="J214" s="20"/>
      <c r="K214" s="20"/>
      <c r="L214" s="20" t="str">
        <f>CONCATENATE(IF(P214="","",CONCATENATE(P214,"_ ")),Q214)</f>
        <v>Group Of Lots</v>
      </c>
      <c r="M214" s="20" t="str">
        <f>L214</f>
        <v>Group Of Lots</v>
      </c>
      <c r="N214" s="20"/>
      <c r="O214" s="20"/>
      <c r="P214" s="20"/>
      <c r="Q214" s="22" t="s">
        <v>1708</v>
      </c>
      <c r="R214" s="20" t="s">
        <v>1507</v>
      </c>
      <c r="S214" s="23" t="s">
        <v>1750</v>
      </c>
      <c r="T214" s="23"/>
      <c r="U214" s="23"/>
      <c r="V214" s="23"/>
      <c r="W214" s="23"/>
      <c r="X214" s="23"/>
      <c r="Y214" s="23" t="s">
        <v>1485</v>
      </c>
      <c r="Z214" s="23"/>
      <c r="AA214" s="23" t="s">
        <v>36</v>
      </c>
      <c r="AB214" s="23"/>
      <c r="AC214" s="23"/>
      <c r="AD214" s="23"/>
      <c r="AE214" s="23"/>
      <c r="AF214" s="22">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20" t="str">
        <f>SUBSTITUTE(SUBSTITUTE(CONCATENATE(I215,IF(L215="Identifier","ID",L215))," ",""),"_","")</f>
        <v>HasTenderEvaluationResult</v>
      </c>
      <c r="B215" s="21" t="s">
        <v>1498</v>
      </c>
      <c r="C215" s="23" t="s">
        <v>1500</v>
      </c>
      <c r="D215" s="20"/>
      <c r="E215" s="20"/>
      <c r="F215" s="20" t="str">
        <f>CONCATENATE( IF(G215="","",CONCATENATE(G215,"_ ")),H215,". ",IF(I215="","",CONCATENATE(I215,"_ ")),L215,IF(I215="","",CONCATENATE(". ",M215)))</f>
        <v>Tender. Has_ Tender Evaluation Result. Tender Evaluation Result</v>
      </c>
      <c r="G215" s="20"/>
      <c r="H215" s="20" t="s">
        <v>1611</v>
      </c>
      <c r="I215" s="20" t="s">
        <v>1519</v>
      </c>
      <c r="J215" s="20"/>
      <c r="K215" s="20"/>
      <c r="L215" s="20" t="str">
        <f>CONCATENATE(IF(P215="","",CONCATENATE(P215,"_ ")),Q215)</f>
        <v>Tender Evaluation Result</v>
      </c>
      <c r="M215" s="20" t="str">
        <f>L215</f>
        <v>Tender Evaluation Result</v>
      </c>
      <c r="N215" s="20"/>
      <c r="O215" s="20"/>
      <c r="P215" s="20"/>
      <c r="Q215" s="22" t="s">
        <v>1751</v>
      </c>
      <c r="R215" s="20" t="s">
        <v>1507</v>
      </c>
      <c r="S215" s="23"/>
      <c r="T215" s="23"/>
      <c r="U215" s="23"/>
      <c r="V215" s="23"/>
      <c r="W215" s="23"/>
      <c r="X215" s="23"/>
      <c r="Y215" s="23" t="s">
        <v>1485</v>
      </c>
      <c r="Z215" s="23"/>
      <c r="AA215" s="23" t="s">
        <v>36</v>
      </c>
      <c r="AB215" s="23"/>
      <c r="AC215" s="23"/>
      <c r="AD215" s="23"/>
      <c r="AE215" s="23"/>
      <c r="AF215" s="22">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20" t="str">
        <f>SUBSTITUTE(SUBSTITUTE(CONCATENATE(I216,IF(L216="Identifier","ID",L216))," ",""),"_","")</f>
        <v>SubmitterEconomicOperator</v>
      </c>
      <c r="B216" s="21" t="s">
        <v>1498</v>
      </c>
      <c r="C216" s="23" t="s">
        <v>1500</v>
      </c>
      <c r="D216" s="20"/>
      <c r="E216" s="20"/>
      <c r="F216" s="20" t="str">
        <f>CONCATENATE( IF(G216="","",CONCATENATE(G216,"_ ")),H216,". ",IF(I216="","",CONCATENATE(I216,"_ ")),L216,IF(I216="","",CONCATENATE(". ",M216)))</f>
        <v>Tender. Submitter_ Economic Operator. Economic Operator</v>
      </c>
      <c r="G216" s="20"/>
      <c r="H216" s="20" t="s">
        <v>1611</v>
      </c>
      <c r="I216" s="20" t="s">
        <v>1752</v>
      </c>
      <c r="J216" s="20"/>
      <c r="K216" s="20"/>
      <c r="L216" s="20" t="str">
        <f>CONCATENATE(IF(P216="","",CONCATENATE(P216,"_ ")),Q216)</f>
        <v>Economic Operator</v>
      </c>
      <c r="M216" s="20" t="str">
        <f>L216</f>
        <v>Economic Operator</v>
      </c>
      <c r="N216" s="20"/>
      <c r="O216" s="20"/>
      <c r="P216" s="20"/>
      <c r="Q216" s="22" t="s">
        <v>481</v>
      </c>
      <c r="R216" s="20" t="s">
        <v>1507</v>
      </c>
      <c r="S216" s="23" t="s">
        <v>1753</v>
      </c>
      <c r="T216" s="23"/>
      <c r="U216" s="23"/>
      <c r="V216" s="23"/>
      <c r="W216" s="23"/>
      <c r="X216" s="23"/>
      <c r="Y216" s="23" t="s">
        <v>1485</v>
      </c>
      <c r="Z216" s="23"/>
      <c r="AA216" s="23" t="s">
        <v>1486</v>
      </c>
      <c r="AB216" s="23"/>
      <c r="AC216" s="23"/>
      <c r="AD216" s="23"/>
      <c r="AE216" s="23" t="s">
        <v>36</v>
      </c>
      <c r="AF216" s="22">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20" t="str">
        <f>SUBSTITUTE(SUBSTITUTE(CONCATENATE(I217,IF(L217="Identifier","ID",L217))," ",""),"_","")</f>
        <v>SubmitterServiceProvider</v>
      </c>
      <c r="B217" s="21" t="s">
        <v>1498</v>
      </c>
      <c r="C217" s="23" t="s">
        <v>1500</v>
      </c>
      <c r="D217" s="20"/>
      <c r="E217" s="20"/>
      <c r="F217" s="20" t="str">
        <f>CONCATENATE( IF(G217="","",CONCATENATE(G217,"_ ")),H217,". ",IF(I217="","",CONCATENATE(I217,"_ ")),L217,IF(I217="","",CONCATENATE(". ",M217)))</f>
        <v>Tender. Submitter_ Service Provider. Service Provider</v>
      </c>
      <c r="G217" s="20"/>
      <c r="H217" s="20" t="s">
        <v>1611</v>
      </c>
      <c r="I217" s="20" t="s">
        <v>1752</v>
      </c>
      <c r="J217" s="20"/>
      <c r="K217" s="20"/>
      <c r="L217" s="20" t="str">
        <f>CONCATENATE(IF(P217="","",CONCATENATE(P217,"_ ")),Q217)</f>
        <v>Service Provider</v>
      </c>
      <c r="M217" s="20" t="str">
        <f>L217</f>
        <v>Service Provider</v>
      </c>
      <c r="N217" s="20"/>
      <c r="O217" s="20"/>
      <c r="P217" s="20"/>
      <c r="Q217" s="22" t="s">
        <v>1670</v>
      </c>
      <c r="R217" s="20" t="s">
        <v>1507</v>
      </c>
      <c r="S217" s="23" t="s">
        <v>1754</v>
      </c>
      <c r="T217" s="23"/>
      <c r="U217" s="23"/>
      <c r="V217" s="23"/>
      <c r="W217" s="23"/>
      <c r="X217" s="23"/>
      <c r="Y217" s="23" t="s">
        <v>1485</v>
      </c>
      <c r="Z217" s="23"/>
      <c r="AA217" s="23" t="s">
        <v>1486</v>
      </c>
      <c r="AB217" s="23"/>
      <c r="AC217" s="23"/>
      <c r="AD217" s="23"/>
      <c r="AE217" s="23" t="s">
        <v>36</v>
      </c>
      <c r="AF217" s="22">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3" customFormat="1" ht="14.1" customHeight="1">
      <c r="A218" s="11" t="str">
        <f>SUBSTITUTE(CONCATENATE(G218,H218)," ","")</f>
        <v>TenderEvaluationResult</v>
      </c>
      <c r="B218" s="12"/>
      <c r="C218" s="24" t="s">
        <v>1500</v>
      </c>
      <c r="D218" s="11"/>
      <c r="E218" s="11"/>
      <c r="F218" s="11" t="str">
        <f>CONCATENATE(IF(G218="","",CONCATENATE(G218,"_ ")),H218,". Details")</f>
        <v>Tender Evaluation Result. Details</v>
      </c>
      <c r="G218" s="11"/>
      <c r="H218" s="24" t="s">
        <v>1751</v>
      </c>
      <c r="I218" s="11"/>
      <c r="J218" s="11"/>
      <c r="K218" s="11"/>
      <c r="L218" s="11"/>
      <c r="M218" s="11"/>
      <c r="N218" s="11"/>
      <c r="O218" s="11"/>
      <c r="P218" s="11"/>
      <c r="Q218" s="11"/>
      <c r="R218" s="11" t="s">
        <v>1483</v>
      </c>
      <c r="S218" s="11"/>
      <c r="T218" s="11"/>
      <c r="U218" s="11"/>
      <c r="V218" s="11"/>
      <c r="W218" s="11"/>
      <c r="X218" s="11"/>
      <c r="Y218" s="11" t="s">
        <v>1485</v>
      </c>
      <c r="Z218" s="11"/>
      <c r="AA218" s="11" t="s">
        <v>36</v>
      </c>
      <c r="AB218" s="11"/>
      <c r="AC218" s="11"/>
      <c r="AD218" s="11"/>
      <c r="AE218" s="11" t="s">
        <v>1755</v>
      </c>
      <c r="AF218" s="11">
        <v>20180219</v>
      </c>
    </row>
    <row r="219" spans="1:1029" s="27" customFormat="1" ht="14.1" customHeight="1">
      <c r="A219" s="25" t="str">
        <f>SUBSTITUTE(CONCATENATE(I219,J219,IF(K219="Identifier","ID",IF(AND(K219="Text",OR(I219&lt;&gt;"",J219&lt;&gt;"")),"",K219)),IF(AND(M219&lt;&gt;"Text",K219&lt;&gt;M219,NOT(AND(K219="URI",M219="Identifier")),NOT(AND(K219="UUID",M219="Identifier")),NOT(AND(K219="OID",M219="Identifier"))),IF(M219="Identifier","ID",M219),""))," ","")</f>
        <v>AbnormallyLowTenderIndicator</v>
      </c>
      <c r="B219" s="26" t="s">
        <v>1498</v>
      </c>
      <c r="C219" s="14" t="s">
        <v>1756</v>
      </c>
      <c r="D219" s="25"/>
      <c r="E219" s="25"/>
      <c r="F219" s="25" t="str">
        <f>CONCATENATE( IF(G219="","",CONCATENATE(G219,"_ ")),H219,". ",IF(I219="","",CONCATENATE(I219,"_ ")),L219,IF(OR(I219&lt;&gt;"",L219&lt;&gt;M219),CONCATENATE(". ",M219),""))</f>
        <v>Tender Evaluation Result. Abnormally Low Tender Indicator. Indicator</v>
      </c>
      <c r="G219" s="25"/>
      <c r="H219" s="25" t="s">
        <v>1751</v>
      </c>
      <c r="I219" s="25"/>
      <c r="J219" s="25" t="s">
        <v>1757</v>
      </c>
      <c r="K219" s="25" t="s">
        <v>1547</v>
      </c>
      <c r="L219" s="25" t="str">
        <f>IF(J219&lt;&gt;"",CONCATENATE(J219," ",K219),K219)</f>
        <v>Abnormally Low Tender Indicator</v>
      </c>
      <c r="M219" s="25" t="s">
        <v>1547</v>
      </c>
      <c r="N219" s="25"/>
      <c r="O219" s="25" t="str">
        <f>IF(N219&lt;&gt;"",CONCATENATE(N219,"_ ",M219,". Type"),CONCATENATE(M219,". Type"))</f>
        <v>Indicator. Type</v>
      </c>
      <c r="P219" s="25"/>
      <c r="Q219" s="25"/>
      <c r="R219" s="25" t="s">
        <v>1490</v>
      </c>
      <c r="S219" s="25"/>
      <c r="T219" s="25"/>
      <c r="U219" s="25"/>
      <c r="X219" s="27" t="s">
        <v>31</v>
      </c>
      <c r="AA219" s="27" t="s">
        <v>36</v>
      </c>
      <c r="AE219" s="27" t="s">
        <v>1499</v>
      </c>
      <c r="AF219" s="28">
        <v>20180208</v>
      </c>
    </row>
    <row r="220" spans="1:1029" s="13" customFormat="1" ht="14.1" customHeight="1">
      <c r="A220" s="11" t="str">
        <f>SUBSTITUTE(CONCATENATE(G220,H220)," ","")</f>
        <v>TenderingProcess</v>
      </c>
      <c r="B220" s="12"/>
      <c r="C220" s="24" t="s">
        <v>1758</v>
      </c>
      <c r="D220" s="11"/>
      <c r="E220" s="11"/>
      <c r="F220" s="11" t="str">
        <f>CONCATENATE(IF(G220="","",CONCATENATE(G220,"_ ")),H220,". Details")</f>
        <v>Tendering Process. Details</v>
      </c>
      <c r="G220" s="11"/>
      <c r="H220" s="24" t="s">
        <v>1709</v>
      </c>
      <c r="I220" s="11"/>
      <c r="J220" s="11"/>
      <c r="K220" s="11"/>
      <c r="L220" s="11"/>
      <c r="M220" s="11"/>
      <c r="N220" s="11"/>
      <c r="O220" s="11"/>
      <c r="P220" s="11"/>
      <c r="Q220" s="11"/>
      <c r="R220" s="11" t="s">
        <v>1483</v>
      </c>
      <c r="S220" s="11"/>
      <c r="T220" s="11"/>
      <c r="U220" s="11"/>
      <c r="V220" s="11"/>
      <c r="W220" s="11"/>
      <c r="X220" s="11"/>
      <c r="Y220" s="11" t="s">
        <v>1485</v>
      </c>
      <c r="Z220" s="11"/>
      <c r="AA220" s="11" t="s">
        <v>1486</v>
      </c>
      <c r="AB220" s="11"/>
      <c r="AC220" s="11"/>
      <c r="AD220" s="11"/>
      <c r="AE220" s="11" t="s">
        <v>1499</v>
      </c>
      <c r="AF220" s="11">
        <v>20180219</v>
      </c>
    </row>
    <row r="221" spans="1:1029" s="27" customFormat="1" ht="14.1" customHeight="1">
      <c r="A221" s="25" t="str">
        <f>SUBSTITUTE(CONCATENATE(I221,J221,IF(K221="Identifier","ID",IF(AND(K221="Text",OR(I221&lt;&gt;"",J221&lt;&gt;"")),"",K221)),IF(AND(M221&lt;&gt;"Text",K221&lt;&gt;M221,NOT(AND(K221="URI",M221="Identifier")),NOT(AND(K221="UUID",M221="Identifier")),NOT(AND(K221="OID",M221="Identifier"))),IF(M221="Identifier","ID",M221),""))," ","")</f>
        <v>AwardScheduleDate</v>
      </c>
      <c r="B221" s="26" t="s">
        <v>1498</v>
      </c>
      <c r="C221" s="14" t="s">
        <v>1759</v>
      </c>
      <c r="D221" s="25"/>
      <c r="E221" s="25"/>
      <c r="F221" s="25" t="str">
        <f>CONCATENATE( IF(G221="","",CONCATENATE(G221,"_ ")),H221,". ",IF(I221="","",CONCATENATE(I221,"_ ")),L221,IF(OR(I221&lt;&gt;"",L221&lt;&gt;M221),CONCATENATE(". ",M221),""))</f>
        <v>Tendering Process. Award Schedule Date. Date</v>
      </c>
      <c r="G221" s="25"/>
      <c r="H221" s="25" t="s">
        <v>1709</v>
      </c>
      <c r="I221" s="25"/>
      <c r="J221" s="25" t="s">
        <v>1760</v>
      </c>
      <c r="K221" s="25" t="s">
        <v>1505</v>
      </c>
      <c r="L221" s="25" t="str">
        <f>IF(J221&lt;&gt;"",CONCATENATE(J221," ",K221),K221)</f>
        <v>Award Schedule Date</v>
      </c>
      <c r="M221" s="25" t="s">
        <v>1505</v>
      </c>
      <c r="N221" s="25"/>
      <c r="O221" s="25" t="str">
        <f>IF(N221&lt;&gt;"",CONCATENATE(N221,"_ ",M221,". Type"),CONCATENATE(M221,". Type"))</f>
        <v>Date. Type</v>
      </c>
      <c r="P221" s="25"/>
      <c r="Q221" s="25"/>
      <c r="R221" s="25" t="s">
        <v>1490</v>
      </c>
      <c r="S221" s="25"/>
      <c r="T221" s="25"/>
      <c r="U221" s="25"/>
      <c r="AA221" s="27" t="s">
        <v>36</v>
      </c>
      <c r="AE221" s="27" t="s">
        <v>1761</v>
      </c>
      <c r="AF221" s="28">
        <v>20180219</v>
      </c>
    </row>
    <row r="222" spans="1:1029" s="27" customFormat="1" ht="14.1" customHeight="1">
      <c r="A222" s="25" t="str">
        <f>SUBSTITUTE(CONCATENATE(I222,J222,IF(K222="Identifier","ID",IF(AND(K222="Text",OR(I222&lt;&gt;"",J222&lt;&gt;"")),"",K222)),IF(AND(M222&lt;&gt;"Text",K222&lt;&gt;M222,NOT(AND(K222="URI",M222="Identifier")),NOT(AND(K222="UUID",M222="Identifier")),NOT(AND(K222="OID",M222="Identifier"))),IF(M222="Identifier","ID",M222),""))," ","")</f>
        <v>ContractNoticePublicationDate</v>
      </c>
      <c r="B222" s="26" t="s">
        <v>1498</v>
      </c>
      <c r="C222" s="14" t="s">
        <v>1762</v>
      </c>
      <c r="D222" s="25"/>
      <c r="E222" s="25"/>
      <c r="F222" s="25" t="str">
        <f>CONCATENATE( IF(G222="","",CONCATENATE(G222,"_ ")),H222,". ",IF(I222="","",CONCATENATE(I222,"_ ")),L222,IF(OR(I222&lt;&gt;"",L222&lt;&gt;M222),CONCATENATE(". ",M222),""))</f>
        <v>Tendering Process. Contract Notice Publication Date. Date</v>
      </c>
      <c r="G222" s="25"/>
      <c r="H222" s="25" t="s">
        <v>1709</v>
      </c>
      <c r="I222" s="25"/>
      <c r="J222" s="25" t="s">
        <v>1763</v>
      </c>
      <c r="K222" s="25" t="s">
        <v>1505</v>
      </c>
      <c r="L222" s="25" t="str">
        <f>IF(J222&lt;&gt;"",CONCATENATE(J222," ",K222),K222)</f>
        <v>Contract Notice Publication Date</v>
      </c>
      <c r="M222" s="25" t="s">
        <v>1505</v>
      </c>
      <c r="N222" s="25"/>
      <c r="O222" s="25" t="str">
        <f>IF(N222&lt;&gt;"",CONCATENATE(N222,"_ ",M222,". Type"),CONCATENATE(M222,". Type"))</f>
        <v>Date. Type</v>
      </c>
      <c r="P222" s="25"/>
      <c r="Q222" s="25"/>
      <c r="R222" s="25" t="s">
        <v>1490</v>
      </c>
      <c r="S222" s="25"/>
      <c r="T222" s="25"/>
      <c r="U222" s="25"/>
      <c r="AA222" s="27" t="s">
        <v>36</v>
      </c>
      <c r="AE222" s="27" t="s">
        <v>1764</v>
      </c>
      <c r="AF222" s="28">
        <v>20180220</v>
      </c>
    </row>
    <row r="223" spans="1:1029" s="27" customFormat="1" ht="14.1" customHeight="1">
      <c r="A223" s="25" t="str">
        <f>SUBSTITUTE(CONCATENATE(I223,J223,IF(K223="Identifier","ID",IF(AND(K223="Text",OR(I223&lt;&gt;"",J223&lt;&gt;"")),"",K223)),IF(AND(M223&lt;&gt;"Text",K223&lt;&gt;M223,NOT(AND(K223="URI",M223="Identifier")),NOT(AND(K223="UUID",M223="Identifier")),NOT(AND(K223="OID",M223="Identifier"))),IF(M223="Identifier","ID",M223),""))," ","")</f>
        <v>GuaranteeRequiredIndicator</v>
      </c>
      <c r="B223" s="26" t="s">
        <v>1498</v>
      </c>
      <c r="C223" s="14" t="s">
        <v>1765</v>
      </c>
      <c r="D223" s="25"/>
      <c r="E223" s="25"/>
      <c r="F223" s="25" t="str">
        <f>CONCATENATE( IF(G223="","",CONCATENATE(G223,"_ ")),H223,". ",IF(I223="","",CONCATENATE(I223,"_ ")),L223,IF(OR(I223&lt;&gt;"",L223&lt;&gt;M223),CONCATENATE(". ",M223),""))</f>
        <v>Tendering Process. Guarantee Required Indicator. Indicator</v>
      </c>
      <c r="G223" s="25"/>
      <c r="H223" s="25" t="s">
        <v>1709</v>
      </c>
      <c r="I223" s="25"/>
      <c r="J223" s="25" t="s">
        <v>723</v>
      </c>
      <c r="K223" s="25" t="s">
        <v>1547</v>
      </c>
      <c r="L223" s="25" t="str">
        <f>IF(J223&lt;&gt;"",CONCATENATE(J223," ",K223),K223)</f>
        <v>Guarantee Required Indicator</v>
      </c>
      <c r="M223" s="25" t="s">
        <v>1547</v>
      </c>
      <c r="N223" s="25"/>
      <c r="O223" s="25" t="str">
        <f>IF(N223&lt;&gt;"",CONCATENATE(N223,"_ ",M223,". Type"),CONCATENATE(M223,". Type"))</f>
        <v>Indicator. Type</v>
      </c>
      <c r="P223" s="25"/>
      <c r="Q223" s="25"/>
      <c r="R223" s="25" t="s">
        <v>1490</v>
      </c>
      <c r="S223" s="25"/>
      <c r="T223" s="25"/>
      <c r="U223" s="25"/>
      <c r="AA223" s="27" t="s">
        <v>36</v>
      </c>
      <c r="AB223" s="27" t="s">
        <v>1486</v>
      </c>
      <c r="AC223" s="27" t="s">
        <v>1766</v>
      </c>
      <c r="AD223" s="27" t="s">
        <v>1486</v>
      </c>
      <c r="AE223" s="27" t="s">
        <v>1767</v>
      </c>
      <c r="AF223" s="28">
        <v>20180222</v>
      </c>
    </row>
    <row r="224" spans="1:1029" s="27" customFormat="1" ht="14.1" customHeight="1">
      <c r="A224" s="25" t="str">
        <f>SUBSTITUTE(CONCATENATE(I224,J224,IF(K224="Identifier","ID",IF(AND(K224="Text",OR(I224&lt;&gt;"",J224&lt;&gt;"")),"",K224)),IF(AND(M224&lt;&gt;"Text",K224&lt;&gt;M224,NOT(AND(K224="URI",M224="Identifier")),NOT(AND(K224="UUID",M224="Identifier")),NOT(AND(K224="OID",M224="Identifier"))),IF(M224="Identifier","ID",M224),""))," ","")</f>
        <v>GPANegotiationIndicator</v>
      </c>
      <c r="B224" s="26" t="s">
        <v>1498</v>
      </c>
      <c r="C224" s="14" t="s">
        <v>1768</v>
      </c>
      <c r="D224" s="25"/>
      <c r="E224" s="25"/>
      <c r="F224" s="25" t="str">
        <f>CONCATENATE( IF(G224="","",CONCATENATE(G224,"_ ")),H224,". ",IF(I224="","",CONCATENATE(I224,"_ ")),L224,IF(OR(I224&lt;&gt;"",L224&lt;&gt;M224),CONCATENATE(". ",M224),""))</f>
        <v>Tendering Process. GPA Negotiation Indicator. Indicator</v>
      </c>
      <c r="G224" s="25"/>
      <c r="H224" s="25" t="s">
        <v>1709</v>
      </c>
      <c r="I224" s="25"/>
      <c r="J224" s="25" t="s">
        <v>1769</v>
      </c>
      <c r="K224" s="25" t="s">
        <v>1547</v>
      </c>
      <c r="L224" s="25" t="str">
        <f>IF(J224&lt;&gt;"",CONCATENATE(J224," ",K224),K224)</f>
        <v>GPA Negotiation Indicator</v>
      </c>
      <c r="M224" s="25" t="s">
        <v>1547</v>
      </c>
      <c r="N224" s="25"/>
      <c r="O224" s="25" t="str">
        <f>IF(N224&lt;&gt;"",CONCATENATE(N224,"_ ",M224,". Type"),CONCATENATE(M224,". Type"))</f>
        <v>Indicator. Type</v>
      </c>
      <c r="P224" s="25"/>
      <c r="Q224" s="25"/>
      <c r="R224" s="25" t="s">
        <v>1490</v>
      </c>
      <c r="S224" s="25"/>
      <c r="T224" s="25"/>
      <c r="U224" s="25"/>
      <c r="X224" s="27" t="s">
        <v>951</v>
      </c>
      <c r="AA224" s="27" t="s">
        <v>1486</v>
      </c>
      <c r="AE224" s="27" t="s">
        <v>1486</v>
      </c>
      <c r="AF224" s="28">
        <v>20180313</v>
      </c>
    </row>
    <row r="225" spans="1:1029">
      <c r="A225" s="20" t="str">
        <f>SUBSTITUTE(SUBSTITUTE(CONCATENATE(I225,IF(L225="Identifier","ID",L225))," ",""),"_","")</f>
        <v>Notice</v>
      </c>
      <c r="B225" s="21" t="s">
        <v>1492</v>
      </c>
      <c r="C225" s="23" t="s">
        <v>1685</v>
      </c>
      <c r="D225" s="20"/>
      <c r="E225" s="20"/>
      <c r="F225" s="20" t="str">
        <f>CONCATENATE( IF(G225="","",CONCATENATE(G225,"_ ")),H225,". ",IF(I225="","",CONCATENATE(I225,"_ ")),L225,IF(I225="","",CONCATENATE(". ",M225)))</f>
        <v>Tendering Process. Notice</v>
      </c>
      <c r="G225" s="20"/>
      <c r="H225" s="20" t="s">
        <v>1709</v>
      </c>
      <c r="I225" s="20"/>
      <c r="J225" s="20"/>
      <c r="K225" s="20"/>
      <c r="L225" s="20" t="str">
        <f>CONCATENATE(IF(P225="","",CONCATENATE(P225,"_ ")),Q225)</f>
        <v>Notice</v>
      </c>
      <c r="M225" s="20" t="str">
        <f>L225</f>
        <v>Notice</v>
      </c>
      <c r="N225" s="20"/>
      <c r="O225" s="20"/>
      <c r="P225" s="20"/>
      <c r="Q225" s="22" t="s">
        <v>1682</v>
      </c>
      <c r="R225" s="20" t="s">
        <v>1507</v>
      </c>
      <c r="S225" s="23"/>
      <c r="T225" s="23"/>
      <c r="U225" s="23"/>
      <c r="V225" s="23"/>
      <c r="W225" s="23"/>
      <c r="X225" s="23"/>
      <c r="Y225" s="23" t="s">
        <v>1485</v>
      </c>
      <c r="Z225" s="23"/>
      <c r="AA225" s="23" t="s">
        <v>36</v>
      </c>
      <c r="AB225" s="23"/>
      <c r="AC225" s="23"/>
      <c r="AD225" s="23"/>
      <c r="AE225" s="23" t="s">
        <v>1486</v>
      </c>
      <c r="AF225" s="22">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3" customFormat="1" ht="14.1" customHeight="1">
      <c r="A226" s="11" t="str">
        <f>SUBSTITUTE(CONCATENATE(G226,H226)," ","")</f>
        <v>TenderingTerms</v>
      </c>
      <c r="B226" s="12"/>
      <c r="C226" s="24" t="s">
        <v>1500</v>
      </c>
      <c r="D226" s="11"/>
      <c r="E226" s="11"/>
      <c r="F226" s="11" t="str">
        <f>CONCATENATE(IF(G226="","",CONCATENATE(G226,"_ ")),H226,". Details")</f>
        <v>Tendering Terms. Details</v>
      </c>
      <c r="G226" s="11"/>
      <c r="H226" s="24" t="s">
        <v>1711</v>
      </c>
      <c r="I226" s="11"/>
      <c r="J226" s="11"/>
      <c r="K226" s="11"/>
      <c r="L226" s="11"/>
      <c r="M226" s="11"/>
      <c r="N226" s="11"/>
      <c r="O226" s="11"/>
      <c r="P226" s="11"/>
      <c r="Q226" s="11"/>
      <c r="R226" s="11" t="s">
        <v>1483</v>
      </c>
      <c r="S226" s="11"/>
      <c r="T226" s="11"/>
      <c r="U226" s="11"/>
      <c r="V226" s="11"/>
      <c r="W226" s="11"/>
      <c r="X226" s="11"/>
      <c r="Y226" s="11" t="s">
        <v>1485</v>
      </c>
      <c r="Z226" s="11"/>
      <c r="AA226" s="11" t="s">
        <v>36</v>
      </c>
      <c r="AB226" s="11"/>
      <c r="AC226" s="11"/>
      <c r="AD226" s="11"/>
      <c r="AE226" s="11"/>
      <c r="AF226" s="11">
        <v>20180228</v>
      </c>
    </row>
    <row r="227" spans="1:1029" s="27" customFormat="1" ht="14.1" customHeight="1">
      <c r="A227" s="25"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6" t="s">
        <v>1498</v>
      </c>
      <c r="C227" s="14" t="s">
        <v>216</v>
      </c>
      <c r="D227" s="25"/>
      <c r="E227" s="25"/>
      <c r="F227" s="25" t="str">
        <f t="shared" ref="F227:F249" si="45">CONCATENATE( IF(G227="","",CONCATENATE(G227,"_ ")),H227,". ",IF(I227="","",CONCATENATE(I227,"_ ")),L227,IF(OR(I227&lt;&gt;"",L227&lt;&gt;M227),CONCATENATE(". ",M227),""))</f>
        <v>Tendering Terms. Calculation Method Value Text. Text</v>
      </c>
      <c r="G227" s="25"/>
      <c r="H227" s="25" t="s">
        <v>1711</v>
      </c>
      <c r="I227" s="25"/>
      <c r="J227" s="25" t="s">
        <v>215</v>
      </c>
      <c r="K227" s="25" t="s">
        <v>1494</v>
      </c>
      <c r="L227" s="25" t="str">
        <f t="shared" ref="L227:L249" si="46">IF(J227&lt;&gt;"",CONCATENATE(J227," ",K227),K227)</f>
        <v>Calculation Method Value Text</v>
      </c>
      <c r="M227" s="25" t="s">
        <v>1494</v>
      </c>
      <c r="N227" s="25"/>
      <c r="O227" s="25" t="str">
        <f t="shared" ref="O227:O249" si="47">IF(N227&lt;&gt;"",CONCATENATE(N227,"_ ",M227,". Type"),CONCATENATE(M227,". Type"))</f>
        <v>Text. Type</v>
      </c>
      <c r="P227" s="25"/>
      <c r="Q227" s="25"/>
      <c r="R227" s="25" t="s">
        <v>1490</v>
      </c>
      <c r="S227" s="25"/>
      <c r="T227" s="25"/>
      <c r="U227" s="25" t="s">
        <v>1770</v>
      </c>
      <c r="AA227" s="27" t="s">
        <v>36</v>
      </c>
      <c r="AE227" s="27" t="s">
        <v>1486</v>
      </c>
      <c r="AF227" s="28">
        <v>20180228</v>
      </c>
    </row>
    <row r="228" spans="1:1029" s="27" customFormat="1" ht="14.1" customHeight="1">
      <c r="A228" s="25" t="str">
        <f t="shared" si="44"/>
        <v>SubmissionLanguageCode</v>
      </c>
      <c r="B228" s="26" t="s">
        <v>1502</v>
      </c>
      <c r="C228" s="14" t="s">
        <v>1771</v>
      </c>
      <c r="D228" s="25"/>
      <c r="E228" s="25"/>
      <c r="F228" s="25" t="str">
        <f t="shared" si="45"/>
        <v>Tendering Terms. Submission Language Code. Code</v>
      </c>
      <c r="G228" s="25"/>
      <c r="H228" s="25" t="s">
        <v>1711</v>
      </c>
      <c r="I228" s="25"/>
      <c r="J228" s="25" t="s">
        <v>1772</v>
      </c>
      <c r="K228" s="25" t="s">
        <v>1489</v>
      </c>
      <c r="L228" s="25" t="str">
        <f t="shared" si="46"/>
        <v>Submission Language Code</v>
      </c>
      <c r="M228" s="25" t="s">
        <v>1489</v>
      </c>
      <c r="N228" s="25"/>
      <c r="O228" s="25" t="str">
        <f t="shared" si="47"/>
        <v>Code. Type</v>
      </c>
      <c r="P228" s="25"/>
      <c r="Q228" s="25"/>
      <c r="R228" s="25" t="s">
        <v>1490</v>
      </c>
      <c r="S228" s="25"/>
      <c r="T228" s="25" t="s">
        <v>1773</v>
      </c>
      <c r="U228" s="25"/>
      <c r="AA228" s="27" t="s">
        <v>36</v>
      </c>
      <c r="AF228" s="28">
        <v>20180228</v>
      </c>
    </row>
    <row r="229" spans="1:1029" s="27" customFormat="1" ht="14.1" customHeight="1">
      <c r="A229" s="25" t="str">
        <f t="shared" si="44"/>
        <v>ValidityDeadlineDate</v>
      </c>
      <c r="B229" s="26" t="s">
        <v>1498</v>
      </c>
      <c r="C229" s="14" t="s">
        <v>1368</v>
      </c>
      <c r="D229" s="25"/>
      <c r="E229" s="25"/>
      <c r="F229" s="25" t="str">
        <f t="shared" si="45"/>
        <v>Tendering Terms. Validity Deadline Date. Date</v>
      </c>
      <c r="G229" s="25"/>
      <c r="H229" s="25" t="s">
        <v>1711</v>
      </c>
      <c r="I229" s="25"/>
      <c r="J229" s="25" t="s">
        <v>1774</v>
      </c>
      <c r="K229" s="25" t="s">
        <v>1505</v>
      </c>
      <c r="L229" s="25" t="str">
        <f t="shared" si="46"/>
        <v>Validity Deadline Date</v>
      </c>
      <c r="M229" s="25" t="s">
        <v>1505</v>
      </c>
      <c r="N229" s="25"/>
      <c r="O229" s="25" t="str">
        <f t="shared" si="47"/>
        <v>Date. Type</v>
      </c>
      <c r="P229" s="25"/>
      <c r="Q229" s="25"/>
      <c r="R229" s="25" t="s">
        <v>1490</v>
      </c>
      <c r="S229" s="25"/>
      <c r="T229" s="25"/>
      <c r="U229" s="25"/>
      <c r="AA229" s="27" t="s">
        <v>36</v>
      </c>
      <c r="AF229" s="28">
        <v>20180228</v>
      </c>
    </row>
    <row r="230" spans="1:1029" s="27" customFormat="1" ht="14.1" customHeight="1">
      <c r="A230" s="25" t="str">
        <f t="shared" si="44"/>
        <v>e-OrderingIndicator</v>
      </c>
      <c r="B230" s="26">
        <v>1</v>
      </c>
      <c r="C230" s="14" t="s">
        <v>533</v>
      </c>
      <c r="D230" s="25"/>
      <c r="E230" s="25"/>
      <c r="F230" s="25" t="str">
        <f t="shared" si="45"/>
        <v>Tendering Terms. e-Ordering Indicator. Indicator</v>
      </c>
      <c r="G230" s="25"/>
      <c r="H230" s="25" t="s">
        <v>1711</v>
      </c>
      <c r="I230" s="25"/>
      <c r="J230" s="25" t="s">
        <v>26</v>
      </c>
      <c r="K230" s="25" t="s">
        <v>1547</v>
      </c>
      <c r="L230" s="25" t="str">
        <f t="shared" si="46"/>
        <v>e-Ordering Indicator</v>
      </c>
      <c r="M230" s="25" t="s">
        <v>1547</v>
      </c>
      <c r="N230" s="25"/>
      <c r="O230" s="25" t="str">
        <f t="shared" si="47"/>
        <v>Indicator. Type</v>
      </c>
      <c r="P230" s="25"/>
      <c r="Q230" s="25"/>
      <c r="R230" s="25" t="s">
        <v>1490</v>
      </c>
      <c r="S230" s="25"/>
      <c r="T230" s="25"/>
      <c r="U230" s="25"/>
      <c r="AA230" s="27" t="s">
        <v>36</v>
      </c>
      <c r="AF230" s="28">
        <v>20180228</v>
      </c>
    </row>
    <row r="231" spans="1:1029" s="27" customFormat="1" ht="14.1" customHeight="1">
      <c r="A231" s="25" t="str">
        <f t="shared" si="44"/>
        <v>e-PaymentIndicator</v>
      </c>
      <c r="B231" s="26">
        <v>1</v>
      </c>
      <c r="C231" s="14" t="s">
        <v>538</v>
      </c>
      <c r="D231" s="25"/>
      <c r="E231" s="25"/>
      <c r="F231" s="25" t="str">
        <f t="shared" si="45"/>
        <v>Tendering Terms. e-Payment Indicator. Indicator</v>
      </c>
      <c r="G231" s="25"/>
      <c r="H231" s="25" t="s">
        <v>1711</v>
      </c>
      <c r="I231" s="25"/>
      <c r="J231" s="25" t="s">
        <v>29</v>
      </c>
      <c r="K231" s="25" t="s">
        <v>1547</v>
      </c>
      <c r="L231" s="25" t="str">
        <f t="shared" si="46"/>
        <v>e-Payment Indicator</v>
      </c>
      <c r="M231" s="25" t="s">
        <v>1547</v>
      </c>
      <c r="N231" s="25"/>
      <c r="O231" s="25" t="str">
        <f t="shared" si="47"/>
        <v>Indicator. Type</v>
      </c>
      <c r="P231" s="25"/>
      <c r="Q231" s="25"/>
      <c r="R231" s="25" t="s">
        <v>1490</v>
      </c>
      <c r="S231" s="25"/>
      <c r="T231" s="25"/>
      <c r="U231" s="25"/>
      <c r="AA231" s="27" t="s">
        <v>36</v>
      </c>
      <c r="AF231" s="28">
        <v>20180228</v>
      </c>
    </row>
    <row r="232" spans="1:1029" s="27" customFormat="1" ht="14.1" customHeight="1">
      <c r="A232" s="25" t="str">
        <f t="shared" si="44"/>
        <v>VariantIndicator</v>
      </c>
      <c r="B232" s="26">
        <v>1</v>
      </c>
      <c r="C232" s="14" t="s">
        <v>1775</v>
      </c>
      <c r="D232" s="25"/>
      <c r="E232" s="25"/>
      <c r="F232" s="25" t="str">
        <f t="shared" si="45"/>
        <v>Tendering Terms. Variant Indicator. Indicator</v>
      </c>
      <c r="G232" s="25"/>
      <c r="H232" s="25" t="s">
        <v>1711</v>
      </c>
      <c r="I232" s="25"/>
      <c r="J232" s="25" t="s">
        <v>1776</v>
      </c>
      <c r="K232" s="25" t="s">
        <v>1547</v>
      </c>
      <c r="L232" s="25" t="str">
        <f t="shared" si="46"/>
        <v>Variant Indicator</v>
      </c>
      <c r="M232" s="25" t="s">
        <v>1547</v>
      </c>
      <c r="N232" s="25"/>
      <c r="O232" s="25" t="str">
        <f t="shared" si="47"/>
        <v>Indicator. Type</v>
      </c>
      <c r="P232" s="25"/>
      <c r="Q232" s="25"/>
      <c r="R232" s="25" t="s">
        <v>1490</v>
      </c>
      <c r="S232" s="25"/>
      <c r="T232" s="25"/>
      <c r="U232" s="25"/>
      <c r="AA232" s="27" t="s">
        <v>36</v>
      </c>
      <c r="AF232" s="28">
        <v>20180228</v>
      </c>
    </row>
    <row r="233" spans="1:1029" s="27" customFormat="1" ht="14.1" customHeight="1">
      <c r="A233" s="25" t="str">
        <f t="shared" si="44"/>
        <v>RecurrentIndicator</v>
      </c>
      <c r="B233" s="26" t="s">
        <v>1498</v>
      </c>
      <c r="C233" s="14" t="s">
        <v>1777</v>
      </c>
      <c r="D233" s="25"/>
      <c r="E233" s="25"/>
      <c r="F233" s="25" t="str">
        <f t="shared" si="45"/>
        <v>Tendering Terms. Recurrent Indicator. Indicator</v>
      </c>
      <c r="G233" s="25"/>
      <c r="H233" s="25" t="s">
        <v>1711</v>
      </c>
      <c r="I233" s="25"/>
      <c r="J233" s="25" t="s">
        <v>1778</v>
      </c>
      <c r="K233" s="25" t="s">
        <v>1547</v>
      </c>
      <c r="L233" s="25" t="str">
        <f t="shared" si="46"/>
        <v>Recurrent Indicator</v>
      </c>
      <c r="M233" s="25" t="s">
        <v>1547</v>
      </c>
      <c r="N233" s="25"/>
      <c r="O233" s="25" t="str">
        <f t="shared" si="47"/>
        <v>Indicator. Type</v>
      </c>
      <c r="P233" s="25"/>
      <c r="Q233" s="25"/>
      <c r="R233" s="25" t="s">
        <v>1490</v>
      </c>
      <c r="S233" s="25"/>
      <c r="T233" s="25"/>
      <c r="U233" s="25"/>
      <c r="AA233" s="27" t="s">
        <v>36</v>
      </c>
      <c r="AF233" s="28">
        <v>20180228</v>
      </c>
    </row>
    <row r="234" spans="1:1029" s="27" customFormat="1" ht="14.1" customHeight="1">
      <c r="A234" s="25" t="str">
        <f t="shared" si="44"/>
        <v>RecurrencyDescription</v>
      </c>
      <c r="B234" s="26" t="s">
        <v>1502</v>
      </c>
      <c r="C234" s="14" t="s">
        <v>1779</v>
      </c>
      <c r="D234" s="25"/>
      <c r="E234" s="25"/>
      <c r="F234" s="25" t="str">
        <f t="shared" si="45"/>
        <v>Tendering Terms. Recurrency Description. Description</v>
      </c>
      <c r="G234" s="25"/>
      <c r="H234" s="25" t="s">
        <v>1711</v>
      </c>
      <c r="I234" s="25"/>
      <c r="J234" s="25" t="s">
        <v>1780</v>
      </c>
      <c r="K234" s="25" t="s">
        <v>1522</v>
      </c>
      <c r="L234" s="25" t="str">
        <f t="shared" si="46"/>
        <v>Recurrency Description</v>
      </c>
      <c r="M234" s="25" t="s">
        <v>1522</v>
      </c>
      <c r="N234" s="25"/>
      <c r="O234" s="25" t="str">
        <f t="shared" si="47"/>
        <v>Description. Type</v>
      </c>
      <c r="P234" s="25"/>
      <c r="Q234" s="25"/>
      <c r="R234" s="25" t="s">
        <v>1490</v>
      </c>
      <c r="S234" s="25"/>
      <c r="T234" s="25"/>
      <c r="U234" s="25"/>
      <c r="AA234" s="27" t="s">
        <v>36</v>
      </c>
      <c r="AF234" s="28">
        <v>20180228</v>
      </c>
    </row>
    <row r="235" spans="1:1029" s="27" customFormat="1" ht="14.1" customHeight="1">
      <c r="A235" s="25" t="str">
        <f t="shared" si="44"/>
        <v>ProcedureMainFeaturesDescription</v>
      </c>
      <c r="B235" s="26" t="s">
        <v>1502</v>
      </c>
      <c r="C235" s="14" t="s">
        <v>1781</v>
      </c>
      <c r="D235" s="25"/>
      <c r="E235" s="25"/>
      <c r="F235" s="25" t="str">
        <f t="shared" si="45"/>
        <v>Tendering Terms. Procedure Main Features Description. Description</v>
      </c>
      <c r="G235" s="25"/>
      <c r="H235" s="25" t="s">
        <v>1711</v>
      </c>
      <c r="I235" s="25"/>
      <c r="J235" s="25" t="s">
        <v>1782</v>
      </c>
      <c r="K235" s="25" t="s">
        <v>1522</v>
      </c>
      <c r="L235" s="25" t="str">
        <f t="shared" si="46"/>
        <v>Procedure Main Features Description</v>
      </c>
      <c r="M235" s="25" t="s">
        <v>1522</v>
      </c>
      <c r="N235" s="25"/>
      <c r="O235" s="25" t="str">
        <f t="shared" si="47"/>
        <v>Description. Type</v>
      </c>
      <c r="P235" s="25"/>
      <c r="Q235" s="25"/>
      <c r="R235" s="25" t="s">
        <v>1490</v>
      </c>
      <c r="S235" s="25"/>
      <c r="T235" s="25"/>
      <c r="U235" s="25"/>
      <c r="X235" s="27" t="s">
        <v>852</v>
      </c>
      <c r="AA235" s="27" t="s">
        <v>36</v>
      </c>
      <c r="AF235" s="28" t="s">
        <v>1783</v>
      </c>
    </row>
    <row r="236" spans="1:1029" s="27" customFormat="1" ht="14.1" customHeight="1">
      <c r="A236" s="25" t="str">
        <f t="shared" si="44"/>
        <v>ReservedcontractCode</v>
      </c>
      <c r="B236" s="26" t="s">
        <v>1498</v>
      </c>
      <c r="C236" s="14" t="s">
        <v>1784</v>
      </c>
      <c r="D236" s="25"/>
      <c r="E236" s="25"/>
      <c r="F236" s="25" t="str">
        <f t="shared" si="45"/>
        <v>Tendering Terms. Reserved contract Code. Code</v>
      </c>
      <c r="G236" s="25"/>
      <c r="H236" s="25" t="s">
        <v>1711</v>
      </c>
      <c r="I236" s="25"/>
      <c r="J236" s="25" t="s">
        <v>1785</v>
      </c>
      <c r="K236" s="25" t="s">
        <v>1489</v>
      </c>
      <c r="L236" s="25" t="str">
        <f t="shared" si="46"/>
        <v>Reserved contract Code</v>
      </c>
      <c r="M236" s="25" t="s">
        <v>1489</v>
      </c>
      <c r="N236" s="25"/>
      <c r="O236" s="25" t="str">
        <f t="shared" si="47"/>
        <v>Code. Type</v>
      </c>
      <c r="P236" s="25"/>
      <c r="Q236" s="25"/>
      <c r="R236" s="25" t="s">
        <v>1490</v>
      </c>
      <c r="S236" s="25"/>
      <c r="T236" s="25"/>
      <c r="U236" s="25"/>
      <c r="X236" s="27" t="s">
        <v>858</v>
      </c>
      <c r="AA236" s="27" t="s">
        <v>36</v>
      </c>
      <c r="AF236" s="28" t="s">
        <v>1783</v>
      </c>
    </row>
    <row r="237" spans="1:1029" s="27" customFormat="1" ht="14.1" customHeight="1">
      <c r="A237" s="25" t="str">
        <f t="shared" si="44"/>
        <v>ConditionsFinancial</v>
      </c>
      <c r="B237" s="26" t="s">
        <v>1498</v>
      </c>
      <c r="C237" s="14" t="s">
        <v>860</v>
      </c>
      <c r="D237" s="25"/>
      <c r="E237" s="25"/>
      <c r="F237" s="25" t="str">
        <f t="shared" si="45"/>
        <v>Tendering Terms. Conditions Financial Text. Text</v>
      </c>
      <c r="G237" s="25"/>
      <c r="H237" s="25" t="s">
        <v>1711</v>
      </c>
      <c r="I237" s="25"/>
      <c r="J237" s="25" t="s">
        <v>1786</v>
      </c>
      <c r="K237" s="25" t="s">
        <v>1494</v>
      </c>
      <c r="L237" s="25" t="str">
        <f t="shared" si="46"/>
        <v>Conditions Financial Text</v>
      </c>
      <c r="M237" s="25" t="s">
        <v>1494</v>
      </c>
      <c r="N237" s="25"/>
      <c r="O237" s="25" t="str">
        <f t="shared" si="47"/>
        <v>Text. Type</v>
      </c>
      <c r="P237" s="25"/>
      <c r="Q237" s="25"/>
      <c r="R237" s="25" t="s">
        <v>1490</v>
      </c>
      <c r="S237" s="25"/>
      <c r="T237" s="25"/>
      <c r="U237" s="25"/>
      <c r="AA237" s="27" t="s">
        <v>36</v>
      </c>
      <c r="AF237" s="28">
        <v>20180228</v>
      </c>
    </row>
    <row r="238" spans="1:1029" s="27" customFormat="1" ht="14.1" customHeight="1">
      <c r="A238" s="25" t="str">
        <f t="shared" si="44"/>
        <v>TendererLegalForm</v>
      </c>
      <c r="B238" s="26" t="s">
        <v>1498</v>
      </c>
      <c r="C238" s="14" t="s">
        <v>1787</v>
      </c>
      <c r="D238" s="25"/>
      <c r="E238" s="25"/>
      <c r="F238" s="25" t="str">
        <f t="shared" si="45"/>
        <v>Tendering Terms. Tenderer Legal Form Text. Text</v>
      </c>
      <c r="G238" s="25"/>
      <c r="H238" s="25" t="s">
        <v>1711</v>
      </c>
      <c r="I238" s="25"/>
      <c r="J238" s="25" t="s">
        <v>1788</v>
      </c>
      <c r="K238" s="25" t="s">
        <v>1494</v>
      </c>
      <c r="L238" s="25" t="str">
        <f t="shared" si="46"/>
        <v>Tenderer Legal Form Text</v>
      </c>
      <c r="M238" s="25" t="s">
        <v>1494</v>
      </c>
      <c r="N238" s="25"/>
      <c r="O238" s="25" t="str">
        <f t="shared" si="47"/>
        <v>Text. Type</v>
      </c>
      <c r="P238" s="25"/>
      <c r="Q238" s="25"/>
      <c r="R238" s="25" t="s">
        <v>1490</v>
      </c>
      <c r="S238" s="25"/>
      <c r="T238" s="25"/>
      <c r="U238" s="25"/>
      <c r="AA238" s="27" t="s">
        <v>36</v>
      </c>
      <c r="AF238" s="28">
        <v>20180228</v>
      </c>
    </row>
    <row r="239" spans="1:1029" s="27" customFormat="1" ht="14.1" customHeight="1">
      <c r="A239" s="25" t="str">
        <f t="shared" si="44"/>
        <v>SecurityClearanceDeadlineDate</v>
      </c>
      <c r="B239" s="26" t="s">
        <v>1498</v>
      </c>
      <c r="C239" s="14" t="s">
        <v>1789</v>
      </c>
      <c r="D239" s="25"/>
      <c r="E239" s="25"/>
      <c r="F239" s="25" t="str">
        <f t="shared" si="45"/>
        <v>Tendering Terms. Security Clearance Deadline Date. Date</v>
      </c>
      <c r="G239" s="25"/>
      <c r="H239" s="25" t="s">
        <v>1711</v>
      </c>
      <c r="I239" s="25"/>
      <c r="J239" s="25" t="s">
        <v>1790</v>
      </c>
      <c r="K239" s="25" t="s">
        <v>1505</v>
      </c>
      <c r="L239" s="25" t="str">
        <f t="shared" si="46"/>
        <v>Security Clearance Deadline Date</v>
      </c>
      <c r="M239" s="25" t="s">
        <v>1505</v>
      </c>
      <c r="N239" s="25"/>
      <c r="O239" s="25" t="str">
        <f t="shared" si="47"/>
        <v>Date. Type</v>
      </c>
      <c r="P239" s="25"/>
      <c r="Q239" s="25"/>
      <c r="R239" s="25" t="s">
        <v>1490</v>
      </c>
      <c r="S239" s="25"/>
      <c r="T239" s="25"/>
      <c r="U239" s="25"/>
      <c r="AA239" s="27" t="s">
        <v>36</v>
      </c>
      <c r="AF239" s="28">
        <v>20180228</v>
      </c>
    </row>
    <row r="240" spans="1:1029" s="27" customFormat="1" ht="14.1" customHeight="1">
      <c r="A240" s="25" t="str">
        <f t="shared" si="44"/>
        <v>ConditionsPerformance</v>
      </c>
      <c r="B240" s="26" t="s">
        <v>1498</v>
      </c>
      <c r="C240" s="14" t="s">
        <v>1072</v>
      </c>
      <c r="D240" s="25"/>
      <c r="E240" s="25"/>
      <c r="F240" s="25" t="str">
        <f t="shared" si="45"/>
        <v>Tendering Terms. Conditions Performance Text. Text</v>
      </c>
      <c r="G240" s="25"/>
      <c r="H240" s="25" t="s">
        <v>1711</v>
      </c>
      <c r="I240" s="25"/>
      <c r="J240" s="25" t="s">
        <v>1791</v>
      </c>
      <c r="K240" s="25" t="s">
        <v>1494</v>
      </c>
      <c r="L240" s="25" t="str">
        <f t="shared" si="46"/>
        <v>Conditions Performance Text</v>
      </c>
      <c r="M240" s="25" t="s">
        <v>1494</v>
      </c>
      <c r="N240" s="25"/>
      <c r="O240" s="25" t="str">
        <f t="shared" si="47"/>
        <v>Text. Type</v>
      </c>
      <c r="P240" s="25"/>
      <c r="Q240" s="25"/>
      <c r="R240" s="25" t="s">
        <v>1490</v>
      </c>
      <c r="S240" s="25"/>
      <c r="T240" s="25"/>
      <c r="U240" s="25"/>
      <c r="AA240" s="27" t="s">
        <v>36</v>
      </c>
      <c r="AF240" s="28">
        <v>20180228</v>
      </c>
    </row>
    <row r="241" spans="1:1029" s="27" customFormat="1" ht="14.1" customHeight="1">
      <c r="A241" s="25" t="str">
        <f t="shared" si="44"/>
        <v>PerformingStafQualificationIndicator</v>
      </c>
      <c r="B241" s="26">
        <v>1</v>
      </c>
      <c r="C241" s="14" t="s">
        <v>1792</v>
      </c>
      <c r="D241" s="25"/>
      <c r="E241" s="25"/>
      <c r="F241" s="25" t="str">
        <f t="shared" si="45"/>
        <v>Tendering Terms. Performing Staf Qualification Indicator. Indicator</v>
      </c>
      <c r="G241" s="25"/>
      <c r="H241" s="25" t="s">
        <v>1711</v>
      </c>
      <c r="I241" s="25"/>
      <c r="J241" s="25" t="s">
        <v>1793</v>
      </c>
      <c r="K241" s="25" t="s">
        <v>1547</v>
      </c>
      <c r="L241" s="25" t="str">
        <f t="shared" si="46"/>
        <v>Performing Staf Qualification Indicator</v>
      </c>
      <c r="M241" s="25" t="s">
        <v>1547</v>
      </c>
      <c r="N241" s="25"/>
      <c r="O241" s="25" t="str">
        <f t="shared" si="47"/>
        <v>Indicator. Type</v>
      </c>
      <c r="P241" s="25"/>
      <c r="Q241" s="25"/>
      <c r="R241" s="25" t="s">
        <v>1490</v>
      </c>
      <c r="S241" s="25"/>
      <c r="T241" s="25"/>
      <c r="U241" s="25"/>
      <c r="AA241" s="27" t="s">
        <v>36</v>
      </c>
      <c r="AF241" s="28">
        <v>20180228</v>
      </c>
    </row>
    <row r="242" spans="1:1029" s="27" customFormat="1" ht="14.1" customHeight="1">
      <c r="A242" s="25" t="str">
        <f t="shared" si="44"/>
        <v>SubcontractingPercentageNumber</v>
      </c>
      <c r="B242" s="26" t="s">
        <v>1498</v>
      </c>
      <c r="C242" s="14" t="s">
        <v>1794</v>
      </c>
      <c r="D242" s="25"/>
      <c r="E242" s="25"/>
      <c r="F242" s="25" t="str">
        <f t="shared" si="45"/>
        <v>Tendering Terms. Subcontracting Percentage Number. Number</v>
      </c>
      <c r="G242" s="25"/>
      <c r="H242" s="25" t="s">
        <v>1711</v>
      </c>
      <c r="I242" s="25"/>
      <c r="J242" s="25" t="s">
        <v>1795</v>
      </c>
      <c r="K242" s="25" t="s">
        <v>1695</v>
      </c>
      <c r="L242" s="25" t="str">
        <f t="shared" si="46"/>
        <v>Subcontracting Percentage Number</v>
      </c>
      <c r="M242" s="25" t="s">
        <v>1695</v>
      </c>
      <c r="N242" s="25"/>
      <c r="O242" s="25" t="str">
        <f t="shared" si="47"/>
        <v>Number. Type</v>
      </c>
      <c r="P242" s="25"/>
      <c r="Q242" s="25"/>
      <c r="R242" s="25" t="s">
        <v>1490</v>
      </c>
      <c r="S242" s="25"/>
      <c r="T242" s="25"/>
      <c r="U242" s="25"/>
      <c r="AA242" s="27" t="s">
        <v>36</v>
      </c>
      <c r="AF242" s="28">
        <v>20180228</v>
      </c>
    </row>
    <row r="243" spans="1:1029" s="27" customFormat="1" ht="14.1" customHeight="1">
      <c r="A243" s="25" t="str">
        <f t="shared" si="44"/>
        <v>SubcontractingRequirementsCode</v>
      </c>
      <c r="B243" s="26" t="s">
        <v>1502</v>
      </c>
      <c r="C243" s="14" t="s">
        <v>1796</v>
      </c>
      <c r="D243" s="25"/>
      <c r="E243" s="25"/>
      <c r="F243" s="25" t="str">
        <f t="shared" si="45"/>
        <v>Tendering Terms. Subcontracting Requirements Code. Code</v>
      </c>
      <c r="G243" s="25"/>
      <c r="H243" s="25" t="s">
        <v>1711</v>
      </c>
      <c r="I243" s="25"/>
      <c r="J243" s="25" t="s">
        <v>1797</v>
      </c>
      <c r="K243" s="25" t="s">
        <v>1489</v>
      </c>
      <c r="L243" s="25" t="str">
        <f t="shared" si="46"/>
        <v>Subcontracting Requirements Code</v>
      </c>
      <c r="M243" s="25" t="s">
        <v>1489</v>
      </c>
      <c r="N243" s="25"/>
      <c r="O243" s="25" t="str">
        <f t="shared" si="47"/>
        <v>Code. Type</v>
      </c>
      <c r="P243" s="25"/>
      <c r="Q243" s="25"/>
      <c r="R243" s="25" t="s">
        <v>1490</v>
      </c>
      <c r="S243" s="25"/>
      <c r="T243" s="25"/>
      <c r="U243" s="25"/>
      <c r="AA243" s="27" t="s">
        <v>36</v>
      </c>
      <c r="AF243" s="28">
        <v>20180228</v>
      </c>
    </row>
    <row r="244" spans="1:1029" s="27" customFormat="1" ht="14.1" customHeight="1">
      <c r="A244" s="25" t="str">
        <f t="shared" si="44"/>
        <v>ReviewDeadlineDescription</v>
      </c>
      <c r="B244" s="26" t="s">
        <v>1498</v>
      </c>
      <c r="C244" s="14" t="s">
        <v>1798</v>
      </c>
      <c r="D244" s="25"/>
      <c r="E244" s="25"/>
      <c r="F244" s="25" t="str">
        <f t="shared" si="45"/>
        <v>Tendering Terms. Review Deadline Description. Description</v>
      </c>
      <c r="G244" s="25"/>
      <c r="H244" s="25" t="s">
        <v>1711</v>
      </c>
      <c r="I244" s="25"/>
      <c r="J244" s="25" t="s">
        <v>1799</v>
      </c>
      <c r="K244" s="25" t="s">
        <v>1522</v>
      </c>
      <c r="L244" s="25" t="str">
        <f t="shared" si="46"/>
        <v>Review Deadline Description</v>
      </c>
      <c r="M244" s="25" t="s">
        <v>1522</v>
      </c>
      <c r="N244" s="25"/>
      <c r="O244" s="25" t="str">
        <f t="shared" si="47"/>
        <v>Description. Type</v>
      </c>
      <c r="P244" s="25"/>
      <c r="Q244" s="25"/>
      <c r="R244" s="25" t="s">
        <v>1490</v>
      </c>
      <c r="S244" s="25"/>
      <c r="T244" s="25"/>
      <c r="U244" s="25"/>
      <c r="AA244" s="27" t="s">
        <v>36</v>
      </c>
      <c r="AF244" s="28">
        <v>20180228</v>
      </c>
    </row>
    <row r="245" spans="1:1029" s="27" customFormat="1" ht="14.1" customHeight="1">
      <c r="A245" s="25" t="str">
        <f t="shared" si="44"/>
        <v>FollowUpContractsIndicator</v>
      </c>
      <c r="B245" s="26" t="s">
        <v>1498</v>
      </c>
      <c r="C245" s="14" t="s">
        <v>1800</v>
      </c>
      <c r="D245" s="25"/>
      <c r="E245" s="25"/>
      <c r="F245" s="25" t="str">
        <f t="shared" si="45"/>
        <v>Tendering Terms. Follow Up Contracts Indicator. Indicator</v>
      </c>
      <c r="G245" s="25"/>
      <c r="H245" s="25" t="s">
        <v>1711</v>
      </c>
      <c r="I245" s="25"/>
      <c r="J245" s="25" t="s">
        <v>1801</v>
      </c>
      <c r="K245" s="25" t="s">
        <v>1547</v>
      </c>
      <c r="L245" s="25" t="str">
        <f t="shared" si="46"/>
        <v>Follow Up Contracts Indicator</v>
      </c>
      <c r="M245" s="25" t="s">
        <v>1547</v>
      </c>
      <c r="N245" s="25"/>
      <c r="O245" s="25" t="str">
        <f t="shared" si="47"/>
        <v>Indicator. Type</v>
      </c>
      <c r="P245" s="25"/>
      <c r="Q245" s="25"/>
      <c r="R245" s="25" t="s">
        <v>1490</v>
      </c>
      <c r="S245" s="25"/>
      <c r="T245" s="25"/>
      <c r="U245" s="25"/>
      <c r="AA245" s="27" t="s">
        <v>36</v>
      </c>
      <c r="AE245" s="27" t="s">
        <v>36</v>
      </c>
      <c r="AF245" s="28" t="s">
        <v>1536</v>
      </c>
    </row>
    <row r="246" spans="1:1029" s="27" customFormat="1" ht="14.1" customHeight="1">
      <c r="A246" s="25" t="str">
        <f t="shared" si="44"/>
        <v>InvitationsDispatchDate</v>
      </c>
      <c r="B246" s="26" t="s">
        <v>1498</v>
      </c>
      <c r="C246" s="14" t="s">
        <v>1802</v>
      </c>
      <c r="D246" s="25"/>
      <c r="E246" s="25"/>
      <c r="F246" s="25" t="str">
        <f t="shared" si="45"/>
        <v>Tendering Terms. Invitations Dispatch Date. Date</v>
      </c>
      <c r="G246" s="25"/>
      <c r="H246" s="25" t="s">
        <v>1711</v>
      </c>
      <c r="I246" s="25"/>
      <c r="J246" s="25" t="s">
        <v>1803</v>
      </c>
      <c r="K246" s="25" t="s">
        <v>1505</v>
      </c>
      <c r="L246" s="25" t="str">
        <f t="shared" si="46"/>
        <v>Invitations Dispatch Date</v>
      </c>
      <c r="M246" s="25" t="s">
        <v>1505</v>
      </c>
      <c r="N246" s="25"/>
      <c r="O246" s="25" t="str">
        <f t="shared" si="47"/>
        <v>Date. Type</v>
      </c>
      <c r="P246" s="25"/>
      <c r="Q246" s="25"/>
      <c r="R246" s="25" t="s">
        <v>1490</v>
      </c>
      <c r="S246" s="25"/>
      <c r="T246" s="25"/>
      <c r="U246" s="25"/>
      <c r="AA246" s="27" t="s">
        <v>36</v>
      </c>
      <c r="AE246" s="27" t="s">
        <v>1486</v>
      </c>
      <c r="AF246" s="28">
        <v>20180307</v>
      </c>
    </row>
    <row r="247" spans="1:1029" s="27" customFormat="1" ht="14.1" customHeight="1">
      <c r="A247" s="25" t="str">
        <f t="shared" si="44"/>
        <v>ProcessChoiceJustificationCode</v>
      </c>
      <c r="B247" s="26" t="s">
        <v>1498</v>
      </c>
      <c r="C247" s="14" t="s">
        <v>1804</v>
      </c>
      <c r="D247" s="25"/>
      <c r="E247" s="25"/>
      <c r="F247" s="25" t="str">
        <f t="shared" si="45"/>
        <v>Tendering Terms. Process Choice Justification Code. Code</v>
      </c>
      <c r="G247" s="25"/>
      <c r="H247" s="25" t="s">
        <v>1711</v>
      </c>
      <c r="I247" s="25"/>
      <c r="J247" s="25" t="s">
        <v>1805</v>
      </c>
      <c r="K247" s="25" t="s">
        <v>1489</v>
      </c>
      <c r="L247" s="25" t="str">
        <f t="shared" si="46"/>
        <v>Process Choice Justification Code</v>
      </c>
      <c r="M247" s="25" t="s">
        <v>1489</v>
      </c>
      <c r="N247" s="25"/>
      <c r="O247" s="25" t="str">
        <f t="shared" si="47"/>
        <v>Code. Type</v>
      </c>
      <c r="P247" s="25"/>
      <c r="Q247" s="25"/>
      <c r="R247" s="25" t="s">
        <v>1490</v>
      </c>
      <c r="S247" s="25"/>
      <c r="T247" s="25"/>
      <c r="U247" s="25"/>
      <c r="AA247" s="27" t="s">
        <v>1486</v>
      </c>
      <c r="AE247" s="27" t="s">
        <v>36</v>
      </c>
      <c r="AF247" s="28">
        <v>20180307</v>
      </c>
    </row>
    <row r="248" spans="1:1029" s="27" customFormat="1" ht="14.1" customHeight="1">
      <c r="A248" s="25" t="str">
        <f t="shared" si="44"/>
        <v>LotsMaxAllowedNumber</v>
      </c>
      <c r="B248" s="26" t="s">
        <v>1498</v>
      </c>
      <c r="C248" s="14" t="s">
        <v>1806</v>
      </c>
      <c r="D248" s="25"/>
      <c r="E248" s="25"/>
      <c r="F248" s="25" t="str">
        <f t="shared" si="45"/>
        <v>Tendering Terms. Lots Max Allowed Number. Number</v>
      </c>
      <c r="G248" s="25"/>
      <c r="H248" s="25" t="s">
        <v>1711</v>
      </c>
      <c r="I248" s="25"/>
      <c r="J248" s="25" t="s">
        <v>1807</v>
      </c>
      <c r="K248" s="25" t="s">
        <v>1695</v>
      </c>
      <c r="L248" s="25" t="str">
        <f t="shared" si="46"/>
        <v>Lots Max Allowed Number</v>
      </c>
      <c r="M248" s="25" t="s">
        <v>1695</v>
      </c>
      <c r="N248" s="25"/>
      <c r="O248" s="25" t="str">
        <f t="shared" si="47"/>
        <v>Number. Type</v>
      </c>
      <c r="P248" s="25"/>
      <c r="Q248" s="25"/>
      <c r="R248" s="25" t="s">
        <v>1490</v>
      </c>
      <c r="S248" s="25"/>
      <c r="T248" s="25"/>
      <c r="U248" s="25"/>
      <c r="X248" s="27" t="s">
        <v>864</v>
      </c>
      <c r="AA248" s="27" t="s">
        <v>36</v>
      </c>
      <c r="AE248" s="27" t="s">
        <v>36</v>
      </c>
      <c r="AF248" s="28">
        <v>20180313</v>
      </c>
    </row>
    <row r="249" spans="1:1029" s="27" customFormat="1" ht="14.1" customHeight="1">
      <c r="A249" s="25" t="str">
        <f t="shared" si="44"/>
        <v>LotsMaxAwardedNumber</v>
      </c>
      <c r="B249" s="26" t="s">
        <v>1498</v>
      </c>
      <c r="C249" s="14" t="s">
        <v>1808</v>
      </c>
      <c r="D249" s="25"/>
      <c r="E249" s="25"/>
      <c r="F249" s="25" t="str">
        <f t="shared" si="45"/>
        <v>Tendering Terms. Lots Max Awarded Number. Number</v>
      </c>
      <c r="G249" s="25"/>
      <c r="H249" s="25" t="s">
        <v>1711</v>
      </c>
      <c r="I249" s="25"/>
      <c r="J249" s="25" t="s">
        <v>1809</v>
      </c>
      <c r="K249" s="25" t="s">
        <v>1695</v>
      </c>
      <c r="L249" s="25" t="str">
        <f t="shared" si="46"/>
        <v>Lots Max Awarded Number</v>
      </c>
      <c r="M249" s="25" t="s">
        <v>1695</v>
      </c>
      <c r="N249" s="25"/>
      <c r="O249" s="25" t="str">
        <f t="shared" si="47"/>
        <v>Number. Type</v>
      </c>
      <c r="P249" s="25"/>
      <c r="Q249" s="25"/>
      <c r="R249" s="25" t="s">
        <v>1490</v>
      </c>
      <c r="S249" s="25"/>
      <c r="T249" s="25"/>
      <c r="U249" s="25"/>
      <c r="X249" s="27" t="s">
        <v>872</v>
      </c>
      <c r="AA249" s="27" t="s">
        <v>36</v>
      </c>
      <c r="AE249" s="27" t="s">
        <v>36</v>
      </c>
      <c r="AF249" s="28">
        <v>20180313</v>
      </c>
    </row>
    <row r="250" spans="1:1029">
      <c r="A250" s="20" t="str">
        <f t="shared" ref="A250:A256" si="48">SUBSTITUTE(SUBSTITUTE(CONCATENATE(I250,IF(L250="Identifier","ID",L250))," ",""),"_","")</f>
        <v>EnvironmentalParty</v>
      </c>
      <c r="B250" s="21" t="s">
        <v>1502</v>
      </c>
      <c r="C250" s="23" t="s">
        <v>1500</v>
      </c>
      <c r="D250" s="20"/>
      <c r="E250" s="20"/>
      <c r="F250" s="20" t="str">
        <f t="shared" ref="F250:F256" si="49">CONCATENATE( IF(G250="","",CONCATENATE(G250,"_ ")),H250,". ",IF(I250="","",CONCATENATE(I250,"_ ")),L250,IF(I250="","",CONCATENATE(". ",M250)))</f>
        <v>Tendering Terms. Environmental_ Party</v>
      </c>
      <c r="G250" s="20"/>
      <c r="H250" s="20" t="s">
        <v>1711</v>
      </c>
      <c r="I250" s="20"/>
      <c r="J250" s="20"/>
      <c r="K250" s="20"/>
      <c r="L250" s="20" t="str">
        <f t="shared" ref="L250:L256" si="50">CONCATENATE(IF(P250="","",CONCATENATE(P250,"_ ")),Q250)</f>
        <v>Environmental_ Party</v>
      </c>
      <c r="M250" s="20" t="str">
        <f t="shared" ref="M250:M256" si="51">L250</f>
        <v>Environmental_ Party</v>
      </c>
      <c r="N250" s="20"/>
      <c r="O250" s="20"/>
      <c r="P250" s="20" t="s">
        <v>1810</v>
      </c>
      <c r="Q250" s="22" t="s">
        <v>1693</v>
      </c>
      <c r="R250" s="20" t="s">
        <v>1507</v>
      </c>
      <c r="S250" s="23"/>
      <c r="T250" s="23"/>
      <c r="U250" s="23"/>
      <c r="V250" s="23"/>
      <c r="W250" s="23"/>
      <c r="X250" s="23"/>
      <c r="Y250" s="23" t="s">
        <v>1485</v>
      </c>
      <c r="Z250" s="23"/>
      <c r="AA250" s="23" t="s">
        <v>1486</v>
      </c>
      <c r="AB250" s="23"/>
      <c r="AC250" s="23"/>
      <c r="AD250" s="23"/>
      <c r="AE250" s="23" t="s">
        <v>36</v>
      </c>
      <c r="AF250" s="22">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20" t="str">
        <f t="shared" si="48"/>
        <v>TaxParty</v>
      </c>
      <c r="B251" s="21" t="s">
        <v>1502</v>
      </c>
      <c r="C251" s="23" t="s">
        <v>1500</v>
      </c>
      <c r="D251" s="20"/>
      <c r="E251" s="20"/>
      <c r="F251" s="20" t="str">
        <f t="shared" si="49"/>
        <v>Tendering Terms. Tax_ Party</v>
      </c>
      <c r="G251" s="20"/>
      <c r="H251" s="20" t="s">
        <v>1711</v>
      </c>
      <c r="I251" s="20"/>
      <c r="J251" s="20"/>
      <c r="K251" s="20"/>
      <c r="L251" s="20" t="str">
        <f t="shared" si="50"/>
        <v>Tax_ Party</v>
      </c>
      <c r="M251" s="20" t="str">
        <f t="shared" si="51"/>
        <v>Tax_ Party</v>
      </c>
      <c r="N251" s="20"/>
      <c r="O251" s="20"/>
      <c r="P251" s="20" t="s">
        <v>1811</v>
      </c>
      <c r="Q251" s="22" t="s">
        <v>1693</v>
      </c>
      <c r="R251" s="20" t="s">
        <v>1507</v>
      </c>
      <c r="S251" s="23"/>
      <c r="T251" s="23"/>
      <c r="U251" s="23"/>
      <c r="V251" s="23"/>
      <c r="W251" s="23"/>
      <c r="X251" s="23"/>
      <c r="Y251" s="23" t="s">
        <v>1485</v>
      </c>
      <c r="Z251" s="23"/>
      <c r="AA251" s="23" t="s">
        <v>1486</v>
      </c>
      <c r="AB251" s="23"/>
      <c r="AC251" s="23"/>
      <c r="AD251" s="23"/>
      <c r="AE251" s="23" t="s">
        <v>36</v>
      </c>
      <c r="AF251" s="22">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20" t="str">
        <f t="shared" si="48"/>
        <v>EmploymentParty</v>
      </c>
      <c r="B252" s="21" t="s">
        <v>1502</v>
      </c>
      <c r="C252" s="23" t="s">
        <v>1500</v>
      </c>
      <c r="D252" s="20"/>
      <c r="E252" s="20"/>
      <c r="F252" s="20" t="str">
        <f t="shared" si="49"/>
        <v>Tendering Terms. Employment_ Party</v>
      </c>
      <c r="G252" s="20"/>
      <c r="H252" s="20" t="s">
        <v>1711</v>
      </c>
      <c r="I252" s="20"/>
      <c r="J252" s="20"/>
      <c r="K252" s="20"/>
      <c r="L252" s="20" t="str">
        <f t="shared" si="50"/>
        <v>Employment_ Party</v>
      </c>
      <c r="M252" s="20" t="str">
        <f t="shared" si="51"/>
        <v>Employment_ Party</v>
      </c>
      <c r="N252" s="20"/>
      <c r="O252" s="20"/>
      <c r="P252" s="20" t="s">
        <v>1812</v>
      </c>
      <c r="Q252" s="22" t="s">
        <v>1693</v>
      </c>
      <c r="R252" s="20" t="s">
        <v>1507</v>
      </c>
      <c r="S252" s="23"/>
      <c r="T252" s="23"/>
      <c r="U252" s="23"/>
      <c r="V252" s="23"/>
      <c r="W252" s="23"/>
      <c r="X252" s="23"/>
      <c r="Y252" s="23" t="s">
        <v>1485</v>
      </c>
      <c r="Z252" s="23"/>
      <c r="AA252" s="23" t="s">
        <v>1486</v>
      </c>
      <c r="AB252" s="23"/>
      <c r="AC252" s="23"/>
      <c r="AD252" s="23"/>
      <c r="AE252" s="23" t="s">
        <v>36</v>
      </c>
      <c r="AF252" s="22">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20" t="str">
        <f t="shared" si="48"/>
        <v>ReviewParty</v>
      </c>
      <c r="B253" s="21" t="s">
        <v>1498</v>
      </c>
      <c r="C253" s="23" t="s">
        <v>1813</v>
      </c>
      <c r="D253" s="20"/>
      <c r="E253" s="20"/>
      <c r="F253" s="20" t="str">
        <f t="shared" si="49"/>
        <v>Tendering Terms. Review_ Party</v>
      </c>
      <c r="G253" s="20"/>
      <c r="H253" s="20" t="s">
        <v>1711</v>
      </c>
      <c r="I253" s="20"/>
      <c r="J253" s="20"/>
      <c r="K253" s="20"/>
      <c r="L253" s="20" t="str">
        <f t="shared" si="50"/>
        <v>Review_ Party</v>
      </c>
      <c r="M253" s="20" t="str">
        <f t="shared" si="51"/>
        <v>Review_ Party</v>
      </c>
      <c r="N253" s="20"/>
      <c r="O253" s="20"/>
      <c r="P253" s="20" t="s">
        <v>1814</v>
      </c>
      <c r="Q253" s="22" t="s">
        <v>1693</v>
      </c>
      <c r="R253" s="20" t="s">
        <v>1507</v>
      </c>
      <c r="S253" s="23"/>
      <c r="T253" s="23"/>
      <c r="U253" s="23"/>
      <c r="V253" s="23"/>
      <c r="W253" s="23"/>
      <c r="X253" s="23"/>
      <c r="Y253" s="23" t="s">
        <v>1485</v>
      </c>
      <c r="Z253" s="23"/>
      <c r="AA253" s="23" t="s">
        <v>36</v>
      </c>
      <c r="AB253" s="23"/>
      <c r="AC253" s="23"/>
      <c r="AD253" s="23"/>
      <c r="AE253" s="23"/>
      <c r="AF253" s="22">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20" t="str">
        <f t="shared" si="48"/>
        <v>InfoOnReviewParty</v>
      </c>
      <c r="B254" s="21" t="s">
        <v>1498</v>
      </c>
      <c r="C254" s="23" t="s">
        <v>1815</v>
      </c>
      <c r="D254" s="20"/>
      <c r="E254" s="20"/>
      <c r="F254" s="20" t="str">
        <f t="shared" si="49"/>
        <v>Tendering Terms. Info On Review_ Party</v>
      </c>
      <c r="G254" s="20"/>
      <c r="H254" s="20" t="s">
        <v>1711</v>
      </c>
      <c r="I254" s="20"/>
      <c r="J254" s="20"/>
      <c r="K254" s="20"/>
      <c r="L254" s="20" t="str">
        <f t="shared" si="50"/>
        <v>Info On Review_ Party</v>
      </c>
      <c r="M254" s="20" t="str">
        <f t="shared" si="51"/>
        <v>Info On Review_ Party</v>
      </c>
      <c r="N254" s="20"/>
      <c r="O254" s="20"/>
      <c r="P254" s="20" t="s">
        <v>1816</v>
      </c>
      <c r="Q254" s="22" t="s">
        <v>1693</v>
      </c>
      <c r="R254" s="20" t="s">
        <v>1507</v>
      </c>
      <c r="S254" s="23"/>
      <c r="T254" s="23"/>
      <c r="U254" s="23"/>
      <c r="V254" s="23"/>
      <c r="W254" s="23"/>
      <c r="X254" s="23"/>
      <c r="Y254" s="23" t="s">
        <v>1485</v>
      </c>
      <c r="Z254" s="23"/>
      <c r="AA254" s="23" t="s">
        <v>36</v>
      </c>
      <c r="AB254" s="23"/>
      <c r="AC254" s="23"/>
      <c r="AD254" s="23"/>
      <c r="AE254" s="23"/>
      <c r="AF254" s="22">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20" t="str">
        <f t="shared" si="48"/>
        <v>MediationBodyParty</v>
      </c>
      <c r="B255" s="21" t="s">
        <v>1498</v>
      </c>
      <c r="C255" s="23" t="s">
        <v>899</v>
      </c>
      <c r="D255" s="20"/>
      <c r="E255" s="20"/>
      <c r="F255" s="20" t="str">
        <f t="shared" si="49"/>
        <v>Tendering Terms. Mediation Body_ Party</v>
      </c>
      <c r="G255" s="20"/>
      <c r="H255" s="20" t="s">
        <v>1711</v>
      </c>
      <c r="I255" s="20"/>
      <c r="J255" s="20"/>
      <c r="K255" s="20"/>
      <c r="L255" s="20" t="str">
        <f t="shared" si="50"/>
        <v>Mediation Body_ Party</v>
      </c>
      <c r="M255" s="20" t="str">
        <f t="shared" si="51"/>
        <v>Mediation Body_ Party</v>
      </c>
      <c r="N255" s="20"/>
      <c r="O255" s="20"/>
      <c r="P255" s="20" t="s">
        <v>898</v>
      </c>
      <c r="Q255" s="22" t="s">
        <v>1693</v>
      </c>
      <c r="R255" s="20" t="s">
        <v>1507</v>
      </c>
      <c r="S255" s="23"/>
      <c r="T255" s="23"/>
      <c r="U255" s="23"/>
      <c r="V255" s="23"/>
      <c r="W255" s="23"/>
      <c r="X255" s="23" t="s">
        <v>898</v>
      </c>
      <c r="Y255" s="23" t="s">
        <v>1485</v>
      </c>
      <c r="Z255" s="23"/>
      <c r="AA255" s="23" t="s">
        <v>36</v>
      </c>
      <c r="AB255" s="23"/>
      <c r="AC255" s="23"/>
      <c r="AD255" s="23"/>
      <c r="AE255" s="23"/>
      <c r="AF255" s="22" t="s">
        <v>1783</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20" t="str">
        <f t="shared" si="48"/>
        <v>FundsIdentification</v>
      </c>
      <c r="B256" s="21" t="s">
        <v>1498</v>
      </c>
      <c r="C256" s="23" t="s">
        <v>1817</v>
      </c>
      <c r="D256" s="20"/>
      <c r="E256" s="20"/>
      <c r="F256" s="20" t="str">
        <f t="shared" si="49"/>
        <v>Tendering Terms. Funds Identification</v>
      </c>
      <c r="G256" s="20"/>
      <c r="H256" s="20" t="s">
        <v>1711</v>
      </c>
      <c r="I256" s="20"/>
      <c r="J256" s="20"/>
      <c r="K256" s="20"/>
      <c r="L256" s="20" t="str">
        <f t="shared" si="50"/>
        <v>Funds Identification</v>
      </c>
      <c r="M256" s="20" t="str">
        <f t="shared" si="51"/>
        <v>Funds Identification</v>
      </c>
      <c r="N256" s="20"/>
      <c r="O256" s="20"/>
      <c r="P256" s="20"/>
      <c r="Q256" s="22" t="s">
        <v>1661</v>
      </c>
      <c r="R256" s="20" t="s">
        <v>1507</v>
      </c>
      <c r="S256" s="23"/>
      <c r="T256" s="23"/>
      <c r="U256" s="23"/>
      <c r="V256" s="23"/>
      <c r="W256" s="23"/>
      <c r="X256" s="23"/>
      <c r="Y256" s="23" t="s">
        <v>1485</v>
      </c>
      <c r="Z256" s="23"/>
      <c r="AA256" s="23" t="s">
        <v>36</v>
      </c>
      <c r="AB256" s="23"/>
      <c r="AC256" s="23"/>
      <c r="AD256" s="23"/>
      <c r="AE256" s="23"/>
      <c r="AF256" s="22">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3" customFormat="1" ht="14.1" customHeight="1">
      <c r="A257" s="11" t="str">
        <f>SUBSTITUTE(CONCATENATE(G257,H257)," ","")</f>
        <v>CriterionValue</v>
      </c>
      <c r="B257" s="12"/>
      <c r="C257" s="24" t="s">
        <v>1500</v>
      </c>
      <c r="D257" s="11"/>
      <c r="E257" s="11"/>
      <c r="F257" s="11" t="str">
        <f>CONCATENATE(IF(G257="","",CONCATENATE(G257,"_ ")),H257,". Details")</f>
        <v>Criterion Value. Details</v>
      </c>
      <c r="G257" s="11"/>
      <c r="H257" s="24" t="s">
        <v>2253</v>
      </c>
      <c r="I257" s="11"/>
      <c r="J257" s="11"/>
      <c r="K257" s="11"/>
      <c r="L257" s="11"/>
      <c r="M257" s="11"/>
      <c r="N257" s="11"/>
      <c r="O257" s="11"/>
      <c r="P257" s="11"/>
      <c r="Q257" s="11"/>
      <c r="R257" s="11" t="s">
        <v>1483</v>
      </c>
      <c r="S257" s="11"/>
      <c r="T257" s="11"/>
      <c r="U257" s="11"/>
      <c r="V257" s="11"/>
      <c r="W257" s="11"/>
      <c r="X257" s="11"/>
      <c r="Y257" s="11" t="s">
        <v>1485</v>
      </c>
      <c r="Z257" s="11"/>
      <c r="AA257" s="11" t="s">
        <v>1486</v>
      </c>
      <c r="AB257" s="11"/>
      <c r="AC257" s="11"/>
      <c r="AD257" s="11" t="s">
        <v>36</v>
      </c>
      <c r="AE257" s="11"/>
      <c r="AF257" s="11">
        <v>20180219</v>
      </c>
    </row>
    <row r="258" spans="1:1029" s="27" customFormat="1" ht="14.1" customHeight="1">
      <c r="A258" s="25"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6" t="s">
        <v>1502</v>
      </c>
      <c r="C258" s="14" t="s">
        <v>1500</v>
      </c>
      <c r="D258" s="25"/>
      <c r="E258" s="25"/>
      <c r="F258" s="25" t="str">
        <f t="shared" ref="F258:F268" si="53">CONCATENATE( IF(G258="","",CONCATENATE(G258,"_ ")),H258,". ",IF(I258="","",CONCATENATE(I258,"_ ")),L258,IF(OR(I258&lt;&gt;"",L258&lt;&gt;M258),CONCATENATE(". ",M258),""))</f>
        <v>Criterion Value. Value Description. Description</v>
      </c>
      <c r="G258" s="25"/>
      <c r="H258" s="25" t="s">
        <v>2253</v>
      </c>
      <c r="I258" s="25"/>
      <c r="J258" s="25" t="s">
        <v>1570</v>
      </c>
      <c r="K258" s="25" t="s">
        <v>1522</v>
      </c>
      <c r="L258" s="25" t="str">
        <f t="shared" ref="L258:L268" si="54">IF(J258&lt;&gt;"",CONCATENATE(J258," ",K258),K258)</f>
        <v>Value Description</v>
      </c>
      <c r="M258" s="25" t="s">
        <v>1522</v>
      </c>
      <c r="N258" s="25"/>
      <c r="O258" s="25" t="str">
        <f t="shared" ref="O258:O268" si="55">IF(N258&lt;&gt;"",CONCATENATE(N258,"_ ",M258,". Type"),CONCATENATE(M258,". Type"))</f>
        <v>Description. Type</v>
      </c>
      <c r="P258" s="25"/>
      <c r="Q258" s="25"/>
      <c r="R258" s="25" t="s">
        <v>1490</v>
      </c>
      <c r="S258" s="25" t="s">
        <v>1818</v>
      </c>
      <c r="T258" s="25"/>
      <c r="U258" s="25"/>
      <c r="AA258" s="27" t="s">
        <v>1486</v>
      </c>
      <c r="AF258" s="28">
        <v>20180219</v>
      </c>
    </row>
    <row r="259" spans="1:1029" s="27" customFormat="1" ht="14.1" customHeight="1">
      <c r="A259" s="25" t="str">
        <f t="shared" si="52"/>
        <v>ValueDate</v>
      </c>
      <c r="B259" s="26" t="s">
        <v>1498</v>
      </c>
      <c r="C259" s="14" t="s">
        <v>1500</v>
      </c>
      <c r="D259" s="25"/>
      <c r="E259" s="25"/>
      <c r="F259" s="25" t="str">
        <f t="shared" si="53"/>
        <v>Criterion Value. Value Date. Date</v>
      </c>
      <c r="G259" s="25"/>
      <c r="H259" s="25" t="s">
        <v>2253</v>
      </c>
      <c r="I259" s="25"/>
      <c r="J259" s="25" t="s">
        <v>1570</v>
      </c>
      <c r="K259" s="25" t="s">
        <v>1505</v>
      </c>
      <c r="L259" s="25" t="str">
        <f t="shared" si="54"/>
        <v>Value Date</v>
      </c>
      <c r="M259" s="25" t="s">
        <v>1505</v>
      </c>
      <c r="N259" s="25"/>
      <c r="O259" s="25" t="str">
        <f t="shared" si="55"/>
        <v>Date. Type</v>
      </c>
      <c r="P259" s="25"/>
      <c r="Q259" s="25"/>
      <c r="R259" s="25" t="s">
        <v>1490</v>
      </c>
      <c r="S259" s="25" t="s">
        <v>1818</v>
      </c>
      <c r="T259" s="25"/>
      <c r="U259" s="25"/>
      <c r="AA259" s="27" t="s">
        <v>1486</v>
      </c>
      <c r="AF259" s="28">
        <v>20180219</v>
      </c>
    </row>
    <row r="260" spans="1:1029" s="27" customFormat="1" ht="14.1" customHeight="1">
      <c r="A260" s="25" t="str">
        <f t="shared" si="52"/>
        <v>ValueTime</v>
      </c>
      <c r="B260" s="26" t="s">
        <v>1498</v>
      </c>
      <c r="C260" s="14" t="s">
        <v>1500</v>
      </c>
      <c r="D260" s="25"/>
      <c r="E260" s="25"/>
      <c r="F260" s="25" t="str">
        <f t="shared" si="53"/>
        <v>Criterion Value. Value Time. Time</v>
      </c>
      <c r="G260" s="25"/>
      <c r="H260" s="25" t="s">
        <v>2253</v>
      </c>
      <c r="I260" s="25"/>
      <c r="J260" s="25" t="s">
        <v>1570</v>
      </c>
      <c r="K260" s="25" t="s">
        <v>1819</v>
      </c>
      <c r="L260" s="25" t="str">
        <f t="shared" si="54"/>
        <v>Value Time</v>
      </c>
      <c r="M260" s="25" t="s">
        <v>1819</v>
      </c>
      <c r="N260" s="25"/>
      <c r="O260" s="25" t="str">
        <f t="shared" si="55"/>
        <v>Time. Type</v>
      </c>
      <c r="P260" s="25"/>
      <c r="Q260" s="25"/>
      <c r="R260" s="25" t="s">
        <v>1490</v>
      </c>
      <c r="S260" s="25" t="s">
        <v>1818</v>
      </c>
      <c r="T260" s="25"/>
      <c r="U260" s="25"/>
      <c r="AA260" s="27" t="s">
        <v>1486</v>
      </c>
      <c r="AF260" s="28">
        <v>20180219</v>
      </c>
    </row>
    <row r="261" spans="1:1029" s="27" customFormat="1" ht="14.1" customHeight="1">
      <c r="A261" s="25" t="str">
        <f t="shared" si="52"/>
        <v>ValueID</v>
      </c>
      <c r="B261" s="26" t="s">
        <v>1498</v>
      </c>
      <c r="C261" s="14" t="s">
        <v>1500</v>
      </c>
      <c r="D261" s="25"/>
      <c r="E261" s="25"/>
      <c r="F261" s="25" t="str">
        <f t="shared" si="53"/>
        <v>Criterion Value. Value Identifier. Identifier</v>
      </c>
      <c r="G261" s="25"/>
      <c r="H261" s="25" t="s">
        <v>2253</v>
      </c>
      <c r="I261" s="25"/>
      <c r="J261" s="25" t="s">
        <v>1570</v>
      </c>
      <c r="K261" s="25" t="s">
        <v>1497</v>
      </c>
      <c r="L261" s="25" t="str">
        <f t="shared" si="54"/>
        <v>Value Identifier</v>
      </c>
      <c r="M261" s="25" t="s">
        <v>1497</v>
      </c>
      <c r="N261" s="25"/>
      <c r="O261" s="25" t="str">
        <f t="shared" si="55"/>
        <v>Identifier. Type</v>
      </c>
      <c r="P261" s="25"/>
      <c r="Q261" s="25"/>
      <c r="R261" s="25" t="s">
        <v>1490</v>
      </c>
      <c r="S261" s="25" t="s">
        <v>1818</v>
      </c>
      <c r="T261" s="25"/>
      <c r="U261" s="25"/>
      <c r="AA261" s="27" t="s">
        <v>1486</v>
      </c>
      <c r="AF261" s="28">
        <v>20180219</v>
      </c>
    </row>
    <row r="262" spans="1:1029" s="27" customFormat="1" ht="14.1" customHeight="1">
      <c r="A262" s="25" t="str">
        <f t="shared" si="52"/>
        <v>ID</v>
      </c>
      <c r="B262" s="26" t="s">
        <v>1498</v>
      </c>
      <c r="C262" s="14" t="s">
        <v>1500</v>
      </c>
      <c r="D262" s="25"/>
      <c r="E262" s="25"/>
      <c r="F262" s="25" t="str">
        <f t="shared" si="53"/>
        <v>Criterion Value. Identifier</v>
      </c>
      <c r="G262" s="25"/>
      <c r="H262" s="25" t="s">
        <v>2253</v>
      </c>
      <c r="I262" s="25"/>
      <c r="J262" s="25"/>
      <c r="K262" s="25" t="s">
        <v>1497</v>
      </c>
      <c r="L262" s="25" t="str">
        <f t="shared" si="54"/>
        <v>Identifier</v>
      </c>
      <c r="M262" s="25" t="s">
        <v>1497</v>
      </c>
      <c r="N262" s="25"/>
      <c r="O262" s="25" t="str">
        <f t="shared" si="55"/>
        <v>Identifier. Type</v>
      </c>
      <c r="P262" s="25"/>
      <c r="Q262" s="25"/>
      <c r="R262" s="25" t="s">
        <v>1490</v>
      </c>
      <c r="S262" s="25" t="s">
        <v>1818</v>
      </c>
      <c r="T262" s="25"/>
      <c r="U262" s="25"/>
      <c r="AA262" s="27" t="s">
        <v>1486</v>
      </c>
      <c r="AF262" s="28">
        <v>20180219</v>
      </c>
    </row>
    <row r="263" spans="1:1029" s="27" customFormat="1" ht="14.1" customHeight="1">
      <c r="A263" s="25" t="str">
        <f t="shared" si="52"/>
        <v>ValueAmount</v>
      </c>
      <c r="B263" s="26" t="s">
        <v>1498</v>
      </c>
      <c r="C263" s="14" t="s">
        <v>1500</v>
      </c>
      <c r="D263" s="25"/>
      <c r="E263" s="25"/>
      <c r="F263" s="25" t="str">
        <f t="shared" si="53"/>
        <v>Criterion Value. Value Amount. Amount</v>
      </c>
      <c r="G263" s="25"/>
      <c r="H263" s="25" t="s">
        <v>2253</v>
      </c>
      <c r="I263" s="25"/>
      <c r="J263" s="25" t="s">
        <v>1570</v>
      </c>
      <c r="K263" s="25" t="s">
        <v>1651</v>
      </c>
      <c r="L263" s="25" t="str">
        <f t="shared" si="54"/>
        <v>Value Amount</v>
      </c>
      <c r="M263" s="25" t="s">
        <v>1651</v>
      </c>
      <c r="N263" s="25"/>
      <c r="O263" s="25" t="str">
        <f t="shared" si="55"/>
        <v>Amount. Type</v>
      </c>
      <c r="P263" s="25"/>
      <c r="Q263" s="25"/>
      <c r="R263" s="25" t="s">
        <v>1490</v>
      </c>
      <c r="S263" s="25" t="s">
        <v>1818</v>
      </c>
      <c r="T263" s="25"/>
      <c r="U263" s="25"/>
      <c r="AA263" s="27" t="s">
        <v>1486</v>
      </c>
      <c r="AD263" s="27" t="s">
        <v>36</v>
      </c>
      <c r="AF263" s="28">
        <v>20180219</v>
      </c>
    </row>
    <row r="264" spans="1:1029" s="27" customFormat="1" ht="14.1" customHeight="1">
      <c r="A264" s="25" t="str">
        <f t="shared" si="52"/>
        <v>ValueMaximumAmount</v>
      </c>
      <c r="B264" s="26" t="s">
        <v>1498</v>
      </c>
      <c r="C264" s="14" t="s">
        <v>1500</v>
      </c>
      <c r="D264" s="25"/>
      <c r="E264" s="25"/>
      <c r="F264" s="25" t="str">
        <f t="shared" si="53"/>
        <v>Criterion Value. Value Maximum Amount. Amount</v>
      </c>
      <c r="G264" s="25"/>
      <c r="H264" s="25" t="s">
        <v>2253</v>
      </c>
      <c r="I264" s="25"/>
      <c r="J264" s="25" t="s">
        <v>1820</v>
      </c>
      <c r="K264" s="25" t="s">
        <v>1651</v>
      </c>
      <c r="L264" s="25" t="str">
        <f t="shared" si="54"/>
        <v>Value Maximum Amount</v>
      </c>
      <c r="M264" s="25" t="s">
        <v>1651</v>
      </c>
      <c r="N264" s="25"/>
      <c r="O264" s="25" t="str">
        <f t="shared" si="55"/>
        <v>Amount. Type</v>
      </c>
      <c r="P264" s="25"/>
      <c r="Q264" s="25"/>
      <c r="R264" s="25" t="s">
        <v>1490</v>
      </c>
      <c r="S264" s="25" t="s">
        <v>1818</v>
      </c>
      <c r="T264" s="25"/>
      <c r="U264" s="25"/>
      <c r="AA264" s="27" t="s">
        <v>1486</v>
      </c>
      <c r="AD264" s="27" t="s">
        <v>36</v>
      </c>
      <c r="AF264" s="28">
        <v>20180219</v>
      </c>
    </row>
    <row r="265" spans="1:1029" s="27" customFormat="1" ht="14.1" customHeight="1">
      <c r="A265" s="25" t="str">
        <f t="shared" si="52"/>
        <v>ValueMinimumAmount</v>
      </c>
      <c r="B265" s="26" t="s">
        <v>1498</v>
      </c>
      <c r="C265" s="14" t="s">
        <v>1500</v>
      </c>
      <c r="D265" s="25"/>
      <c r="E265" s="25"/>
      <c r="F265" s="25" t="str">
        <f t="shared" si="53"/>
        <v>Criterion Value. Value Minimum Amount. Amount</v>
      </c>
      <c r="G265" s="25"/>
      <c r="H265" s="25" t="s">
        <v>2253</v>
      </c>
      <c r="I265" s="25"/>
      <c r="J265" s="25" t="s">
        <v>1821</v>
      </c>
      <c r="K265" s="25" t="s">
        <v>1651</v>
      </c>
      <c r="L265" s="25" t="str">
        <f t="shared" si="54"/>
        <v>Value Minimum Amount</v>
      </c>
      <c r="M265" s="25" t="s">
        <v>1651</v>
      </c>
      <c r="N265" s="25"/>
      <c r="O265" s="25" t="str">
        <f t="shared" si="55"/>
        <v>Amount. Type</v>
      </c>
      <c r="P265" s="25"/>
      <c r="Q265" s="25"/>
      <c r="R265" s="25" t="s">
        <v>1490</v>
      </c>
      <c r="S265" s="25" t="s">
        <v>1818</v>
      </c>
      <c r="T265" s="25"/>
      <c r="U265" s="25"/>
      <c r="AA265" s="27" t="s">
        <v>1486</v>
      </c>
      <c r="AD265" s="27" t="s">
        <v>36</v>
      </c>
      <c r="AF265" s="28">
        <v>20180219</v>
      </c>
    </row>
    <row r="266" spans="1:1029" s="27" customFormat="1" ht="14.1" customHeight="1">
      <c r="A266" s="25" t="str">
        <f t="shared" si="52"/>
        <v>ValueQuantity</v>
      </c>
      <c r="B266" s="26" t="s">
        <v>1498</v>
      </c>
      <c r="C266" s="14" t="s">
        <v>1500</v>
      </c>
      <c r="D266" s="25"/>
      <c r="E266" s="25"/>
      <c r="F266" s="25" t="str">
        <f t="shared" si="53"/>
        <v>Criterion Value. Value Quantity. Quantity</v>
      </c>
      <c r="G266" s="25"/>
      <c r="H266" s="25" t="s">
        <v>2253</v>
      </c>
      <c r="I266" s="25"/>
      <c r="J266" s="25" t="s">
        <v>1570</v>
      </c>
      <c r="K266" s="25" t="s">
        <v>1655</v>
      </c>
      <c r="L266" s="25" t="str">
        <f t="shared" si="54"/>
        <v>Value Quantity</v>
      </c>
      <c r="M266" s="25" t="s">
        <v>1655</v>
      </c>
      <c r="N266" s="25"/>
      <c r="O266" s="25" t="str">
        <f t="shared" si="55"/>
        <v>Quantity. Type</v>
      </c>
      <c r="P266" s="25"/>
      <c r="Q266" s="25"/>
      <c r="R266" s="25" t="s">
        <v>1490</v>
      </c>
      <c r="S266" s="25" t="s">
        <v>1818</v>
      </c>
      <c r="T266" s="25"/>
      <c r="U266" s="25"/>
      <c r="AA266" s="27" t="s">
        <v>1486</v>
      </c>
      <c r="AF266" s="28">
        <v>20180219</v>
      </c>
    </row>
    <row r="267" spans="1:1029" s="27" customFormat="1" ht="14.1" customHeight="1">
      <c r="A267" s="25" t="str">
        <f t="shared" si="52"/>
        <v>ValueCode</v>
      </c>
      <c r="B267" s="26" t="s">
        <v>1498</v>
      </c>
      <c r="C267" s="14" t="s">
        <v>1500</v>
      </c>
      <c r="D267" s="25"/>
      <c r="E267" s="25"/>
      <c r="F267" s="25" t="str">
        <f t="shared" si="53"/>
        <v>Criterion Value. Value Code. Code</v>
      </c>
      <c r="G267" s="25"/>
      <c r="H267" s="25" t="s">
        <v>2253</v>
      </c>
      <c r="I267" s="25"/>
      <c r="J267" s="25" t="s">
        <v>1570</v>
      </c>
      <c r="K267" s="25" t="s">
        <v>1489</v>
      </c>
      <c r="L267" s="25" t="str">
        <f t="shared" si="54"/>
        <v>Value Code</v>
      </c>
      <c r="M267" s="25" t="s">
        <v>1489</v>
      </c>
      <c r="N267" s="25"/>
      <c r="O267" s="25" t="str">
        <f t="shared" si="55"/>
        <v>Code. Type</v>
      </c>
      <c r="P267" s="25"/>
      <c r="Q267" s="25"/>
      <c r="R267" s="25" t="s">
        <v>1490</v>
      </c>
      <c r="S267" s="25" t="s">
        <v>1818</v>
      </c>
      <c r="T267" s="25" t="s">
        <v>1822</v>
      </c>
      <c r="U267" s="25"/>
      <c r="AA267" s="27" t="s">
        <v>1486</v>
      </c>
      <c r="AF267" s="28">
        <v>20180219</v>
      </c>
    </row>
    <row r="268" spans="1:1029" s="27" customFormat="1" ht="14.1" customHeight="1">
      <c r="A268" s="25" t="str">
        <f t="shared" si="52"/>
        <v>ValueURI</v>
      </c>
      <c r="B268" s="26" t="s">
        <v>1498</v>
      </c>
      <c r="C268" s="14" t="s">
        <v>1500</v>
      </c>
      <c r="D268" s="25"/>
      <c r="E268" s="25"/>
      <c r="F268" s="25" t="str">
        <f t="shared" si="53"/>
        <v>Criterion Value. Value URI. URI</v>
      </c>
      <c r="G268" s="25"/>
      <c r="H268" s="25" t="s">
        <v>2253</v>
      </c>
      <c r="I268" s="25"/>
      <c r="J268" s="25" t="s">
        <v>1570</v>
      </c>
      <c r="K268" s="25" t="s">
        <v>1496</v>
      </c>
      <c r="L268" s="25" t="str">
        <f t="shared" si="54"/>
        <v>Value URI</v>
      </c>
      <c r="M268" s="25" t="s">
        <v>1496</v>
      </c>
      <c r="N268" s="25"/>
      <c r="O268" s="25" t="str">
        <f t="shared" si="55"/>
        <v>URI. Type</v>
      </c>
      <c r="P268" s="25"/>
      <c r="Q268" s="25"/>
      <c r="R268" s="25" t="s">
        <v>1490</v>
      </c>
      <c r="S268" s="25" t="s">
        <v>1818</v>
      </c>
      <c r="T268" s="25"/>
      <c r="U268" s="25"/>
      <c r="AA268" s="27" t="s">
        <v>1486</v>
      </c>
      <c r="AF268" s="28">
        <v>20180219</v>
      </c>
    </row>
    <row r="269" spans="1:1029">
      <c r="A269" s="20" t="str">
        <f>SUBSTITUTE(SUBSTITUTE(CONCATENATE(I269,IF(L269="Identifier","ID",L269))," ",""),"_","")</f>
        <v>ValuePeriod</v>
      </c>
      <c r="B269" s="21" t="s">
        <v>1498</v>
      </c>
      <c r="C269" s="23" t="s">
        <v>1500</v>
      </c>
      <c r="D269" s="20"/>
      <c r="E269" s="20"/>
      <c r="F269" s="20" t="str">
        <f>CONCATENATE( IF(G269="","",CONCATENATE(G269,"_ ")),H269,". ",IF(I269="","",CONCATENATE(I269,"_ ")),L269,IF(I269="","",CONCATENATE(". ",M269)))</f>
        <v>Criterion Value. Value_ Period</v>
      </c>
      <c r="G269" s="20"/>
      <c r="H269" s="20" t="s">
        <v>2253</v>
      </c>
      <c r="I269" s="20"/>
      <c r="J269" s="20"/>
      <c r="K269" s="20"/>
      <c r="L269" s="20" t="str">
        <f>CONCATENATE(IF(P269="","",CONCATENATE(P269,"_ ")),Q269)</f>
        <v>Value_ Period</v>
      </c>
      <c r="M269" s="20" t="str">
        <f>L269</f>
        <v>Value_ Period</v>
      </c>
      <c r="N269" s="20"/>
      <c r="O269" s="20"/>
      <c r="P269" s="20" t="s">
        <v>1570</v>
      </c>
      <c r="Q269" s="22" t="s">
        <v>1526</v>
      </c>
      <c r="R269" s="20" t="s">
        <v>1507</v>
      </c>
      <c r="S269" s="23" t="s">
        <v>1818</v>
      </c>
      <c r="T269" s="23"/>
      <c r="U269" s="23"/>
      <c r="V269" s="23"/>
      <c r="W269" s="23"/>
      <c r="X269" s="23"/>
      <c r="Y269" s="23"/>
      <c r="Z269" s="23"/>
      <c r="AA269" s="23" t="s">
        <v>1486</v>
      </c>
      <c r="AB269" s="23"/>
      <c r="AC269" s="23"/>
      <c r="AD269" s="23"/>
      <c r="AE269" s="23"/>
      <c r="AF269" s="22">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79" customFormat="1" ht="5.25" customHeight="1">
      <c r="A270" s="75"/>
      <c r="B270" s="76"/>
      <c r="C270" s="75"/>
      <c r="D270" s="75"/>
      <c r="E270" s="75"/>
      <c r="F270" s="75"/>
      <c r="G270" s="75"/>
      <c r="H270" s="75"/>
      <c r="I270" s="75"/>
      <c r="J270" s="75"/>
      <c r="K270" s="75"/>
      <c r="L270" s="75"/>
      <c r="M270" s="75"/>
      <c r="N270" s="75"/>
      <c r="O270" s="75"/>
      <c r="P270" s="75"/>
      <c r="Q270" s="75"/>
      <c r="R270" s="75"/>
      <c r="S270" s="75"/>
      <c r="T270" s="75"/>
      <c r="U270" s="75"/>
      <c r="V270" s="77"/>
      <c r="W270" s="75"/>
      <c r="X270" s="75"/>
      <c r="Y270" s="75"/>
      <c r="Z270" s="75"/>
      <c r="AA270" s="75"/>
      <c r="AB270" s="75"/>
      <c r="AC270" s="75"/>
      <c r="AD270" s="75"/>
      <c r="AE270" s="75"/>
      <c r="AF270" s="78"/>
      <c r="AG270" s="75"/>
      <c r="AH270" s="75"/>
      <c r="AI270" s="75"/>
      <c r="AJ270" s="75"/>
      <c r="AK270" s="75"/>
      <c r="AL270" s="75"/>
      <c r="AM270" s="75"/>
      <c r="AN270" s="75"/>
      <c r="AO270" s="75"/>
      <c r="AP270" s="75"/>
      <c r="AQ270" s="75"/>
      <c r="AR270" s="75"/>
      <c r="AS270" s="75"/>
      <c r="AT270" s="75"/>
      <c r="AU270" s="75"/>
      <c r="AV270" s="75"/>
      <c r="AW270" s="75"/>
      <c r="AX270" s="75"/>
      <c r="AY270" s="75"/>
      <c r="AZ270" s="75"/>
      <c r="BA270" s="75"/>
      <c r="BB270" s="75"/>
      <c r="BC270" s="75"/>
      <c r="BD270" s="75"/>
      <c r="BE270" s="75"/>
      <c r="BF270" s="75"/>
      <c r="BG270" s="75"/>
      <c r="BH270" s="75"/>
      <c r="BI270" s="75"/>
      <c r="BJ270" s="75"/>
      <c r="BK270" s="75"/>
      <c r="BL270" s="75"/>
      <c r="BM270" s="75"/>
      <c r="BN270" s="75"/>
      <c r="BO270" s="75"/>
      <c r="BP270" s="75"/>
      <c r="BQ270" s="75"/>
      <c r="BR270" s="75"/>
      <c r="BS270" s="75"/>
      <c r="BT270" s="75"/>
      <c r="BU270" s="75"/>
      <c r="BV270" s="75"/>
      <c r="BW270" s="75"/>
      <c r="BX270" s="75"/>
      <c r="BY270" s="75"/>
      <c r="BZ270" s="75"/>
      <c r="CA270" s="75"/>
      <c r="CB270" s="75"/>
      <c r="CC270" s="75"/>
      <c r="CD270" s="75"/>
      <c r="CE270" s="75"/>
      <c r="CF270" s="75"/>
      <c r="CG270" s="75"/>
      <c r="CH270" s="75"/>
      <c r="CI270" s="75"/>
      <c r="CJ270" s="75"/>
      <c r="CK270" s="75"/>
      <c r="CL270" s="75"/>
      <c r="CM270" s="75"/>
      <c r="CN270" s="75"/>
      <c r="CO270" s="75"/>
      <c r="CP270" s="75"/>
      <c r="CQ270" s="75"/>
      <c r="CR270" s="75"/>
      <c r="CS270" s="75"/>
      <c r="CT270" s="75"/>
      <c r="CU270" s="75"/>
      <c r="CV270" s="75"/>
      <c r="CW270" s="75"/>
      <c r="CX270" s="75"/>
      <c r="CY270" s="75"/>
      <c r="CZ270" s="75"/>
      <c r="DA270" s="75"/>
      <c r="DB270" s="75"/>
      <c r="DC270" s="75"/>
      <c r="DD270" s="75"/>
      <c r="DE270" s="75"/>
      <c r="DF270" s="75"/>
      <c r="DG270" s="75"/>
      <c r="DH270" s="75"/>
      <c r="DI270" s="75"/>
      <c r="DJ270" s="75"/>
      <c r="DK270" s="75"/>
      <c r="DL270" s="75"/>
      <c r="DM270" s="75"/>
      <c r="DN270" s="75"/>
      <c r="DO270" s="75"/>
      <c r="DP270" s="75"/>
      <c r="DQ270" s="75"/>
      <c r="DR270" s="75"/>
      <c r="DS270" s="75"/>
      <c r="DT270" s="75"/>
      <c r="DU270" s="75"/>
      <c r="DV270" s="75"/>
      <c r="DW270" s="75"/>
      <c r="DX270" s="75"/>
      <c r="DY270" s="75"/>
      <c r="DZ270" s="75"/>
      <c r="EA270" s="75"/>
      <c r="EB270" s="75"/>
      <c r="EC270" s="75"/>
      <c r="ED270" s="75"/>
      <c r="EE270" s="75"/>
      <c r="EF270" s="75"/>
      <c r="EG270" s="75"/>
      <c r="EH270" s="75"/>
      <c r="EI270" s="75"/>
      <c r="EJ270" s="75"/>
      <c r="EK270" s="75"/>
      <c r="EL270" s="75"/>
      <c r="EM270" s="75"/>
      <c r="EN270" s="75"/>
      <c r="EO270" s="75"/>
      <c r="EP270" s="75"/>
      <c r="EQ270" s="75"/>
      <c r="ER270" s="75"/>
      <c r="ES270" s="75"/>
      <c r="ET270" s="75"/>
      <c r="EU270" s="75"/>
      <c r="EV270" s="75"/>
      <c r="EW270" s="75"/>
      <c r="EX270" s="75"/>
      <c r="EY270" s="75"/>
      <c r="EZ270" s="75"/>
      <c r="FA270" s="75"/>
      <c r="FB270" s="75"/>
      <c r="FC270" s="75"/>
      <c r="FD270" s="75"/>
      <c r="FE270" s="75"/>
      <c r="FF270" s="75"/>
      <c r="FG270" s="75"/>
      <c r="FH270" s="75"/>
      <c r="FI270" s="75"/>
      <c r="FJ270" s="75"/>
      <c r="FK270" s="75"/>
      <c r="FL270" s="75"/>
      <c r="FM270" s="75"/>
      <c r="FN270" s="75"/>
      <c r="FO270" s="75"/>
      <c r="FP270" s="75"/>
      <c r="FQ270" s="75"/>
      <c r="FR270" s="75"/>
      <c r="FS270" s="75"/>
      <c r="FT270" s="75"/>
      <c r="FU270" s="75"/>
      <c r="FV270" s="75"/>
      <c r="FW270" s="75"/>
      <c r="FX270" s="75"/>
      <c r="FY270" s="75"/>
      <c r="FZ270" s="75"/>
      <c r="GA270" s="75"/>
      <c r="GB270" s="75"/>
      <c r="GC270" s="75"/>
      <c r="GD270" s="75"/>
      <c r="GE270" s="75"/>
      <c r="GF270" s="75"/>
      <c r="GG270" s="75"/>
      <c r="GH270" s="75"/>
      <c r="GI270" s="75"/>
      <c r="GJ270" s="75"/>
      <c r="GK270" s="75"/>
      <c r="GL270" s="75"/>
      <c r="GM270" s="75"/>
      <c r="GN270" s="75"/>
      <c r="GO270" s="75"/>
      <c r="GP270" s="75"/>
      <c r="GQ270" s="75"/>
      <c r="GR270" s="75"/>
      <c r="GS270" s="75"/>
      <c r="GT270" s="75"/>
      <c r="GU270" s="75"/>
      <c r="GV270" s="75"/>
      <c r="GW270" s="75"/>
      <c r="GX270" s="75"/>
      <c r="GY270" s="75"/>
      <c r="GZ270" s="75"/>
      <c r="HA270" s="75"/>
      <c r="HB270" s="75"/>
      <c r="HC270" s="75"/>
      <c r="HD270" s="75"/>
      <c r="HE270" s="75"/>
      <c r="HF270" s="75"/>
      <c r="HG270" s="75"/>
      <c r="HH270" s="75"/>
      <c r="HI270" s="75"/>
      <c r="HJ270" s="75"/>
      <c r="HK270" s="75"/>
      <c r="HL270" s="75"/>
      <c r="HM270" s="75"/>
      <c r="HN270" s="75"/>
      <c r="HO270" s="75"/>
      <c r="HP270" s="75"/>
      <c r="HQ270" s="75"/>
      <c r="HR270" s="75"/>
      <c r="HS270" s="75"/>
      <c r="HT270" s="75"/>
      <c r="HU270" s="75"/>
      <c r="HV270" s="75"/>
      <c r="HW270" s="75"/>
      <c r="HX270" s="75"/>
      <c r="HY270" s="75"/>
      <c r="HZ270" s="75"/>
      <c r="IA270" s="75"/>
      <c r="IB270" s="75"/>
      <c r="IC270" s="75"/>
      <c r="ID270" s="75"/>
      <c r="IE270" s="75"/>
      <c r="IF270" s="75"/>
      <c r="IG270" s="75"/>
      <c r="IH270" s="75"/>
      <c r="II270" s="75"/>
      <c r="IJ270" s="75"/>
      <c r="IK270" s="75"/>
      <c r="IL270" s="75"/>
      <c r="IM270" s="75"/>
      <c r="IN270" s="75"/>
      <c r="IO270" s="75"/>
      <c r="IP270" s="75"/>
      <c r="IQ270" s="75"/>
      <c r="IR270" s="75"/>
      <c r="IS270" s="75"/>
      <c r="IT270" s="75"/>
      <c r="IU270" s="75"/>
      <c r="IV270" s="75"/>
      <c r="IW270" s="75"/>
      <c r="IX270" s="75"/>
      <c r="IY270" s="75"/>
      <c r="IZ270" s="75"/>
      <c r="JA270" s="75"/>
      <c r="JB270" s="75"/>
      <c r="JC270" s="75"/>
      <c r="JD270" s="75"/>
      <c r="JE270" s="75"/>
      <c r="JF270" s="75"/>
      <c r="JG270" s="75"/>
      <c r="JH270" s="75"/>
      <c r="JI270" s="75"/>
      <c r="JJ270" s="75"/>
      <c r="JK270" s="75"/>
      <c r="JL270" s="75"/>
      <c r="JM270" s="75"/>
      <c r="JN270" s="75"/>
      <c r="JO270" s="75"/>
      <c r="JP270" s="75"/>
      <c r="JQ270" s="75"/>
      <c r="JR270" s="75"/>
      <c r="JS270" s="75"/>
      <c r="JT270" s="75"/>
      <c r="JU270" s="75"/>
      <c r="JV270" s="75"/>
      <c r="JW270" s="75"/>
      <c r="JX270" s="75"/>
      <c r="JY270" s="75"/>
      <c r="JZ270" s="75"/>
      <c r="KA270" s="75"/>
      <c r="KB270" s="75"/>
      <c r="KC270" s="75"/>
      <c r="KD270" s="75"/>
      <c r="KE270" s="75"/>
      <c r="KF270" s="75"/>
      <c r="KG270" s="75"/>
      <c r="KH270" s="75"/>
      <c r="KI270" s="75"/>
      <c r="KJ270" s="75"/>
      <c r="KK270" s="75"/>
      <c r="KL270" s="75"/>
      <c r="KM270" s="75"/>
      <c r="KN270" s="75"/>
      <c r="KO270" s="75"/>
      <c r="KP270" s="75"/>
      <c r="KQ270" s="75"/>
      <c r="KR270" s="75"/>
      <c r="KS270" s="75"/>
      <c r="KT270" s="75"/>
      <c r="KU270" s="75"/>
      <c r="KV270" s="75"/>
      <c r="KW270" s="75"/>
      <c r="KX270" s="75"/>
      <c r="KY270" s="75"/>
      <c r="KZ270" s="75"/>
      <c r="LA270" s="75"/>
      <c r="LB270" s="75"/>
      <c r="LC270" s="75"/>
      <c r="LD270" s="75"/>
      <c r="LE270" s="75"/>
      <c r="LF270" s="75"/>
      <c r="LG270" s="75"/>
      <c r="LH270" s="75"/>
      <c r="LI270" s="75"/>
      <c r="LJ270" s="75"/>
      <c r="LK270" s="75"/>
      <c r="LL270" s="75"/>
      <c r="LM270" s="75"/>
      <c r="LN270" s="75"/>
      <c r="LO270" s="75"/>
      <c r="LP270" s="75"/>
      <c r="LQ270" s="75"/>
      <c r="LR270" s="75"/>
      <c r="LS270" s="75"/>
      <c r="LT270" s="75"/>
      <c r="LU270" s="75"/>
      <c r="LV270" s="75"/>
      <c r="LW270" s="75"/>
      <c r="LX270" s="75"/>
      <c r="LY270" s="75"/>
      <c r="LZ270" s="75"/>
      <c r="MA270" s="75"/>
      <c r="MB270" s="75"/>
      <c r="MC270" s="75"/>
      <c r="MD270" s="75"/>
      <c r="ME270" s="75"/>
      <c r="MF270" s="75"/>
      <c r="MG270" s="75"/>
      <c r="MH270" s="75"/>
      <c r="MI270" s="75"/>
      <c r="MJ270" s="75"/>
      <c r="MK270" s="75"/>
      <c r="ML270" s="75"/>
      <c r="MM270" s="75"/>
      <c r="MN270" s="75"/>
      <c r="MO270" s="75"/>
      <c r="MP270" s="75"/>
      <c r="MQ270" s="75"/>
      <c r="MR270" s="75"/>
      <c r="MS270" s="75"/>
      <c r="MT270" s="75"/>
      <c r="MU270" s="75"/>
      <c r="MV270" s="75"/>
      <c r="MW270" s="75"/>
      <c r="MX270" s="75"/>
      <c r="MY270" s="75"/>
      <c r="MZ270" s="75"/>
      <c r="NA270" s="75"/>
      <c r="NB270" s="75"/>
      <c r="NC270" s="75"/>
      <c r="ND270" s="75"/>
      <c r="NE270" s="75"/>
      <c r="NF270" s="75"/>
      <c r="NG270" s="75"/>
      <c r="NH270" s="75"/>
      <c r="NI270" s="75"/>
      <c r="NJ270" s="75"/>
      <c r="NK270" s="75"/>
      <c r="NL270" s="75"/>
      <c r="NM270" s="75"/>
      <c r="NN270" s="75"/>
      <c r="NO270" s="75"/>
      <c r="NP270" s="75"/>
      <c r="NQ270" s="75"/>
      <c r="NR270" s="75"/>
      <c r="NS270" s="75"/>
      <c r="NT270" s="75"/>
      <c r="NU270" s="75"/>
      <c r="NV270" s="75"/>
      <c r="NW270" s="75"/>
      <c r="NX270" s="75"/>
      <c r="NY270" s="75"/>
      <c r="NZ270" s="75"/>
      <c r="OA270" s="75"/>
      <c r="OB270" s="75"/>
      <c r="OC270" s="75"/>
      <c r="OD270" s="75"/>
      <c r="OE270" s="75"/>
      <c r="OF270" s="75"/>
      <c r="OG270" s="75"/>
      <c r="OH270" s="75"/>
      <c r="OI270" s="75"/>
      <c r="OJ270" s="75"/>
      <c r="OK270" s="75"/>
      <c r="OL270" s="75"/>
      <c r="OM270" s="75"/>
      <c r="ON270" s="75"/>
      <c r="OO270" s="75"/>
      <c r="OP270" s="75"/>
      <c r="OQ270" s="75"/>
      <c r="OR270" s="75"/>
      <c r="OS270" s="75"/>
      <c r="OT270" s="75"/>
      <c r="OU270" s="75"/>
      <c r="OV270" s="75"/>
      <c r="OW270" s="75"/>
      <c r="OX270" s="75"/>
      <c r="OY270" s="75"/>
      <c r="OZ270" s="75"/>
      <c r="PA270" s="75"/>
      <c r="PB270" s="75"/>
      <c r="PC270" s="75"/>
      <c r="PD270" s="75"/>
      <c r="PE270" s="75"/>
      <c r="PF270" s="75"/>
      <c r="PG270" s="75"/>
      <c r="PH270" s="75"/>
      <c r="PI270" s="75"/>
      <c r="PJ270" s="75"/>
      <c r="PK270" s="75"/>
      <c r="PL270" s="75"/>
      <c r="PM270" s="75"/>
      <c r="PN270" s="75"/>
      <c r="PO270" s="75"/>
      <c r="PP270" s="75"/>
      <c r="PQ270" s="75"/>
      <c r="PR270" s="75"/>
      <c r="PS270" s="75"/>
      <c r="PT270" s="75"/>
      <c r="PU270" s="75"/>
      <c r="PV270" s="75"/>
      <c r="PW270" s="75"/>
      <c r="PX270" s="75"/>
      <c r="PY270" s="75"/>
      <c r="PZ270" s="75"/>
      <c r="QA270" s="75"/>
      <c r="QB270" s="75"/>
      <c r="QC270" s="75"/>
      <c r="QD270" s="75"/>
      <c r="QE270" s="75"/>
      <c r="QF270" s="75"/>
      <c r="QG270" s="75"/>
      <c r="QH270" s="75"/>
      <c r="QI270" s="75"/>
      <c r="QJ270" s="75"/>
      <c r="QK270" s="75"/>
      <c r="QL270" s="75"/>
      <c r="QM270" s="75"/>
      <c r="QN270" s="75"/>
      <c r="QO270" s="75"/>
      <c r="QP270" s="75"/>
      <c r="QQ270" s="75"/>
      <c r="QR270" s="75"/>
      <c r="QS270" s="75"/>
      <c r="QT270" s="75"/>
      <c r="QU270" s="75"/>
      <c r="QV270" s="75"/>
      <c r="QW270" s="75"/>
      <c r="QX270" s="75"/>
      <c r="QY270" s="75"/>
      <c r="QZ270" s="75"/>
      <c r="RA270" s="75"/>
      <c r="RB270" s="75"/>
      <c r="RC270" s="75"/>
      <c r="RD270" s="75"/>
      <c r="RE270" s="75"/>
      <c r="RF270" s="75"/>
      <c r="RG270" s="75"/>
      <c r="RH270" s="75"/>
      <c r="RI270" s="75"/>
      <c r="RJ270" s="75"/>
      <c r="RK270" s="75"/>
      <c r="RL270" s="75"/>
      <c r="RM270" s="75"/>
      <c r="RN270" s="75"/>
      <c r="RO270" s="75"/>
      <c r="RP270" s="75"/>
      <c r="RQ270" s="75"/>
      <c r="RR270" s="75"/>
      <c r="RS270" s="75"/>
      <c r="RT270" s="75"/>
      <c r="RU270" s="75"/>
      <c r="RV270" s="75"/>
      <c r="RW270" s="75"/>
      <c r="RX270" s="75"/>
      <c r="RY270" s="75"/>
      <c r="RZ270" s="75"/>
      <c r="SA270" s="75"/>
      <c r="SB270" s="75"/>
      <c r="SC270" s="75"/>
      <c r="SD270" s="75"/>
      <c r="SE270" s="75"/>
      <c r="SF270" s="75"/>
      <c r="SG270" s="75"/>
      <c r="SH270" s="75"/>
      <c r="SI270" s="75"/>
      <c r="SJ270" s="75"/>
      <c r="SK270" s="75"/>
      <c r="SL270" s="75"/>
      <c r="SM270" s="75"/>
      <c r="SN270" s="75"/>
      <c r="SO270" s="75"/>
      <c r="SP270" s="75"/>
      <c r="SQ270" s="75"/>
      <c r="SR270" s="75"/>
      <c r="SS270" s="75"/>
      <c r="ST270" s="75"/>
      <c r="SU270" s="75"/>
      <c r="SV270" s="75"/>
      <c r="SW270" s="75"/>
      <c r="SX270" s="75"/>
      <c r="SY270" s="75"/>
      <c r="SZ270" s="75"/>
      <c r="TA270" s="75"/>
      <c r="TB270" s="75"/>
      <c r="TC270" s="75"/>
      <c r="TD270" s="75"/>
      <c r="TE270" s="75"/>
      <c r="TF270" s="75"/>
      <c r="TG270" s="75"/>
      <c r="TH270" s="75"/>
      <c r="TI270" s="75"/>
      <c r="TJ270" s="75"/>
      <c r="TK270" s="75"/>
      <c r="TL270" s="75"/>
      <c r="TM270" s="75"/>
      <c r="TN270" s="75"/>
      <c r="TO270" s="75"/>
      <c r="TP270" s="75"/>
      <c r="TQ270" s="75"/>
      <c r="TR270" s="75"/>
      <c r="TS270" s="75"/>
      <c r="TT270" s="75"/>
      <c r="TU270" s="75"/>
      <c r="TV270" s="75"/>
      <c r="TW270" s="75"/>
      <c r="TX270" s="75"/>
      <c r="TY270" s="75"/>
      <c r="TZ270" s="75"/>
      <c r="UA270" s="75"/>
      <c r="UB270" s="75"/>
      <c r="UC270" s="75"/>
      <c r="UD270" s="75"/>
      <c r="UE270" s="75"/>
      <c r="UF270" s="75"/>
      <c r="UG270" s="75"/>
      <c r="UH270" s="75"/>
      <c r="UI270" s="75"/>
      <c r="UJ270" s="75"/>
      <c r="UK270" s="75"/>
      <c r="UL270" s="75"/>
      <c r="UM270" s="75"/>
      <c r="UN270" s="75"/>
      <c r="UO270" s="75"/>
      <c r="UP270" s="75"/>
      <c r="UQ270" s="75"/>
      <c r="UR270" s="75"/>
      <c r="US270" s="75"/>
      <c r="UT270" s="75"/>
      <c r="UU270" s="75"/>
      <c r="UV270" s="75"/>
      <c r="UW270" s="75"/>
      <c r="UX270" s="75"/>
      <c r="UY270" s="75"/>
      <c r="UZ270" s="75"/>
      <c r="VA270" s="75"/>
      <c r="VB270" s="75"/>
      <c r="VC270" s="75"/>
      <c r="VD270" s="75"/>
      <c r="VE270" s="75"/>
      <c r="VF270" s="75"/>
      <c r="VG270" s="75"/>
      <c r="VH270" s="75"/>
      <c r="VI270" s="75"/>
      <c r="VJ270" s="75"/>
      <c r="VK270" s="75"/>
      <c r="VL270" s="75"/>
      <c r="VM270" s="75"/>
      <c r="VN270" s="75"/>
      <c r="VO270" s="75"/>
      <c r="VP270" s="75"/>
      <c r="VQ270" s="75"/>
      <c r="VR270" s="75"/>
      <c r="VS270" s="75"/>
      <c r="VT270" s="75"/>
      <c r="VU270" s="75"/>
      <c r="VV270" s="75"/>
      <c r="VW270" s="75"/>
      <c r="VX270" s="75"/>
      <c r="VY270" s="75"/>
      <c r="VZ270" s="75"/>
      <c r="WA270" s="75"/>
      <c r="WB270" s="75"/>
      <c r="WC270" s="75"/>
      <c r="WD270" s="75"/>
      <c r="WE270" s="75"/>
      <c r="WF270" s="75"/>
      <c r="WG270" s="75"/>
      <c r="WH270" s="75"/>
      <c r="WI270" s="75"/>
      <c r="WJ270" s="75"/>
      <c r="WK270" s="75"/>
      <c r="WL270" s="75"/>
      <c r="WM270" s="75"/>
      <c r="WN270" s="75"/>
      <c r="WO270" s="75"/>
      <c r="WP270" s="75"/>
      <c r="WQ270" s="75"/>
      <c r="WR270" s="75"/>
      <c r="WS270" s="75"/>
      <c r="WT270" s="75"/>
      <c r="WU270" s="75"/>
      <c r="WV270" s="75"/>
      <c r="WW270" s="75"/>
      <c r="WX270" s="75"/>
      <c r="WY270" s="75"/>
      <c r="WZ270" s="75"/>
      <c r="XA270" s="75"/>
      <c r="XB270" s="75"/>
      <c r="XC270" s="75"/>
      <c r="XD270" s="75"/>
      <c r="XE270" s="75"/>
      <c r="XF270" s="75"/>
      <c r="XG270" s="75"/>
      <c r="XH270" s="75"/>
      <c r="XI270" s="75"/>
      <c r="XJ270" s="75"/>
      <c r="XK270" s="75"/>
      <c r="XL270" s="75"/>
      <c r="XM270" s="75"/>
      <c r="XN270" s="75"/>
      <c r="XO270" s="75"/>
      <c r="XP270" s="75"/>
      <c r="XQ270" s="75"/>
      <c r="XR270" s="75"/>
      <c r="XS270" s="75"/>
      <c r="XT270" s="75"/>
      <c r="XU270" s="75"/>
      <c r="XV270" s="75"/>
      <c r="XW270" s="75"/>
      <c r="XX270" s="75"/>
      <c r="XY270" s="75"/>
      <c r="XZ270" s="75"/>
      <c r="YA270" s="75"/>
      <c r="YB270" s="75"/>
      <c r="YC270" s="75"/>
      <c r="YD270" s="75"/>
      <c r="YE270" s="75"/>
      <c r="YF270" s="75"/>
      <c r="YG270" s="75"/>
      <c r="YH270" s="75"/>
      <c r="YI270" s="75"/>
      <c r="YJ270" s="75"/>
      <c r="YK270" s="75"/>
      <c r="YL270" s="75"/>
      <c r="YM270" s="75"/>
      <c r="YN270" s="75"/>
      <c r="YO270" s="75"/>
      <c r="YP270" s="75"/>
      <c r="YQ270" s="75"/>
      <c r="YR270" s="75"/>
      <c r="YS270" s="75"/>
      <c r="YT270" s="75"/>
      <c r="YU270" s="75"/>
      <c r="YV270" s="75"/>
      <c r="YW270" s="75"/>
      <c r="YX270" s="75"/>
      <c r="YY270" s="75"/>
      <c r="YZ270" s="75"/>
      <c r="ZA270" s="75"/>
      <c r="ZB270" s="75"/>
      <c r="ZC270" s="75"/>
      <c r="ZD270" s="75"/>
      <c r="ZE270" s="75"/>
      <c r="ZF270" s="75"/>
      <c r="ZG270" s="75"/>
      <c r="ZH270" s="75"/>
      <c r="ZI270" s="75"/>
      <c r="ZJ270" s="75"/>
      <c r="ZK270" s="75"/>
      <c r="ZL270" s="75"/>
      <c r="ZM270" s="75"/>
      <c r="ZN270" s="75"/>
      <c r="ZO270" s="75"/>
      <c r="ZP270" s="75"/>
      <c r="ZQ270" s="75"/>
      <c r="ZR270" s="75"/>
      <c r="ZS270" s="75"/>
      <c r="ZT270" s="75"/>
      <c r="ZU270" s="75"/>
      <c r="ZV270" s="75"/>
      <c r="ZW270" s="75"/>
      <c r="ZX270" s="75"/>
      <c r="ZY270" s="75"/>
      <c r="ZZ270" s="75"/>
      <c r="AAA270" s="75"/>
      <c r="AAB270" s="75"/>
      <c r="AAC270" s="75"/>
      <c r="AAD270" s="75"/>
      <c r="AAE270" s="75"/>
      <c r="AAF270" s="75"/>
      <c r="AAG270" s="75"/>
      <c r="AAH270" s="75"/>
      <c r="AAI270" s="75"/>
      <c r="AAJ270" s="75"/>
      <c r="AAK270" s="75"/>
      <c r="AAL270" s="75"/>
      <c r="AAM270" s="75"/>
      <c r="AAN270" s="75"/>
      <c r="AAO270" s="75"/>
      <c r="AAP270" s="75"/>
      <c r="AAQ270" s="75"/>
      <c r="AAR270" s="75"/>
      <c r="AAS270" s="75"/>
      <c r="AAT270" s="75"/>
      <c r="AAU270" s="75"/>
      <c r="AAV270" s="75"/>
      <c r="AAW270" s="75"/>
      <c r="AAX270" s="75"/>
      <c r="AAY270" s="75"/>
      <c r="AAZ270" s="75"/>
      <c r="ABA270" s="75"/>
      <c r="ABB270" s="75"/>
      <c r="ABC270" s="75"/>
      <c r="ABD270" s="75"/>
      <c r="ABE270" s="75"/>
      <c r="ABF270" s="75"/>
      <c r="ABG270" s="75"/>
      <c r="ABH270" s="75"/>
      <c r="ABI270" s="75"/>
      <c r="ABJ270" s="75"/>
      <c r="ABK270" s="75"/>
      <c r="ABL270" s="75"/>
      <c r="ABM270" s="75"/>
      <c r="ABN270" s="75"/>
      <c r="ABO270" s="75"/>
      <c r="ABP270" s="75"/>
      <c r="ABQ270" s="75"/>
      <c r="ABR270" s="75"/>
      <c r="ABS270" s="75"/>
      <c r="ABT270" s="75"/>
      <c r="ABU270" s="75"/>
      <c r="ABV270" s="75"/>
      <c r="ABW270" s="75"/>
      <c r="ABX270" s="75"/>
      <c r="ABY270" s="75"/>
      <c r="ABZ270" s="75"/>
      <c r="ACA270" s="75"/>
      <c r="ACB270" s="75"/>
      <c r="ACC270" s="75"/>
      <c r="ACD270" s="75"/>
      <c r="ACE270" s="75"/>
      <c r="ACF270" s="75"/>
      <c r="ACG270" s="75"/>
      <c r="ACH270" s="75"/>
      <c r="ACI270" s="75"/>
      <c r="ACJ270" s="75"/>
      <c r="ACK270" s="75"/>
      <c r="ACL270" s="75"/>
      <c r="ACM270" s="75"/>
      <c r="ACN270" s="75"/>
      <c r="ACO270" s="75"/>
      <c r="ACP270" s="75"/>
      <c r="ACQ270" s="75"/>
      <c r="ACR270" s="75"/>
      <c r="ACS270" s="75"/>
      <c r="ACT270" s="75"/>
      <c r="ACU270" s="75"/>
      <c r="ACV270" s="75"/>
      <c r="ACW270" s="75"/>
      <c r="ACX270" s="75"/>
      <c r="ACY270" s="75"/>
      <c r="ACZ270" s="75"/>
      <c r="ADA270" s="75"/>
      <c r="ADB270" s="75"/>
      <c r="ADC270" s="75"/>
      <c r="ADD270" s="75"/>
      <c r="ADE270" s="75"/>
      <c r="ADF270" s="75"/>
      <c r="ADG270" s="75"/>
      <c r="ADH270" s="75"/>
      <c r="ADI270" s="75"/>
      <c r="ADJ270" s="75"/>
      <c r="ADK270" s="75"/>
      <c r="ADL270" s="75"/>
      <c r="ADM270" s="75"/>
      <c r="ADN270" s="75"/>
      <c r="ADO270" s="75"/>
      <c r="ADP270" s="75"/>
      <c r="ADQ270" s="75"/>
      <c r="ADR270" s="75"/>
      <c r="ADS270" s="75"/>
      <c r="ADT270" s="75"/>
      <c r="ADU270" s="75"/>
      <c r="ADV270" s="75"/>
      <c r="ADW270" s="75"/>
      <c r="ADX270" s="75"/>
      <c r="ADY270" s="75"/>
      <c r="ADZ270" s="75"/>
      <c r="AEA270" s="75"/>
      <c r="AEB270" s="75"/>
      <c r="AEC270" s="75"/>
      <c r="AED270" s="75"/>
      <c r="AEE270" s="75"/>
      <c r="AEF270" s="75"/>
      <c r="AEG270" s="75"/>
      <c r="AEH270" s="75"/>
      <c r="AEI270" s="75"/>
      <c r="AEJ270" s="75"/>
      <c r="AEK270" s="75"/>
      <c r="AEL270" s="75"/>
      <c r="AEM270" s="75"/>
      <c r="AEN270" s="75"/>
      <c r="AEO270" s="75"/>
      <c r="AEP270" s="75"/>
      <c r="AEQ270" s="75"/>
      <c r="AER270" s="75"/>
      <c r="AES270" s="75"/>
      <c r="AET270" s="75"/>
      <c r="AEU270" s="75"/>
      <c r="AEV270" s="75"/>
      <c r="AEW270" s="75"/>
      <c r="AEX270" s="75"/>
      <c r="AEY270" s="75"/>
      <c r="AEZ270" s="75"/>
      <c r="AFA270" s="75"/>
      <c r="AFB270" s="75"/>
      <c r="AFC270" s="75"/>
      <c r="AFD270" s="75"/>
      <c r="AFE270" s="75"/>
      <c r="AFF270" s="75"/>
      <c r="AFG270" s="75"/>
      <c r="AFH270" s="75"/>
      <c r="AFI270" s="75"/>
      <c r="AFJ270" s="75"/>
      <c r="AFK270" s="75"/>
      <c r="AFL270" s="75"/>
      <c r="AFM270" s="75"/>
      <c r="AFN270" s="75"/>
      <c r="AFO270" s="75"/>
      <c r="AFP270" s="75"/>
      <c r="AFQ270" s="75"/>
      <c r="AFR270" s="75"/>
      <c r="AFS270" s="75"/>
      <c r="AFT270" s="75"/>
      <c r="AFU270" s="75"/>
      <c r="AFV270" s="75"/>
      <c r="AFW270" s="75"/>
      <c r="AFX270" s="75"/>
      <c r="AFY270" s="75"/>
      <c r="AFZ270" s="75"/>
      <c r="AGA270" s="75"/>
      <c r="AGB270" s="75"/>
      <c r="AGC270" s="75"/>
      <c r="AGD270" s="75"/>
      <c r="AGE270" s="75"/>
      <c r="AGF270" s="75"/>
      <c r="AGG270" s="75"/>
      <c r="AGH270" s="75"/>
      <c r="AGI270" s="75"/>
      <c r="AGJ270" s="75"/>
      <c r="AGK270" s="75"/>
      <c r="AGL270" s="75"/>
      <c r="AGM270" s="75"/>
      <c r="AGN270" s="75"/>
      <c r="AGO270" s="75"/>
      <c r="AGP270" s="75"/>
      <c r="AGQ270" s="75"/>
      <c r="AGR270" s="75"/>
      <c r="AGS270" s="75"/>
      <c r="AGT270" s="75"/>
      <c r="AGU270" s="75"/>
      <c r="AGV270" s="75"/>
      <c r="AGW270" s="75"/>
      <c r="AGX270" s="75"/>
      <c r="AGY270" s="75"/>
      <c r="AGZ270" s="75"/>
      <c r="AHA270" s="75"/>
      <c r="AHB270" s="75"/>
      <c r="AHC270" s="75"/>
      <c r="AHD270" s="75"/>
      <c r="AHE270" s="75"/>
      <c r="AHF270" s="75"/>
      <c r="AHG270" s="75"/>
      <c r="AHH270" s="75"/>
      <c r="AHI270" s="75"/>
      <c r="AHJ270" s="75"/>
      <c r="AHK270" s="75"/>
      <c r="AHL270" s="75"/>
      <c r="AHM270" s="75"/>
      <c r="AHN270" s="75"/>
      <c r="AHO270" s="75"/>
      <c r="AHP270" s="75"/>
      <c r="AHQ270" s="75"/>
      <c r="AHR270" s="75"/>
      <c r="AHS270" s="75"/>
      <c r="AHT270" s="75"/>
      <c r="AHU270" s="75"/>
      <c r="AHV270" s="75"/>
      <c r="AHW270" s="75"/>
      <c r="AHX270" s="75"/>
      <c r="AHY270" s="75"/>
      <c r="AHZ270" s="75"/>
      <c r="AIA270" s="75"/>
      <c r="AIB270" s="75"/>
      <c r="AIC270" s="75"/>
      <c r="AID270" s="75"/>
      <c r="AIE270" s="75"/>
      <c r="AIF270" s="75"/>
      <c r="AIG270" s="75"/>
      <c r="AIH270" s="75"/>
      <c r="AII270" s="75"/>
      <c r="AIJ270" s="75"/>
      <c r="AIK270" s="75"/>
      <c r="AIL270" s="75"/>
      <c r="AIM270" s="75"/>
      <c r="AIN270" s="75"/>
      <c r="AIO270" s="75"/>
      <c r="AIP270" s="75"/>
      <c r="AIQ270" s="75"/>
      <c r="AIR270" s="75"/>
      <c r="AIS270" s="75"/>
      <c r="AIT270" s="75"/>
      <c r="AIU270" s="75"/>
      <c r="AIV270" s="75"/>
      <c r="AIW270" s="75"/>
      <c r="AIX270" s="75"/>
      <c r="AIY270" s="75"/>
      <c r="AIZ270" s="75"/>
      <c r="AJA270" s="75"/>
      <c r="AJB270" s="75"/>
      <c r="AJC270" s="75"/>
      <c r="AJD270" s="75"/>
      <c r="AJE270" s="75"/>
      <c r="AJF270" s="75"/>
      <c r="AJG270" s="75"/>
      <c r="AJH270" s="75"/>
      <c r="AJI270" s="75"/>
      <c r="AJJ270" s="75"/>
      <c r="AJK270" s="75"/>
      <c r="AJL270" s="75"/>
      <c r="AJM270" s="75"/>
      <c r="AJN270" s="75"/>
      <c r="AJO270" s="75"/>
      <c r="AJP270" s="75"/>
      <c r="AJQ270" s="75"/>
      <c r="AJR270" s="75"/>
      <c r="AJS270" s="75"/>
      <c r="AJT270" s="75"/>
      <c r="AJU270" s="75"/>
      <c r="AJV270" s="75"/>
      <c r="AJW270" s="75"/>
      <c r="AJX270" s="75"/>
      <c r="AJY270" s="75"/>
      <c r="AJZ270" s="75"/>
      <c r="AKA270" s="75"/>
      <c r="AKB270" s="75"/>
      <c r="AKC270" s="75"/>
      <c r="AKD270" s="75"/>
      <c r="AKE270" s="75"/>
      <c r="AKF270" s="75"/>
      <c r="AKG270" s="75"/>
      <c r="AKH270" s="75"/>
      <c r="AKI270" s="75"/>
      <c r="AKJ270" s="75"/>
      <c r="AKK270" s="75"/>
      <c r="AKL270" s="75"/>
      <c r="AKM270" s="75"/>
      <c r="AKN270" s="75"/>
      <c r="AKO270" s="75"/>
      <c r="AKP270" s="75"/>
      <c r="AKQ270" s="75"/>
      <c r="AKR270" s="75"/>
      <c r="AKS270" s="75"/>
      <c r="AKT270" s="75"/>
      <c r="AKU270" s="75"/>
      <c r="AKV270" s="75"/>
      <c r="AKW270" s="75"/>
      <c r="AKX270" s="75"/>
      <c r="AKY270" s="75"/>
      <c r="AKZ270" s="75"/>
      <c r="ALA270" s="75"/>
      <c r="ALB270" s="75"/>
      <c r="ALC270" s="75"/>
      <c r="ALD270" s="75"/>
      <c r="ALE270" s="75"/>
      <c r="ALF270" s="75"/>
      <c r="ALG270" s="75"/>
      <c r="ALH270" s="75"/>
      <c r="ALI270" s="75"/>
      <c r="ALJ270" s="75"/>
      <c r="ALK270" s="75"/>
      <c r="ALL270" s="75"/>
      <c r="ALM270" s="75"/>
      <c r="ALN270" s="75"/>
      <c r="ALO270" s="75"/>
      <c r="ALP270" s="75"/>
      <c r="ALQ270" s="75"/>
      <c r="ALR270" s="75"/>
      <c r="ALS270" s="75"/>
      <c r="ALT270" s="75"/>
      <c r="ALU270" s="75"/>
      <c r="ALV270" s="75"/>
      <c r="ALW270" s="75"/>
      <c r="ALX270" s="75"/>
      <c r="ALY270" s="75"/>
      <c r="ALZ270" s="75"/>
      <c r="AMA270" s="75"/>
      <c r="AMB270" s="75"/>
      <c r="AMC270" s="75"/>
      <c r="AMD270" s="75"/>
      <c r="AME270" s="75"/>
      <c r="AMF270" s="75"/>
      <c r="AMG270" s="75"/>
      <c r="AMH270" s="75"/>
      <c r="AMI270" s="75"/>
      <c r="AMJ270" s="75"/>
      <c r="AMK270" s="75"/>
      <c r="AML270" s="75"/>
      <c r="AMM270" s="75"/>
      <c r="AMN270" s="75"/>
      <c r="AMO270" s="75"/>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00"/>
  <sheetViews>
    <sheetView workbookViewId="0">
      <selection activeCell="I2" sqref="I2"/>
    </sheetView>
  </sheetViews>
  <sheetFormatPr defaultColWidth="11" defaultRowHeight="15"/>
  <cols>
    <col min="1" max="2" width="11" style="37" customWidth="1"/>
    <col min="3" max="3" width="14.625" style="37" customWidth="1"/>
    <col min="4" max="4" width="28.5" style="37" customWidth="1"/>
    <col min="5" max="5" width="32.625" style="37" customWidth="1"/>
    <col min="6" max="6" width="38.125" style="37" customWidth="1"/>
    <col min="7" max="7" width="22.625" style="37" customWidth="1"/>
    <col min="8" max="8" width="3.5" style="37" customWidth="1"/>
    <col min="9" max="1023" width="11" style="37" customWidth="1"/>
    <col min="1024" max="1024" width="11" customWidth="1"/>
  </cols>
  <sheetData>
    <row r="1" spans="1:7">
      <c r="A1" s="36" t="s">
        <v>5</v>
      </c>
      <c r="B1" s="36" t="s">
        <v>2</v>
      </c>
      <c r="C1" s="36" t="s">
        <v>1823</v>
      </c>
      <c r="D1" s="36" t="s">
        <v>1824</v>
      </c>
      <c r="E1" s="36" t="s">
        <v>1825</v>
      </c>
      <c r="F1" s="36" t="s">
        <v>1826</v>
      </c>
      <c r="G1" s="36" t="s">
        <v>1827</v>
      </c>
    </row>
    <row r="2" spans="1:7" ht="60">
      <c r="A2" s="38" t="s">
        <v>1828</v>
      </c>
      <c r="B2" s="39" t="s">
        <v>1829</v>
      </c>
      <c r="C2" s="39" t="s">
        <v>783</v>
      </c>
      <c r="D2" s="39" t="s">
        <v>784</v>
      </c>
      <c r="E2" s="39" t="s">
        <v>1830</v>
      </c>
      <c r="F2" s="40" t="s">
        <v>1831</v>
      </c>
      <c r="G2" s="41" t="s">
        <v>786</v>
      </c>
    </row>
    <row r="3" spans="1:7" ht="120">
      <c r="A3" s="38" t="s">
        <v>1832</v>
      </c>
      <c r="B3" s="39" t="s">
        <v>1829</v>
      </c>
      <c r="C3" s="38" t="s">
        <v>404</v>
      </c>
      <c r="D3" s="38" t="s">
        <v>405</v>
      </c>
      <c r="E3" s="38" t="s">
        <v>1833</v>
      </c>
      <c r="F3" s="42" t="s">
        <v>1834</v>
      </c>
      <c r="G3" s="43"/>
    </row>
    <row r="4" spans="1:7" ht="120">
      <c r="A4" s="44" t="s">
        <v>1832</v>
      </c>
      <c r="B4" s="44" t="s">
        <v>1829</v>
      </c>
      <c r="C4" s="44" t="s">
        <v>1835</v>
      </c>
      <c r="D4" s="44" t="s">
        <v>1836</v>
      </c>
      <c r="E4" s="44" t="s">
        <v>1837</v>
      </c>
      <c r="F4" s="42" t="s">
        <v>1834</v>
      </c>
      <c r="G4" s="43"/>
    </row>
    <row r="5" spans="1:7" ht="90">
      <c r="A5" s="39" t="s">
        <v>1838</v>
      </c>
      <c r="B5" s="39" t="s">
        <v>1829</v>
      </c>
      <c r="C5" s="39" t="s">
        <v>584</v>
      </c>
      <c r="D5" s="39" t="s">
        <v>585</v>
      </c>
      <c r="E5" s="39" t="s">
        <v>1839</v>
      </c>
      <c r="F5" s="40" t="s">
        <v>1840</v>
      </c>
      <c r="G5" s="45"/>
    </row>
    <row r="6" spans="1:7" ht="45">
      <c r="A6" s="38" t="s">
        <v>1841</v>
      </c>
      <c r="B6" s="39" t="s">
        <v>1829</v>
      </c>
      <c r="C6" s="39" t="s">
        <v>81</v>
      </c>
      <c r="D6" s="39" t="s">
        <v>1842</v>
      </c>
      <c r="E6" s="39" t="s">
        <v>1843</v>
      </c>
      <c r="F6" s="42"/>
      <c r="G6" s="43"/>
    </row>
    <row r="7" spans="1:7" ht="270">
      <c r="A7" s="44" t="s">
        <v>1844</v>
      </c>
      <c r="B7" s="44" t="s">
        <v>1829</v>
      </c>
      <c r="C7" s="44" t="s">
        <v>1845</v>
      </c>
      <c r="D7" s="44" t="s">
        <v>1265</v>
      </c>
      <c r="E7" s="44" t="s">
        <v>1846</v>
      </c>
      <c r="F7" s="46" t="s">
        <v>1847</v>
      </c>
      <c r="G7" s="45"/>
    </row>
    <row r="8" spans="1:7" ht="45">
      <c r="A8" s="38" t="s">
        <v>1848</v>
      </c>
      <c r="B8" s="39" t="s">
        <v>1829</v>
      </c>
      <c r="C8" s="39" t="s">
        <v>1273</v>
      </c>
      <c r="D8" s="38" t="s">
        <v>1274</v>
      </c>
      <c r="E8" s="38" t="s">
        <v>1849</v>
      </c>
      <c r="F8" s="42"/>
      <c r="G8" s="43"/>
    </row>
    <row r="9" spans="1:7" ht="60">
      <c r="A9" s="47" t="s">
        <v>1850</v>
      </c>
      <c r="B9" s="47" t="s">
        <v>1851</v>
      </c>
      <c r="C9" s="47" t="s">
        <v>1852</v>
      </c>
      <c r="D9" s="47" t="s">
        <v>186</v>
      </c>
      <c r="E9" s="47" t="s">
        <v>1853</v>
      </c>
      <c r="F9" s="42" t="s">
        <v>186</v>
      </c>
      <c r="G9" s="43"/>
    </row>
    <row r="10" spans="1:7" ht="45">
      <c r="A10" s="38" t="s">
        <v>931</v>
      </c>
      <c r="B10" s="48" t="s">
        <v>1854</v>
      </c>
      <c r="C10" s="38" t="s">
        <v>933</v>
      </c>
      <c r="D10" s="40" t="s">
        <v>934</v>
      </c>
      <c r="E10" s="39" t="s">
        <v>1855</v>
      </c>
      <c r="F10" s="40" t="s">
        <v>1856</v>
      </c>
      <c r="G10" s="45"/>
    </row>
    <row r="11" spans="1:7" ht="90">
      <c r="A11" s="38" t="s">
        <v>1034</v>
      </c>
      <c r="B11" s="48" t="s">
        <v>1854</v>
      </c>
      <c r="C11" s="38" t="s">
        <v>1036</v>
      </c>
      <c r="D11" s="39" t="s">
        <v>1037</v>
      </c>
      <c r="E11" s="38" t="s">
        <v>1857</v>
      </c>
      <c r="F11" s="42" t="s">
        <v>1858</v>
      </c>
      <c r="G11" s="43"/>
    </row>
    <row r="12" spans="1:7" ht="45">
      <c r="A12" s="44" t="s">
        <v>306</v>
      </c>
      <c r="B12" s="49" t="s">
        <v>1854</v>
      </c>
      <c r="C12" s="44" t="s">
        <v>1859</v>
      </c>
      <c r="D12" s="44" t="s">
        <v>309</v>
      </c>
      <c r="E12" s="44" t="s">
        <v>1860</v>
      </c>
      <c r="F12" s="40" t="s">
        <v>1861</v>
      </c>
      <c r="G12" s="45"/>
    </row>
    <row r="13" spans="1:7" ht="75">
      <c r="A13" s="39" t="s">
        <v>1086</v>
      </c>
      <c r="B13" s="48" t="s">
        <v>1854</v>
      </c>
      <c r="C13" s="38" t="s">
        <v>1862</v>
      </c>
      <c r="D13" s="39" t="s">
        <v>552</v>
      </c>
      <c r="E13" s="38" t="s">
        <v>1863</v>
      </c>
      <c r="F13" s="42" t="s">
        <v>1864</v>
      </c>
      <c r="G13" s="43"/>
    </row>
    <row r="14" spans="1:7" ht="45">
      <c r="A14" s="44" t="s">
        <v>654</v>
      </c>
      <c r="B14" s="49" t="s">
        <v>1854</v>
      </c>
      <c r="C14" s="44" t="s">
        <v>1865</v>
      </c>
      <c r="D14" s="44" t="s">
        <v>552</v>
      </c>
      <c r="E14" s="44" t="s">
        <v>1866</v>
      </c>
      <c r="F14" s="42" t="s">
        <v>1864</v>
      </c>
      <c r="G14" s="45"/>
    </row>
    <row r="15" spans="1:7" ht="75">
      <c r="A15" s="39" t="s">
        <v>739</v>
      </c>
      <c r="B15" s="48" t="s">
        <v>1854</v>
      </c>
      <c r="C15" s="38" t="s">
        <v>741</v>
      </c>
      <c r="D15" s="39" t="s">
        <v>1867</v>
      </c>
      <c r="E15" s="38" t="s">
        <v>1868</v>
      </c>
      <c r="F15" s="42" t="s">
        <v>1869</v>
      </c>
      <c r="G15" s="43"/>
    </row>
    <row r="16" spans="1:7" ht="75">
      <c r="A16" s="39" t="s">
        <v>549</v>
      </c>
      <c r="B16" s="48" t="s">
        <v>1854</v>
      </c>
      <c r="C16" s="38" t="s">
        <v>1870</v>
      </c>
      <c r="D16" s="39" t="s">
        <v>552</v>
      </c>
      <c r="E16" s="38" t="s">
        <v>1871</v>
      </c>
      <c r="F16" s="40" t="s">
        <v>1864</v>
      </c>
      <c r="G16" s="45"/>
    </row>
    <row r="17" spans="1:7" ht="135">
      <c r="A17" s="38" t="s">
        <v>1872</v>
      </c>
      <c r="B17" s="48" t="s">
        <v>1854</v>
      </c>
      <c r="C17" s="38" t="s">
        <v>993</v>
      </c>
      <c r="D17" s="39" t="s">
        <v>1873</v>
      </c>
      <c r="E17" s="39" t="s">
        <v>1874</v>
      </c>
      <c r="F17" s="42" t="s">
        <v>1875</v>
      </c>
      <c r="G17" s="50" t="s">
        <v>1876</v>
      </c>
    </row>
    <row r="18" spans="1:7" ht="90">
      <c r="A18" s="38" t="s">
        <v>195</v>
      </c>
      <c r="B18" s="48" t="s">
        <v>1854</v>
      </c>
      <c r="C18" s="38" t="s">
        <v>1877</v>
      </c>
      <c r="D18" s="38" t="s">
        <v>198</v>
      </c>
      <c r="E18" s="39" t="s">
        <v>1878</v>
      </c>
      <c r="F18" s="40" t="s">
        <v>1879</v>
      </c>
      <c r="G18" s="45"/>
    </row>
    <row r="19" spans="1:7" ht="105">
      <c r="A19" s="39" t="s">
        <v>1880</v>
      </c>
      <c r="B19" s="48" t="s">
        <v>1854</v>
      </c>
      <c r="C19" s="38" t="s">
        <v>501</v>
      </c>
      <c r="D19" s="39" t="s">
        <v>502</v>
      </c>
      <c r="E19" s="38" t="s">
        <v>1881</v>
      </c>
      <c r="F19" s="46" t="s">
        <v>1882</v>
      </c>
      <c r="G19" s="43"/>
    </row>
    <row r="20" spans="1:7" ht="75">
      <c r="A20" s="39" t="s">
        <v>1280</v>
      </c>
      <c r="B20" s="48" t="s">
        <v>1854</v>
      </c>
      <c r="C20" s="38" t="s">
        <v>1883</v>
      </c>
      <c r="D20" s="39" t="s">
        <v>1283</v>
      </c>
      <c r="E20" s="38" t="s">
        <v>1884</v>
      </c>
      <c r="F20" s="40" t="s">
        <v>1885</v>
      </c>
      <c r="G20" s="45"/>
    </row>
    <row r="21" spans="1:7" ht="75">
      <c r="A21" s="39" t="s">
        <v>1285</v>
      </c>
      <c r="B21" s="48" t="s">
        <v>1854</v>
      </c>
      <c r="C21" s="38" t="s">
        <v>1287</v>
      </c>
      <c r="D21" s="39" t="s">
        <v>1288</v>
      </c>
      <c r="E21" s="38" t="s">
        <v>1886</v>
      </c>
      <c r="F21" s="42" t="s">
        <v>1887</v>
      </c>
      <c r="G21" s="43"/>
    </row>
    <row r="22" spans="1:7" ht="75">
      <c r="A22" s="39" t="s">
        <v>1090</v>
      </c>
      <c r="B22" s="48" t="s">
        <v>1854</v>
      </c>
      <c r="C22" s="38" t="s">
        <v>1092</v>
      </c>
      <c r="D22" s="39" t="s">
        <v>1093</v>
      </c>
      <c r="E22" s="38" t="s">
        <v>1888</v>
      </c>
      <c r="F22" s="40" t="s">
        <v>1889</v>
      </c>
      <c r="G22" s="45"/>
    </row>
    <row r="23" spans="1:7" ht="75">
      <c r="A23" s="39" t="s">
        <v>802</v>
      </c>
      <c r="B23" s="48" t="s">
        <v>1854</v>
      </c>
      <c r="C23" s="38" t="s">
        <v>1890</v>
      </c>
      <c r="D23" s="39" t="s">
        <v>805</v>
      </c>
      <c r="E23" s="38" t="s">
        <v>1891</v>
      </c>
      <c r="F23" s="42" t="s">
        <v>1892</v>
      </c>
      <c r="G23" s="43"/>
    </row>
    <row r="24" spans="1:7" ht="45">
      <c r="A24" s="39" t="s">
        <v>361</v>
      </c>
      <c r="B24" s="48" t="s">
        <v>1854</v>
      </c>
      <c r="C24" s="38" t="s">
        <v>358</v>
      </c>
      <c r="D24" s="40" t="s">
        <v>363</v>
      </c>
      <c r="E24" s="38" t="s">
        <v>1893</v>
      </c>
      <c r="F24" s="40" t="s">
        <v>1894</v>
      </c>
      <c r="G24" s="45"/>
    </row>
    <row r="25" spans="1:7" ht="150">
      <c r="A25" s="38" t="s">
        <v>1895</v>
      </c>
      <c r="B25" s="48" t="s">
        <v>1851</v>
      </c>
      <c r="C25" s="39" t="s">
        <v>205</v>
      </c>
      <c r="D25" s="51" t="s">
        <v>206</v>
      </c>
      <c r="E25" s="39" t="s">
        <v>1896</v>
      </c>
      <c r="F25" s="42" t="s">
        <v>1897</v>
      </c>
      <c r="G25" s="43"/>
    </row>
    <row r="26" spans="1:7" ht="60">
      <c r="A26" s="38" t="s">
        <v>1898</v>
      </c>
      <c r="B26" s="48" t="s">
        <v>1851</v>
      </c>
      <c r="C26" s="39" t="s">
        <v>1143</v>
      </c>
      <c r="D26" s="38" t="s">
        <v>1144</v>
      </c>
      <c r="E26" s="38" t="s">
        <v>1899</v>
      </c>
      <c r="F26" s="40"/>
      <c r="G26" s="45"/>
    </row>
    <row r="27" spans="1:7" ht="225">
      <c r="A27" s="38" t="s">
        <v>1900</v>
      </c>
      <c r="B27" s="48" t="s">
        <v>1851</v>
      </c>
      <c r="C27" s="39" t="s">
        <v>843</v>
      </c>
      <c r="D27" s="38" t="s">
        <v>844</v>
      </c>
      <c r="E27" s="38" t="s">
        <v>1901</v>
      </c>
      <c r="F27" s="42" t="s">
        <v>1902</v>
      </c>
      <c r="G27" s="43"/>
    </row>
    <row r="28" spans="1:7" ht="225">
      <c r="A28" s="38" t="s">
        <v>1903</v>
      </c>
      <c r="B28" s="48" t="s">
        <v>1851</v>
      </c>
      <c r="C28" s="39" t="s">
        <v>1399</v>
      </c>
      <c r="D28" s="38" t="s">
        <v>1400</v>
      </c>
      <c r="E28" s="38" t="s">
        <v>1904</v>
      </c>
      <c r="F28" s="46" t="s">
        <v>1905</v>
      </c>
      <c r="G28" s="45"/>
    </row>
    <row r="29" spans="1:7" ht="75">
      <c r="A29" s="47" t="s">
        <v>1906</v>
      </c>
      <c r="B29" s="47" t="s">
        <v>1851</v>
      </c>
      <c r="C29" s="47" t="s">
        <v>708</v>
      </c>
      <c r="D29" s="47" t="s">
        <v>709</v>
      </c>
      <c r="E29" s="47" t="s">
        <v>1907</v>
      </c>
      <c r="F29" s="42" t="s">
        <v>1908</v>
      </c>
      <c r="G29" s="45"/>
    </row>
    <row r="30" spans="1:7" ht="45">
      <c r="A30" s="52" t="s">
        <v>931</v>
      </c>
      <c r="B30" s="53" t="s">
        <v>1909</v>
      </c>
      <c r="C30" s="52" t="s">
        <v>933</v>
      </c>
      <c r="D30" s="54" t="s">
        <v>934</v>
      </c>
      <c r="E30" s="52" t="s">
        <v>1855</v>
      </c>
      <c r="F30" s="40" t="s">
        <v>1856</v>
      </c>
      <c r="G30" s="45"/>
    </row>
    <row r="31" spans="1:7" ht="90">
      <c r="A31" s="52" t="s">
        <v>1034</v>
      </c>
      <c r="B31" s="53" t="s">
        <v>1909</v>
      </c>
      <c r="C31" s="52" t="s">
        <v>1036</v>
      </c>
      <c r="D31" s="52" t="s">
        <v>1910</v>
      </c>
      <c r="E31" s="52" t="s">
        <v>1857</v>
      </c>
      <c r="F31" s="42" t="s">
        <v>1858</v>
      </c>
      <c r="G31" s="45"/>
    </row>
    <row r="32" spans="1:7" ht="45">
      <c r="A32" s="52" t="s">
        <v>306</v>
      </c>
      <c r="B32" s="53" t="s">
        <v>1909</v>
      </c>
      <c r="C32" s="52" t="s">
        <v>1859</v>
      </c>
      <c r="D32" s="52" t="s">
        <v>309</v>
      </c>
      <c r="E32" s="52" t="s">
        <v>33</v>
      </c>
      <c r="F32" s="40" t="s">
        <v>1861</v>
      </c>
      <c r="G32" s="45"/>
    </row>
    <row r="33" spans="1:7" ht="45">
      <c r="A33" s="52" t="s">
        <v>1086</v>
      </c>
      <c r="B33" s="53" t="s">
        <v>1909</v>
      </c>
      <c r="C33" s="52" t="s">
        <v>1862</v>
      </c>
      <c r="D33" s="52" t="s">
        <v>552</v>
      </c>
      <c r="E33" s="52" t="s">
        <v>1911</v>
      </c>
      <c r="F33" s="42" t="s">
        <v>1864</v>
      </c>
      <c r="G33" s="45"/>
    </row>
    <row r="34" spans="1:7" ht="45">
      <c r="A34" s="52" t="s">
        <v>654</v>
      </c>
      <c r="B34" s="53" t="s">
        <v>1909</v>
      </c>
      <c r="C34" s="52" t="s">
        <v>1865</v>
      </c>
      <c r="D34" s="52" t="s">
        <v>552</v>
      </c>
      <c r="E34" s="52" t="s">
        <v>1912</v>
      </c>
      <c r="F34" s="40" t="s">
        <v>1864</v>
      </c>
      <c r="G34" s="45"/>
    </row>
    <row r="35" spans="1:7" ht="45">
      <c r="A35" s="52" t="s">
        <v>739</v>
      </c>
      <c r="B35" s="53" t="s">
        <v>1909</v>
      </c>
      <c r="C35" s="52" t="s">
        <v>741</v>
      </c>
      <c r="D35" s="52" t="s">
        <v>1867</v>
      </c>
      <c r="E35" s="52" t="s">
        <v>1913</v>
      </c>
      <c r="F35" s="42" t="s">
        <v>1869</v>
      </c>
      <c r="G35" s="45"/>
    </row>
    <row r="36" spans="1:7" ht="45">
      <c r="A36" s="52" t="s">
        <v>549</v>
      </c>
      <c r="B36" s="53" t="s">
        <v>1909</v>
      </c>
      <c r="C36" s="52" t="s">
        <v>1870</v>
      </c>
      <c r="D36" s="52" t="s">
        <v>552</v>
      </c>
      <c r="E36" s="52" t="s">
        <v>1914</v>
      </c>
      <c r="F36" s="40" t="s">
        <v>1864</v>
      </c>
      <c r="G36" s="45"/>
    </row>
    <row r="37" spans="1:7" ht="135">
      <c r="A37" s="52" t="s">
        <v>1872</v>
      </c>
      <c r="B37" s="53" t="s">
        <v>1909</v>
      </c>
      <c r="C37" s="52" t="s">
        <v>993</v>
      </c>
      <c r="D37" s="52" t="s">
        <v>994</v>
      </c>
      <c r="E37" s="52" t="s">
        <v>1874</v>
      </c>
      <c r="F37" s="42" t="s">
        <v>1875</v>
      </c>
      <c r="G37" s="50" t="s">
        <v>1876</v>
      </c>
    </row>
    <row r="38" spans="1:7" ht="90">
      <c r="A38" s="52" t="s">
        <v>195</v>
      </c>
      <c r="B38" s="53" t="s">
        <v>1909</v>
      </c>
      <c r="C38" s="52" t="s">
        <v>1877</v>
      </c>
      <c r="D38" s="52" t="s">
        <v>1915</v>
      </c>
      <c r="E38" s="52" t="s">
        <v>1878</v>
      </c>
      <c r="F38" s="40" t="s">
        <v>1879</v>
      </c>
      <c r="G38" s="45"/>
    </row>
    <row r="39" spans="1:7" ht="135">
      <c r="A39" s="52" t="s">
        <v>1880</v>
      </c>
      <c r="B39" s="53" t="s">
        <v>1909</v>
      </c>
      <c r="C39" s="52" t="s">
        <v>1916</v>
      </c>
      <c r="D39" s="52" t="s">
        <v>1917</v>
      </c>
      <c r="E39" s="52" t="s">
        <v>1918</v>
      </c>
      <c r="F39" s="46" t="s">
        <v>1919</v>
      </c>
      <c r="G39" s="45"/>
    </row>
    <row r="40" spans="1:7" ht="45">
      <c r="A40" s="52" t="s">
        <v>1280</v>
      </c>
      <c r="B40" s="53" t="s">
        <v>1909</v>
      </c>
      <c r="C40" s="52" t="s">
        <v>1883</v>
      </c>
      <c r="D40" s="52" t="s">
        <v>1283</v>
      </c>
      <c r="E40" s="52" t="s">
        <v>1920</v>
      </c>
      <c r="F40" s="40" t="s">
        <v>1885</v>
      </c>
      <c r="G40" s="45"/>
    </row>
    <row r="41" spans="1:7" ht="45">
      <c r="A41" s="52" t="s">
        <v>1285</v>
      </c>
      <c r="B41" s="53" t="s">
        <v>1909</v>
      </c>
      <c r="C41" s="52" t="s">
        <v>1287</v>
      </c>
      <c r="D41" s="52" t="s">
        <v>1288</v>
      </c>
      <c r="E41" s="52" t="s">
        <v>1921</v>
      </c>
      <c r="F41" s="42" t="s">
        <v>1887</v>
      </c>
      <c r="G41" s="45"/>
    </row>
    <row r="42" spans="1:7" ht="45">
      <c r="A42" s="52" t="s">
        <v>1090</v>
      </c>
      <c r="B42" s="53" t="s">
        <v>1909</v>
      </c>
      <c r="C42" s="52" t="s">
        <v>1092</v>
      </c>
      <c r="D42" s="52" t="s">
        <v>1093</v>
      </c>
      <c r="E42" s="52" t="s">
        <v>1922</v>
      </c>
      <c r="F42" s="40" t="s">
        <v>1889</v>
      </c>
      <c r="G42" s="45"/>
    </row>
    <row r="43" spans="1:7" ht="45">
      <c r="A43" s="52" t="s">
        <v>802</v>
      </c>
      <c r="B43" s="53" t="s">
        <v>1909</v>
      </c>
      <c r="C43" s="52" t="s">
        <v>1890</v>
      </c>
      <c r="D43" s="52" t="s">
        <v>805</v>
      </c>
      <c r="E43" s="52" t="s">
        <v>1923</v>
      </c>
      <c r="F43" s="42" t="s">
        <v>1892</v>
      </c>
      <c r="G43" s="45"/>
    </row>
    <row r="44" spans="1:7" ht="45">
      <c r="A44" s="52" t="s">
        <v>361</v>
      </c>
      <c r="B44" s="53" t="s">
        <v>1909</v>
      </c>
      <c r="C44" s="52" t="s">
        <v>358</v>
      </c>
      <c r="D44" s="54" t="s">
        <v>363</v>
      </c>
      <c r="E44" s="52" t="s">
        <v>1912</v>
      </c>
      <c r="F44" s="40" t="s">
        <v>1894</v>
      </c>
      <c r="G44" s="45"/>
    </row>
    <row r="45" spans="1:7" ht="90">
      <c r="A45" s="38" t="s">
        <v>1924</v>
      </c>
      <c r="B45" s="48" t="s">
        <v>1851</v>
      </c>
      <c r="C45" s="39" t="s">
        <v>1925</v>
      </c>
      <c r="D45" s="38" t="s">
        <v>1228</v>
      </c>
      <c r="E45" s="38" t="s">
        <v>1926</v>
      </c>
      <c r="F45" s="42" t="s">
        <v>1927</v>
      </c>
      <c r="G45" s="45"/>
    </row>
    <row r="46" spans="1:7" ht="135">
      <c r="A46" s="38" t="s">
        <v>1928</v>
      </c>
      <c r="B46" s="48" t="s">
        <v>1851</v>
      </c>
      <c r="C46" s="38" t="s">
        <v>699</v>
      </c>
      <c r="D46" s="39" t="s">
        <v>700</v>
      </c>
      <c r="E46" s="39" t="s">
        <v>1929</v>
      </c>
      <c r="F46" s="40" t="s">
        <v>1930</v>
      </c>
      <c r="G46" s="45"/>
    </row>
    <row r="47" spans="1:7" ht="45">
      <c r="A47" s="39" t="s">
        <v>1931</v>
      </c>
      <c r="B47" s="48" t="s">
        <v>1851</v>
      </c>
      <c r="C47" s="39" t="s">
        <v>1139</v>
      </c>
      <c r="D47" s="38" t="s">
        <v>1140</v>
      </c>
      <c r="E47" s="39" t="s">
        <v>1932</v>
      </c>
      <c r="F47" s="40"/>
      <c r="G47" s="45"/>
    </row>
    <row r="48" spans="1:7" ht="165">
      <c r="A48" s="38" t="s">
        <v>1933</v>
      </c>
      <c r="B48" s="48" t="s">
        <v>1851</v>
      </c>
      <c r="C48" s="38" t="s">
        <v>542</v>
      </c>
      <c r="D48" s="39" t="s">
        <v>543</v>
      </c>
      <c r="E48" s="39" t="s">
        <v>1934</v>
      </c>
      <c r="F48" s="40" t="s">
        <v>1935</v>
      </c>
      <c r="G48" s="45"/>
    </row>
    <row r="49" spans="1:7" ht="45">
      <c r="A49" s="47" t="s">
        <v>1936</v>
      </c>
      <c r="B49" s="55" t="s">
        <v>1851</v>
      </c>
      <c r="C49" s="47" t="s">
        <v>1185</v>
      </c>
      <c r="D49" s="47" t="s">
        <v>1186</v>
      </c>
      <c r="E49" s="47" t="s">
        <v>1937</v>
      </c>
      <c r="F49" s="40" t="s">
        <v>1938</v>
      </c>
      <c r="G49" s="45"/>
    </row>
    <row r="50" spans="1:7" ht="45">
      <c r="A50" s="39" t="s">
        <v>931</v>
      </c>
      <c r="B50" s="48" t="s">
        <v>1939</v>
      </c>
      <c r="C50" s="39" t="s">
        <v>933</v>
      </c>
      <c r="D50" s="40" t="s">
        <v>934</v>
      </c>
      <c r="E50" s="39" t="s">
        <v>1855</v>
      </c>
      <c r="F50" s="40" t="s">
        <v>1856</v>
      </c>
      <c r="G50" s="45"/>
    </row>
    <row r="51" spans="1:7" ht="75">
      <c r="A51" s="39" t="s">
        <v>1034</v>
      </c>
      <c r="B51" s="48" t="s">
        <v>1939</v>
      </c>
      <c r="C51" s="39" t="s">
        <v>1036</v>
      </c>
      <c r="D51" s="39" t="s">
        <v>1910</v>
      </c>
      <c r="E51" s="39" t="s">
        <v>1857</v>
      </c>
      <c r="F51" s="40" t="s">
        <v>1940</v>
      </c>
      <c r="G51" s="45"/>
    </row>
    <row r="52" spans="1:7" ht="45">
      <c r="A52" s="39" t="s">
        <v>306</v>
      </c>
      <c r="B52" s="48" t="s">
        <v>1939</v>
      </c>
      <c r="C52" s="39" t="s">
        <v>1859</v>
      </c>
      <c r="D52" s="39" t="s">
        <v>309</v>
      </c>
      <c r="E52" s="39" t="s">
        <v>33</v>
      </c>
      <c r="F52" s="40" t="s">
        <v>1861</v>
      </c>
      <c r="G52" s="45"/>
    </row>
    <row r="53" spans="1:7" ht="45">
      <c r="A53" s="39" t="s">
        <v>1086</v>
      </c>
      <c r="B53" s="48" t="s">
        <v>1939</v>
      </c>
      <c r="C53" s="39" t="s">
        <v>1862</v>
      </c>
      <c r="D53" s="39" t="s">
        <v>552</v>
      </c>
      <c r="E53" s="39" t="s">
        <v>1911</v>
      </c>
      <c r="F53" s="42" t="s">
        <v>1864</v>
      </c>
      <c r="G53" s="45"/>
    </row>
    <row r="54" spans="1:7" ht="45">
      <c r="A54" s="39" t="s">
        <v>654</v>
      </c>
      <c r="B54" s="48" t="s">
        <v>1939</v>
      </c>
      <c r="C54" s="39" t="s">
        <v>1865</v>
      </c>
      <c r="D54" s="39" t="s">
        <v>552</v>
      </c>
      <c r="E54" s="39" t="s">
        <v>1912</v>
      </c>
      <c r="F54" s="40" t="s">
        <v>1864</v>
      </c>
      <c r="G54" s="45"/>
    </row>
    <row r="55" spans="1:7" ht="45">
      <c r="A55" s="39" t="s">
        <v>739</v>
      </c>
      <c r="B55" s="48" t="s">
        <v>1939</v>
      </c>
      <c r="C55" s="39" t="s">
        <v>741</v>
      </c>
      <c r="D55" s="39" t="s">
        <v>1867</v>
      </c>
      <c r="E55" s="39" t="s">
        <v>1913</v>
      </c>
      <c r="F55" s="42" t="s">
        <v>1869</v>
      </c>
      <c r="G55" s="45"/>
    </row>
    <row r="56" spans="1:7" ht="45">
      <c r="A56" s="39" t="s">
        <v>549</v>
      </c>
      <c r="B56" s="48" t="s">
        <v>1939</v>
      </c>
      <c r="C56" s="39" t="s">
        <v>1870</v>
      </c>
      <c r="D56" s="39" t="s">
        <v>552</v>
      </c>
      <c r="E56" s="39" t="s">
        <v>1914</v>
      </c>
      <c r="F56" s="40" t="s">
        <v>1864</v>
      </c>
      <c r="G56" s="45"/>
    </row>
    <row r="57" spans="1:7" ht="135">
      <c r="A57" s="39" t="s">
        <v>1872</v>
      </c>
      <c r="B57" s="48" t="s">
        <v>1939</v>
      </c>
      <c r="C57" s="38" t="s">
        <v>993</v>
      </c>
      <c r="D57" s="39" t="s">
        <v>994</v>
      </c>
      <c r="E57" s="39" t="s">
        <v>1874</v>
      </c>
      <c r="F57" s="42" t="s">
        <v>1875</v>
      </c>
      <c r="G57" s="50" t="s">
        <v>1876</v>
      </c>
    </row>
    <row r="58" spans="1:7" ht="90">
      <c r="A58" s="39" t="s">
        <v>195</v>
      </c>
      <c r="B58" s="48" t="s">
        <v>1939</v>
      </c>
      <c r="C58" s="38" t="s">
        <v>1877</v>
      </c>
      <c r="D58" s="38" t="s">
        <v>1915</v>
      </c>
      <c r="E58" s="39" t="s">
        <v>1878</v>
      </c>
      <c r="F58" s="40" t="s">
        <v>1879</v>
      </c>
      <c r="G58" s="45"/>
    </row>
    <row r="59" spans="1:7" ht="135">
      <c r="A59" s="39" t="s">
        <v>1880</v>
      </c>
      <c r="B59" s="48" t="s">
        <v>1939</v>
      </c>
      <c r="C59" s="38" t="s">
        <v>1916</v>
      </c>
      <c r="D59" s="39" t="s">
        <v>1917</v>
      </c>
      <c r="E59" s="39" t="s">
        <v>1918</v>
      </c>
      <c r="F59" s="46" t="s">
        <v>1919</v>
      </c>
      <c r="G59" s="45"/>
    </row>
    <row r="60" spans="1:7" ht="45">
      <c r="A60" s="39" t="s">
        <v>1280</v>
      </c>
      <c r="B60" s="48" t="s">
        <v>1939</v>
      </c>
      <c r="C60" s="39" t="s">
        <v>1883</v>
      </c>
      <c r="D60" s="39" t="s">
        <v>1283</v>
      </c>
      <c r="E60" s="39" t="s">
        <v>1920</v>
      </c>
      <c r="F60" s="40" t="s">
        <v>1885</v>
      </c>
      <c r="G60" s="45"/>
    </row>
    <row r="61" spans="1:7" ht="45">
      <c r="A61" s="39" t="s">
        <v>1285</v>
      </c>
      <c r="B61" s="48" t="s">
        <v>1939</v>
      </c>
      <c r="C61" s="39" t="s">
        <v>1287</v>
      </c>
      <c r="D61" s="39" t="s">
        <v>1288</v>
      </c>
      <c r="E61" s="39" t="s">
        <v>1921</v>
      </c>
      <c r="F61" s="42" t="s">
        <v>1887</v>
      </c>
      <c r="G61" s="45"/>
    </row>
    <row r="62" spans="1:7" ht="45">
      <c r="A62" s="39" t="s">
        <v>1090</v>
      </c>
      <c r="B62" s="48" t="s">
        <v>1939</v>
      </c>
      <c r="C62" s="39" t="s">
        <v>1092</v>
      </c>
      <c r="D62" s="39" t="s">
        <v>1093</v>
      </c>
      <c r="E62" s="39" t="s">
        <v>1922</v>
      </c>
      <c r="F62" s="40" t="s">
        <v>1889</v>
      </c>
      <c r="G62" s="45"/>
    </row>
    <row r="63" spans="1:7" ht="45">
      <c r="A63" s="39" t="s">
        <v>802</v>
      </c>
      <c r="B63" s="48" t="s">
        <v>1939</v>
      </c>
      <c r="C63" s="39" t="s">
        <v>1890</v>
      </c>
      <c r="D63" s="39" t="s">
        <v>805</v>
      </c>
      <c r="E63" s="39" t="s">
        <v>1923</v>
      </c>
      <c r="F63" s="42" t="s">
        <v>1892</v>
      </c>
      <c r="G63" s="45"/>
    </row>
    <row r="64" spans="1:7" ht="45">
      <c r="A64" s="39" t="s">
        <v>361</v>
      </c>
      <c r="B64" s="48" t="s">
        <v>1939</v>
      </c>
      <c r="C64" s="39" t="s">
        <v>358</v>
      </c>
      <c r="D64" s="40" t="s">
        <v>363</v>
      </c>
      <c r="E64" s="39" t="s">
        <v>1912</v>
      </c>
      <c r="F64" s="40" t="s">
        <v>1894</v>
      </c>
      <c r="G64" s="45"/>
    </row>
    <row r="65" spans="1:7" ht="105">
      <c r="A65" s="39" t="s">
        <v>1941</v>
      </c>
      <c r="B65" s="48" t="s">
        <v>1851</v>
      </c>
      <c r="C65" s="39" t="s">
        <v>1942</v>
      </c>
      <c r="D65" s="39" t="s">
        <v>1363</v>
      </c>
      <c r="E65" s="39" t="s">
        <v>1943</v>
      </c>
      <c r="F65" s="46" t="s">
        <v>1944</v>
      </c>
      <c r="G65" s="45"/>
    </row>
    <row r="66" spans="1:7" ht="225">
      <c r="A66" s="38" t="s">
        <v>1945</v>
      </c>
      <c r="B66" s="48" t="s">
        <v>1851</v>
      </c>
      <c r="C66" s="38" t="s">
        <v>1176</v>
      </c>
      <c r="D66" s="39" t="s">
        <v>1177</v>
      </c>
      <c r="E66" s="38" t="s">
        <v>1946</v>
      </c>
      <c r="F66" s="40" t="s">
        <v>1947</v>
      </c>
      <c r="G66" s="45"/>
    </row>
    <row r="67" spans="1:7" ht="120">
      <c r="A67" s="47" t="s">
        <v>1948</v>
      </c>
      <c r="B67" s="55" t="s">
        <v>1829</v>
      </c>
      <c r="C67" s="47" t="s">
        <v>1152</v>
      </c>
      <c r="D67" s="47" t="s">
        <v>1153</v>
      </c>
      <c r="E67" s="47" t="s">
        <v>1949</v>
      </c>
      <c r="F67" s="42" t="s">
        <v>1153</v>
      </c>
      <c r="G67" s="43"/>
    </row>
    <row r="68" spans="1:7" ht="45">
      <c r="A68" s="39" t="s">
        <v>1950</v>
      </c>
      <c r="B68" s="48" t="s">
        <v>1951</v>
      </c>
      <c r="C68" s="39" t="s">
        <v>1385</v>
      </c>
      <c r="D68" s="45" t="s">
        <v>1386</v>
      </c>
      <c r="E68" s="39" t="s">
        <v>1952</v>
      </c>
      <c r="F68" s="40" t="s">
        <v>1953</v>
      </c>
      <c r="G68" s="45"/>
    </row>
    <row r="69" spans="1:7" ht="150">
      <c r="A69" s="39" t="s">
        <v>1954</v>
      </c>
      <c r="B69" s="48" t="s">
        <v>1951</v>
      </c>
      <c r="C69" s="39" t="s">
        <v>736</v>
      </c>
      <c r="D69" s="39" t="s">
        <v>737</v>
      </c>
      <c r="E69" s="38" t="s">
        <v>1955</v>
      </c>
      <c r="F69" s="42"/>
      <c r="G69" s="43"/>
    </row>
    <row r="70" spans="1:7" ht="90">
      <c r="A70" s="44" t="s">
        <v>1956</v>
      </c>
      <c r="B70" s="49" t="s">
        <v>1951</v>
      </c>
      <c r="C70" s="44" t="s">
        <v>1957</v>
      </c>
      <c r="D70" s="44" t="s">
        <v>338</v>
      </c>
      <c r="E70" s="44" t="s">
        <v>1958</v>
      </c>
      <c r="F70" s="40" t="s">
        <v>1959</v>
      </c>
      <c r="G70" s="45"/>
    </row>
    <row r="71" spans="1:7" ht="90">
      <c r="A71" s="38" t="s">
        <v>1960</v>
      </c>
      <c r="B71" s="48" t="s">
        <v>1951</v>
      </c>
      <c r="C71" s="39" t="s">
        <v>1131</v>
      </c>
      <c r="D71" s="39" t="s">
        <v>1132</v>
      </c>
      <c r="E71" s="39" t="s">
        <v>1961</v>
      </c>
      <c r="F71" s="46" t="s">
        <v>1962</v>
      </c>
      <c r="G71" s="43"/>
    </row>
    <row r="72" spans="1:7" ht="60">
      <c r="A72" s="38" t="s">
        <v>1963</v>
      </c>
      <c r="B72" s="48" t="s">
        <v>1951</v>
      </c>
      <c r="C72" s="39" t="s">
        <v>1170</v>
      </c>
      <c r="D72" s="39" t="s">
        <v>1171</v>
      </c>
      <c r="E72" s="38" t="s">
        <v>1964</v>
      </c>
      <c r="F72" s="51" t="s">
        <v>1965</v>
      </c>
      <c r="G72" s="45"/>
    </row>
    <row r="73" spans="1:7" ht="90">
      <c r="A73" s="38" t="s">
        <v>1966</v>
      </c>
      <c r="B73" s="48" t="s">
        <v>1951</v>
      </c>
      <c r="C73" s="39" t="s">
        <v>1728</v>
      </c>
      <c r="D73" s="39" t="s">
        <v>279</v>
      </c>
      <c r="E73" s="39" t="s">
        <v>1967</v>
      </c>
      <c r="F73" s="42" t="s">
        <v>1968</v>
      </c>
      <c r="G73" s="43"/>
    </row>
    <row r="74" spans="1:7" ht="45">
      <c r="A74" s="38" t="s">
        <v>1969</v>
      </c>
      <c r="B74" s="48" t="s">
        <v>1951</v>
      </c>
      <c r="C74" s="39" t="s">
        <v>596</v>
      </c>
      <c r="D74" s="39" t="s">
        <v>1970</v>
      </c>
      <c r="E74" s="38" t="s">
        <v>1971</v>
      </c>
      <c r="F74" s="39" t="s">
        <v>1972</v>
      </c>
      <c r="G74" s="45"/>
    </row>
    <row r="75" spans="1:7" ht="120">
      <c r="A75" s="44" t="s">
        <v>1973</v>
      </c>
      <c r="B75" s="49" t="s">
        <v>1951</v>
      </c>
      <c r="C75" s="44" t="s">
        <v>822</v>
      </c>
      <c r="D75" s="44" t="s">
        <v>1974</v>
      </c>
      <c r="E75" s="44" t="s">
        <v>1975</v>
      </c>
      <c r="F75" s="42" t="s">
        <v>1976</v>
      </c>
      <c r="G75" s="43"/>
    </row>
    <row r="76" spans="1:7" ht="90">
      <c r="A76" s="38" t="s">
        <v>1977</v>
      </c>
      <c r="B76" s="48" t="s">
        <v>1951</v>
      </c>
      <c r="C76" s="39" t="s">
        <v>864</v>
      </c>
      <c r="D76" s="39" t="s">
        <v>865</v>
      </c>
      <c r="E76" s="39" t="s">
        <v>1978</v>
      </c>
      <c r="F76" s="40" t="s">
        <v>1979</v>
      </c>
      <c r="G76" s="45"/>
    </row>
    <row r="77" spans="1:7" ht="45">
      <c r="A77" s="44" t="s">
        <v>1980</v>
      </c>
      <c r="B77" s="49" t="s">
        <v>1951</v>
      </c>
      <c r="C77" s="44" t="s">
        <v>1981</v>
      </c>
      <c r="D77" s="44" t="s">
        <v>1982</v>
      </c>
      <c r="E77" s="44" t="s">
        <v>1983</v>
      </c>
      <c r="F77" s="42"/>
      <c r="G77" s="43"/>
    </row>
    <row r="78" spans="1:7" ht="75">
      <c r="A78" s="38" t="s">
        <v>1984</v>
      </c>
      <c r="B78" s="48" t="s">
        <v>1951</v>
      </c>
      <c r="C78" s="39" t="s">
        <v>872</v>
      </c>
      <c r="D78" s="39" t="s">
        <v>873</v>
      </c>
      <c r="E78" s="39" t="s">
        <v>1985</v>
      </c>
      <c r="F78" s="42"/>
      <c r="G78" s="43"/>
    </row>
    <row r="79" spans="1:7" ht="135">
      <c r="A79" s="44" t="s">
        <v>1986</v>
      </c>
      <c r="B79" s="49" t="s">
        <v>1951</v>
      </c>
      <c r="C79" s="44" t="s">
        <v>1987</v>
      </c>
      <c r="D79" s="44" t="s">
        <v>994</v>
      </c>
      <c r="E79" s="44" t="s">
        <v>1874</v>
      </c>
      <c r="F79" s="42" t="s">
        <v>1988</v>
      </c>
      <c r="G79" s="50" t="s">
        <v>1876</v>
      </c>
    </row>
    <row r="80" spans="1:7" ht="75">
      <c r="A80" s="44" t="s">
        <v>1989</v>
      </c>
      <c r="B80" s="49" t="s">
        <v>1951</v>
      </c>
      <c r="C80" s="44" t="s">
        <v>813</v>
      </c>
      <c r="D80" s="56" t="s">
        <v>814</v>
      </c>
      <c r="E80" s="44" t="s">
        <v>1990</v>
      </c>
      <c r="F80" s="42" t="s">
        <v>1991</v>
      </c>
      <c r="G80" s="43"/>
    </row>
    <row r="81" spans="1:7" ht="105">
      <c r="A81" s="38" t="s">
        <v>1992</v>
      </c>
      <c r="B81" s="48" t="s">
        <v>1951</v>
      </c>
      <c r="C81" s="38" t="s">
        <v>1657</v>
      </c>
      <c r="D81" s="39" t="s">
        <v>419</v>
      </c>
      <c r="E81" s="38" t="s">
        <v>1993</v>
      </c>
      <c r="F81" s="42" t="s">
        <v>1994</v>
      </c>
      <c r="G81" s="43"/>
    </row>
    <row r="82" spans="1:7" ht="45">
      <c r="A82" s="38" t="s">
        <v>1995</v>
      </c>
      <c r="B82" s="48" t="s">
        <v>1951</v>
      </c>
      <c r="C82" s="39" t="s">
        <v>588</v>
      </c>
      <c r="D82" s="39" t="s">
        <v>589</v>
      </c>
      <c r="E82" s="39" t="s">
        <v>1996</v>
      </c>
      <c r="F82" s="39" t="s">
        <v>1997</v>
      </c>
      <c r="G82" s="45"/>
    </row>
    <row r="83" spans="1:7" ht="135">
      <c r="A83" s="47" t="s">
        <v>1998</v>
      </c>
      <c r="B83" s="55" t="s">
        <v>1951</v>
      </c>
      <c r="C83" s="47" t="s">
        <v>1999</v>
      </c>
      <c r="D83" s="47" t="s">
        <v>89</v>
      </c>
      <c r="E83" s="47" t="s">
        <v>2000</v>
      </c>
      <c r="F83" s="42" t="s">
        <v>2001</v>
      </c>
      <c r="G83" s="43"/>
    </row>
    <row r="84" spans="1:7" ht="60">
      <c r="A84" s="38" t="s">
        <v>111</v>
      </c>
      <c r="B84" s="48" t="s">
        <v>2002</v>
      </c>
      <c r="C84" s="39" t="s">
        <v>113</v>
      </c>
      <c r="D84" s="43" t="s">
        <v>2003</v>
      </c>
      <c r="E84" s="39" t="s">
        <v>2004</v>
      </c>
      <c r="F84" s="42" t="s">
        <v>2003</v>
      </c>
      <c r="G84" s="43"/>
    </row>
    <row r="85" spans="1:7" ht="45">
      <c r="A85" s="39" t="s">
        <v>2005</v>
      </c>
      <c r="B85" s="48" t="s">
        <v>2002</v>
      </c>
      <c r="C85" s="39" t="s">
        <v>2006</v>
      </c>
      <c r="D85" s="39" t="s">
        <v>2007</v>
      </c>
      <c r="E85" s="39" t="s">
        <v>2008</v>
      </c>
      <c r="F85" s="42" t="s">
        <v>2009</v>
      </c>
      <c r="G85" s="43"/>
    </row>
    <row r="86" spans="1:7" ht="60">
      <c r="A86" s="38" t="s">
        <v>371</v>
      </c>
      <c r="B86" s="48" t="s">
        <v>2002</v>
      </c>
      <c r="C86" s="38" t="s">
        <v>2010</v>
      </c>
      <c r="D86" s="38" t="s">
        <v>374</v>
      </c>
      <c r="E86" s="38" t="s">
        <v>2011</v>
      </c>
      <c r="F86" s="42"/>
      <c r="G86" s="43"/>
    </row>
    <row r="87" spans="1:7" ht="150">
      <c r="A87" s="39" t="s">
        <v>2012</v>
      </c>
      <c r="B87" s="48" t="s">
        <v>1951</v>
      </c>
      <c r="C87" s="38" t="s">
        <v>238</v>
      </c>
      <c r="D87" s="39" t="s">
        <v>239</v>
      </c>
      <c r="E87" s="39" t="s">
        <v>2013</v>
      </c>
      <c r="F87" s="46" t="s">
        <v>2014</v>
      </c>
      <c r="G87" s="43"/>
    </row>
    <row r="88" spans="1:7" ht="90">
      <c r="A88" s="39" t="s">
        <v>2015</v>
      </c>
      <c r="B88" s="48" t="s">
        <v>1951</v>
      </c>
      <c r="C88" s="38" t="s">
        <v>2016</v>
      </c>
      <c r="D88" s="39" t="s">
        <v>2017</v>
      </c>
      <c r="E88" s="38" t="s">
        <v>2018</v>
      </c>
      <c r="F88" s="46" t="s">
        <v>2019</v>
      </c>
      <c r="G88" s="45"/>
    </row>
    <row r="89" spans="1:7" ht="75">
      <c r="A89" s="39" t="s">
        <v>2020</v>
      </c>
      <c r="B89" s="48" t="s">
        <v>1951</v>
      </c>
      <c r="C89" s="38" t="s">
        <v>2021</v>
      </c>
      <c r="D89" s="39" t="s">
        <v>492</v>
      </c>
      <c r="E89" s="38" t="s">
        <v>2022</v>
      </c>
      <c r="F89" s="46" t="s">
        <v>2019</v>
      </c>
      <c r="G89" s="45"/>
    </row>
    <row r="90" spans="1:7" ht="75">
      <c r="A90" s="39" t="s">
        <v>2023</v>
      </c>
      <c r="B90" s="48" t="s">
        <v>1951</v>
      </c>
      <c r="C90" s="38" t="s">
        <v>2024</v>
      </c>
      <c r="D90" s="39" t="s">
        <v>494</v>
      </c>
      <c r="E90" s="38" t="s">
        <v>2025</v>
      </c>
      <c r="F90" s="46" t="s">
        <v>2019</v>
      </c>
      <c r="G90" s="45"/>
    </row>
    <row r="91" spans="1:7" ht="150">
      <c r="A91" s="39" t="s">
        <v>2026</v>
      </c>
      <c r="B91" s="48" t="s">
        <v>1951</v>
      </c>
      <c r="C91" s="38" t="s">
        <v>2027</v>
      </c>
      <c r="D91" s="39" t="s">
        <v>1202</v>
      </c>
      <c r="E91" s="38" t="s">
        <v>2028</v>
      </c>
      <c r="F91" s="46" t="s">
        <v>2019</v>
      </c>
      <c r="G91" s="45"/>
    </row>
    <row r="92" spans="1:7" ht="120">
      <c r="A92" s="39" t="s">
        <v>2029</v>
      </c>
      <c r="B92" s="48" t="s">
        <v>1951</v>
      </c>
      <c r="C92" s="38" t="s">
        <v>1025</v>
      </c>
      <c r="D92" s="39" t="s">
        <v>1026</v>
      </c>
      <c r="E92" s="39" t="s">
        <v>2030</v>
      </c>
      <c r="F92" s="40" t="s">
        <v>2031</v>
      </c>
      <c r="G92" s="45"/>
    </row>
    <row r="93" spans="1:7" ht="45">
      <c r="A93" s="39" t="s">
        <v>2032</v>
      </c>
      <c r="B93" s="48" t="s">
        <v>1951</v>
      </c>
      <c r="C93" s="38" t="s">
        <v>2033</v>
      </c>
      <c r="D93" s="39" t="s">
        <v>2034</v>
      </c>
      <c r="E93" s="39" t="s">
        <v>2035</v>
      </c>
      <c r="F93" s="42" t="s">
        <v>2036</v>
      </c>
      <c r="G93" s="43"/>
    </row>
    <row r="94" spans="1:7" ht="30">
      <c r="A94" s="44" t="s">
        <v>2037</v>
      </c>
      <c r="B94" s="49" t="s">
        <v>1951</v>
      </c>
      <c r="C94" s="44" t="s">
        <v>2038</v>
      </c>
      <c r="D94" s="44" t="s">
        <v>2039</v>
      </c>
      <c r="E94" s="44" t="s">
        <v>64</v>
      </c>
      <c r="F94" s="40"/>
      <c r="G94" s="45"/>
    </row>
    <row r="95" spans="1:7" ht="135">
      <c r="A95" s="39" t="s">
        <v>2040</v>
      </c>
      <c r="B95" s="48" t="s">
        <v>1951</v>
      </c>
      <c r="C95" s="38" t="s">
        <v>2041</v>
      </c>
      <c r="D95" s="39" t="s">
        <v>1220</v>
      </c>
      <c r="E95" s="39" t="s">
        <v>2042</v>
      </c>
      <c r="F95" s="40" t="s">
        <v>2043</v>
      </c>
      <c r="G95" s="45"/>
    </row>
    <row r="96" spans="1:7" ht="60">
      <c r="A96" s="39" t="s">
        <v>2044</v>
      </c>
      <c r="B96" s="48" t="s">
        <v>1951</v>
      </c>
      <c r="C96" s="38" t="s">
        <v>2045</v>
      </c>
      <c r="D96" s="39" t="s">
        <v>1217</v>
      </c>
      <c r="E96" s="39" t="s">
        <v>2046</v>
      </c>
      <c r="F96" s="42" t="s">
        <v>2047</v>
      </c>
      <c r="G96" s="43"/>
    </row>
    <row r="97" spans="1:7" ht="75">
      <c r="A97" s="39" t="s">
        <v>2048</v>
      </c>
      <c r="B97" s="48" t="s">
        <v>1951</v>
      </c>
      <c r="C97" s="39" t="s">
        <v>2049</v>
      </c>
      <c r="D97" s="39" t="s">
        <v>1215</v>
      </c>
      <c r="E97" s="39" t="s">
        <v>2050</v>
      </c>
      <c r="F97" s="42" t="s">
        <v>2047</v>
      </c>
      <c r="G97" s="43"/>
    </row>
    <row r="98" spans="1:7" ht="60">
      <c r="A98" s="39" t="s">
        <v>2051</v>
      </c>
      <c r="B98" s="48" t="s">
        <v>1951</v>
      </c>
      <c r="C98" s="39" t="s">
        <v>81</v>
      </c>
      <c r="D98" s="39" t="s">
        <v>82</v>
      </c>
      <c r="E98" s="57" t="s">
        <v>2052</v>
      </c>
      <c r="F98" s="42" t="s">
        <v>2053</v>
      </c>
      <c r="G98" s="43"/>
    </row>
    <row r="99" spans="1:7" ht="180">
      <c r="A99" s="38" t="s">
        <v>2054</v>
      </c>
      <c r="B99" s="48" t="s">
        <v>1951</v>
      </c>
      <c r="C99" s="38" t="s">
        <v>2055</v>
      </c>
      <c r="D99" s="38" t="s">
        <v>609</v>
      </c>
      <c r="E99" s="38" t="s">
        <v>2056</v>
      </c>
      <c r="F99" s="40" t="s">
        <v>2057</v>
      </c>
      <c r="G99" s="41" t="s">
        <v>624</v>
      </c>
    </row>
    <row r="100" spans="1:7" ht="75">
      <c r="A100" s="39" t="s">
        <v>2058</v>
      </c>
      <c r="B100" s="48" t="s">
        <v>1951</v>
      </c>
      <c r="C100" s="38" t="s">
        <v>1661</v>
      </c>
      <c r="D100" s="39" t="s">
        <v>617</v>
      </c>
      <c r="E100" s="39" t="s">
        <v>2059</v>
      </c>
      <c r="F100" s="42" t="s">
        <v>2060</v>
      </c>
      <c r="G100" s="43"/>
    </row>
    <row r="101" spans="1:7" ht="120">
      <c r="A101" s="39" t="s">
        <v>2061</v>
      </c>
      <c r="B101" s="48" t="s">
        <v>1951</v>
      </c>
      <c r="C101" s="38" t="s">
        <v>2062</v>
      </c>
      <c r="D101" s="38" t="s">
        <v>1433</v>
      </c>
      <c r="E101" s="38" t="s">
        <v>2063</v>
      </c>
      <c r="F101" s="40" t="s">
        <v>2064</v>
      </c>
      <c r="G101" s="45"/>
    </row>
    <row r="102" spans="1:7" ht="120">
      <c r="A102" s="39" t="s">
        <v>2065</v>
      </c>
      <c r="B102" s="48" t="s">
        <v>1951</v>
      </c>
      <c r="C102" s="38" t="s">
        <v>2066</v>
      </c>
      <c r="D102" s="38" t="s">
        <v>1422</v>
      </c>
      <c r="E102" s="38" t="s">
        <v>2067</v>
      </c>
      <c r="F102" s="40" t="s">
        <v>2068</v>
      </c>
      <c r="G102" s="41" t="s">
        <v>2069</v>
      </c>
    </row>
    <row r="103" spans="1:7" ht="75">
      <c r="A103" s="39" t="s">
        <v>2070</v>
      </c>
      <c r="B103" s="48" t="s">
        <v>1951</v>
      </c>
      <c r="C103" s="39" t="s">
        <v>2071</v>
      </c>
      <c r="D103" s="39" t="s">
        <v>632</v>
      </c>
      <c r="E103" s="39" t="s">
        <v>2072</v>
      </c>
      <c r="F103" s="46" t="s">
        <v>2073</v>
      </c>
      <c r="G103" s="45"/>
    </row>
    <row r="104" spans="1:7" ht="75">
      <c r="A104" s="39" t="s">
        <v>2074</v>
      </c>
      <c r="B104" s="48" t="s">
        <v>1951</v>
      </c>
      <c r="C104" s="38" t="s">
        <v>470</v>
      </c>
      <c r="D104" s="39" t="s">
        <v>471</v>
      </c>
      <c r="E104" s="39" t="s">
        <v>2075</v>
      </c>
      <c r="F104" s="40" t="s">
        <v>2076</v>
      </c>
      <c r="G104" s="45"/>
    </row>
    <row r="105" spans="1:7" ht="75">
      <c r="A105" s="39" t="s">
        <v>2077</v>
      </c>
      <c r="B105" s="48" t="s">
        <v>1951</v>
      </c>
      <c r="C105" s="38" t="s">
        <v>1351</v>
      </c>
      <c r="D105" s="39" t="s">
        <v>1352</v>
      </c>
      <c r="E105" s="39" t="s">
        <v>2078</v>
      </c>
      <c r="F105" s="40" t="s">
        <v>2079</v>
      </c>
      <c r="G105" s="45"/>
    </row>
    <row r="106" spans="1:7" ht="75">
      <c r="A106" s="39" t="s">
        <v>2080</v>
      </c>
      <c r="B106" s="48" t="s">
        <v>1951</v>
      </c>
      <c r="C106" s="39" t="s">
        <v>2081</v>
      </c>
      <c r="D106" s="39" t="s">
        <v>1072</v>
      </c>
      <c r="E106" s="39" t="s">
        <v>2082</v>
      </c>
      <c r="F106" s="40" t="s">
        <v>2083</v>
      </c>
      <c r="G106" s="45"/>
    </row>
    <row r="107" spans="1:7" ht="210">
      <c r="A107" s="39" t="s">
        <v>2084</v>
      </c>
      <c r="B107" s="48" t="s">
        <v>1951</v>
      </c>
      <c r="C107" s="38" t="s">
        <v>1235</v>
      </c>
      <c r="D107" s="38" t="s">
        <v>1236</v>
      </c>
      <c r="E107" s="38" t="s">
        <v>2085</v>
      </c>
      <c r="F107" s="42" t="s">
        <v>2086</v>
      </c>
      <c r="G107" s="43"/>
    </row>
    <row r="108" spans="1:7" ht="75">
      <c r="A108" s="39" t="s">
        <v>2087</v>
      </c>
      <c r="B108" s="48" t="s">
        <v>1951</v>
      </c>
      <c r="C108" s="39" t="s">
        <v>2088</v>
      </c>
      <c r="D108" s="39" t="s">
        <v>1330</v>
      </c>
      <c r="E108" s="39" t="s">
        <v>2089</v>
      </c>
      <c r="F108" s="40" t="s">
        <v>2090</v>
      </c>
      <c r="G108" s="45"/>
    </row>
    <row r="109" spans="1:7" ht="45">
      <c r="A109" s="39" t="s">
        <v>2091</v>
      </c>
      <c r="B109" s="48" t="s">
        <v>1951</v>
      </c>
      <c r="C109" s="38" t="s">
        <v>800</v>
      </c>
      <c r="D109" s="39" t="s">
        <v>801</v>
      </c>
      <c r="E109" s="38" t="s">
        <v>2092</v>
      </c>
      <c r="F109" s="51" t="s">
        <v>2093</v>
      </c>
      <c r="G109" s="43"/>
    </row>
    <row r="110" spans="1:7" ht="75">
      <c r="A110" s="39" t="s">
        <v>2094</v>
      </c>
      <c r="B110" s="48" t="s">
        <v>1951</v>
      </c>
      <c r="C110" s="39" t="s">
        <v>723</v>
      </c>
      <c r="D110" s="39" t="s">
        <v>724</v>
      </c>
      <c r="E110" s="39" t="s">
        <v>2095</v>
      </c>
      <c r="F110" s="42" t="s">
        <v>2096</v>
      </c>
      <c r="G110" s="43"/>
    </row>
    <row r="111" spans="1:7" ht="45">
      <c r="A111" s="39" t="s">
        <v>2097</v>
      </c>
      <c r="B111" s="48" t="s">
        <v>1951</v>
      </c>
      <c r="C111" s="39" t="s">
        <v>793</v>
      </c>
      <c r="D111" s="39" t="s">
        <v>794</v>
      </c>
      <c r="E111" s="39" t="s">
        <v>2098</v>
      </c>
      <c r="F111" s="48" t="s">
        <v>2099</v>
      </c>
      <c r="G111" s="43"/>
    </row>
    <row r="112" spans="1:7" ht="60">
      <c r="A112" s="39" t="s">
        <v>2100</v>
      </c>
      <c r="B112" s="48" t="s">
        <v>1951</v>
      </c>
      <c r="C112" s="39" t="s">
        <v>858</v>
      </c>
      <c r="D112" s="39" t="s">
        <v>859</v>
      </c>
      <c r="E112" s="39" t="s">
        <v>2101</v>
      </c>
      <c r="F112" s="48" t="s">
        <v>2102</v>
      </c>
      <c r="G112" s="45"/>
    </row>
    <row r="113" spans="1:7" ht="45">
      <c r="A113" s="39" t="s">
        <v>2103</v>
      </c>
      <c r="B113" s="48" t="s">
        <v>1951</v>
      </c>
      <c r="C113" s="39" t="s">
        <v>1077</v>
      </c>
      <c r="D113" s="39" t="s">
        <v>1078</v>
      </c>
      <c r="E113" s="39" t="s">
        <v>2104</v>
      </c>
      <c r="F113" s="42"/>
      <c r="G113" s="43"/>
    </row>
    <row r="114" spans="1:7" ht="150">
      <c r="A114" s="39" t="s">
        <v>2105</v>
      </c>
      <c r="B114" s="48" t="s">
        <v>1951</v>
      </c>
      <c r="C114" s="38" t="s">
        <v>506</v>
      </c>
      <c r="D114" s="38" t="s">
        <v>507</v>
      </c>
      <c r="E114" s="38" t="s">
        <v>2106</v>
      </c>
      <c r="F114" s="42"/>
      <c r="G114" s="43"/>
    </row>
    <row r="115" spans="1:7" ht="45">
      <c r="A115" s="44" t="s">
        <v>2107</v>
      </c>
      <c r="B115" s="49" t="s">
        <v>1951</v>
      </c>
      <c r="C115" s="44" t="s">
        <v>28</v>
      </c>
      <c r="D115" s="44" t="s">
        <v>2108</v>
      </c>
      <c r="E115" s="44" t="s">
        <v>2109</v>
      </c>
      <c r="F115" s="42"/>
      <c r="G115" s="43"/>
    </row>
    <row r="116" spans="1:7" ht="75">
      <c r="A116" s="39" t="s">
        <v>2110</v>
      </c>
      <c r="B116" s="48" t="s">
        <v>1951</v>
      </c>
      <c r="C116" s="39" t="s">
        <v>26</v>
      </c>
      <c r="D116" s="38" t="s">
        <v>533</v>
      </c>
      <c r="E116" s="39" t="s">
        <v>2111</v>
      </c>
      <c r="F116" s="42"/>
      <c r="G116" s="43"/>
    </row>
    <row r="117" spans="1:7" ht="75">
      <c r="A117" s="39" t="s">
        <v>2112</v>
      </c>
      <c r="B117" s="48" t="s">
        <v>1951</v>
      </c>
      <c r="C117" s="39" t="s">
        <v>29</v>
      </c>
      <c r="D117" s="38" t="s">
        <v>538</v>
      </c>
      <c r="E117" s="39" t="s">
        <v>2113</v>
      </c>
      <c r="F117" s="42"/>
      <c r="G117" s="43"/>
    </row>
    <row r="118" spans="1:7" ht="210">
      <c r="A118" s="39" t="s">
        <v>2114</v>
      </c>
      <c r="B118" s="48" t="s">
        <v>1951</v>
      </c>
      <c r="C118" s="38" t="s">
        <v>1780</v>
      </c>
      <c r="D118" s="38" t="s">
        <v>1195</v>
      </c>
      <c r="E118" s="38" t="s">
        <v>2115</v>
      </c>
      <c r="F118" s="42"/>
      <c r="G118" s="43"/>
    </row>
    <row r="119" spans="1:7" ht="45">
      <c r="A119" s="39" t="s">
        <v>2116</v>
      </c>
      <c r="B119" s="48" t="s">
        <v>1951</v>
      </c>
      <c r="C119" s="38" t="s">
        <v>1189</v>
      </c>
      <c r="D119" s="39" t="s">
        <v>1190</v>
      </c>
      <c r="E119" s="39" t="s">
        <v>2117</v>
      </c>
      <c r="F119" s="42"/>
      <c r="G119" s="43"/>
    </row>
    <row r="120" spans="1:7" ht="45">
      <c r="A120" s="39" t="s">
        <v>2118</v>
      </c>
      <c r="B120" s="48" t="s">
        <v>1951</v>
      </c>
      <c r="C120" s="39" t="s">
        <v>2119</v>
      </c>
      <c r="D120" s="39" t="s">
        <v>770</v>
      </c>
      <c r="E120" s="39" t="s">
        <v>2120</v>
      </c>
      <c r="F120" s="42"/>
      <c r="G120" s="43"/>
    </row>
    <row r="121" spans="1:7" ht="75">
      <c r="A121" s="39" t="s">
        <v>2121</v>
      </c>
      <c r="B121" s="48" t="s">
        <v>1951</v>
      </c>
      <c r="C121" s="38" t="s">
        <v>1367</v>
      </c>
      <c r="D121" s="39" t="s">
        <v>1368</v>
      </c>
      <c r="E121" s="39" t="s">
        <v>2122</v>
      </c>
      <c r="F121" s="40"/>
      <c r="G121" s="45"/>
    </row>
    <row r="122" spans="1:7" ht="75">
      <c r="A122" s="39" t="s">
        <v>2123</v>
      </c>
      <c r="B122" s="48" t="s">
        <v>1951</v>
      </c>
      <c r="C122" s="38" t="s">
        <v>383</v>
      </c>
      <c r="D122" s="38" t="s">
        <v>384</v>
      </c>
      <c r="E122" s="38" t="s">
        <v>2124</v>
      </c>
      <c r="F122" s="40" t="s">
        <v>2125</v>
      </c>
      <c r="G122" s="45"/>
    </row>
    <row r="123" spans="1:7" ht="90">
      <c r="A123" s="47" t="s">
        <v>1252</v>
      </c>
      <c r="B123" s="55" t="s">
        <v>1951</v>
      </c>
      <c r="C123" s="47" t="s">
        <v>1254</v>
      </c>
      <c r="D123" s="47" t="s">
        <v>1255</v>
      </c>
      <c r="E123" s="47" t="s">
        <v>2126</v>
      </c>
      <c r="F123" s="40" t="s">
        <v>2127</v>
      </c>
      <c r="G123" s="45"/>
    </row>
    <row r="124" spans="1:7" ht="45">
      <c r="A124" s="58" t="s">
        <v>931</v>
      </c>
      <c r="B124" s="59" t="s">
        <v>2128</v>
      </c>
      <c r="C124" s="58" t="s">
        <v>933</v>
      </c>
      <c r="D124" s="60" t="s">
        <v>934</v>
      </c>
      <c r="E124" s="58" t="s">
        <v>1855</v>
      </c>
      <c r="F124" s="40" t="s">
        <v>1856</v>
      </c>
      <c r="G124" s="45"/>
    </row>
    <row r="125" spans="1:7" ht="75">
      <c r="A125" s="58" t="s">
        <v>1034</v>
      </c>
      <c r="B125" s="59" t="s">
        <v>2128</v>
      </c>
      <c r="C125" s="58" t="s">
        <v>1036</v>
      </c>
      <c r="D125" s="58" t="s">
        <v>1910</v>
      </c>
      <c r="E125" s="58" t="s">
        <v>1857</v>
      </c>
      <c r="F125" s="40" t="s">
        <v>1940</v>
      </c>
      <c r="G125" s="45"/>
    </row>
    <row r="126" spans="1:7" ht="45">
      <c r="A126" s="58" t="s">
        <v>306</v>
      </c>
      <c r="B126" s="59" t="s">
        <v>2128</v>
      </c>
      <c r="C126" s="58" t="s">
        <v>1859</v>
      </c>
      <c r="D126" s="58" t="s">
        <v>309</v>
      </c>
      <c r="E126" s="58" t="s">
        <v>33</v>
      </c>
      <c r="F126" s="40" t="s">
        <v>1861</v>
      </c>
      <c r="G126" s="45"/>
    </row>
    <row r="127" spans="1:7" ht="45">
      <c r="A127" s="58" t="s">
        <v>1086</v>
      </c>
      <c r="B127" s="59" t="s">
        <v>2128</v>
      </c>
      <c r="C127" s="58" t="s">
        <v>1862</v>
      </c>
      <c r="D127" s="58" t="s">
        <v>552</v>
      </c>
      <c r="E127" s="58" t="s">
        <v>1911</v>
      </c>
      <c r="F127" s="42" t="s">
        <v>1864</v>
      </c>
      <c r="G127" s="45"/>
    </row>
    <row r="128" spans="1:7" ht="45">
      <c r="A128" s="58" t="s">
        <v>654</v>
      </c>
      <c r="B128" s="59" t="s">
        <v>2128</v>
      </c>
      <c r="C128" s="58" t="s">
        <v>1865</v>
      </c>
      <c r="D128" s="58" t="s">
        <v>552</v>
      </c>
      <c r="E128" s="58" t="s">
        <v>1912</v>
      </c>
      <c r="F128" s="40" t="s">
        <v>1864</v>
      </c>
      <c r="G128" s="45"/>
    </row>
    <row r="129" spans="1:7" ht="45">
      <c r="A129" s="58" t="s">
        <v>739</v>
      </c>
      <c r="B129" s="59" t="s">
        <v>2128</v>
      </c>
      <c r="C129" s="58" t="s">
        <v>741</v>
      </c>
      <c r="D129" s="58" t="s">
        <v>1867</v>
      </c>
      <c r="E129" s="58" t="s">
        <v>1913</v>
      </c>
      <c r="F129" s="42" t="s">
        <v>1869</v>
      </c>
      <c r="G129" s="45"/>
    </row>
    <row r="130" spans="1:7" ht="45">
      <c r="A130" s="58" t="s">
        <v>549</v>
      </c>
      <c r="B130" s="59" t="s">
        <v>2128</v>
      </c>
      <c r="C130" s="58" t="s">
        <v>1870</v>
      </c>
      <c r="D130" s="58" t="s">
        <v>552</v>
      </c>
      <c r="E130" s="58" t="s">
        <v>1914</v>
      </c>
      <c r="F130" s="40" t="s">
        <v>1864</v>
      </c>
      <c r="G130" s="45"/>
    </row>
    <row r="131" spans="1:7" ht="135">
      <c r="A131" s="58" t="s">
        <v>1872</v>
      </c>
      <c r="B131" s="59" t="s">
        <v>2128</v>
      </c>
      <c r="C131" s="58" t="s">
        <v>993</v>
      </c>
      <c r="D131" s="58" t="s">
        <v>994</v>
      </c>
      <c r="E131" s="58" t="s">
        <v>1874</v>
      </c>
      <c r="F131" s="42" t="s">
        <v>1875</v>
      </c>
      <c r="G131" s="50" t="s">
        <v>1876</v>
      </c>
    </row>
    <row r="132" spans="1:7" ht="90">
      <c r="A132" s="58" t="s">
        <v>195</v>
      </c>
      <c r="B132" s="59" t="s">
        <v>2128</v>
      </c>
      <c r="C132" s="58" t="s">
        <v>1877</v>
      </c>
      <c r="D132" s="58" t="s">
        <v>1915</v>
      </c>
      <c r="E132" s="58" t="s">
        <v>1878</v>
      </c>
      <c r="F132" s="40" t="s">
        <v>1879</v>
      </c>
      <c r="G132" s="45"/>
    </row>
    <row r="133" spans="1:7" ht="135">
      <c r="A133" s="58" t="s">
        <v>1880</v>
      </c>
      <c r="B133" s="59" t="s">
        <v>2128</v>
      </c>
      <c r="C133" s="58" t="s">
        <v>1916</v>
      </c>
      <c r="D133" s="58" t="s">
        <v>1917</v>
      </c>
      <c r="E133" s="58" t="s">
        <v>1918</v>
      </c>
      <c r="F133" s="46" t="s">
        <v>1919</v>
      </c>
      <c r="G133" s="45"/>
    </row>
    <row r="134" spans="1:7" ht="45">
      <c r="A134" s="58" t="s">
        <v>1280</v>
      </c>
      <c r="B134" s="59" t="s">
        <v>2128</v>
      </c>
      <c r="C134" s="58" t="s">
        <v>1883</v>
      </c>
      <c r="D134" s="58" t="s">
        <v>1283</v>
      </c>
      <c r="E134" s="58" t="s">
        <v>1920</v>
      </c>
      <c r="F134" s="40" t="s">
        <v>1885</v>
      </c>
      <c r="G134" s="45"/>
    </row>
    <row r="135" spans="1:7" ht="45">
      <c r="A135" s="58" t="s">
        <v>1285</v>
      </c>
      <c r="B135" s="59" t="s">
        <v>2128</v>
      </c>
      <c r="C135" s="58" t="s">
        <v>1287</v>
      </c>
      <c r="D135" s="58" t="s">
        <v>1288</v>
      </c>
      <c r="E135" s="58" t="s">
        <v>1921</v>
      </c>
      <c r="F135" s="42" t="s">
        <v>1887</v>
      </c>
      <c r="G135" s="45"/>
    </row>
    <row r="136" spans="1:7" ht="45">
      <c r="A136" s="58" t="s">
        <v>1090</v>
      </c>
      <c r="B136" s="59" t="s">
        <v>2128</v>
      </c>
      <c r="C136" s="58" t="s">
        <v>1092</v>
      </c>
      <c r="D136" s="58" t="s">
        <v>1093</v>
      </c>
      <c r="E136" s="58" t="s">
        <v>1922</v>
      </c>
      <c r="F136" s="40" t="s">
        <v>1889</v>
      </c>
      <c r="G136" s="45"/>
    </row>
    <row r="137" spans="1:7" ht="45">
      <c r="A137" s="58" t="s">
        <v>802</v>
      </c>
      <c r="B137" s="59" t="s">
        <v>2128</v>
      </c>
      <c r="C137" s="58" t="s">
        <v>1890</v>
      </c>
      <c r="D137" s="58" t="s">
        <v>805</v>
      </c>
      <c r="E137" s="58" t="s">
        <v>1923</v>
      </c>
      <c r="F137" s="42" t="s">
        <v>1892</v>
      </c>
      <c r="G137" s="45"/>
    </row>
    <row r="138" spans="1:7" ht="45">
      <c r="A138" s="58" t="s">
        <v>361</v>
      </c>
      <c r="B138" s="59" t="s">
        <v>2128</v>
      </c>
      <c r="C138" s="58" t="s">
        <v>358</v>
      </c>
      <c r="D138" s="60" t="s">
        <v>363</v>
      </c>
      <c r="E138" s="58" t="s">
        <v>1912</v>
      </c>
      <c r="F138" s="40" t="s">
        <v>1894</v>
      </c>
      <c r="G138" s="45"/>
    </row>
    <row r="139" spans="1:7" ht="75">
      <c r="A139" s="47" t="s">
        <v>896</v>
      </c>
      <c r="B139" s="55" t="s">
        <v>1951</v>
      </c>
      <c r="C139" s="47" t="s">
        <v>898</v>
      </c>
      <c r="D139" s="47" t="s">
        <v>899</v>
      </c>
      <c r="E139" s="47" t="s">
        <v>2129</v>
      </c>
      <c r="F139" s="40" t="s">
        <v>2130</v>
      </c>
      <c r="G139" s="45"/>
    </row>
    <row r="140" spans="1:7" ht="60">
      <c r="A140" s="58" t="s">
        <v>931</v>
      </c>
      <c r="B140" s="59" t="s">
        <v>2131</v>
      </c>
      <c r="C140" s="58" t="s">
        <v>933</v>
      </c>
      <c r="D140" s="60" t="s">
        <v>934</v>
      </c>
      <c r="E140" s="58" t="s">
        <v>1855</v>
      </c>
      <c r="F140" s="40" t="s">
        <v>1856</v>
      </c>
      <c r="G140" s="45"/>
    </row>
    <row r="141" spans="1:7" ht="90">
      <c r="A141" s="58" t="s">
        <v>1034</v>
      </c>
      <c r="B141" s="59" t="s">
        <v>2131</v>
      </c>
      <c r="C141" s="58" t="s">
        <v>1036</v>
      </c>
      <c r="D141" s="58" t="s">
        <v>1910</v>
      </c>
      <c r="E141" s="58" t="s">
        <v>1857</v>
      </c>
      <c r="F141" s="40" t="s">
        <v>1858</v>
      </c>
      <c r="G141" s="45"/>
    </row>
    <row r="142" spans="1:7" ht="60">
      <c r="A142" s="58" t="s">
        <v>306</v>
      </c>
      <c r="B142" s="59" t="s">
        <v>2131</v>
      </c>
      <c r="C142" s="58" t="s">
        <v>1859</v>
      </c>
      <c r="D142" s="58" t="s">
        <v>309</v>
      </c>
      <c r="E142" s="58" t="s">
        <v>33</v>
      </c>
      <c r="F142" s="40" t="s">
        <v>1861</v>
      </c>
      <c r="G142" s="45"/>
    </row>
    <row r="143" spans="1:7" ht="60">
      <c r="A143" s="58" t="s">
        <v>1086</v>
      </c>
      <c r="B143" s="59" t="s">
        <v>2131</v>
      </c>
      <c r="C143" s="58" t="s">
        <v>1862</v>
      </c>
      <c r="D143" s="58" t="s">
        <v>552</v>
      </c>
      <c r="E143" s="58" t="s">
        <v>1911</v>
      </c>
      <c r="F143" s="42" t="s">
        <v>1864</v>
      </c>
      <c r="G143" s="45"/>
    </row>
    <row r="144" spans="1:7" ht="60">
      <c r="A144" s="58" t="s">
        <v>654</v>
      </c>
      <c r="B144" s="59" t="s">
        <v>2131</v>
      </c>
      <c r="C144" s="58" t="s">
        <v>1865</v>
      </c>
      <c r="D144" s="58" t="s">
        <v>552</v>
      </c>
      <c r="E144" s="58" t="s">
        <v>1912</v>
      </c>
      <c r="F144" s="40" t="s">
        <v>1864</v>
      </c>
      <c r="G144" s="45"/>
    </row>
    <row r="145" spans="1:7" ht="60">
      <c r="A145" s="58" t="s">
        <v>739</v>
      </c>
      <c r="B145" s="59" t="s">
        <v>2131</v>
      </c>
      <c r="C145" s="58" t="s">
        <v>741</v>
      </c>
      <c r="D145" s="58" t="s">
        <v>1867</v>
      </c>
      <c r="E145" s="58" t="s">
        <v>1913</v>
      </c>
      <c r="F145" s="42" t="s">
        <v>1869</v>
      </c>
      <c r="G145" s="45"/>
    </row>
    <row r="146" spans="1:7" ht="60">
      <c r="A146" s="58" t="s">
        <v>549</v>
      </c>
      <c r="B146" s="59" t="s">
        <v>2131</v>
      </c>
      <c r="C146" s="58" t="s">
        <v>1870</v>
      </c>
      <c r="D146" s="58" t="s">
        <v>552</v>
      </c>
      <c r="E146" s="58" t="s">
        <v>1914</v>
      </c>
      <c r="F146" s="40" t="s">
        <v>1864</v>
      </c>
      <c r="G146" s="45"/>
    </row>
    <row r="147" spans="1:7" ht="135">
      <c r="A147" s="58" t="s">
        <v>1872</v>
      </c>
      <c r="B147" s="59" t="s">
        <v>2131</v>
      </c>
      <c r="C147" s="58" t="s">
        <v>993</v>
      </c>
      <c r="D147" s="58" t="s">
        <v>994</v>
      </c>
      <c r="E147" s="58" t="s">
        <v>1874</v>
      </c>
      <c r="F147" s="42" t="s">
        <v>1875</v>
      </c>
      <c r="G147" s="50" t="s">
        <v>1876</v>
      </c>
    </row>
    <row r="148" spans="1:7" ht="90">
      <c r="A148" s="58" t="s">
        <v>195</v>
      </c>
      <c r="B148" s="59" t="s">
        <v>2131</v>
      </c>
      <c r="C148" s="58" t="s">
        <v>1877</v>
      </c>
      <c r="D148" s="58" t="s">
        <v>1915</v>
      </c>
      <c r="E148" s="58" t="s">
        <v>1878</v>
      </c>
      <c r="F148" s="40" t="s">
        <v>1879</v>
      </c>
      <c r="G148" s="45"/>
    </row>
    <row r="149" spans="1:7" ht="135">
      <c r="A149" s="58" t="s">
        <v>1880</v>
      </c>
      <c r="B149" s="59" t="s">
        <v>2131</v>
      </c>
      <c r="C149" s="58" t="s">
        <v>1916</v>
      </c>
      <c r="D149" s="58" t="s">
        <v>1917</v>
      </c>
      <c r="E149" s="58" t="s">
        <v>1918</v>
      </c>
      <c r="F149" s="46" t="s">
        <v>1919</v>
      </c>
      <c r="G149" s="45"/>
    </row>
    <row r="150" spans="1:7" ht="60">
      <c r="A150" s="58" t="s">
        <v>1280</v>
      </c>
      <c r="B150" s="59" t="s">
        <v>2131</v>
      </c>
      <c r="C150" s="58" t="s">
        <v>1883</v>
      </c>
      <c r="D150" s="58" t="s">
        <v>1283</v>
      </c>
      <c r="E150" s="58" t="s">
        <v>1920</v>
      </c>
      <c r="F150" s="40" t="s">
        <v>1885</v>
      </c>
      <c r="G150" s="45"/>
    </row>
    <row r="151" spans="1:7" ht="60">
      <c r="A151" s="58" t="s">
        <v>1285</v>
      </c>
      <c r="B151" s="59" t="s">
        <v>2131</v>
      </c>
      <c r="C151" s="58" t="s">
        <v>1287</v>
      </c>
      <c r="D151" s="58" t="s">
        <v>1288</v>
      </c>
      <c r="E151" s="58" t="s">
        <v>1921</v>
      </c>
      <c r="F151" s="42" t="s">
        <v>1887</v>
      </c>
      <c r="G151" s="45"/>
    </row>
    <row r="152" spans="1:7" ht="60">
      <c r="A152" s="58" t="s">
        <v>1090</v>
      </c>
      <c r="B152" s="59" t="s">
        <v>2131</v>
      </c>
      <c r="C152" s="58" t="s">
        <v>1092</v>
      </c>
      <c r="D152" s="58" t="s">
        <v>1093</v>
      </c>
      <c r="E152" s="58" t="s">
        <v>1922</v>
      </c>
      <c r="F152" s="40" t="s">
        <v>1889</v>
      </c>
      <c r="G152" s="45"/>
    </row>
    <row r="153" spans="1:7" ht="60">
      <c r="A153" s="58" t="s">
        <v>802</v>
      </c>
      <c r="B153" s="59" t="s">
        <v>2131</v>
      </c>
      <c r="C153" s="58" t="s">
        <v>1890</v>
      </c>
      <c r="D153" s="58" t="s">
        <v>805</v>
      </c>
      <c r="E153" s="58" t="s">
        <v>1923</v>
      </c>
      <c r="F153" s="42" t="s">
        <v>1892</v>
      </c>
      <c r="G153" s="45"/>
    </row>
    <row r="154" spans="1:7" ht="60">
      <c r="A154" s="58" t="s">
        <v>361</v>
      </c>
      <c r="B154" s="59" t="s">
        <v>2131</v>
      </c>
      <c r="C154" s="58" t="s">
        <v>358</v>
      </c>
      <c r="D154" s="60" t="s">
        <v>363</v>
      </c>
      <c r="E154" s="58" t="s">
        <v>1912</v>
      </c>
      <c r="F154" s="40" t="s">
        <v>1894</v>
      </c>
      <c r="G154" s="45"/>
    </row>
    <row r="155" spans="1:7" ht="90">
      <c r="A155" s="47" t="s">
        <v>1256</v>
      </c>
      <c r="B155" s="55" t="s">
        <v>1951</v>
      </c>
      <c r="C155" s="47" t="s">
        <v>2132</v>
      </c>
      <c r="D155" s="47" t="s">
        <v>1257</v>
      </c>
      <c r="E155" s="61" t="s">
        <v>2133</v>
      </c>
      <c r="F155" s="40" t="s">
        <v>2130</v>
      </c>
      <c r="G155" s="45"/>
    </row>
    <row r="156" spans="1:7" ht="60">
      <c r="A156" s="58" t="s">
        <v>931</v>
      </c>
      <c r="B156" s="59" t="s">
        <v>2134</v>
      </c>
      <c r="C156" s="58" t="s">
        <v>933</v>
      </c>
      <c r="D156" s="60" t="s">
        <v>934</v>
      </c>
      <c r="E156" s="58" t="s">
        <v>1855</v>
      </c>
      <c r="F156" s="40" t="s">
        <v>1856</v>
      </c>
      <c r="G156" s="45"/>
    </row>
    <row r="157" spans="1:7" ht="75">
      <c r="A157" s="58" t="s">
        <v>1034</v>
      </c>
      <c r="B157" s="59" t="s">
        <v>2134</v>
      </c>
      <c r="C157" s="58" t="s">
        <v>1036</v>
      </c>
      <c r="D157" s="58" t="s">
        <v>1910</v>
      </c>
      <c r="E157" s="58" t="s">
        <v>1857</v>
      </c>
      <c r="F157" s="40" t="s">
        <v>1940</v>
      </c>
      <c r="G157" s="45"/>
    </row>
    <row r="158" spans="1:7" ht="60">
      <c r="A158" s="58" t="s">
        <v>306</v>
      </c>
      <c r="B158" s="59" t="s">
        <v>2134</v>
      </c>
      <c r="C158" s="58" t="s">
        <v>1859</v>
      </c>
      <c r="D158" s="58" t="s">
        <v>309</v>
      </c>
      <c r="E158" s="58" t="s">
        <v>33</v>
      </c>
      <c r="F158" s="40" t="s">
        <v>1861</v>
      </c>
      <c r="G158" s="45"/>
    </row>
    <row r="159" spans="1:7" ht="60">
      <c r="A159" s="58" t="s">
        <v>1086</v>
      </c>
      <c r="B159" s="59" t="s">
        <v>2134</v>
      </c>
      <c r="C159" s="58" t="s">
        <v>1862</v>
      </c>
      <c r="D159" s="58" t="s">
        <v>552</v>
      </c>
      <c r="E159" s="58" t="s">
        <v>1911</v>
      </c>
      <c r="F159" s="42" t="s">
        <v>1864</v>
      </c>
      <c r="G159" s="45"/>
    </row>
    <row r="160" spans="1:7" ht="60">
      <c r="A160" s="58" t="s">
        <v>654</v>
      </c>
      <c r="B160" s="59" t="s">
        <v>2134</v>
      </c>
      <c r="C160" s="58" t="s">
        <v>1865</v>
      </c>
      <c r="D160" s="58" t="s">
        <v>552</v>
      </c>
      <c r="E160" s="58" t="s">
        <v>1912</v>
      </c>
      <c r="F160" s="40" t="s">
        <v>1864</v>
      </c>
      <c r="G160" s="45"/>
    </row>
    <row r="161" spans="1:7" ht="60">
      <c r="A161" s="58" t="s">
        <v>739</v>
      </c>
      <c r="B161" s="59" t="s">
        <v>2134</v>
      </c>
      <c r="C161" s="58" t="s">
        <v>741</v>
      </c>
      <c r="D161" s="58" t="s">
        <v>1867</v>
      </c>
      <c r="E161" s="58" t="s">
        <v>1913</v>
      </c>
      <c r="F161" s="42" t="s">
        <v>1869</v>
      </c>
      <c r="G161" s="45"/>
    </row>
    <row r="162" spans="1:7" ht="60">
      <c r="A162" s="58" t="s">
        <v>549</v>
      </c>
      <c r="B162" s="59" t="s">
        <v>2134</v>
      </c>
      <c r="C162" s="58" t="s">
        <v>1870</v>
      </c>
      <c r="D162" s="58" t="s">
        <v>552</v>
      </c>
      <c r="E162" s="58" t="s">
        <v>1914</v>
      </c>
      <c r="F162" s="40" t="s">
        <v>1864</v>
      </c>
      <c r="G162" s="45"/>
    </row>
    <row r="163" spans="1:7" ht="135">
      <c r="A163" s="58" t="s">
        <v>1872</v>
      </c>
      <c r="B163" s="59" t="s">
        <v>2134</v>
      </c>
      <c r="C163" s="58" t="s">
        <v>993</v>
      </c>
      <c r="D163" s="58" t="s">
        <v>994</v>
      </c>
      <c r="E163" s="58" t="s">
        <v>1874</v>
      </c>
      <c r="F163" s="42" t="s">
        <v>1875</v>
      </c>
      <c r="G163" s="50" t="s">
        <v>1876</v>
      </c>
    </row>
    <row r="164" spans="1:7" ht="90">
      <c r="A164" s="58" t="s">
        <v>195</v>
      </c>
      <c r="B164" s="59" t="s">
        <v>2134</v>
      </c>
      <c r="C164" s="58" t="s">
        <v>1877</v>
      </c>
      <c r="D164" s="58" t="s">
        <v>1915</v>
      </c>
      <c r="E164" s="58" t="s">
        <v>1878</v>
      </c>
      <c r="F164" s="40" t="s">
        <v>1879</v>
      </c>
      <c r="G164" s="45"/>
    </row>
    <row r="165" spans="1:7" ht="135">
      <c r="A165" s="58" t="s">
        <v>1880</v>
      </c>
      <c r="B165" s="59" t="s">
        <v>2134</v>
      </c>
      <c r="C165" s="58" t="s">
        <v>1916</v>
      </c>
      <c r="D165" s="58" t="s">
        <v>1917</v>
      </c>
      <c r="E165" s="58" t="s">
        <v>1918</v>
      </c>
      <c r="F165" s="46" t="s">
        <v>1919</v>
      </c>
      <c r="G165" s="45"/>
    </row>
    <row r="166" spans="1:7" ht="60">
      <c r="A166" s="58" t="s">
        <v>1280</v>
      </c>
      <c r="B166" s="59" t="s">
        <v>2134</v>
      </c>
      <c r="C166" s="58" t="s">
        <v>1883</v>
      </c>
      <c r="D166" s="58" t="s">
        <v>1283</v>
      </c>
      <c r="E166" s="58" t="s">
        <v>1920</v>
      </c>
      <c r="F166" s="40" t="s">
        <v>1885</v>
      </c>
      <c r="G166" s="45"/>
    </row>
    <row r="167" spans="1:7" ht="60">
      <c r="A167" s="58" t="s">
        <v>1285</v>
      </c>
      <c r="B167" s="59" t="s">
        <v>2134</v>
      </c>
      <c r="C167" s="58" t="s">
        <v>1287</v>
      </c>
      <c r="D167" s="58" t="s">
        <v>1288</v>
      </c>
      <c r="E167" s="58" t="s">
        <v>1921</v>
      </c>
      <c r="F167" s="42" t="s">
        <v>1887</v>
      </c>
      <c r="G167" s="45"/>
    </row>
    <row r="168" spans="1:7" ht="60">
      <c r="A168" s="58" t="s">
        <v>1090</v>
      </c>
      <c r="B168" s="59" t="s">
        <v>2134</v>
      </c>
      <c r="C168" s="58" t="s">
        <v>1092</v>
      </c>
      <c r="D168" s="58" t="s">
        <v>1093</v>
      </c>
      <c r="E168" s="58" t="s">
        <v>1922</v>
      </c>
      <c r="F168" s="40" t="s">
        <v>1889</v>
      </c>
      <c r="G168" s="45"/>
    </row>
    <row r="169" spans="1:7" ht="60">
      <c r="A169" s="58" t="s">
        <v>802</v>
      </c>
      <c r="B169" s="59" t="s">
        <v>2134</v>
      </c>
      <c r="C169" s="58" t="s">
        <v>1890</v>
      </c>
      <c r="D169" s="58" t="s">
        <v>805</v>
      </c>
      <c r="E169" s="58" t="s">
        <v>1923</v>
      </c>
      <c r="F169" s="42" t="s">
        <v>1892</v>
      </c>
      <c r="G169" s="45"/>
    </row>
    <row r="170" spans="1:7" ht="60">
      <c r="A170" s="58" t="s">
        <v>361</v>
      </c>
      <c r="B170" s="59" t="s">
        <v>2134</v>
      </c>
      <c r="C170" s="58" t="s">
        <v>358</v>
      </c>
      <c r="D170" s="60" t="s">
        <v>363</v>
      </c>
      <c r="E170" s="58" t="s">
        <v>1912</v>
      </c>
      <c r="F170" s="40" t="s">
        <v>1894</v>
      </c>
      <c r="G170" s="45"/>
    </row>
    <row r="171" spans="1:7" ht="90">
      <c r="A171" s="47" t="s">
        <v>2135</v>
      </c>
      <c r="B171" s="55" t="s">
        <v>1829</v>
      </c>
      <c r="C171" s="47" t="s">
        <v>2136</v>
      </c>
      <c r="D171" s="47" t="s">
        <v>823</v>
      </c>
      <c r="E171" s="61" t="s">
        <v>2137</v>
      </c>
      <c r="F171" s="40"/>
      <c r="G171" s="45"/>
    </row>
    <row r="172" spans="1:7" ht="120">
      <c r="A172" s="39" t="s">
        <v>2138</v>
      </c>
      <c r="B172" s="48" t="s">
        <v>2139</v>
      </c>
      <c r="C172" s="38" t="s">
        <v>2140</v>
      </c>
      <c r="D172" s="39" t="s">
        <v>2141</v>
      </c>
      <c r="E172" s="38" t="s">
        <v>2142</v>
      </c>
      <c r="F172" s="42"/>
      <c r="G172" s="43"/>
    </row>
    <row r="173" spans="1:7" ht="90">
      <c r="A173" s="39" t="s">
        <v>2143</v>
      </c>
      <c r="B173" s="48" t="s">
        <v>2139</v>
      </c>
      <c r="C173" s="57" t="s">
        <v>2144</v>
      </c>
      <c r="D173" s="62"/>
      <c r="E173" s="57" t="s">
        <v>2145</v>
      </c>
      <c r="F173" s="42"/>
      <c r="G173" s="43"/>
    </row>
    <row r="174" spans="1:7" ht="45">
      <c r="A174" s="47" t="s">
        <v>2146</v>
      </c>
      <c r="B174" s="55" t="s">
        <v>1829</v>
      </c>
      <c r="C174" s="47" t="s">
        <v>2147</v>
      </c>
      <c r="D174" s="47" t="s">
        <v>2148</v>
      </c>
      <c r="E174" s="47" t="s">
        <v>2149</v>
      </c>
      <c r="F174" s="42"/>
      <c r="G174" s="43"/>
    </row>
    <row r="175" spans="1:7" ht="180">
      <c r="A175" s="39" t="s">
        <v>1118</v>
      </c>
      <c r="B175" s="48" t="s">
        <v>2150</v>
      </c>
      <c r="C175" s="39" t="s">
        <v>1120</v>
      </c>
      <c r="D175" s="48" t="s">
        <v>1121</v>
      </c>
      <c r="E175" s="39" t="s">
        <v>2151</v>
      </c>
      <c r="F175" s="40"/>
      <c r="G175" s="45"/>
    </row>
    <row r="176" spans="1:7" ht="165">
      <c r="A176" s="39" t="s">
        <v>50</v>
      </c>
      <c r="B176" s="48" t="s">
        <v>2150</v>
      </c>
      <c r="C176" s="38" t="s">
        <v>47</v>
      </c>
      <c r="D176" s="39" t="s">
        <v>48</v>
      </c>
      <c r="E176" s="39" t="s">
        <v>2152</v>
      </c>
      <c r="F176" s="42"/>
      <c r="G176" s="43"/>
    </row>
    <row r="177" spans="1:7" ht="60">
      <c r="A177" s="39" t="s">
        <v>1411</v>
      </c>
      <c r="B177" s="48" t="s">
        <v>2150</v>
      </c>
      <c r="C177" s="39" t="s">
        <v>2153</v>
      </c>
      <c r="D177" s="38" t="s">
        <v>1414</v>
      </c>
      <c r="E177" s="57" t="s">
        <v>2154</v>
      </c>
      <c r="F177" s="40"/>
      <c r="G177" s="45"/>
    </row>
    <row r="178" spans="1:7" ht="90">
      <c r="A178" s="39" t="s">
        <v>649</v>
      </c>
      <c r="B178" s="48" t="s">
        <v>2150</v>
      </c>
      <c r="C178" s="39" t="s">
        <v>651</v>
      </c>
      <c r="D178" s="39" t="s">
        <v>652</v>
      </c>
      <c r="E178" s="39" t="s">
        <v>2155</v>
      </c>
      <c r="F178" s="40"/>
      <c r="G178" s="45"/>
    </row>
    <row r="179" spans="1:7" ht="210">
      <c r="A179" s="44" t="s">
        <v>665</v>
      </c>
      <c r="B179" s="49" t="s">
        <v>2150</v>
      </c>
      <c r="C179" s="44" t="s">
        <v>2156</v>
      </c>
      <c r="D179" s="44" t="s">
        <v>668</v>
      </c>
      <c r="E179" s="44" t="s">
        <v>2157</v>
      </c>
      <c r="F179" s="40"/>
      <c r="G179" s="45"/>
    </row>
    <row r="180" spans="1:7" ht="90">
      <c r="A180" s="39" t="s">
        <v>74</v>
      </c>
      <c r="B180" s="48" t="s">
        <v>2150</v>
      </c>
      <c r="C180" s="38" t="s">
        <v>76</v>
      </c>
      <c r="D180" s="39" t="s">
        <v>77</v>
      </c>
      <c r="E180" s="57" t="s">
        <v>2158</v>
      </c>
      <c r="F180" s="42"/>
      <c r="G180" s="43"/>
    </row>
    <row r="181" spans="1:7" ht="90">
      <c r="A181" s="39" t="s">
        <v>644</v>
      </c>
      <c r="B181" s="48" t="s">
        <v>2150</v>
      </c>
      <c r="C181" s="38" t="s">
        <v>646</v>
      </c>
      <c r="D181" s="39" t="s">
        <v>647</v>
      </c>
      <c r="E181" s="39" t="s">
        <v>2159</v>
      </c>
      <c r="F181" s="40"/>
      <c r="G181" s="45"/>
    </row>
    <row r="182" spans="1:7" ht="90">
      <c r="A182" s="39" t="s">
        <v>877</v>
      </c>
      <c r="B182" s="48" t="s">
        <v>2150</v>
      </c>
      <c r="C182" s="39" t="s">
        <v>879</v>
      </c>
      <c r="D182" s="39" t="s">
        <v>880</v>
      </c>
      <c r="E182" s="39" t="s">
        <v>2160</v>
      </c>
      <c r="F182" s="42"/>
      <c r="G182" s="43"/>
    </row>
    <row r="183" spans="1:7" ht="75">
      <c r="A183" s="44" t="s">
        <v>2161</v>
      </c>
      <c r="B183" s="49" t="s">
        <v>2150</v>
      </c>
      <c r="C183" s="44" t="s">
        <v>2162</v>
      </c>
      <c r="D183" s="44" t="s">
        <v>2163</v>
      </c>
      <c r="E183" s="44" t="s">
        <v>385</v>
      </c>
      <c r="F183" s="40"/>
      <c r="G183" s="45"/>
    </row>
    <row r="184" spans="1:7" ht="135">
      <c r="A184" s="39" t="s">
        <v>710</v>
      </c>
      <c r="B184" s="48" t="s">
        <v>2150</v>
      </c>
      <c r="C184" s="39" t="s">
        <v>712</v>
      </c>
      <c r="D184" s="38" t="s">
        <v>713</v>
      </c>
      <c r="E184" s="39" t="s">
        <v>2164</v>
      </c>
      <c r="F184" s="42"/>
      <c r="G184" s="43"/>
    </row>
    <row r="185" spans="1:7" ht="135">
      <c r="A185" s="39" t="s">
        <v>1044</v>
      </c>
      <c r="B185" s="48" t="s">
        <v>2150</v>
      </c>
      <c r="C185" s="38" t="s">
        <v>2165</v>
      </c>
      <c r="D185" s="38" t="s">
        <v>1047</v>
      </c>
      <c r="E185" s="38" t="s">
        <v>2166</v>
      </c>
      <c r="F185" s="40"/>
      <c r="G185" s="45"/>
    </row>
    <row r="186" spans="1:7" ht="195">
      <c r="A186" s="39" t="s">
        <v>949</v>
      </c>
      <c r="B186" s="48" t="s">
        <v>2150</v>
      </c>
      <c r="C186" s="38" t="s">
        <v>2167</v>
      </c>
      <c r="D186" s="39" t="s">
        <v>952</v>
      </c>
      <c r="E186" s="39" t="s">
        <v>2168</v>
      </c>
      <c r="F186" s="42"/>
      <c r="G186" s="43"/>
    </row>
    <row r="187" spans="1:7" ht="180">
      <c r="A187" s="38" t="s">
        <v>455</v>
      </c>
      <c r="B187" s="48" t="s">
        <v>2150</v>
      </c>
      <c r="C187" s="38" t="s">
        <v>437</v>
      </c>
      <c r="D187" s="38" t="s">
        <v>438</v>
      </c>
      <c r="E187" s="38" t="s">
        <v>2169</v>
      </c>
      <c r="F187" s="42"/>
      <c r="G187" s="43"/>
    </row>
    <row r="188" spans="1:7" ht="120">
      <c r="A188" s="39" t="s">
        <v>446</v>
      </c>
      <c r="B188" s="48" t="s">
        <v>2150</v>
      </c>
      <c r="C188" s="39" t="s">
        <v>448</v>
      </c>
      <c r="D188" s="39" t="s">
        <v>449</v>
      </c>
      <c r="E188" s="39" t="s">
        <v>2170</v>
      </c>
      <c r="F188" s="40"/>
      <c r="G188" s="45"/>
    </row>
    <row r="189" spans="1:7" ht="135">
      <c r="A189" s="39" t="s">
        <v>462</v>
      </c>
      <c r="B189" s="48" t="s">
        <v>2150</v>
      </c>
      <c r="C189" s="39" t="s">
        <v>464</v>
      </c>
      <c r="D189" s="39" t="s">
        <v>465</v>
      </c>
      <c r="E189" s="39" t="s">
        <v>2171</v>
      </c>
      <c r="F189" s="40"/>
      <c r="G189" s="45"/>
    </row>
    <row r="190" spans="1:7" ht="45">
      <c r="A190" s="39" t="s">
        <v>67</v>
      </c>
      <c r="B190" s="48" t="s">
        <v>2150</v>
      </c>
      <c r="C190" s="39" t="s">
        <v>2172</v>
      </c>
      <c r="D190" s="39" t="s">
        <v>70</v>
      </c>
      <c r="E190" s="39" t="s">
        <v>2173</v>
      </c>
      <c r="F190" s="40"/>
      <c r="G190" s="45"/>
    </row>
    <row r="191" spans="1:7" ht="75">
      <c r="A191" s="39" t="s">
        <v>1207</v>
      </c>
      <c r="B191" s="48" t="s">
        <v>2150</v>
      </c>
      <c r="C191" s="39" t="s">
        <v>1209</v>
      </c>
      <c r="D191" s="39" t="s">
        <v>1210</v>
      </c>
      <c r="E191" s="38" t="s">
        <v>2174</v>
      </c>
      <c r="F191" s="40"/>
      <c r="G191" s="45"/>
    </row>
    <row r="192" spans="1:7" ht="75">
      <c r="A192" s="39" t="s">
        <v>1161</v>
      </c>
      <c r="B192" s="48" t="s">
        <v>2150</v>
      </c>
      <c r="C192" s="39" t="s">
        <v>1163</v>
      </c>
      <c r="D192" s="39" t="s">
        <v>1164</v>
      </c>
      <c r="E192" s="38" t="s">
        <v>2175</v>
      </c>
      <c r="F192" s="40"/>
      <c r="G192" s="45"/>
    </row>
    <row r="193" spans="1:7" ht="75">
      <c r="A193" s="39" t="s">
        <v>744</v>
      </c>
      <c r="B193" s="48" t="s">
        <v>2150</v>
      </c>
      <c r="C193" s="39" t="s">
        <v>2176</v>
      </c>
      <c r="D193" s="39" t="s">
        <v>747</v>
      </c>
      <c r="E193" s="38" t="s">
        <v>2177</v>
      </c>
      <c r="F193" s="42"/>
      <c r="G193" s="43"/>
    </row>
    <row r="194" spans="1:7" ht="75">
      <c r="A194" s="39" t="s">
        <v>1063</v>
      </c>
      <c r="B194" s="48" t="s">
        <v>2150</v>
      </c>
      <c r="C194" s="39" t="s">
        <v>1065</v>
      </c>
      <c r="D194" s="39" t="s">
        <v>1066</v>
      </c>
      <c r="E194" s="38" t="s">
        <v>2178</v>
      </c>
      <c r="F194" s="42"/>
      <c r="G194" s="43"/>
    </row>
    <row r="195" spans="1:7" ht="45">
      <c r="A195" s="39" t="s">
        <v>1006</v>
      </c>
      <c r="B195" s="48" t="s">
        <v>2150</v>
      </c>
      <c r="C195" s="39" t="s">
        <v>1008</v>
      </c>
      <c r="D195" s="39" t="s">
        <v>1009</v>
      </c>
      <c r="E195" s="38" t="s">
        <v>2179</v>
      </c>
      <c r="F195" s="42"/>
      <c r="G195" s="43"/>
    </row>
    <row r="196" spans="1:7" ht="45">
      <c r="A196" s="39" t="s">
        <v>1019</v>
      </c>
      <c r="B196" s="48" t="s">
        <v>2150</v>
      </c>
      <c r="C196" s="39" t="s">
        <v>1021</v>
      </c>
      <c r="D196" s="39" t="s">
        <v>1022</v>
      </c>
      <c r="E196" s="38" t="s">
        <v>2180</v>
      </c>
      <c r="F196" s="42"/>
      <c r="G196" s="43"/>
    </row>
    <row r="197" spans="1:7" ht="75">
      <c r="A197" s="48" t="s">
        <v>761</v>
      </c>
      <c r="B197" s="48" t="s">
        <v>2150</v>
      </c>
      <c r="C197" s="48" t="s">
        <v>763</v>
      </c>
      <c r="D197" s="48" t="s">
        <v>764</v>
      </c>
      <c r="E197" s="51" t="s">
        <v>2181</v>
      </c>
      <c r="F197" s="42"/>
      <c r="G197" s="43"/>
    </row>
    <row r="198" spans="1:7" ht="60">
      <c r="A198" s="47" t="s">
        <v>2182</v>
      </c>
      <c r="B198" s="55" t="s">
        <v>1829</v>
      </c>
      <c r="C198" s="55" t="s">
        <v>254</v>
      </c>
      <c r="D198" s="47" t="s">
        <v>255</v>
      </c>
      <c r="E198" s="47" t="s">
        <v>2183</v>
      </c>
      <c r="F198" s="42"/>
      <c r="G198" s="43"/>
    </row>
    <row r="199" spans="1:7" ht="75">
      <c r="A199" s="39" t="s">
        <v>2184</v>
      </c>
      <c r="B199" s="48" t="s">
        <v>2185</v>
      </c>
      <c r="C199" s="38" t="s">
        <v>260</v>
      </c>
      <c r="D199" s="39" t="s">
        <v>261</v>
      </c>
      <c r="E199" s="39" t="s">
        <v>2186</v>
      </c>
      <c r="F199" s="40"/>
      <c r="G199" s="45"/>
    </row>
    <row r="200" spans="1:7" ht="45">
      <c r="A200" s="39" t="s">
        <v>2187</v>
      </c>
      <c r="B200" s="48" t="s">
        <v>2185</v>
      </c>
      <c r="C200" s="38" t="s">
        <v>2188</v>
      </c>
      <c r="D200" s="39" t="s">
        <v>2189</v>
      </c>
      <c r="E200" s="39" t="s">
        <v>2190</v>
      </c>
      <c r="F200" s="42"/>
      <c r="G200" s="43"/>
    </row>
  </sheetData>
  <hyperlinks>
    <hyperlink ref="G2" r:id="rId1"/>
    <hyperlink ref="G17" r:id="rId2"/>
    <hyperlink ref="G37" r:id="rId3"/>
    <hyperlink ref="G57" r:id="rId4"/>
    <hyperlink ref="G79" r:id="rId5"/>
    <hyperlink ref="G99" r:id="rId6"/>
    <hyperlink ref="G102" r:id="rId7"/>
    <hyperlink ref="G131" r:id="rId8"/>
    <hyperlink ref="G147" r:id="rId9"/>
    <hyperlink ref="G163" r:id="rId1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63"/>
      <c r="B1" t="str">
        <f>'ePO-Glossary'!B3</f>
        <v>Abnormally low tenders</v>
      </c>
      <c r="C1">
        <f>ROW('ePO-Glossary'!B3)</f>
        <v>3</v>
      </c>
      <c r="D1" s="63"/>
      <c r="F1" s="64"/>
    </row>
    <row r="2" spans="1:8" ht="14.25">
      <c r="A2" s="63"/>
      <c r="B2" t="str">
        <f>'ePO-Glossary'!B4</f>
        <v>Abnormally low tenders</v>
      </c>
      <c r="C2">
        <f>ROW('ePO-Glossary'!B4)</f>
        <v>4</v>
      </c>
      <c r="D2" s="63"/>
      <c r="F2" s="64"/>
    </row>
    <row r="3" spans="1:8" ht="14.25">
      <c r="A3" s="63"/>
      <c r="B3" t="str">
        <f>'ePO-Glossary'!B5</f>
        <v>Abnormally low tenders</v>
      </c>
      <c r="C3">
        <f>ROW('ePO-Glossary'!B5)</f>
        <v>5</v>
      </c>
      <c r="D3" s="63"/>
      <c r="F3" s="64"/>
    </row>
    <row r="4" spans="1:8" ht="14.25">
      <c r="A4" s="63"/>
      <c r="B4" t="str">
        <f>'ePO-Glossary'!B6</f>
        <v>Abnormally low tenders</v>
      </c>
      <c r="C4">
        <f>ROW('ePO-Glossary'!B6)</f>
        <v>6</v>
      </c>
      <c r="D4" s="63"/>
      <c r="F4" s="64"/>
    </row>
    <row r="5" spans="1:8" ht="14.25">
      <c r="A5" s="63"/>
      <c r="B5" t="str">
        <f>'ePO-Glossary'!B7</f>
        <v>Abnormally low tenders</v>
      </c>
      <c r="C5">
        <f>ROW('ePO-Glossary'!B7)</f>
        <v>7</v>
      </c>
      <c r="D5" s="63"/>
      <c r="F5" s="64"/>
    </row>
    <row r="6" spans="1:8" ht="14.25">
      <c r="A6" s="65" t="s">
        <v>2191</v>
      </c>
      <c r="B6" t="str">
        <f>'ePO-Glossary'!B8</f>
        <v>Accelerated Procedure</v>
      </c>
      <c r="C6">
        <f>ROW('ePO-Glossary'!B8)</f>
        <v>8</v>
      </c>
      <c r="D6" s="63"/>
      <c r="F6" s="64"/>
    </row>
    <row r="7" spans="1:8" ht="14.25">
      <c r="A7" s="65" t="s">
        <v>2192</v>
      </c>
      <c r="D7" s="66" t="str">
        <f ca="1">IFERROR(__xludf.dummyfunction("ArrayFormula(QUERY(B1:C1004,""select B, max(C) group by B order by B"",0))"),"")</f>
        <v/>
      </c>
      <c r="E7" t="s">
        <v>2193</v>
      </c>
      <c r="F7" s="67" t="str">
        <f ca="1">IFERROR(__xludf.dummyfunction("ArrayFormula(QUERY(B1:C1004,""select B, min(C) group by B order by B"",0))"),"")</f>
        <v/>
      </c>
      <c r="G7" t="s">
        <v>2194</v>
      </c>
    </row>
    <row r="8" spans="1:8" ht="14.25">
      <c r="B8" t="str">
        <f>'ePO-Glossary'!B9</f>
        <v>Accelerated Procedure</v>
      </c>
      <c r="C8">
        <f>ROW('ePO-Glossary'!B9)</f>
        <v>9</v>
      </c>
      <c r="H8" s="68" t="e">
        <f t="shared" ref="H8:H39" ca="1" si="0">concat(concat("https://docs.google.com/spreadsheets/d/1zw9aR8GDIDUiTDtSznMxDlZQEAGb8uNzib9KBZLf5yE/edit#gid=0&amp;range=A",G8),concat(":X",E8))</f>
        <v>#NAME?</v>
      </c>
    </row>
    <row r="9" spans="1:8" ht="14.25">
      <c r="B9" t="str">
        <f>'ePO-Glossary'!B10</f>
        <v>Accelerated Procedure</v>
      </c>
      <c r="C9">
        <f>ROW('ePO-Glossary'!B10)</f>
        <v>10</v>
      </c>
      <c r="D9" t="s">
        <v>31</v>
      </c>
      <c r="E9">
        <v>7</v>
      </c>
      <c r="F9" t="s">
        <v>31</v>
      </c>
      <c r="G9">
        <v>3</v>
      </c>
      <c r="H9" s="68" t="e">
        <f t="shared" ca="1" si="0"/>
        <v>#NAME?</v>
      </c>
    </row>
    <row r="10" spans="1:8" ht="14.25">
      <c r="B10" t="str">
        <f>'ePO-Glossary'!B12</f>
        <v>Accelerated Procedure Justification</v>
      </c>
      <c r="C10">
        <f>ROW('ePO-Glossary'!B12)</f>
        <v>12</v>
      </c>
      <c r="D10" t="s">
        <v>47</v>
      </c>
      <c r="E10">
        <v>11</v>
      </c>
      <c r="F10" t="s">
        <v>47</v>
      </c>
      <c r="G10">
        <v>8</v>
      </c>
      <c r="H10" s="68" t="e">
        <f t="shared" ca="1" si="0"/>
        <v>#NAME?</v>
      </c>
    </row>
    <row r="11" spans="1:8" ht="14.25">
      <c r="B11" t="str">
        <f>'ePO-Glossary'!B11</f>
        <v>Accelerated Procedure Justification</v>
      </c>
      <c r="C11">
        <f>ROW('ePO-Glossary'!B11)</f>
        <v>11</v>
      </c>
      <c r="D11" t="s">
        <v>59</v>
      </c>
      <c r="E11">
        <v>14</v>
      </c>
      <c r="F11" t="s">
        <v>59</v>
      </c>
      <c r="G11">
        <v>12</v>
      </c>
      <c r="H11" s="68" t="e">
        <f t="shared" ca="1" si="0"/>
        <v>#NAME?</v>
      </c>
    </row>
    <row r="12" spans="1:8" ht="14.25">
      <c r="B12" t="str">
        <f>'ePO-Glossary'!B13</f>
        <v>Accelerated Procedure Justification</v>
      </c>
      <c r="C12">
        <f>ROW('ePO-Glossary'!B13)</f>
        <v>13</v>
      </c>
      <c r="D12" t="s">
        <v>69</v>
      </c>
      <c r="E12">
        <v>16</v>
      </c>
      <c r="F12" t="s">
        <v>69</v>
      </c>
      <c r="G12">
        <v>15</v>
      </c>
      <c r="H12" s="68" t="e">
        <f t="shared" ca="1" si="0"/>
        <v>#NAME?</v>
      </c>
    </row>
    <row r="13" spans="1:8" ht="14.25">
      <c r="B13" t="str">
        <f>'ePO-Glossary'!B14</f>
        <v>Acces Tool</v>
      </c>
      <c r="C13">
        <f>ROW('ePO-Glossary'!B14)</f>
        <v>14</v>
      </c>
      <c r="D13" t="s">
        <v>76</v>
      </c>
      <c r="E13">
        <v>18</v>
      </c>
      <c r="F13" t="s">
        <v>76</v>
      </c>
      <c r="G13">
        <v>18</v>
      </c>
      <c r="H13" s="68" t="e">
        <f t="shared" ca="1" si="0"/>
        <v>#NAME?</v>
      </c>
    </row>
    <row r="14" spans="1:8" ht="14.25">
      <c r="B14" t="str">
        <f>'ePO-Glossary'!B15</f>
        <v>Acces Tool</v>
      </c>
      <c r="C14">
        <f>ROW('ePO-Glossary'!B15)</f>
        <v>15</v>
      </c>
      <c r="D14" t="s">
        <v>81</v>
      </c>
      <c r="E14">
        <v>22</v>
      </c>
      <c r="F14" t="s">
        <v>81</v>
      </c>
      <c r="G14">
        <v>19</v>
      </c>
      <c r="H14" s="68" t="e">
        <f t="shared" ca="1" si="0"/>
        <v>#NAME?</v>
      </c>
    </row>
    <row r="15" spans="1:8" ht="14.25">
      <c r="B15" t="str">
        <f>'ePO-Glossary'!B17</f>
        <v>Added Category Buyer In Framework Agreement</v>
      </c>
      <c r="C15">
        <f>ROW('ePO-Glossary'!B17)</f>
        <v>17</v>
      </c>
      <c r="D15" t="s">
        <v>88</v>
      </c>
      <c r="E15">
        <v>33</v>
      </c>
      <c r="F15" t="s">
        <v>88</v>
      </c>
      <c r="G15">
        <v>23</v>
      </c>
      <c r="H15" s="68" t="e">
        <f t="shared" ca="1" si="0"/>
        <v>#NAME?</v>
      </c>
    </row>
    <row r="16" spans="1:8" ht="14.25">
      <c r="B16" t="str">
        <f>'ePO-Glossary'!B18</f>
        <v>Additional Information</v>
      </c>
      <c r="C16">
        <f>ROW('ePO-Glossary'!B18)</f>
        <v>18</v>
      </c>
      <c r="D16" t="s">
        <v>113</v>
      </c>
      <c r="E16">
        <v>38</v>
      </c>
      <c r="F16" t="s">
        <v>113</v>
      </c>
      <c r="G16">
        <v>34</v>
      </c>
      <c r="H16" s="68" t="e">
        <f t="shared" ca="1" si="0"/>
        <v>#NAME?</v>
      </c>
    </row>
    <row r="17" spans="2:8" ht="14.25">
      <c r="B17" t="str">
        <f>'ePO-Glossary'!B19</f>
        <v>Additional Information</v>
      </c>
      <c r="C17">
        <f>ROW('ePO-Glossary'!B19)</f>
        <v>19</v>
      </c>
      <c r="D17" t="s">
        <v>121</v>
      </c>
      <c r="E17">
        <v>39</v>
      </c>
      <c r="F17" t="s">
        <v>121</v>
      </c>
      <c r="G17">
        <v>39</v>
      </c>
      <c r="H17" s="68" t="e">
        <f t="shared" ca="1" si="0"/>
        <v>#NAME?</v>
      </c>
    </row>
    <row r="18" spans="2:8" ht="14.25">
      <c r="B18" t="str">
        <f>'ePO-Glossary'!B20</f>
        <v>Additional Information</v>
      </c>
      <c r="C18">
        <f>ROW('ePO-Glossary'!B20)</f>
        <v>20</v>
      </c>
      <c r="D18" t="s">
        <v>125</v>
      </c>
      <c r="E18">
        <v>44</v>
      </c>
      <c r="F18" t="s">
        <v>125</v>
      </c>
      <c r="G18">
        <v>40</v>
      </c>
      <c r="H18" s="68" t="e">
        <f t="shared" ca="1" si="0"/>
        <v>#NAME?</v>
      </c>
    </row>
    <row r="19" spans="2:8" ht="14.25">
      <c r="B19" t="str">
        <f>'ePO-Glossary'!B21</f>
        <v>Additional Information</v>
      </c>
      <c r="C19">
        <f>ROW('ePO-Glossary'!B21)</f>
        <v>21</v>
      </c>
      <c r="D19" t="s">
        <v>136</v>
      </c>
      <c r="E19">
        <v>46</v>
      </c>
      <c r="F19" t="s">
        <v>136</v>
      </c>
      <c r="G19">
        <v>45</v>
      </c>
      <c r="H19" s="68" t="e">
        <f t="shared" ca="1" si="0"/>
        <v>#NAME?</v>
      </c>
    </row>
    <row r="20" spans="2:8" ht="14.25">
      <c r="B20" t="str">
        <f>'ePO-Glossary'!B22</f>
        <v>Award Criterion</v>
      </c>
      <c r="C20">
        <f>ROW('ePO-Glossary'!B22)</f>
        <v>22</v>
      </c>
      <c r="D20" t="s">
        <v>143</v>
      </c>
      <c r="E20">
        <v>48</v>
      </c>
      <c r="F20" t="s">
        <v>143</v>
      </c>
      <c r="G20">
        <v>47</v>
      </c>
      <c r="H20" s="68" t="e">
        <f t="shared" ca="1" si="0"/>
        <v>#NAME?</v>
      </c>
    </row>
    <row r="21" spans="2:8" ht="14.25">
      <c r="B21" t="str">
        <f>'ePO-Glossary'!B23</f>
        <v>Award Criterion</v>
      </c>
      <c r="C21">
        <f>ROW('ePO-Glossary'!B23)</f>
        <v>23</v>
      </c>
      <c r="D21" t="s">
        <v>149</v>
      </c>
      <c r="E21">
        <v>51</v>
      </c>
      <c r="F21" t="s">
        <v>149</v>
      </c>
      <c r="G21">
        <v>49</v>
      </c>
      <c r="H21" s="68" t="e">
        <f t="shared" ca="1" si="0"/>
        <v>#NAME?</v>
      </c>
    </row>
    <row r="22" spans="2:8" ht="14.25">
      <c r="B22" t="str">
        <f>'ePO-Glossary'!B24</f>
        <v>Award Criterion</v>
      </c>
      <c r="C22">
        <f>ROW('ePO-Glossary'!B24)</f>
        <v>24</v>
      </c>
      <c r="D22" t="s">
        <v>157</v>
      </c>
      <c r="E22">
        <v>69</v>
      </c>
      <c r="F22" t="s">
        <v>157</v>
      </c>
      <c r="G22">
        <v>52</v>
      </c>
      <c r="H22" s="68" t="e">
        <f t="shared" ca="1" si="0"/>
        <v>#NAME?</v>
      </c>
    </row>
    <row r="23" spans="2:8" ht="14.25">
      <c r="B23" t="str">
        <f>'ePO-Glossary'!B25</f>
        <v>Award Criterion</v>
      </c>
      <c r="C23">
        <f>ROW('ePO-Glossary'!B25)</f>
        <v>25</v>
      </c>
      <c r="D23" t="s">
        <v>197</v>
      </c>
      <c r="E23">
        <v>73</v>
      </c>
      <c r="F23" t="s">
        <v>197</v>
      </c>
      <c r="G23">
        <v>70</v>
      </c>
      <c r="H23" s="68" t="e">
        <f t="shared" ca="1" si="0"/>
        <v>#NAME?</v>
      </c>
    </row>
    <row r="24" spans="2:8" ht="14.25">
      <c r="B24" t="str">
        <f>'ePO-Glossary'!B26</f>
        <v>Award Criterion</v>
      </c>
      <c r="C24">
        <f>ROW('ePO-Glossary'!B26)</f>
        <v>26</v>
      </c>
      <c r="D24" t="s">
        <v>205</v>
      </c>
      <c r="E24">
        <v>78</v>
      </c>
      <c r="F24" t="s">
        <v>205</v>
      </c>
      <c r="G24">
        <v>74</v>
      </c>
      <c r="H24" s="68" t="e">
        <f t="shared" ca="1" si="0"/>
        <v>#NAME?</v>
      </c>
    </row>
    <row r="25" spans="2:8" ht="14.25">
      <c r="B25" t="str">
        <f>'ePO-Glossary'!B27</f>
        <v>Award Criterion</v>
      </c>
      <c r="C25">
        <f>ROW('ePO-Glossary'!B27)</f>
        <v>27</v>
      </c>
      <c r="D25" t="s">
        <v>215</v>
      </c>
      <c r="E25">
        <v>81</v>
      </c>
      <c r="F25" t="s">
        <v>215</v>
      </c>
      <c r="G25">
        <v>79</v>
      </c>
      <c r="H25" s="68" t="e">
        <f t="shared" ca="1" si="0"/>
        <v>#NAME?</v>
      </c>
    </row>
    <row r="26" spans="2:8" ht="14.25">
      <c r="B26" t="str">
        <f>'ePO-Glossary'!B28</f>
        <v>Award Criterion</v>
      </c>
      <c r="C26">
        <f>ROW('ePO-Glossary'!B28)</f>
        <v>28</v>
      </c>
      <c r="D26" t="s">
        <v>222</v>
      </c>
      <c r="E26">
        <v>84</v>
      </c>
      <c r="F26" t="s">
        <v>222</v>
      </c>
      <c r="G26">
        <v>82</v>
      </c>
      <c r="H26" s="68" t="e">
        <f t="shared" ca="1" si="0"/>
        <v>#NAME?</v>
      </c>
    </row>
    <row r="27" spans="2:8" ht="14.25">
      <c r="B27" t="str">
        <f>'ePO-Glossary'!B29</f>
        <v>Award Criterion</v>
      </c>
      <c r="C27">
        <f>ROW('ePO-Glossary'!B29)</f>
        <v>29</v>
      </c>
      <c r="D27" t="s">
        <v>228</v>
      </c>
      <c r="E27">
        <v>88</v>
      </c>
      <c r="F27" t="s">
        <v>228</v>
      </c>
      <c r="G27">
        <v>85</v>
      </c>
      <c r="H27" s="68" t="e">
        <f t="shared" ca="1" si="0"/>
        <v>#NAME?</v>
      </c>
    </row>
    <row r="28" spans="2:8" ht="14.25">
      <c r="B28" t="str">
        <f>'ePO-Glossary'!B30</f>
        <v>Award Criterion</v>
      </c>
      <c r="C28">
        <f>ROW('ePO-Glossary'!B30)</f>
        <v>30</v>
      </c>
      <c r="D28" t="s">
        <v>238</v>
      </c>
      <c r="E28">
        <v>93</v>
      </c>
      <c r="F28" t="s">
        <v>238</v>
      </c>
      <c r="G28">
        <v>89</v>
      </c>
      <c r="H28" s="68" t="e">
        <f t="shared" ca="1" si="0"/>
        <v>#NAME?</v>
      </c>
    </row>
    <row r="29" spans="2:8" ht="14.25">
      <c r="B29" t="str">
        <f>'ePO-Glossary'!B31</f>
        <v>Award Criterion</v>
      </c>
      <c r="C29">
        <f>ROW('ePO-Glossary'!B31)</f>
        <v>31</v>
      </c>
      <c r="D29" t="s">
        <v>247</v>
      </c>
      <c r="E29">
        <v>96</v>
      </c>
      <c r="F29" t="s">
        <v>247</v>
      </c>
      <c r="G29">
        <v>94</v>
      </c>
      <c r="H29" s="68" t="e">
        <f t="shared" ca="1" si="0"/>
        <v>#NAME?</v>
      </c>
    </row>
    <row r="30" spans="2:8" ht="14.25">
      <c r="B30" t="str">
        <f>'ePO-Glossary'!B32</f>
        <v>Award Criterion</v>
      </c>
      <c r="C30">
        <f>ROW('ePO-Glossary'!B32)</f>
        <v>32</v>
      </c>
      <c r="D30" t="s">
        <v>254</v>
      </c>
      <c r="E30">
        <v>98</v>
      </c>
      <c r="F30" t="s">
        <v>254</v>
      </c>
      <c r="G30">
        <v>97</v>
      </c>
      <c r="H30" s="68" t="e">
        <f t="shared" ca="1" si="0"/>
        <v>#NAME?</v>
      </c>
    </row>
    <row r="31" spans="2:8" ht="14.25">
      <c r="B31" t="str">
        <f>'ePO-Glossary'!B33</f>
        <v>Award Criterion Type</v>
      </c>
      <c r="C31">
        <f>ROW('ePO-Glossary'!B33)</f>
        <v>33</v>
      </c>
      <c r="D31" t="s">
        <v>260</v>
      </c>
      <c r="E31">
        <v>100</v>
      </c>
      <c r="F31" t="s">
        <v>260</v>
      </c>
      <c r="G31">
        <v>99</v>
      </c>
      <c r="H31" s="68" t="e">
        <f t="shared" ca="1" si="0"/>
        <v>#NAME?</v>
      </c>
    </row>
    <row r="32" spans="2:8" ht="14.25">
      <c r="B32" t="str">
        <f>'ePO-Glossary'!B34</f>
        <v>Award Criterion Type</v>
      </c>
      <c r="C32">
        <f>ROW('ePO-Glossary'!B34)</f>
        <v>34</v>
      </c>
      <c r="D32" t="s">
        <v>266</v>
      </c>
      <c r="E32">
        <v>106</v>
      </c>
      <c r="F32" t="s">
        <v>266</v>
      </c>
      <c r="G32">
        <v>101</v>
      </c>
      <c r="H32" s="68" t="e">
        <f t="shared" ca="1" si="0"/>
        <v>#NAME?</v>
      </c>
    </row>
    <row r="33" spans="2:8" ht="14.25">
      <c r="B33" t="str">
        <f>'ePO-Glossary'!B35</f>
        <v>Award Criterion Type</v>
      </c>
      <c r="C33">
        <f>ROW('ePO-Glossary'!B35)</f>
        <v>35</v>
      </c>
      <c r="D33" t="s">
        <v>278</v>
      </c>
      <c r="E33">
        <v>112</v>
      </c>
      <c r="F33" t="s">
        <v>278</v>
      </c>
      <c r="G33">
        <v>107</v>
      </c>
      <c r="H33" s="68" t="e">
        <f t="shared" ca="1" si="0"/>
        <v>#NAME?</v>
      </c>
    </row>
    <row r="34" spans="2:8" ht="14.25">
      <c r="B34" t="str">
        <f>'ePO-Glossary'!B36</f>
        <v>Award Criterion Type</v>
      </c>
      <c r="C34">
        <f>ROW('ePO-Glossary'!B36)</f>
        <v>36</v>
      </c>
      <c r="D34" t="s">
        <v>292</v>
      </c>
      <c r="E34">
        <v>115</v>
      </c>
      <c r="F34" t="s">
        <v>292</v>
      </c>
      <c r="G34">
        <v>113</v>
      </c>
      <c r="H34" s="68" t="e">
        <f t="shared" ca="1" si="0"/>
        <v>#NAME?</v>
      </c>
    </row>
    <row r="35" spans="2:8" ht="14.25">
      <c r="B35" t="str">
        <f>'ePO-Glossary'!B37</f>
        <v>Award Criterion Type</v>
      </c>
      <c r="C35">
        <f>ROW('ePO-Glossary'!B37)</f>
        <v>37</v>
      </c>
      <c r="D35" t="s">
        <v>299</v>
      </c>
      <c r="E35">
        <v>118</v>
      </c>
      <c r="F35" t="s">
        <v>299</v>
      </c>
      <c r="G35">
        <v>116</v>
      </c>
      <c r="H35" s="68" t="e">
        <f t="shared" ca="1" si="0"/>
        <v>#NAME?</v>
      </c>
    </row>
    <row r="36" spans="2:8" ht="14.25">
      <c r="B36" t="str">
        <f>'ePO-Glossary'!B38</f>
        <v>Award Date Scheduled</v>
      </c>
      <c r="C36">
        <f>ROW('ePO-Glossary'!B38)</f>
        <v>38</v>
      </c>
      <c r="D36" t="s">
        <v>308</v>
      </c>
      <c r="E36">
        <v>119</v>
      </c>
      <c r="F36" t="s">
        <v>308</v>
      </c>
      <c r="G36">
        <v>119</v>
      </c>
      <c r="H36" s="68" t="e">
        <f t="shared" ca="1" si="0"/>
        <v>#NAME?</v>
      </c>
    </row>
    <row r="37" spans="2:8" ht="14.25">
      <c r="B37" t="str">
        <f>'ePO-Glossary'!B39</f>
        <v>Awarded Contract</v>
      </c>
      <c r="C37">
        <f>ROW('ePO-Glossary'!B39)</f>
        <v>39</v>
      </c>
      <c r="D37" t="s">
        <v>312</v>
      </c>
      <c r="E37">
        <v>121</v>
      </c>
      <c r="F37" t="s">
        <v>312</v>
      </c>
      <c r="G37">
        <v>120</v>
      </c>
      <c r="H37" s="68" t="e">
        <f t="shared" ca="1" si="0"/>
        <v>#NAME?</v>
      </c>
    </row>
    <row r="38" spans="2:8" ht="14.25">
      <c r="B38" t="str">
        <f>'ePO-Glossary'!B40</f>
        <v>Awarded Contract</v>
      </c>
      <c r="C38">
        <f>ROW('ePO-Glossary'!B40)</f>
        <v>40</v>
      </c>
      <c r="D38" t="s">
        <v>316</v>
      </c>
      <c r="E38">
        <v>126</v>
      </c>
      <c r="F38" t="s">
        <v>316</v>
      </c>
      <c r="G38">
        <v>122</v>
      </c>
      <c r="H38" s="68" t="e">
        <f t="shared" ca="1" si="0"/>
        <v>#NAME?</v>
      </c>
    </row>
    <row r="39" spans="2:8" ht="14.25">
      <c r="B39" t="str">
        <f>'ePO-Glossary'!B41</f>
        <v>Awarded Contract</v>
      </c>
      <c r="C39">
        <f>ROW('ePO-Glossary'!B41)</f>
        <v>41</v>
      </c>
      <c r="D39" t="s">
        <v>326</v>
      </c>
      <c r="E39">
        <v>128</v>
      </c>
      <c r="F39" t="s">
        <v>326</v>
      </c>
      <c r="G39">
        <v>127</v>
      </c>
      <c r="H39" s="68" t="e">
        <f t="shared" ca="1" si="0"/>
        <v>#NAME?</v>
      </c>
    </row>
    <row r="40" spans="2:8" ht="14.25">
      <c r="B40" t="str">
        <f>'ePO-Glossary'!B42</f>
        <v>Awarded Contract</v>
      </c>
      <c r="C40">
        <f>ROW('ePO-Glossary'!B42)</f>
        <v>42</v>
      </c>
      <c r="D40" t="s">
        <v>331</v>
      </c>
      <c r="E40">
        <v>131</v>
      </c>
      <c r="F40" t="s">
        <v>331</v>
      </c>
      <c r="G40">
        <v>129</v>
      </c>
      <c r="H40" s="68" t="e">
        <f t="shared" ref="H40:H71" ca="1" si="1">concat(concat("https://docs.google.com/spreadsheets/d/1zw9aR8GDIDUiTDtSznMxDlZQEAGb8uNzib9KBZLf5yE/edit#gid=0&amp;range=A",G40),concat(":X",E40))</f>
        <v>#NAME?</v>
      </c>
    </row>
    <row r="41" spans="2:8" ht="14.25">
      <c r="B41" t="str">
        <f>'ePO-Glossary'!B43</f>
        <v>Awarded Contract</v>
      </c>
      <c r="C41">
        <f>ROW('ePO-Glossary'!B43)</f>
        <v>43</v>
      </c>
      <c r="D41" t="s">
        <v>337</v>
      </c>
      <c r="E41">
        <v>136</v>
      </c>
      <c r="F41" t="s">
        <v>337</v>
      </c>
      <c r="G41">
        <v>132</v>
      </c>
      <c r="H41" s="68" t="e">
        <f t="shared" ca="1" si="1"/>
        <v>#NAME?</v>
      </c>
    </row>
    <row r="42" spans="2:8" ht="14.25">
      <c r="B42" t="str">
        <f>'ePO-Glossary'!B44</f>
        <v>Awarded To Group</v>
      </c>
      <c r="C42">
        <f>ROW('ePO-Glossary'!B44)</f>
        <v>44</v>
      </c>
      <c r="D42" t="s">
        <v>345</v>
      </c>
      <c r="E42">
        <v>138</v>
      </c>
      <c r="F42" t="s">
        <v>345</v>
      </c>
      <c r="G42">
        <v>137</v>
      </c>
      <c r="H42" s="68" t="e">
        <f t="shared" ca="1" si="1"/>
        <v>#NAME?</v>
      </c>
    </row>
    <row r="43" spans="2:8" ht="14.25">
      <c r="B43" t="str">
        <f>'ePO-Glossary'!B45</f>
        <v>Awarded To Group</v>
      </c>
      <c r="C43">
        <f>ROW('ePO-Glossary'!B45)</f>
        <v>45</v>
      </c>
      <c r="D43" t="s">
        <v>353</v>
      </c>
      <c r="E43">
        <v>140</v>
      </c>
      <c r="F43" t="s">
        <v>353</v>
      </c>
      <c r="G43">
        <v>139</v>
      </c>
      <c r="H43" s="68" t="e">
        <f t="shared" ca="1" si="1"/>
        <v>#NAME?</v>
      </c>
    </row>
    <row r="44" spans="2:8" ht="14.25">
      <c r="B44" t="str">
        <f>'ePO-Glossary'!B46</f>
        <v>Awarded To SME</v>
      </c>
      <c r="C44">
        <f>ROW('ePO-Glossary'!B46)</f>
        <v>46</v>
      </c>
      <c r="D44" t="s">
        <v>358</v>
      </c>
      <c r="E44">
        <v>144</v>
      </c>
      <c r="F44" t="s">
        <v>358</v>
      </c>
      <c r="G44">
        <v>141</v>
      </c>
      <c r="H44" s="68" t="e">
        <f t="shared" ca="1" si="1"/>
        <v>#NAME?</v>
      </c>
    </row>
    <row r="45" spans="2:8" ht="14.25">
      <c r="B45" t="str">
        <f>'ePO-Glossary'!B47</f>
        <v>Awarded To SME</v>
      </c>
      <c r="C45">
        <f>ROW('ePO-Glossary'!B47)</f>
        <v>47</v>
      </c>
      <c r="D45" t="s">
        <v>365</v>
      </c>
      <c r="E45">
        <v>148</v>
      </c>
      <c r="F45" t="s">
        <v>365</v>
      </c>
      <c r="G45">
        <v>145</v>
      </c>
      <c r="H45" s="68" t="e">
        <f t="shared" ca="1" si="1"/>
        <v>#NAME?</v>
      </c>
    </row>
    <row r="46" spans="2:8" ht="14.25">
      <c r="B46" t="str">
        <f>'ePO-Glossary'!B48</f>
        <v>Bargain Purchase Value</v>
      </c>
      <c r="C46">
        <f>ROW('ePO-Glossary'!B48)</f>
        <v>48</v>
      </c>
      <c r="D46" t="s">
        <v>373</v>
      </c>
      <c r="E46">
        <v>153</v>
      </c>
      <c r="F46" t="s">
        <v>373</v>
      </c>
      <c r="G46">
        <v>149</v>
      </c>
      <c r="H46" s="68" t="e">
        <f t="shared" ca="1" si="1"/>
        <v>#NAME?</v>
      </c>
    </row>
    <row r="47" spans="2:8" ht="14.25">
      <c r="B47" t="str">
        <f>'ePO-Glossary'!B49</f>
        <v>Bargain Purchase Value</v>
      </c>
      <c r="C47">
        <f>ROW('ePO-Glossary'!B49)</f>
        <v>49</v>
      </c>
      <c r="D47" t="s">
        <v>383</v>
      </c>
      <c r="E47">
        <v>157</v>
      </c>
      <c r="F47" t="s">
        <v>383</v>
      </c>
      <c r="G47">
        <v>154</v>
      </c>
      <c r="H47" s="68" t="e">
        <f t="shared" ca="1" si="1"/>
        <v>#NAME?</v>
      </c>
    </row>
    <row r="48" spans="2:8" ht="14.25">
      <c r="B48" t="str">
        <f>'ePO-Glossary'!B50</f>
        <v>Bargain Purchase Value</v>
      </c>
      <c r="C48">
        <f>ROW('ePO-Glossary'!B50)</f>
        <v>50</v>
      </c>
      <c r="D48" t="s">
        <v>392</v>
      </c>
      <c r="E48">
        <v>162</v>
      </c>
      <c r="F48" t="s">
        <v>392</v>
      </c>
      <c r="G48">
        <v>158</v>
      </c>
      <c r="H48" s="68" t="e">
        <f t="shared" ca="1" si="1"/>
        <v>#NAME?</v>
      </c>
    </row>
    <row r="49" spans="2:8" ht="14.25">
      <c r="B49" t="str">
        <f>'ePO-Glossary'!B51</f>
        <v>Buyer</v>
      </c>
      <c r="C49">
        <f>ROW('ePO-Glossary'!B51)</f>
        <v>51</v>
      </c>
      <c r="D49" t="s">
        <v>400</v>
      </c>
      <c r="E49">
        <v>163</v>
      </c>
      <c r="F49" t="s">
        <v>400</v>
      </c>
      <c r="G49">
        <v>163</v>
      </c>
      <c r="H49" s="68" t="e">
        <f t="shared" ca="1" si="1"/>
        <v>#NAME?</v>
      </c>
    </row>
    <row r="50" spans="2:8" ht="14.25">
      <c r="B50" t="str">
        <f>'ePO-Glossary'!B52</f>
        <v>Buyer</v>
      </c>
      <c r="C50">
        <f>ROW('ePO-Glossary'!B52)</f>
        <v>52</v>
      </c>
      <c r="D50" t="s">
        <v>404</v>
      </c>
      <c r="E50">
        <v>170</v>
      </c>
      <c r="F50" t="s">
        <v>404</v>
      </c>
      <c r="G50">
        <v>164</v>
      </c>
      <c r="H50" s="68" t="e">
        <f t="shared" ca="1" si="1"/>
        <v>#NAME?</v>
      </c>
    </row>
    <row r="51" spans="2:8" ht="14.25">
      <c r="B51" t="str">
        <f>'ePO-Glossary'!B53</f>
        <v>Buyer</v>
      </c>
      <c r="C51">
        <f>ROW('ePO-Glossary'!B53)</f>
        <v>53</v>
      </c>
      <c r="D51" t="s">
        <v>418</v>
      </c>
      <c r="E51">
        <v>177</v>
      </c>
      <c r="F51" t="s">
        <v>418</v>
      </c>
      <c r="G51">
        <v>171</v>
      </c>
      <c r="H51" s="68" t="e">
        <f t="shared" ca="1" si="1"/>
        <v>#NAME?</v>
      </c>
    </row>
    <row r="52" spans="2:8" ht="14.25">
      <c r="B52" t="str">
        <f>'ePO-Glossary'!B54</f>
        <v>Buyer</v>
      </c>
      <c r="C52">
        <f>ROW('ePO-Glossary'!B54)</f>
        <v>54</v>
      </c>
      <c r="D52" t="s">
        <v>431</v>
      </c>
      <c r="E52">
        <v>179</v>
      </c>
      <c r="F52" t="s">
        <v>431</v>
      </c>
      <c r="G52">
        <v>178</v>
      </c>
      <c r="H52" s="68" t="e">
        <f t="shared" ca="1" si="1"/>
        <v>#NAME?</v>
      </c>
    </row>
    <row r="53" spans="2:8" ht="14.25">
      <c r="B53" t="str">
        <f>'ePO-Glossary'!B55</f>
        <v>Buyer</v>
      </c>
      <c r="C53">
        <f>ROW('ePO-Glossary'!B55)</f>
        <v>55</v>
      </c>
      <c r="D53" t="s">
        <v>437</v>
      </c>
      <c r="E53">
        <v>184</v>
      </c>
      <c r="F53" t="s">
        <v>437</v>
      </c>
      <c r="G53">
        <v>180</v>
      </c>
      <c r="H53" s="68" t="e">
        <f t="shared" ca="1" si="1"/>
        <v>#NAME?</v>
      </c>
    </row>
    <row r="54" spans="2:8" ht="14.25">
      <c r="B54" t="str">
        <f>'ePO-Glossary'!B56</f>
        <v>Buyer</v>
      </c>
      <c r="C54">
        <f>ROW('ePO-Glossary'!B56)</f>
        <v>56</v>
      </c>
      <c r="D54" t="s">
        <v>448</v>
      </c>
      <c r="E54">
        <v>188</v>
      </c>
      <c r="F54" t="s">
        <v>448</v>
      </c>
      <c r="G54">
        <v>185</v>
      </c>
      <c r="H54" s="68" t="e">
        <f t="shared" ca="1" si="1"/>
        <v>#NAME?</v>
      </c>
    </row>
    <row r="55" spans="2:8" ht="14.25">
      <c r="B55" t="str">
        <f>'ePO-Glossary'!B57</f>
        <v>Buyer</v>
      </c>
      <c r="C55">
        <f>ROW('ePO-Glossary'!B57)</f>
        <v>57</v>
      </c>
      <c r="D55" t="s">
        <v>457</v>
      </c>
      <c r="E55">
        <v>192</v>
      </c>
      <c r="F55" t="s">
        <v>457</v>
      </c>
      <c r="G55">
        <v>189</v>
      </c>
      <c r="H55" s="68" t="e">
        <f t="shared" ca="1" si="1"/>
        <v>#NAME?</v>
      </c>
    </row>
    <row r="56" spans="2:8" ht="14.25">
      <c r="B56" t="str">
        <f>'ePO-Glossary'!B58</f>
        <v>Buyer</v>
      </c>
      <c r="C56">
        <f>ROW('ePO-Glossary'!B58)</f>
        <v>58</v>
      </c>
      <c r="D56" t="s">
        <v>464</v>
      </c>
      <c r="E56">
        <v>196</v>
      </c>
      <c r="F56" t="s">
        <v>464</v>
      </c>
      <c r="G56">
        <v>193</v>
      </c>
      <c r="H56" s="68" t="e">
        <f t="shared" ca="1" si="1"/>
        <v>#NAME?</v>
      </c>
    </row>
    <row r="57" spans="2:8" ht="14.25">
      <c r="B57" t="str">
        <f>'ePO-Glossary'!B59</f>
        <v>Buyer</v>
      </c>
      <c r="C57">
        <f>ROW('ePO-Glossary'!B59)</f>
        <v>59</v>
      </c>
      <c r="D57" t="s">
        <v>501</v>
      </c>
      <c r="E57">
        <v>214</v>
      </c>
      <c r="F57" t="s">
        <v>501</v>
      </c>
      <c r="G57">
        <v>214</v>
      </c>
      <c r="H57" s="68" t="e">
        <f t="shared" ca="1" si="1"/>
        <v>#NAME?</v>
      </c>
    </row>
    <row r="58" spans="2:8" ht="14.25">
      <c r="B58" t="str">
        <f>'ePO-Glossary'!B60</f>
        <v>Buyer</v>
      </c>
      <c r="C58">
        <f>ROW('ePO-Glossary'!B60)</f>
        <v>60</v>
      </c>
      <c r="D58" t="s">
        <v>470</v>
      </c>
      <c r="E58">
        <v>203</v>
      </c>
      <c r="F58" t="s">
        <v>470</v>
      </c>
      <c r="G58">
        <v>197</v>
      </c>
      <c r="H58" s="68" t="e">
        <f t="shared" ca="1" si="1"/>
        <v>#NAME?</v>
      </c>
    </row>
    <row r="59" spans="2:8" ht="14.25">
      <c r="B59" t="str">
        <f>'ePO-Glossary'!B61</f>
        <v>Buyer</v>
      </c>
      <c r="C59">
        <f>ROW('ePO-Glossary'!B61)</f>
        <v>61</v>
      </c>
      <c r="D59" t="s">
        <v>481</v>
      </c>
      <c r="E59">
        <v>207</v>
      </c>
      <c r="F59" t="s">
        <v>481</v>
      </c>
      <c r="G59">
        <v>204</v>
      </c>
      <c r="H59" s="68" t="e">
        <f t="shared" ca="1" si="1"/>
        <v>#NAME?</v>
      </c>
    </row>
    <row r="60" spans="2:8" ht="14.25">
      <c r="B60" t="str">
        <f>'ePO-Glossary'!B62</f>
        <v>Buyer</v>
      </c>
      <c r="C60">
        <f>ROW('ePO-Glossary'!B62)</f>
        <v>62</v>
      </c>
      <c r="D60" t="s">
        <v>491</v>
      </c>
      <c r="E60">
        <v>213</v>
      </c>
      <c r="F60" t="s">
        <v>491</v>
      </c>
      <c r="G60">
        <v>208</v>
      </c>
      <c r="H60" s="68" t="e">
        <f t="shared" ca="1" si="1"/>
        <v>#NAME?</v>
      </c>
    </row>
    <row r="61" spans="2:8" ht="14.25">
      <c r="B61" t="str">
        <f>'ePO-Glossary'!B63</f>
        <v>Buyer  Party</v>
      </c>
      <c r="C61">
        <f>ROW('ePO-Glossary'!B63)</f>
        <v>63</v>
      </c>
      <c r="D61" t="s">
        <v>506</v>
      </c>
      <c r="E61">
        <v>219</v>
      </c>
      <c r="F61" t="s">
        <v>506</v>
      </c>
      <c r="G61">
        <v>215</v>
      </c>
      <c r="H61" s="68" t="e">
        <f t="shared" ca="1" si="1"/>
        <v>#NAME?</v>
      </c>
    </row>
    <row r="62" spans="2:8" ht="14.25">
      <c r="B62" t="str">
        <f>'ePO-Glossary'!B64</f>
        <v>Buyer  Party</v>
      </c>
      <c r="C62">
        <f>ROW('ePO-Glossary'!B64)</f>
        <v>64</v>
      </c>
      <c r="D62" t="s">
        <v>517</v>
      </c>
      <c r="E62">
        <v>223</v>
      </c>
      <c r="F62" t="s">
        <v>517</v>
      </c>
      <c r="G62">
        <v>220</v>
      </c>
      <c r="H62" s="68" t="e">
        <f t="shared" ca="1" si="1"/>
        <v>#NAME?</v>
      </c>
    </row>
    <row r="63" spans="2:8" ht="14.25">
      <c r="B63" t="str">
        <f>'ePO-Glossary'!B65</f>
        <v>Buyer  Party</v>
      </c>
      <c r="C63">
        <f>ROW('ePO-Glossary'!B65)</f>
        <v>65</v>
      </c>
      <c r="D63" t="s">
        <v>523</v>
      </c>
      <c r="E63">
        <v>227</v>
      </c>
      <c r="F63" t="s">
        <v>523</v>
      </c>
      <c r="G63">
        <v>224</v>
      </c>
      <c r="H63" s="68" t="e">
        <f t="shared" ca="1" si="1"/>
        <v>#NAME?</v>
      </c>
    </row>
    <row r="64" spans="2:8" ht="14.25">
      <c r="B64" t="str">
        <f>'ePO-Glossary'!B66</f>
        <v>Buyer  Party</v>
      </c>
      <c r="C64">
        <f>ROW('ePO-Glossary'!B66)</f>
        <v>66</v>
      </c>
      <c r="D64" t="s">
        <v>532</v>
      </c>
      <c r="E64">
        <v>229</v>
      </c>
      <c r="F64" t="s">
        <v>532</v>
      </c>
      <c r="G64">
        <v>228</v>
      </c>
      <c r="H64" s="68" t="e">
        <f t="shared" ca="1" si="1"/>
        <v>#NAME?</v>
      </c>
    </row>
    <row r="65" spans="2:8" ht="14.25">
      <c r="B65" t="str">
        <f>'ePO-Glossary'!B67</f>
        <v>Buyer  Party</v>
      </c>
      <c r="C65">
        <f>ROW('ePO-Glossary'!B67)</f>
        <v>67</v>
      </c>
      <c r="D65" t="s">
        <v>537</v>
      </c>
      <c r="E65">
        <v>231</v>
      </c>
      <c r="F65" t="s">
        <v>537</v>
      </c>
      <c r="G65">
        <v>230</v>
      </c>
      <c r="H65" s="68" t="e">
        <f t="shared" ca="1" si="1"/>
        <v>#NAME?</v>
      </c>
    </row>
    <row r="66" spans="2:8" ht="14.25">
      <c r="B66" t="str">
        <f>'ePO-Glossary'!B68</f>
        <v>Buyer  Party</v>
      </c>
      <c r="C66">
        <f>ROW('ePO-Glossary'!B68)</f>
        <v>68</v>
      </c>
      <c r="D66" t="s">
        <v>542</v>
      </c>
      <c r="E66">
        <v>235</v>
      </c>
      <c r="F66" t="s">
        <v>542</v>
      </c>
      <c r="G66">
        <v>232</v>
      </c>
      <c r="H66" s="68" t="e">
        <f t="shared" ca="1" si="1"/>
        <v>#NAME?</v>
      </c>
    </row>
    <row r="67" spans="2:8" ht="14.25">
      <c r="B67" t="str">
        <f>'ePO-Glossary'!B69</f>
        <v>Buyer Profile</v>
      </c>
      <c r="C67">
        <f>ROW('ePO-Glossary'!B69)</f>
        <v>69</v>
      </c>
      <c r="D67" t="s">
        <v>551</v>
      </c>
      <c r="E67">
        <v>237</v>
      </c>
      <c r="F67" t="s">
        <v>551</v>
      </c>
      <c r="G67">
        <v>236</v>
      </c>
      <c r="H67" s="68" t="e">
        <f t="shared" ca="1" si="1"/>
        <v>#NAME?</v>
      </c>
    </row>
    <row r="68" spans="2:8" ht="14.25">
      <c r="B68" t="str">
        <f>'ePO-Glossary'!B70</f>
        <v>Buyer Profile</v>
      </c>
      <c r="C68">
        <f>ROW('ePO-Glossary'!B70)</f>
        <v>70</v>
      </c>
      <c r="D68" t="s">
        <v>557</v>
      </c>
      <c r="E68">
        <v>239</v>
      </c>
      <c r="F68" t="s">
        <v>557</v>
      </c>
      <c r="G68">
        <v>238</v>
      </c>
      <c r="H68" s="68" t="e">
        <f t="shared" ca="1" si="1"/>
        <v>#NAME?</v>
      </c>
    </row>
    <row r="69" spans="2:8" ht="14.25">
      <c r="B69" t="str">
        <f>'ePO-Glossary'!B71</f>
        <v>Buyer Profile</v>
      </c>
      <c r="C69">
        <f>ROW('ePO-Glossary'!B71)</f>
        <v>71</v>
      </c>
      <c r="D69" t="s">
        <v>564</v>
      </c>
      <c r="E69">
        <v>243</v>
      </c>
      <c r="F69" t="s">
        <v>564</v>
      </c>
      <c r="G69">
        <v>240</v>
      </c>
      <c r="H69" s="68" t="e">
        <f t="shared" ca="1" si="1"/>
        <v>#NAME?</v>
      </c>
    </row>
    <row r="70" spans="2:8" ht="14.25">
      <c r="B70" t="str">
        <f>'ePO-Glossary'!B72</f>
        <v>Buyer Profile</v>
      </c>
      <c r="C70">
        <f>ROW('ePO-Glossary'!B72)</f>
        <v>72</v>
      </c>
      <c r="D70" t="s">
        <v>574</v>
      </c>
      <c r="E70">
        <v>245</v>
      </c>
      <c r="F70" t="s">
        <v>574</v>
      </c>
      <c r="G70">
        <v>244</v>
      </c>
      <c r="H70" s="68" t="e">
        <f t="shared" ca="1" si="1"/>
        <v>#NAME?</v>
      </c>
    </row>
    <row r="71" spans="2:8" ht="14.25">
      <c r="B71" t="str">
        <f>'ePO-Glossary'!B73</f>
        <v>Buyer Role</v>
      </c>
      <c r="C71">
        <f>ROW('ePO-Glossary'!B73)</f>
        <v>73</v>
      </c>
      <c r="D71" t="s">
        <v>2195</v>
      </c>
      <c r="E71">
        <v>250</v>
      </c>
      <c r="F71" t="s">
        <v>2195</v>
      </c>
      <c r="G71">
        <v>250</v>
      </c>
      <c r="H71" s="68" t="e">
        <f t="shared" ca="1" si="1"/>
        <v>#NAME?</v>
      </c>
    </row>
    <row r="72" spans="2:8" ht="14.25">
      <c r="B72" t="str">
        <f>'ePO-Glossary'!B74</f>
        <v>Buyer Role</v>
      </c>
      <c r="C72">
        <f>ROW('ePO-Glossary'!B74)</f>
        <v>74</v>
      </c>
      <c r="D72" t="s">
        <v>579</v>
      </c>
      <c r="E72">
        <v>249</v>
      </c>
      <c r="F72" t="s">
        <v>579</v>
      </c>
      <c r="G72">
        <v>246</v>
      </c>
      <c r="H72" s="68" t="e">
        <f t="shared" ref="H72:H103" ca="1" si="2">concat(concat("https://docs.google.com/spreadsheets/d/1zw9aR8GDIDUiTDtSznMxDlZQEAGb8uNzib9KBZLf5yE/edit#gid=0&amp;range=A",G72),concat(":X",E72))</f>
        <v>#NAME?</v>
      </c>
    </row>
    <row r="73" spans="2:8" ht="14.25">
      <c r="B73" t="str">
        <f>'ePO-Glossary'!B75</f>
        <v>Buyer Role</v>
      </c>
      <c r="C73">
        <f>ROW('ePO-Glossary'!B75)</f>
        <v>75</v>
      </c>
      <c r="D73" t="s">
        <v>584</v>
      </c>
      <c r="E73">
        <v>251</v>
      </c>
      <c r="F73" t="s">
        <v>584</v>
      </c>
      <c r="G73">
        <v>251</v>
      </c>
      <c r="H73" s="68" t="e">
        <f t="shared" ca="1" si="2"/>
        <v>#NAME?</v>
      </c>
    </row>
    <row r="74" spans="2:8" ht="14.25">
      <c r="B74" t="str">
        <f>'ePO-Glossary'!B76</f>
        <v>Buyer Role</v>
      </c>
      <c r="C74">
        <f>ROW('ePO-Glossary'!B76)</f>
        <v>76</v>
      </c>
      <c r="D74" t="s">
        <v>588</v>
      </c>
      <c r="E74">
        <v>255</v>
      </c>
      <c r="F74" t="s">
        <v>588</v>
      </c>
      <c r="G74">
        <v>252</v>
      </c>
      <c r="H74" s="68" t="e">
        <f t="shared" ca="1" si="2"/>
        <v>#NAME?</v>
      </c>
    </row>
    <row r="75" spans="2:8" ht="14.25">
      <c r="B75" t="str">
        <f>'ePO-Glossary'!B77</f>
        <v>Buyer Role</v>
      </c>
      <c r="C75">
        <f>ROW('ePO-Glossary'!B77)</f>
        <v>77</v>
      </c>
      <c r="D75" t="s">
        <v>596</v>
      </c>
      <c r="E75">
        <v>260</v>
      </c>
      <c r="F75" t="s">
        <v>596</v>
      </c>
      <c r="G75">
        <v>256</v>
      </c>
      <c r="H75" s="68" t="e">
        <f t="shared" ca="1" si="2"/>
        <v>#NAME?</v>
      </c>
    </row>
    <row r="76" spans="2:8" ht="14.25">
      <c r="B76" t="str">
        <f>'ePO-Glossary'!B78</f>
        <v>Calculation Method Value</v>
      </c>
      <c r="C76">
        <f>ROW('ePO-Glossary'!B78)</f>
        <v>78</v>
      </c>
      <c r="D76" t="s">
        <v>603</v>
      </c>
      <c r="E76">
        <v>262</v>
      </c>
      <c r="F76" t="s">
        <v>603</v>
      </c>
      <c r="G76">
        <v>261</v>
      </c>
      <c r="H76" s="68" t="e">
        <f t="shared" ca="1" si="2"/>
        <v>#NAME?</v>
      </c>
    </row>
    <row r="77" spans="2:8" ht="14.25">
      <c r="B77" t="str">
        <f>'ePO-Glossary'!B79</f>
        <v>Calculation Method Value</v>
      </c>
      <c r="C77">
        <f>ROW('ePO-Glossary'!B79)</f>
        <v>79</v>
      </c>
      <c r="D77" t="s">
        <v>608</v>
      </c>
      <c r="E77">
        <v>271</v>
      </c>
      <c r="F77" t="s">
        <v>608</v>
      </c>
      <c r="G77">
        <v>263</v>
      </c>
      <c r="H77" s="68" t="e">
        <f t="shared" ca="1" si="2"/>
        <v>#NAME?</v>
      </c>
    </row>
    <row r="78" spans="2:8" ht="14.25">
      <c r="B78" t="str">
        <f>'ePO-Glossary'!B80</f>
        <v>Calculation Method Value</v>
      </c>
      <c r="C78">
        <f>ROW('ePO-Glossary'!B80)</f>
        <v>80</v>
      </c>
      <c r="D78" t="s">
        <v>627</v>
      </c>
      <c r="E78">
        <v>272</v>
      </c>
      <c r="F78" t="s">
        <v>627</v>
      </c>
      <c r="G78">
        <v>272</v>
      </c>
      <c r="H78" s="68" t="e">
        <f t="shared" ca="1" si="2"/>
        <v>#NAME?</v>
      </c>
    </row>
    <row r="79" spans="2:8" ht="14.25">
      <c r="B79" t="str">
        <f>'ePO-Glossary'!B81</f>
        <v>Call For Tenders</v>
      </c>
      <c r="C79">
        <f>ROW('ePO-Glossary'!B81)</f>
        <v>81</v>
      </c>
      <c r="D79" t="s">
        <v>631</v>
      </c>
      <c r="E79">
        <v>275</v>
      </c>
      <c r="F79" t="s">
        <v>631</v>
      </c>
      <c r="G79">
        <v>273</v>
      </c>
      <c r="H79" s="68" t="e">
        <f t="shared" ca="1" si="2"/>
        <v>#NAME?</v>
      </c>
    </row>
    <row r="80" spans="2:8" ht="14.25">
      <c r="B80" t="str">
        <f>'ePO-Glossary'!B82</f>
        <v>Call For Tenders</v>
      </c>
      <c r="C80">
        <f>ROW('ePO-Glossary'!B82)</f>
        <v>82</v>
      </c>
      <c r="D80" t="s">
        <v>640</v>
      </c>
      <c r="E80">
        <v>279</v>
      </c>
      <c r="F80" t="s">
        <v>640</v>
      </c>
      <c r="G80">
        <v>276</v>
      </c>
      <c r="H80" s="68" t="e">
        <f t="shared" ca="1" si="2"/>
        <v>#NAME?</v>
      </c>
    </row>
    <row r="81" spans="2:8" ht="14.25">
      <c r="B81" t="str">
        <f>'ePO-Glossary'!B83</f>
        <v>Call For Tenders</v>
      </c>
      <c r="C81">
        <f>ROW('ePO-Glossary'!B83)</f>
        <v>83</v>
      </c>
      <c r="D81" t="s">
        <v>646</v>
      </c>
      <c r="E81">
        <v>281</v>
      </c>
      <c r="F81" t="s">
        <v>646</v>
      </c>
      <c r="G81">
        <v>280</v>
      </c>
      <c r="H81" s="68" t="e">
        <f t="shared" ca="1" si="2"/>
        <v>#NAME?</v>
      </c>
    </row>
    <row r="82" spans="2:8" ht="14.25">
      <c r="B82" t="str">
        <f>'ePO-Glossary'!B84</f>
        <v>Candidate</v>
      </c>
      <c r="C82">
        <f>ROW('ePO-Glossary'!B84)</f>
        <v>84</v>
      </c>
      <c r="D82" t="s">
        <v>651</v>
      </c>
      <c r="E82">
        <v>283</v>
      </c>
      <c r="F82" t="s">
        <v>651</v>
      </c>
      <c r="G82">
        <v>282</v>
      </c>
      <c r="H82" s="68" t="e">
        <f t="shared" ca="1" si="2"/>
        <v>#NAME?</v>
      </c>
    </row>
    <row r="83" spans="2:8" ht="14.25">
      <c r="B83" t="str">
        <f>'ePO-Glossary'!B85</f>
        <v>Candidate</v>
      </c>
      <c r="C83">
        <f>ROW('ePO-Glossary'!B85)</f>
        <v>85</v>
      </c>
      <c r="D83" t="s">
        <v>656</v>
      </c>
      <c r="E83">
        <v>285</v>
      </c>
      <c r="F83" t="s">
        <v>656</v>
      </c>
      <c r="G83">
        <v>284</v>
      </c>
      <c r="H83" s="68" t="e">
        <f t="shared" ca="1" si="2"/>
        <v>#NAME?</v>
      </c>
    </row>
    <row r="84" spans="2:8" ht="14.25">
      <c r="B84" t="str">
        <f>'ePO-Glossary'!B86</f>
        <v>Candidate</v>
      </c>
      <c r="C84">
        <f>ROW('ePO-Glossary'!B86)</f>
        <v>86</v>
      </c>
      <c r="D84" t="s">
        <v>661</v>
      </c>
      <c r="E84">
        <v>287</v>
      </c>
      <c r="F84" t="s">
        <v>661</v>
      </c>
      <c r="G84">
        <v>286</v>
      </c>
      <c r="H84" s="68" t="e">
        <f t="shared" ca="1" si="2"/>
        <v>#NAME?</v>
      </c>
    </row>
    <row r="85" spans="2:8" ht="14.25">
      <c r="B85" t="str">
        <f>'ePO-Glossary'!B87</f>
        <v>Candidate</v>
      </c>
      <c r="C85">
        <f>ROW('ePO-Glossary'!B87)</f>
        <v>87</v>
      </c>
      <c r="D85" t="s">
        <v>667</v>
      </c>
      <c r="E85">
        <v>294</v>
      </c>
      <c r="F85" t="s">
        <v>667</v>
      </c>
      <c r="G85">
        <v>288</v>
      </c>
      <c r="H85" s="68" t="e">
        <f t="shared" ca="1" si="2"/>
        <v>#NAME?</v>
      </c>
    </row>
    <row r="86" spans="2:8" ht="14.25">
      <c r="B86" t="str">
        <f>'ePO-Glossary'!B88</f>
        <v>Candidates Limit Criteria</v>
      </c>
      <c r="C86">
        <f>ROW('ePO-Glossary'!B88)</f>
        <v>88</v>
      </c>
      <c r="D86" t="s">
        <v>683</v>
      </c>
      <c r="E86">
        <v>298</v>
      </c>
      <c r="F86" t="s">
        <v>683</v>
      </c>
      <c r="G86">
        <v>295</v>
      </c>
      <c r="H86" s="68" t="e">
        <f t="shared" ca="1" si="2"/>
        <v>#NAME?</v>
      </c>
    </row>
    <row r="87" spans="2:8" ht="14.25">
      <c r="B87" t="str">
        <f>'ePO-Glossary'!B89</f>
        <v>Candidates Limit Criteria</v>
      </c>
      <c r="C87">
        <f>ROW('ePO-Glossary'!B89)</f>
        <v>89</v>
      </c>
      <c r="D87" t="s">
        <v>689</v>
      </c>
      <c r="E87">
        <v>300</v>
      </c>
      <c r="F87" t="s">
        <v>689</v>
      </c>
      <c r="G87">
        <v>299</v>
      </c>
      <c r="H87" s="68" t="e">
        <f t="shared" ca="1" si="2"/>
        <v>#NAME?</v>
      </c>
    </row>
    <row r="88" spans="2:8" ht="14.25">
      <c r="B88" t="str">
        <f>'ePO-Glossary'!B90</f>
        <v>Candidates Limit Criteria</v>
      </c>
      <c r="C88">
        <f>ROW('ePO-Glossary'!B90)</f>
        <v>90</v>
      </c>
      <c r="D88" t="s">
        <v>694</v>
      </c>
      <c r="E88">
        <v>302</v>
      </c>
      <c r="F88" t="s">
        <v>694</v>
      </c>
      <c r="G88">
        <v>301</v>
      </c>
      <c r="H88" s="68" t="e">
        <f t="shared" ca="1" si="2"/>
        <v>#NAME?</v>
      </c>
    </row>
    <row r="89" spans="2:8" ht="14.25">
      <c r="B89" t="str">
        <f>'ePO-Glossary'!B91</f>
        <v>Candidates Limit Criteria</v>
      </c>
      <c r="C89">
        <f>ROW('ePO-Glossary'!B91)</f>
        <v>91</v>
      </c>
      <c r="D89" t="s">
        <v>699</v>
      </c>
      <c r="E89">
        <v>307</v>
      </c>
      <c r="F89" t="s">
        <v>699</v>
      </c>
      <c r="G89">
        <v>303</v>
      </c>
      <c r="H89" s="68" t="e">
        <f t="shared" ca="1" si="2"/>
        <v>#NAME?</v>
      </c>
    </row>
    <row r="90" spans="2:8" ht="14.25">
      <c r="B90" t="str">
        <f>'ePO-Glossary'!B92</f>
        <v>Candidates Limit Criteria</v>
      </c>
      <c r="C90">
        <f>ROW('ePO-Glossary'!B92)</f>
        <v>92</v>
      </c>
      <c r="D90" t="s">
        <v>708</v>
      </c>
      <c r="E90">
        <v>308</v>
      </c>
      <c r="F90" t="s">
        <v>708</v>
      </c>
      <c r="G90">
        <v>308</v>
      </c>
      <c r="H90" s="68" t="e">
        <f t="shared" ca="1" si="2"/>
        <v>#NAME?</v>
      </c>
    </row>
    <row r="91" spans="2:8" ht="14.25">
      <c r="B91" t="str">
        <f>'ePO-Glossary'!B94</f>
        <v>Central Purchasing Body</v>
      </c>
      <c r="C91">
        <f>ROW('ePO-Glossary'!B94)</f>
        <v>94</v>
      </c>
      <c r="D91" t="s">
        <v>712</v>
      </c>
      <c r="E91">
        <v>312</v>
      </c>
      <c r="F91" t="s">
        <v>712</v>
      </c>
      <c r="G91">
        <v>309</v>
      </c>
      <c r="H91" s="68" t="e">
        <f t="shared" ca="1" si="2"/>
        <v>#NAME?</v>
      </c>
    </row>
    <row r="92" spans="2:8" ht="14.25">
      <c r="B92" t="str">
        <f>'ePO-Glossary'!B93</f>
        <v>Central Purchasing Body</v>
      </c>
      <c r="C92">
        <f>ROW('ePO-Glossary'!B93)</f>
        <v>93</v>
      </c>
      <c r="D92" t="s">
        <v>723</v>
      </c>
      <c r="E92">
        <v>319</v>
      </c>
      <c r="F92" t="s">
        <v>723</v>
      </c>
      <c r="G92">
        <v>313</v>
      </c>
      <c r="H92" s="68" t="e">
        <f t="shared" ca="1" si="2"/>
        <v>#NAME?</v>
      </c>
    </row>
    <row r="93" spans="2:8" ht="14.25">
      <c r="B93" t="str">
        <f>'ePO-Glossary'!B95</f>
        <v>Central Purchasing Body</v>
      </c>
      <c r="C93">
        <f>ROW('ePO-Glossary'!B95)</f>
        <v>95</v>
      </c>
      <c r="D93" t="s">
        <v>736</v>
      </c>
      <c r="E93">
        <v>321</v>
      </c>
      <c r="F93" t="s">
        <v>736</v>
      </c>
      <c r="G93">
        <v>320</v>
      </c>
      <c r="H93" s="68" t="e">
        <f t="shared" ca="1" si="2"/>
        <v>#NAME?</v>
      </c>
    </row>
    <row r="94" spans="2:8" ht="14.25">
      <c r="B94" t="str">
        <f>'ePO-Glossary'!B96</f>
        <v>Change</v>
      </c>
      <c r="C94">
        <f>ROW('ePO-Glossary'!B96)</f>
        <v>96</v>
      </c>
      <c r="D94" t="s">
        <v>741</v>
      </c>
      <c r="E94">
        <v>323</v>
      </c>
      <c r="F94" t="s">
        <v>741</v>
      </c>
      <c r="G94">
        <v>322</v>
      </c>
      <c r="H94" s="68" t="e">
        <f t="shared" ca="1" si="2"/>
        <v>#NAME?</v>
      </c>
    </row>
    <row r="95" spans="2:8" ht="14.25">
      <c r="B95" t="str">
        <f>'ePO-Glossary'!B97</f>
        <v>Change</v>
      </c>
      <c r="C95">
        <f>ROW('ePO-Glossary'!B97)</f>
        <v>97</v>
      </c>
      <c r="D95" t="s">
        <v>746</v>
      </c>
      <c r="E95">
        <v>326</v>
      </c>
      <c r="F95" t="s">
        <v>746</v>
      </c>
      <c r="G95">
        <v>324</v>
      </c>
      <c r="H95" s="68" t="e">
        <f t="shared" ca="1" si="2"/>
        <v>#NAME?</v>
      </c>
    </row>
    <row r="96" spans="2:8" ht="14.25">
      <c r="B96" t="str">
        <f>'ePO-Glossary'!B98</f>
        <v>Change Description Code</v>
      </c>
      <c r="C96">
        <f>ROW('ePO-Glossary'!B98)</f>
        <v>98</v>
      </c>
      <c r="D96" t="s">
        <v>753</v>
      </c>
      <c r="E96">
        <v>328</v>
      </c>
      <c r="F96" t="s">
        <v>753</v>
      </c>
      <c r="G96">
        <v>327</v>
      </c>
      <c r="H96" s="68" t="e">
        <f t="shared" ca="1" si="2"/>
        <v>#NAME?</v>
      </c>
    </row>
    <row r="97" spans="2:8" ht="14.25">
      <c r="B97" t="str">
        <f>'ePO-Glossary'!B99</f>
        <v>Change Description Code</v>
      </c>
      <c r="C97">
        <f>ROW('ePO-Glossary'!B99)</f>
        <v>99</v>
      </c>
      <c r="D97" t="s">
        <v>13</v>
      </c>
      <c r="E97">
        <v>330</v>
      </c>
      <c r="F97" t="s">
        <v>13</v>
      </c>
      <c r="G97">
        <v>329</v>
      </c>
      <c r="H97" s="68" t="e">
        <f t="shared" ca="1" si="2"/>
        <v>#NAME?</v>
      </c>
    </row>
    <row r="98" spans="2:8" ht="14.25">
      <c r="B98" t="str">
        <f>'ePO-Glossary'!B100</f>
        <v>Combination Lots</v>
      </c>
      <c r="C98">
        <f>ROW('ePO-Glossary'!B100)</f>
        <v>100</v>
      </c>
      <c r="D98" t="s">
        <v>763</v>
      </c>
      <c r="E98">
        <v>332</v>
      </c>
      <c r="F98" t="s">
        <v>763</v>
      </c>
      <c r="G98">
        <v>331</v>
      </c>
      <c r="H98" s="68" t="e">
        <f t="shared" ca="1" si="2"/>
        <v>#NAME?</v>
      </c>
    </row>
    <row r="99" spans="2:8" ht="14.25">
      <c r="B99" t="str">
        <f>'ePO-Glossary'!B101</f>
        <v>Combination Lots</v>
      </c>
      <c r="C99">
        <f>ROW('ePO-Glossary'!B101)</f>
        <v>101</v>
      </c>
      <c r="D99" t="s">
        <v>769</v>
      </c>
      <c r="E99">
        <v>334</v>
      </c>
      <c r="F99" t="s">
        <v>769</v>
      </c>
      <c r="G99">
        <v>333</v>
      </c>
      <c r="H99" s="68" t="e">
        <f t="shared" ca="1" si="2"/>
        <v>#NAME?</v>
      </c>
    </row>
    <row r="100" spans="2:8" ht="14.25">
      <c r="B100" t="str">
        <f>'ePO-Glossary'!B102</f>
        <v>Combination Lots</v>
      </c>
      <c r="C100">
        <f>ROW('ePO-Glossary'!B102)</f>
        <v>102</v>
      </c>
      <c r="D100" t="s">
        <v>774</v>
      </c>
      <c r="E100">
        <v>337</v>
      </c>
      <c r="F100" t="s">
        <v>774</v>
      </c>
      <c r="G100">
        <v>335</v>
      </c>
      <c r="H100" s="68" t="e">
        <f t="shared" ca="1" si="2"/>
        <v>#NAME?</v>
      </c>
    </row>
    <row r="101" spans="2:8" ht="14.25">
      <c r="B101" t="str">
        <f>'ePO-Glossary'!B103</f>
        <v>Combination Lots</v>
      </c>
      <c r="C101">
        <f>ROW('ePO-Glossary'!B103)</f>
        <v>103</v>
      </c>
      <c r="D101" t="s">
        <v>783</v>
      </c>
      <c r="E101">
        <v>341</v>
      </c>
      <c r="F101" t="s">
        <v>783</v>
      </c>
      <c r="G101">
        <v>338</v>
      </c>
      <c r="H101" s="68" t="e">
        <f t="shared" ca="1" si="2"/>
        <v>#NAME?</v>
      </c>
    </row>
    <row r="102" spans="2:8" ht="14.25">
      <c r="B102" t="str">
        <f>'ePO-Glossary'!B104</f>
        <v>Combination Lots</v>
      </c>
      <c r="C102">
        <f>ROW('ePO-Glossary'!B104)</f>
        <v>104</v>
      </c>
      <c r="D102" t="s">
        <v>793</v>
      </c>
      <c r="E102">
        <v>347</v>
      </c>
      <c r="F102" t="s">
        <v>793</v>
      </c>
      <c r="G102">
        <v>342</v>
      </c>
      <c r="H102" s="68" t="e">
        <f t="shared" ca="1" si="2"/>
        <v>#NAME?</v>
      </c>
    </row>
    <row r="103" spans="2:8" ht="14.25">
      <c r="B103" t="str">
        <f>'ePO-Glossary'!B105</f>
        <v>Combination Lots</v>
      </c>
      <c r="C103">
        <f>ROW('ePO-Glossary'!B105)</f>
        <v>105</v>
      </c>
      <c r="D103" t="s">
        <v>800</v>
      </c>
      <c r="E103">
        <v>348</v>
      </c>
      <c r="F103" t="s">
        <v>800</v>
      </c>
      <c r="G103">
        <v>348</v>
      </c>
      <c r="H103" s="68" t="e">
        <f t="shared" ca="1" si="2"/>
        <v>#NAME?</v>
      </c>
    </row>
    <row r="104" spans="2:8" ht="14.25">
      <c r="B104" t="str">
        <f>'ePO-Glossary'!B106</f>
        <v>Common Procurement Vocabulary (CPV)</v>
      </c>
      <c r="C104">
        <f>ROW('ePO-Glossary'!B106)</f>
        <v>106</v>
      </c>
      <c r="D104" t="s">
        <v>804</v>
      </c>
      <c r="E104">
        <v>351</v>
      </c>
      <c r="F104" t="s">
        <v>804</v>
      </c>
      <c r="G104">
        <v>349</v>
      </c>
      <c r="H104" s="68" t="e">
        <f t="shared" ref="H104:H135" ca="1" si="3">concat(concat("https://docs.google.com/spreadsheets/d/1zw9aR8GDIDUiTDtSznMxDlZQEAGb8uNzib9KBZLf5yE/edit#gid=0&amp;range=A",G104),concat(":X",E104))</f>
        <v>#NAME?</v>
      </c>
    </row>
    <row r="105" spans="2:8" ht="14.25">
      <c r="B105" t="str">
        <f>'ePO-Glossary'!B107</f>
        <v>Common Procurement Vocabulary (CPV)</v>
      </c>
      <c r="C105">
        <f>ROW('ePO-Glossary'!B107)</f>
        <v>107</v>
      </c>
      <c r="D105" t="s">
        <v>813</v>
      </c>
      <c r="E105">
        <v>356</v>
      </c>
      <c r="F105" t="s">
        <v>813</v>
      </c>
      <c r="G105">
        <v>352</v>
      </c>
      <c r="H105" s="68" t="e">
        <f t="shared" ca="1" si="3"/>
        <v>#NAME?</v>
      </c>
    </row>
    <row r="106" spans="2:8" ht="14.25">
      <c r="B106" t="str">
        <f>'ePO-Glossary'!B108</f>
        <v>Common Procurement Vocabulary (CPV)</v>
      </c>
      <c r="C106">
        <f>ROW('ePO-Glossary'!B108)</f>
        <v>108</v>
      </c>
      <c r="D106" t="s">
        <v>822</v>
      </c>
      <c r="E106">
        <v>363</v>
      </c>
      <c r="F106" t="s">
        <v>822</v>
      </c>
      <c r="G106">
        <v>357</v>
      </c>
      <c r="H106" s="68" t="e">
        <f t="shared" ca="1" si="3"/>
        <v>#NAME?</v>
      </c>
    </row>
    <row r="107" spans="2:8" ht="14.25">
      <c r="B107" t="str">
        <f>'ePO-Glossary'!B109</f>
        <v>Common Procurement Vocabulary (CPV)</v>
      </c>
      <c r="C107">
        <f>ROW('ePO-Glossary'!B109)</f>
        <v>109</v>
      </c>
      <c r="D107" t="s">
        <v>835</v>
      </c>
      <c r="E107">
        <v>367</v>
      </c>
      <c r="F107" t="s">
        <v>835</v>
      </c>
      <c r="G107">
        <v>364</v>
      </c>
      <c r="H107" s="68" t="e">
        <f t="shared" ca="1" si="3"/>
        <v>#NAME?</v>
      </c>
    </row>
    <row r="108" spans="2:8" ht="14.25">
      <c r="B108" t="str">
        <f>'ePO-Glossary'!B110</f>
        <v>Common Procurement Vocabulary (CPV)</v>
      </c>
      <c r="C108">
        <f>ROW('ePO-Glossary'!B110)</f>
        <v>110</v>
      </c>
      <c r="D108" t="s">
        <v>843</v>
      </c>
      <c r="E108">
        <v>371</v>
      </c>
      <c r="F108" t="s">
        <v>843</v>
      </c>
      <c r="G108">
        <v>368</v>
      </c>
      <c r="H108" s="68" t="e">
        <f t="shared" ca="1" si="3"/>
        <v>#NAME?</v>
      </c>
    </row>
    <row r="109" spans="2:8" ht="14.25">
      <c r="B109" t="str">
        <f>'ePO-Glossary'!B111</f>
        <v>Common Procurement Vocabulary (CPV)</v>
      </c>
      <c r="C109">
        <f>ROW('ePO-Glossary'!B111)</f>
        <v>111</v>
      </c>
      <c r="D109" t="s">
        <v>852</v>
      </c>
      <c r="E109">
        <v>373</v>
      </c>
      <c r="F109" t="s">
        <v>852</v>
      </c>
      <c r="G109">
        <v>372</v>
      </c>
      <c r="H109" s="68" t="e">
        <f t="shared" ca="1" si="3"/>
        <v>#NAME?</v>
      </c>
    </row>
    <row r="110" spans="2:8" ht="14.25">
      <c r="B110" t="str">
        <f>'ePO-Glossary'!B112</f>
        <v>Community Country Origin</v>
      </c>
      <c r="C110">
        <f>ROW('ePO-Glossary'!B112)</f>
        <v>112</v>
      </c>
      <c r="D110" t="s">
        <v>858</v>
      </c>
      <c r="E110">
        <v>377</v>
      </c>
      <c r="F110" t="s">
        <v>858</v>
      </c>
      <c r="G110">
        <v>374</v>
      </c>
      <c r="H110" s="68" t="e">
        <f t="shared" ca="1" si="3"/>
        <v>#NAME?</v>
      </c>
    </row>
    <row r="111" spans="2:8" ht="14.25">
      <c r="B111" t="str">
        <f>'ePO-Glossary'!B113</f>
        <v>Community Country Origin</v>
      </c>
      <c r="C111">
        <f>ROW('ePO-Glossary'!B113)</f>
        <v>113</v>
      </c>
      <c r="D111" t="s">
        <v>864</v>
      </c>
      <c r="E111">
        <v>381</v>
      </c>
      <c r="F111" t="s">
        <v>864</v>
      </c>
      <c r="G111">
        <v>378</v>
      </c>
      <c r="H111" s="68" t="e">
        <f t="shared" ca="1" si="3"/>
        <v>#NAME?</v>
      </c>
    </row>
    <row r="112" spans="2:8" ht="14.25">
      <c r="B112" t="str">
        <f>'ePO-Glossary'!B114</f>
        <v>Community Country Origin</v>
      </c>
      <c r="C112">
        <f>ROW('ePO-Glossary'!B114)</f>
        <v>114</v>
      </c>
      <c r="D112" t="s">
        <v>872</v>
      </c>
      <c r="E112">
        <v>385</v>
      </c>
      <c r="F112" t="s">
        <v>872</v>
      </c>
      <c r="G112">
        <v>382</v>
      </c>
      <c r="H112" s="68" t="e">
        <f t="shared" ca="1" si="3"/>
        <v>#NAME?</v>
      </c>
    </row>
    <row r="113" spans="2:8" ht="14.25">
      <c r="B113" t="str">
        <f>'ePO-Glossary'!B115</f>
        <v>Concession Description Value</v>
      </c>
      <c r="C113">
        <f>ROW('ePO-Glossary'!B115)</f>
        <v>115</v>
      </c>
      <c r="D113" t="s">
        <v>879</v>
      </c>
      <c r="E113">
        <v>388</v>
      </c>
      <c r="F113" t="s">
        <v>879</v>
      </c>
      <c r="G113">
        <v>386</v>
      </c>
      <c r="H113" s="68" t="e">
        <f t="shared" ca="1" si="3"/>
        <v>#NAME?</v>
      </c>
    </row>
    <row r="114" spans="2:8" ht="14.25">
      <c r="B114" t="str">
        <f>'ePO-Glossary'!B116</f>
        <v>Concession Description Value</v>
      </c>
      <c r="C114">
        <f>ROW('ePO-Glossary'!B116)</f>
        <v>116</v>
      </c>
      <c r="D114" t="s">
        <v>885</v>
      </c>
      <c r="E114">
        <v>392</v>
      </c>
      <c r="F114" t="s">
        <v>885</v>
      </c>
      <c r="G114">
        <v>389</v>
      </c>
      <c r="H114" s="68" t="e">
        <f t="shared" ca="1" si="3"/>
        <v>#NAME?</v>
      </c>
    </row>
    <row r="115" spans="2:8" ht="14.25">
      <c r="B115" t="str">
        <f>'ePO-Glossary'!B117</f>
        <v>Concession Description Value</v>
      </c>
      <c r="C115">
        <f>ROW('ePO-Glossary'!B117)</f>
        <v>117</v>
      </c>
      <c r="D115" t="s">
        <v>2196</v>
      </c>
      <c r="E115">
        <v>397</v>
      </c>
      <c r="F115" t="s">
        <v>2196</v>
      </c>
      <c r="G115">
        <v>393</v>
      </c>
      <c r="H115" s="68" t="e">
        <f t="shared" ca="1" si="3"/>
        <v>#NAME?</v>
      </c>
    </row>
    <row r="116" spans="2:8" ht="14.25">
      <c r="B116" t="str">
        <f>'ePO-Glossary'!B118</f>
        <v>Contact</v>
      </c>
      <c r="C116">
        <f>ROW('ePO-Glossary'!B118)</f>
        <v>118</v>
      </c>
      <c r="D116" t="s">
        <v>898</v>
      </c>
      <c r="E116">
        <v>399</v>
      </c>
      <c r="F116" t="s">
        <v>898</v>
      </c>
      <c r="G116">
        <v>398</v>
      </c>
      <c r="H116" s="68" t="e">
        <f t="shared" ca="1" si="3"/>
        <v>#NAME?</v>
      </c>
    </row>
    <row r="117" spans="2:8" ht="14.25">
      <c r="B117" t="str">
        <f>'ePO-Glossary'!B119</f>
        <v>Contract</v>
      </c>
      <c r="C117">
        <f>ROW('ePO-Glossary'!B119)</f>
        <v>119</v>
      </c>
      <c r="D117" t="s">
        <v>902</v>
      </c>
      <c r="E117">
        <v>404</v>
      </c>
      <c r="F117" t="s">
        <v>902</v>
      </c>
      <c r="G117">
        <v>400</v>
      </c>
      <c r="H117" s="68" t="e">
        <f t="shared" ca="1" si="3"/>
        <v>#NAME?</v>
      </c>
    </row>
    <row r="118" spans="2:8" ht="14.25">
      <c r="B118" t="str">
        <f>'ePO-Glossary'!B120</f>
        <v>Contract</v>
      </c>
      <c r="C118">
        <f>ROW('ePO-Glossary'!B120)</f>
        <v>120</v>
      </c>
      <c r="D118" t="s">
        <v>2197</v>
      </c>
      <c r="E118">
        <v>409</v>
      </c>
      <c r="F118" t="s">
        <v>2197</v>
      </c>
      <c r="G118">
        <v>405</v>
      </c>
      <c r="H118" s="68" t="e">
        <f t="shared" ca="1" si="3"/>
        <v>#NAME?</v>
      </c>
    </row>
    <row r="119" spans="2:8" ht="14.25">
      <c r="B119" t="str">
        <f>'ePO-Glossary'!B121</f>
        <v>Contract Award Notice</v>
      </c>
      <c r="C119">
        <f>ROW('ePO-Glossary'!B121)</f>
        <v>121</v>
      </c>
      <c r="D119" t="s">
        <v>917</v>
      </c>
      <c r="E119">
        <v>416</v>
      </c>
      <c r="F119" t="s">
        <v>917</v>
      </c>
      <c r="G119">
        <v>410</v>
      </c>
      <c r="H119" s="68" t="e">
        <f t="shared" ca="1" si="3"/>
        <v>#NAME?</v>
      </c>
    </row>
    <row r="120" spans="2:8" ht="14.25">
      <c r="B120" t="str">
        <f>'ePO-Glossary'!B122</f>
        <v>Contract Award Notice</v>
      </c>
      <c r="C120">
        <f>ROW('ePO-Glossary'!B122)</f>
        <v>122</v>
      </c>
      <c r="D120" t="s">
        <v>933</v>
      </c>
      <c r="E120">
        <v>420</v>
      </c>
      <c r="F120" t="s">
        <v>933</v>
      </c>
      <c r="G120">
        <v>417</v>
      </c>
      <c r="H120" s="68" t="e">
        <f t="shared" ca="1" si="3"/>
        <v>#NAME?</v>
      </c>
    </row>
    <row r="121" spans="2:8" ht="14.25">
      <c r="B121" t="str">
        <f>'ePO-Glossary'!B123</f>
        <v>Contract Award Notice</v>
      </c>
      <c r="C121">
        <f>ROW('ePO-Glossary'!B123)</f>
        <v>123</v>
      </c>
      <c r="D121" t="s">
        <v>940</v>
      </c>
      <c r="E121">
        <v>422</v>
      </c>
      <c r="F121" t="s">
        <v>940</v>
      </c>
      <c r="G121">
        <v>421</v>
      </c>
      <c r="H121" s="68" t="e">
        <f t="shared" ca="1" si="3"/>
        <v>#NAME?</v>
      </c>
    </row>
    <row r="122" spans="2:8" ht="14.25">
      <c r="B122" t="str">
        <f>'ePO-Glossary'!B124</f>
        <v>Contract Award Notice</v>
      </c>
      <c r="C122">
        <f>ROW('ePO-Glossary'!B124)</f>
        <v>124</v>
      </c>
      <c r="D122" t="s">
        <v>946</v>
      </c>
      <c r="E122">
        <v>424</v>
      </c>
      <c r="F122" t="s">
        <v>946</v>
      </c>
      <c r="G122">
        <v>423</v>
      </c>
      <c r="H122" s="68" t="e">
        <f t="shared" ca="1" si="3"/>
        <v>#NAME?</v>
      </c>
    </row>
    <row r="123" spans="2:8" ht="14.25">
      <c r="B123" t="str">
        <f>'ePO-Glossary'!B125</f>
        <v>Contract Award Notice</v>
      </c>
      <c r="C123">
        <f>ROW('ePO-Glossary'!B125)</f>
        <v>125</v>
      </c>
      <c r="D123" t="s">
        <v>951</v>
      </c>
      <c r="E123">
        <v>426</v>
      </c>
      <c r="F123" t="s">
        <v>951</v>
      </c>
      <c r="G123">
        <v>425</v>
      </c>
      <c r="H123" s="68" t="e">
        <f t="shared" ca="1" si="3"/>
        <v>#NAME?</v>
      </c>
    </row>
    <row r="124" spans="2:8" ht="14.25">
      <c r="B124" t="str">
        <f>'ePO-Glossary'!B126</f>
        <v>Contract Conclusion Date</v>
      </c>
      <c r="C124">
        <f>ROW('ePO-Glossary'!B126)</f>
        <v>126</v>
      </c>
      <c r="D124" t="s">
        <v>957</v>
      </c>
      <c r="E124">
        <v>428</v>
      </c>
      <c r="F124" t="s">
        <v>957</v>
      </c>
      <c r="G124">
        <v>427</v>
      </c>
      <c r="H124" s="68" t="e">
        <f t="shared" ca="1" si="3"/>
        <v>#NAME?</v>
      </c>
    </row>
    <row r="125" spans="2:8" ht="14.25">
      <c r="B125" t="str">
        <f>'ePO-Glossary'!B127</f>
        <v>Contract Conclusion Date</v>
      </c>
      <c r="C125">
        <f>ROW('ePO-Glossary'!B127)</f>
        <v>127</v>
      </c>
      <c r="D125" t="s">
        <v>962</v>
      </c>
      <c r="E125">
        <v>430</v>
      </c>
      <c r="F125" t="s">
        <v>962</v>
      </c>
      <c r="G125">
        <v>429</v>
      </c>
      <c r="H125" s="68" t="e">
        <f t="shared" ca="1" si="3"/>
        <v>#NAME?</v>
      </c>
    </row>
    <row r="126" spans="2:8" ht="14.25">
      <c r="B126" t="str">
        <f>'ePO-Glossary'!B128</f>
        <v>Contract Identifier</v>
      </c>
      <c r="C126">
        <f>ROW('ePO-Glossary'!B128)</f>
        <v>128</v>
      </c>
      <c r="D126" t="s">
        <v>967</v>
      </c>
      <c r="E126">
        <v>433</v>
      </c>
      <c r="F126" t="s">
        <v>967</v>
      </c>
      <c r="G126">
        <v>431</v>
      </c>
      <c r="H126" s="68" t="e">
        <f t="shared" ca="1" si="3"/>
        <v>#NAME?</v>
      </c>
    </row>
    <row r="127" spans="2:8" ht="14.25">
      <c r="B127" t="str">
        <f>'ePO-Glossary'!B129</f>
        <v>Contract Identifier</v>
      </c>
      <c r="C127">
        <f>ROW('ePO-Glossary'!B129)</f>
        <v>129</v>
      </c>
      <c r="D127" t="s">
        <v>973</v>
      </c>
      <c r="E127">
        <v>436</v>
      </c>
      <c r="F127" t="s">
        <v>973</v>
      </c>
      <c r="G127">
        <v>434</v>
      </c>
      <c r="H127" s="68" t="e">
        <f t="shared" ca="1" si="3"/>
        <v>#NAME?</v>
      </c>
    </row>
    <row r="128" spans="2:8" ht="14.25">
      <c r="B128" t="str">
        <f>'ePO-Glossary'!B130</f>
        <v>Contract Identifier</v>
      </c>
      <c r="C128">
        <f>ROW('ePO-Glossary'!B130)</f>
        <v>130</v>
      </c>
      <c r="D128" t="s">
        <v>978</v>
      </c>
      <c r="E128">
        <v>439</v>
      </c>
      <c r="F128" t="s">
        <v>978</v>
      </c>
      <c r="G128">
        <v>437</v>
      </c>
      <c r="H128" s="68" t="e">
        <f t="shared" ca="1" si="3"/>
        <v>#NAME?</v>
      </c>
    </row>
    <row r="129" spans="2:8" ht="14.25">
      <c r="B129" t="str">
        <f>'ePO-Glossary'!B131</f>
        <v>Contract Nature</v>
      </c>
      <c r="C129">
        <f>ROW('ePO-Glossary'!B131)</f>
        <v>131</v>
      </c>
      <c r="D129" t="s">
        <v>983</v>
      </c>
      <c r="E129">
        <v>442</v>
      </c>
      <c r="F129" t="s">
        <v>983</v>
      </c>
      <c r="G129">
        <v>440</v>
      </c>
      <c r="H129" s="68" t="e">
        <f t="shared" ca="1" si="3"/>
        <v>#NAME?</v>
      </c>
    </row>
    <row r="130" spans="2:8" ht="14.25">
      <c r="B130" t="str">
        <f>'ePO-Glossary'!B132</f>
        <v>Contract Nature</v>
      </c>
      <c r="C130">
        <f>ROW('ePO-Glossary'!B132)</f>
        <v>132</v>
      </c>
      <c r="D130" t="s">
        <v>989</v>
      </c>
      <c r="E130">
        <v>443</v>
      </c>
      <c r="F130" t="s">
        <v>989</v>
      </c>
      <c r="G130">
        <v>443</v>
      </c>
      <c r="H130" s="68" t="e">
        <f t="shared" ca="1" si="3"/>
        <v>#NAME?</v>
      </c>
    </row>
    <row r="131" spans="2:8" ht="14.25">
      <c r="B131" t="str">
        <f>'ePO-Glossary'!B133</f>
        <v>Contract Nature</v>
      </c>
      <c r="C131">
        <f>ROW('ePO-Glossary'!B133)</f>
        <v>133</v>
      </c>
      <c r="D131" t="s">
        <v>993</v>
      </c>
      <c r="E131">
        <v>449</v>
      </c>
      <c r="F131" t="s">
        <v>993</v>
      </c>
      <c r="G131">
        <v>444</v>
      </c>
      <c r="H131" s="68" t="e">
        <f t="shared" ca="1" si="3"/>
        <v>#NAME?</v>
      </c>
    </row>
    <row r="132" spans="2:8" ht="14.25">
      <c r="B132" t="str">
        <f>'ePO-Glossary'!B134</f>
        <v>Contract Nature</v>
      </c>
      <c r="C132">
        <f>ROW('ePO-Glossary'!B134)</f>
        <v>134</v>
      </c>
      <c r="D132" t="s">
        <v>1008</v>
      </c>
      <c r="E132">
        <v>451</v>
      </c>
      <c r="F132" t="s">
        <v>1008</v>
      </c>
      <c r="G132">
        <v>450</v>
      </c>
      <c r="H132" s="68" t="e">
        <f t="shared" ca="1" si="3"/>
        <v>#NAME?</v>
      </c>
    </row>
    <row r="133" spans="2:8" ht="14.25">
      <c r="D133" t="s">
        <v>1014</v>
      </c>
      <c r="E133">
        <v>453</v>
      </c>
      <c r="F133" t="s">
        <v>1014</v>
      </c>
      <c r="G133">
        <v>452</v>
      </c>
      <c r="H133" s="68" t="e">
        <f t="shared" ca="1" si="3"/>
        <v>#NAME?</v>
      </c>
    </row>
    <row r="134" spans="2:8" ht="14.25">
      <c r="B134" t="str">
        <f>'ePO-Glossary'!B135</f>
        <v>Contract Publication Date</v>
      </c>
      <c r="C134">
        <f>ROW('ePO-Glossary'!B135)</f>
        <v>135</v>
      </c>
      <c r="D134" t="s">
        <v>1021</v>
      </c>
      <c r="E134">
        <v>455</v>
      </c>
      <c r="F134" t="s">
        <v>1021</v>
      </c>
      <c r="G134">
        <v>454</v>
      </c>
      <c r="H134" s="68" t="e">
        <f t="shared" ca="1" si="3"/>
        <v>#NAME?</v>
      </c>
    </row>
    <row r="135" spans="2:8" ht="14.25">
      <c r="B135" t="str">
        <f>'ePO-Glossary'!B136</f>
        <v>Contract Publication Date</v>
      </c>
      <c r="C135">
        <f>ROW('ePO-Glossary'!B136)</f>
        <v>136</v>
      </c>
      <c r="D135" t="s">
        <v>1025</v>
      </c>
      <c r="E135">
        <v>462</v>
      </c>
      <c r="F135" t="s">
        <v>1025</v>
      </c>
      <c r="G135">
        <v>456</v>
      </c>
      <c r="H135" s="68" t="e">
        <f t="shared" ca="1" si="3"/>
        <v>#NAME?</v>
      </c>
    </row>
    <row r="136" spans="2:8" ht="14.25">
      <c r="B136" t="str">
        <f>'ePO-Glossary'!B137</f>
        <v>Contract URI</v>
      </c>
      <c r="C136">
        <f>ROW('ePO-Glossary'!B137)</f>
        <v>137</v>
      </c>
      <c r="D136" t="s">
        <v>1036</v>
      </c>
      <c r="E136">
        <v>468</v>
      </c>
      <c r="F136" t="s">
        <v>1036</v>
      </c>
      <c r="G136">
        <v>463</v>
      </c>
      <c r="H136" s="68" t="e">
        <f t="shared" ref="H136:H167" ca="1" si="4">concat(concat("https://docs.google.com/spreadsheets/d/1zw9aR8GDIDUiTDtSznMxDlZQEAGb8uNzib9KBZLf5yE/edit#gid=0&amp;range=A",G136),concat(":X",E136))</f>
        <v>#NAME?</v>
      </c>
    </row>
    <row r="137" spans="2:8" ht="14.25">
      <c r="B137" t="str">
        <f>'ePO-Glossary'!B138</f>
        <v>Contract URI</v>
      </c>
      <c r="C137">
        <f>ROW('ePO-Glossary'!B138)</f>
        <v>138</v>
      </c>
      <c r="D137" t="s">
        <v>1046</v>
      </c>
      <c r="E137">
        <v>470</v>
      </c>
      <c r="F137" t="s">
        <v>1046</v>
      </c>
      <c r="G137">
        <v>469</v>
      </c>
      <c r="H137" s="68" t="e">
        <f t="shared" ca="1" si="4"/>
        <v>#NAME?</v>
      </c>
    </row>
    <row r="138" spans="2:8" ht="14.25">
      <c r="B138" t="str">
        <f>'ePO-Glossary'!B139</f>
        <v>Country</v>
      </c>
      <c r="C138">
        <f>ROW('ePO-Glossary'!B139)</f>
        <v>139</v>
      </c>
      <c r="D138" t="s">
        <v>1052</v>
      </c>
      <c r="E138">
        <v>474</v>
      </c>
      <c r="F138" t="s">
        <v>1052</v>
      </c>
      <c r="G138">
        <v>471</v>
      </c>
      <c r="H138" s="68" t="e">
        <f t="shared" ca="1" si="4"/>
        <v>#NAME?</v>
      </c>
    </row>
    <row r="139" spans="2:8" ht="14.25">
      <c r="B139" t="str">
        <f>'ePO-Glossary'!B140</f>
        <v>Country</v>
      </c>
      <c r="C139">
        <f>ROW('ePO-Glossary'!B140)</f>
        <v>140</v>
      </c>
      <c r="D139" t="s">
        <v>1059</v>
      </c>
      <c r="E139">
        <v>477</v>
      </c>
      <c r="F139" t="s">
        <v>1059</v>
      </c>
      <c r="G139">
        <v>475</v>
      </c>
      <c r="H139" s="68" t="e">
        <f t="shared" ca="1" si="4"/>
        <v>#NAME?</v>
      </c>
    </row>
    <row r="140" spans="2:8" ht="14.25">
      <c r="B140" t="str">
        <f>'ePO-Glossary'!B141</f>
        <v>Country</v>
      </c>
      <c r="C140">
        <f>ROW('ePO-Glossary'!B141)</f>
        <v>141</v>
      </c>
      <c r="D140" t="s">
        <v>1065</v>
      </c>
      <c r="E140">
        <v>480</v>
      </c>
      <c r="F140" t="s">
        <v>1065</v>
      </c>
      <c r="G140">
        <v>478</v>
      </c>
      <c r="H140" s="68" t="e">
        <f t="shared" ca="1" si="4"/>
        <v>#NAME?</v>
      </c>
    </row>
    <row r="141" spans="2:8" ht="14.25">
      <c r="D141" t="s">
        <v>1071</v>
      </c>
      <c r="E141">
        <v>483</v>
      </c>
      <c r="F141" t="s">
        <v>1071</v>
      </c>
      <c r="G141">
        <v>481</v>
      </c>
      <c r="H141" s="68" t="e">
        <f t="shared" ca="1" si="4"/>
        <v>#NAME?</v>
      </c>
    </row>
    <row r="142" spans="2:8" ht="14.25">
      <c r="B142" t="str">
        <f>'ePO-Glossary'!B142</f>
        <v>Criterion</v>
      </c>
      <c r="C142">
        <f>ROW('ePO-Glossary'!B142)</f>
        <v>142</v>
      </c>
      <c r="D142" t="s">
        <v>1077</v>
      </c>
      <c r="E142">
        <v>485</v>
      </c>
      <c r="F142" t="s">
        <v>1077</v>
      </c>
      <c r="G142">
        <v>484</v>
      </c>
      <c r="H142" s="68" t="e">
        <f t="shared" ca="1" si="4"/>
        <v>#NAME?</v>
      </c>
    </row>
    <row r="143" spans="2:8" ht="14.25">
      <c r="B143" t="str">
        <f>'ePO-Glossary'!B143</f>
        <v>Criterion</v>
      </c>
      <c r="C143">
        <f>ROW('ePO-Glossary'!B143)</f>
        <v>143</v>
      </c>
      <c r="D143" t="s">
        <v>1081</v>
      </c>
      <c r="E143">
        <v>489</v>
      </c>
      <c r="F143" t="s">
        <v>1081</v>
      </c>
      <c r="G143">
        <v>486</v>
      </c>
      <c r="H143" s="68" t="e">
        <f t="shared" ca="1" si="4"/>
        <v>#NAME?</v>
      </c>
    </row>
    <row r="144" spans="2:8" ht="14.25">
      <c r="B144" t="str">
        <f>'ePO-Glossary'!B144</f>
        <v>Criterion</v>
      </c>
      <c r="C144">
        <f>ROW('ePO-Glossary'!B144)</f>
        <v>144</v>
      </c>
      <c r="D144" t="s">
        <v>1088</v>
      </c>
      <c r="E144">
        <v>491</v>
      </c>
      <c r="F144" t="s">
        <v>1088</v>
      </c>
      <c r="G144">
        <v>490</v>
      </c>
      <c r="H144" s="68" t="e">
        <f t="shared" ca="1" si="4"/>
        <v>#NAME?</v>
      </c>
    </row>
    <row r="145" spans="2:8" ht="14.25">
      <c r="B145" t="str">
        <f>'ePO-Glossary'!B145</f>
        <v>Criterion</v>
      </c>
      <c r="C145">
        <f>ROW('ePO-Glossary'!B145)</f>
        <v>145</v>
      </c>
      <c r="D145" t="s">
        <v>1092</v>
      </c>
      <c r="E145">
        <v>493</v>
      </c>
      <c r="F145" t="s">
        <v>1092</v>
      </c>
      <c r="G145">
        <v>492</v>
      </c>
      <c r="H145" s="68" t="e">
        <f t="shared" ca="1" si="4"/>
        <v>#NAME?</v>
      </c>
    </row>
    <row r="146" spans="2:8" ht="14.25">
      <c r="B146" t="str">
        <f>'ePO-Glossary'!B146</f>
        <v>Criterion Weight</v>
      </c>
      <c r="C146">
        <f>ROW('ePO-Glossary'!B146)</f>
        <v>146</v>
      </c>
      <c r="D146" t="s">
        <v>1097</v>
      </c>
      <c r="E146">
        <v>495</v>
      </c>
      <c r="F146" t="s">
        <v>1097</v>
      </c>
      <c r="G146">
        <v>494</v>
      </c>
      <c r="H146" s="68" t="e">
        <f t="shared" ca="1" si="4"/>
        <v>#NAME?</v>
      </c>
    </row>
    <row r="147" spans="2:8" ht="14.25">
      <c r="B147" t="str">
        <f>'ePO-Glossary'!B147</f>
        <v>Criterion Weight</v>
      </c>
      <c r="C147">
        <f>ROW('ePO-Glossary'!B147)</f>
        <v>147</v>
      </c>
      <c r="D147" t="s">
        <v>1103</v>
      </c>
      <c r="E147">
        <v>501</v>
      </c>
      <c r="F147" t="s">
        <v>1103</v>
      </c>
      <c r="G147">
        <v>496</v>
      </c>
      <c r="H147" s="68" t="e">
        <f t="shared" ca="1" si="4"/>
        <v>#NAME?</v>
      </c>
    </row>
    <row r="148" spans="2:8" ht="14.25">
      <c r="B148" t="str">
        <f>'ePO-Glossary'!B148</f>
        <v>Criterion Weight</v>
      </c>
      <c r="C148">
        <f>ROW('ePO-Glossary'!B148)</f>
        <v>148</v>
      </c>
      <c r="D148" t="s">
        <v>1115</v>
      </c>
      <c r="E148">
        <v>503</v>
      </c>
      <c r="F148" t="s">
        <v>1115</v>
      </c>
      <c r="G148">
        <v>502</v>
      </c>
      <c r="H148" s="68" t="e">
        <f t="shared" ca="1" si="4"/>
        <v>#NAME?</v>
      </c>
    </row>
    <row r="149" spans="2:8" ht="14.25">
      <c r="B149" t="str">
        <f>'ePO-Glossary'!B149</f>
        <v>Criterion Weight</v>
      </c>
      <c r="C149">
        <f>ROW('ePO-Glossary'!B149)</f>
        <v>149</v>
      </c>
      <c r="D149" t="s">
        <v>1120</v>
      </c>
      <c r="E149">
        <v>509</v>
      </c>
      <c r="F149" t="s">
        <v>1120</v>
      </c>
      <c r="G149">
        <v>504</v>
      </c>
      <c r="H149" s="68" t="e">
        <f t="shared" ca="1" si="4"/>
        <v>#NAME?</v>
      </c>
    </row>
    <row r="150" spans="2:8" ht="14.25">
      <c r="B150" t="str">
        <f>'ePO-Glossary'!B150</f>
        <v>Criterion Weight</v>
      </c>
      <c r="C150">
        <f>ROW('ePO-Glossary'!B150)</f>
        <v>150</v>
      </c>
      <c r="D150" t="s">
        <v>2147</v>
      </c>
      <c r="E150">
        <v>511</v>
      </c>
      <c r="F150" t="s">
        <v>2147</v>
      </c>
      <c r="G150">
        <v>510</v>
      </c>
      <c r="H150" s="68" t="e">
        <f t="shared" ca="1" si="4"/>
        <v>#NAME?</v>
      </c>
    </row>
    <row r="151" spans="2:8" ht="14.25">
      <c r="B151" t="str">
        <f>'ePO-Glossary'!B151</f>
        <v>Deadline And Description Review</v>
      </c>
      <c r="C151">
        <f>ROW('ePO-Glossary'!B151)</f>
        <v>151</v>
      </c>
      <c r="D151" t="s">
        <v>1131</v>
      </c>
      <c r="E151">
        <v>515</v>
      </c>
      <c r="F151" t="s">
        <v>1131</v>
      </c>
      <c r="G151">
        <v>512</v>
      </c>
      <c r="H151" s="68" t="e">
        <f t="shared" ca="1" si="4"/>
        <v>#NAME?</v>
      </c>
    </row>
    <row r="152" spans="2:8" ht="14.25">
      <c r="B152" t="str">
        <f>'ePO-Glossary'!B152</f>
        <v>Deadline And Description Review</v>
      </c>
      <c r="C152">
        <f>ROW('ePO-Glossary'!B152)</f>
        <v>152</v>
      </c>
      <c r="D152" t="s">
        <v>1139</v>
      </c>
      <c r="E152">
        <v>516</v>
      </c>
      <c r="F152" t="s">
        <v>1139</v>
      </c>
      <c r="G152">
        <v>516</v>
      </c>
      <c r="H152" s="68" t="e">
        <f t="shared" ca="1" si="4"/>
        <v>#NAME?</v>
      </c>
    </row>
    <row r="153" spans="2:8" ht="14.25">
      <c r="B153" t="str">
        <f>'ePO-Glossary'!B153</f>
        <v>Deadline And Description Review</v>
      </c>
      <c r="C153">
        <f>ROW('ePO-Glossary'!B153)</f>
        <v>153</v>
      </c>
      <c r="D153" t="s">
        <v>1143</v>
      </c>
      <c r="E153">
        <v>520</v>
      </c>
      <c r="F153" t="s">
        <v>1143</v>
      </c>
      <c r="G153">
        <v>517</v>
      </c>
      <c r="H153" s="68" t="e">
        <f t="shared" ca="1" si="4"/>
        <v>#NAME?</v>
      </c>
    </row>
    <row r="154" spans="2:8" ht="14.25">
      <c r="B154" t="str">
        <f>'ePO-Glossary'!B154</f>
        <v>Deadline And Description Review</v>
      </c>
      <c r="C154">
        <f>ROW('ePO-Glossary'!B154)</f>
        <v>154</v>
      </c>
      <c r="D154" t="s">
        <v>1152</v>
      </c>
      <c r="E154">
        <v>521</v>
      </c>
      <c r="F154" t="s">
        <v>1152</v>
      </c>
      <c r="G154">
        <v>521</v>
      </c>
      <c r="H154" s="68" t="e">
        <f t="shared" ca="1" si="4"/>
        <v>#NAME?</v>
      </c>
    </row>
    <row r="155" spans="2:8" ht="14.25">
      <c r="B155" t="str">
        <f>'ePO-Glossary'!B155</f>
        <v>Decision Binding Contracting</v>
      </c>
      <c r="C155">
        <f>ROW('ePO-Glossary'!B155)</f>
        <v>155</v>
      </c>
      <c r="D155" t="s">
        <v>1157</v>
      </c>
      <c r="E155">
        <v>523</v>
      </c>
      <c r="F155" t="s">
        <v>1157</v>
      </c>
      <c r="G155">
        <v>522</v>
      </c>
      <c r="H155" s="68" t="e">
        <f t="shared" ca="1" si="4"/>
        <v>#NAME?</v>
      </c>
    </row>
    <row r="156" spans="2:8" ht="14.25">
      <c r="B156" t="str">
        <f>'ePO-Glossary'!B156</f>
        <v>Decision Binding Contracting</v>
      </c>
      <c r="C156">
        <f>ROW('ePO-Glossary'!B156)</f>
        <v>156</v>
      </c>
      <c r="D156" t="s">
        <v>1163</v>
      </c>
      <c r="E156">
        <v>526</v>
      </c>
      <c r="F156" t="s">
        <v>1163</v>
      </c>
      <c r="G156">
        <v>524</v>
      </c>
      <c r="H156" s="68" t="e">
        <f t="shared" ca="1" si="4"/>
        <v>#NAME?</v>
      </c>
    </row>
    <row r="157" spans="2:8" ht="14.25">
      <c r="B157" t="str">
        <f>'ePO-Glossary'!B157</f>
        <v>Decision Binding Contracting</v>
      </c>
      <c r="C157">
        <f>ROW('ePO-Glossary'!B157)</f>
        <v>157</v>
      </c>
      <c r="D157" t="s">
        <v>1170</v>
      </c>
      <c r="E157">
        <v>529</v>
      </c>
      <c r="F157" t="s">
        <v>1170</v>
      </c>
      <c r="G157">
        <v>527</v>
      </c>
      <c r="H157" s="68" t="e">
        <f t="shared" ca="1" si="4"/>
        <v>#NAME?</v>
      </c>
    </row>
    <row r="158" spans="2:8" ht="14.25">
      <c r="B158" t="str">
        <f>'ePO-Glossary'!B158</f>
        <v>Decision Binding Contracting</v>
      </c>
      <c r="C158">
        <f>ROW('ePO-Glossary'!B158)</f>
        <v>158</v>
      </c>
      <c r="D158" t="s">
        <v>1176</v>
      </c>
      <c r="E158">
        <v>534</v>
      </c>
      <c r="F158" t="s">
        <v>1176</v>
      </c>
      <c r="G158">
        <v>530</v>
      </c>
      <c r="H158" s="68" t="e">
        <f t="shared" ca="1" si="4"/>
        <v>#NAME?</v>
      </c>
    </row>
    <row r="159" spans="2:8" ht="14.25">
      <c r="B159" t="str">
        <f>'ePO-Glossary'!B159</f>
        <v>Decision Binding Contracting</v>
      </c>
      <c r="C159">
        <f>ROW('ePO-Glossary'!B159)</f>
        <v>159</v>
      </c>
      <c r="D159" t="s">
        <v>1185</v>
      </c>
      <c r="E159">
        <v>535</v>
      </c>
      <c r="F159" t="s">
        <v>1185</v>
      </c>
      <c r="G159">
        <v>535</v>
      </c>
      <c r="H159" s="68" t="e">
        <f t="shared" ca="1" si="4"/>
        <v>#NAME?</v>
      </c>
    </row>
    <row r="160" spans="2:8" ht="14.25">
      <c r="B160" t="str">
        <f>'ePO-Glossary'!B160</f>
        <v>Delivery Country</v>
      </c>
      <c r="C160">
        <f>ROW('ePO-Glossary'!B160)</f>
        <v>160</v>
      </c>
      <c r="D160" t="s">
        <v>1189</v>
      </c>
      <c r="E160">
        <v>537</v>
      </c>
      <c r="F160" t="s">
        <v>1189</v>
      </c>
      <c r="G160">
        <v>536</v>
      </c>
      <c r="H160" s="68" t="e">
        <f t="shared" ca="1" si="4"/>
        <v>#NAME?</v>
      </c>
    </row>
    <row r="161" spans="2:8" ht="14.25">
      <c r="B161" t="str">
        <f>'ePO-Glossary'!B161</f>
        <v>Dispatch Date</v>
      </c>
      <c r="C161">
        <f>ROW('ePO-Glossary'!B161)</f>
        <v>161</v>
      </c>
      <c r="D161" t="s">
        <v>1194</v>
      </c>
      <c r="E161">
        <v>542</v>
      </c>
      <c r="F161" t="s">
        <v>1194</v>
      </c>
      <c r="G161">
        <v>538</v>
      </c>
      <c r="H161" s="68" t="e">
        <f t="shared" ca="1" si="4"/>
        <v>#NAME?</v>
      </c>
    </row>
    <row r="162" spans="2:8" ht="14.25">
      <c r="B162" t="str">
        <f>'ePO-Glossary'!B162</f>
        <v>Dispatch Date</v>
      </c>
      <c r="C162">
        <f>ROW('ePO-Glossary'!B162)</f>
        <v>162</v>
      </c>
      <c r="D162" t="s">
        <v>1201</v>
      </c>
      <c r="E162">
        <v>547</v>
      </c>
      <c r="F162" t="s">
        <v>1201</v>
      </c>
      <c r="G162">
        <v>543</v>
      </c>
      <c r="H162" s="68" t="e">
        <f t="shared" ca="1" si="4"/>
        <v>#NAME?</v>
      </c>
    </row>
    <row r="163" spans="2:8" ht="14.25">
      <c r="B163" t="str">
        <f>'ePO-Glossary'!B163</f>
        <v>Dispatch Date</v>
      </c>
      <c r="C163">
        <f>ROW('ePO-Glossary'!B163)</f>
        <v>163</v>
      </c>
      <c r="D163" t="s">
        <v>1209</v>
      </c>
      <c r="E163">
        <v>550</v>
      </c>
      <c r="F163" t="s">
        <v>1209</v>
      </c>
      <c r="G163">
        <v>548</v>
      </c>
      <c r="H163" s="68" t="e">
        <f t="shared" ca="1" si="4"/>
        <v>#NAME?</v>
      </c>
    </row>
    <row r="164" spans="2:8" ht="14.25">
      <c r="B164" t="str">
        <f>'ePO-Glossary'!B164</f>
        <v>Dispatch Date</v>
      </c>
      <c r="C164">
        <f>ROW('ePO-Glossary'!B164)</f>
        <v>164</v>
      </c>
      <c r="D164" t="s">
        <v>1214</v>
      </c>
      <c r="E164">
        <v>557</v>
      </c>
      <c r="F164" t="s">
        <v>1214</v>
      </c>
      <c r="G164">
        <v>551</v>
      </c>
      <c r="H164" s="68" t="e">
        <f t="shared" ca="1" si="4"/>
        <v>#NAME?</v>
      </c>
    </row>
    <row r="165" spans="2:8" ht="14.25">
      <c r="B165" t="str">
        <f>'ePO-Glossary'!B165</f>
        <v>Dispatch Date</v>
      </c>
      <c r="C165">
        <f>ROW('ePO-Glossary'!B165)</f>
        <v>165</v>
      </c>
      <c r="D165" t="s">
        <v>1227</v>
      </c>
      <c r="E165">
        <v>561</v>
      </c>
      <c r="F165" t="s">
        <v>1227</v>
      </c>
      <c r="G165">
        <v>558</v>
      </c>
      <c r="H165" s="68" t="e">
        <f t="shared" ca="1" si="4"/>
        <v>#NAME?</v>
      </c>
    </row>
    <row r="166" spans="2:8" ht="14.25">
      <c r="B166" t="str">
        <f>'ePO-Glossary'!B166</f>
        <v>Dispatch Date</v>
      </c>
      <c r="C166">
        <f>ROW('ePO-Glossary'!B166)</f>
        <v>166</v>
      </c>
      <c r="D166" t="s">
        <v>1235</v>
      </c>
      <c r="E166">
        <v>565</v>
      </c>
      <c r="F166" t="s">
        <v>1235</v>
      </c>
      <c r="G166">
        <v>562</v>
      </c>
      <c r="H166" s="68" t="e">
        <f t="shared" ca="1" si="4"/>
        <v>#NAME?</v>
      </c>
    </row>
    <row r="167" spans="2:8" ht="14.25">
      <c r="B167" t="str">
        <f>'ePO-Glossary'!B167</f>
        <v>Dispatch Date</v>
      </c>
      <c r="C167">
        <f>ROW('ePO-Glossary'!B167)</f>
        <v>167</v>
      </c>
      <c r="D167" t="s">
        <v>1244</v>
      </c>
      <c r="E167">
        <v>567</v>
      </c>
      <c r="F167" t="s">
        <v>1244</v>
      </c>
      <c r="G167">
        <v>566</v>
      </c>
      <c r="H167" s="68" t="e">
        <f t="shared" ca="1" si="4"/>
        <v>#NAME?</v>
      </c>
    </row>
    <row r="168" spans="2:8" ht="14.25">
      <c r="B168" t="str">
        <f>'ePO-Glossary'!B168</f>
        <v>Duration Or Date Start Date End</v>
      </c>
      <c r="C168">
        <f>ROW('ePO-Glossary'!B168)</f>
        <v>168</v>
      </c>
      <c r="D168" t="s">
        <v>1249</v>
      </c>
      <c r="E168">
        <v>569</v>
      </c>
      <c r="F168" t="s">
        <v>1249</v>
      </c>
      <c r="G168">
        <v>568</v>
      </c>
      <c r="H168" s="68" t="e">
        <f t="shared" ref="H168:H195" ca="1" si="5">concat(concat("https://docs.google.com/spreadsheets/d/1zw9aR8GDIDUiTDtSznMxDlZQEAGb8uNzib9KBZLf5yE/edit#gid=0&amp;range=A",G168),concat(":X",E168))</f>
        <v>#NAME?</v>
      </c>
    </row>
    <row r="169" spans="2:8" ht="14.25">
      <c r="B169" t="str">
        <f>'ePO-Glossary'!B169</f>
        <v>Duration Or Date Start Date End</v>
      </c>
      <c r="C169">
        <f>ROW('ePO-Glossary'!B169)</f>
        <v>169</v>
      </c>
      <c r="D169" t="s">
        <v>1254</v>
      </c>
      <c r="E169">
        <v>571</v>
      </c>
      <c r="F169" t="s">
        <v>1254</v>
      </c>
      <c r="G169">
        <v>570</v>
      </c>
      <c r="H169" s="68" t="e">
        <f t="shared" ca="1" si="5"/>
        <v>#NAME?</v>
      </c>
    </row>
    <row r="170" spans="2:8" ht="14.25">
      <c r="B170" t="str">
        <f>'ePO-Glossary'!B170</f>
        <v>Duration Or Date Start Date End</v>
      </c>
      <c r="C170">
        <f>ROW('ePO-Glossary'!B170)</f>
        <v>170</v>
      </c>
      <c r="D170" t="s">
        <v>1260</v>
      </c>
      <c r="E170">
        <v>572</v>
      </c>
      <c r="F170" t="s">
        <v>1260</v>
      </c>
      <c r="G170">
        <v>572</v>
      </c>
      <c r="H170" s="68" t="e">
        <f t="shared" ca="1" si="5"/>
        <v>#NAME?</v>
      </c>
    </row>
    <row r="171" spans="2:8" ht="14.25">
      <c r="B171" t="str">
        <f>'ePO-Glossary'!B171</f>
        <v>Duration Or Date Start Date End</v>
      </c>
      <c r="C171">
        <f>ROW('ePO-Glossary'!B171)</f>
        <v>171</v>
      </c>
      <c r="D171" t="s">
        <v>1264</v>
      </c>
      <c r="E171">
        <v>576</v>
      </c>
      <c r="F171" t="s">
        <v>1264</v>
      </c>
      <c r="G171">
        <v>573</v>
      </c>
      <c r="H171" s="68" t="e">
        <f t="shared" ca="1" si="5"/>
        <v>#NAME?</v>
      </c>
    </row>
    <row r="172" spans="2:8" ht="14.25">
      <c r="B172" t="str">
        <f>'ePO-Glossary'!B172</f>
        <v>Duration Or Date Start Date End</v>
      </c>
      <c r="C172">
        <f>ROW('ePO-Glossary'!B172)</f>
        <v>172</v>
      </c>
      <c r="D172" t="s">
        <v>1273</v>
      </c>
      <c r="E172">
        <v>579</v>
      </c>
      <c r="F172" t="s">
        <v>1273</v>
      </c>
      <c r="G172">
        <v>577</v>
      </c>
      <c r="H172" s="68" t="e">
        <f t="shared" ca="1" si="5"/>
        <v>#NAME?</v>
      </c>
    </row>
    <row r="173" spans="2:8" ht="14.25">
      <c r="B173" t="str">
        <f>'ePO-Glossary'!B173</f>
        <v>Duration Or Date Start Date End</v>
      </c>
      <c r="C173">
        <f>ROW('ePO-Glossary'!B173)</f>
        <v>173</v>
      </c>
      <c r="D173" t="s">
        <v>1282</v>
      </c>
      <c r="E173">
        <v>581</v>
      </c>
      <c r="F173" t="s">
        <v>1282</v>
      </c>
      <c r="G173">
        <v>580</v>
      </c>
      <c r="H173" s="68" t="e">
        <f t="shared" ca="1" si="5"/>
        <v>#NAME?</v>
      </c>
    </row>
    <row r="174" spans="2:8" ht="14.25">
      <c r="B174" t="str">
        <f>'ePO-Glossary'!B174</f>
        <v>Duration Or Date Start Date End</v>
      </c>
      <c r="C174">
        <f>ROW('ePO-Glossary'!B174)</f>
        <v>174</v>
      </c>
      <c r="D174" t="s">
        <v>1287</v>
      </c>
      <c r="E174">
        <v>582</v>
      </c>
      <c r="F174" t="s">
        <v>1287</v>
      </c>
      <c r="G174">
        <v>582</v>
      </c>
      <c r="H174" s="68" t="e">
        <f t="shared" ca="1" si="5"/>
        <v>#NAME?</v>
      </c>
    </row>
    <row r="175" spans="2:8" ht="14.25">
      <c r="B175" t="str">
        <f>'ePO-Glossary'!B175</f>
        <v>Dynamic Purchasing System (DPS)</v>
      </c>
      <c r="C175">
        <f>ROW('ePO-Glossary'!B175)</f>
        <v>175</v>
      </c>
      <c r="D175" t="s">
        <v>1291</v>
      </c>
      <c r="E175">
        <v>584</v>
      </c>
      <c r="F175" t="s">
        <v>1291</v>
      </c>
      <c r="G175">
        <v>583</v>
      </c>
      <c r="H175" s="68" t="e">
        <f t="shared" ca="1" si="5"/>
        <v>#NAME?</v>
      </c>
    </row>
    <row r="176" spans="2:8" ht="14.25">
      <c r="B176" t="str">
        <f>'ePO-Glossary'!B176</f>
        <v>Dynamic Purchasing System (DPS)</v>
      </c>
      <c r="C176">
        <f>ROW('ePO-Glossary'!B176)</f>
        <v>176</v>
      </c>
      <c r="D176" t="s">
        <v>1296</v>
      </c>
      <c r="E176">
        <v>587</v>
      </c>
      <c r="F176" t="s">
        <v>1296</v>
      </c>
      <c r="G176">
        <v>585</v>
      </c>
      <c r="H176" s="68" t="e">
        <f t="shared" ca="1" si="5"/>
        <v>#NAME?</v>
      </c>
    </row>
    <row r="177" spans="2:8" ht="14.25">
      <c r="B177" t="str">
        <f>'ePO-Glossary'!B177</f>
        <v>e-Auction</v>
      </c>
      <c r="C177">
        <f>ROW('ePO-Glossary'!B177)</f>
        <v>177</v>
      </c>
      <c r="D177" t="s">
        <v>1306</v>
      </c>
      <c r="E177">
        <v>600</v>
      </c>
      <c r="F177" t="s">
        <v>1306</v>
      </c>
      <c r="G177">
        <v>588</v>
      </c>
      <c r="H177" s="68" t="e">
        <f t="shared" ca="1" si="5"/>
        <v>#NAME?</v>
      </c>
    </row>
    <row r="178" spans="2:8" ht="14.25">
      <c r="B178" t="str">
        <f>'ePO-Glossary'!B178</f>
        <v>e-Auction</v>
      </c>
      <c r="C178">
        <f>ROW('ePO-Glossary'!B178)</f>
        <v>178</v>
      </c>
      <c r="D178" t="s">
        <v>1329</v>
      </c>
      <c r="E178">
        <v>605</v>
      </c>
      <c r="F178" t="s">
        <v>1329</v>
      </c>
      <c r="G178">
        <v>601</v>
      </c>
      <c r="H178" s="68" t="e">
        <f t="shared" ca="1" si="5"/>
        <v>#NAME?</v>
      </c>
    </row>
    <row r="179" spans="2:8" ht="14.25">
      <c r="B179" t="str">
        <f>'ePO-Glossary'!B179</f>
        <v>e-Auction</v>
      </c>
      <c r="C179">
        <f>ROW('ePO-Glossary'!B179)</f>
        <v>179</v>
      </c>
      <c r="D179" t="s">
        <v>1336</v>
      </c>
      <c r="E179">
        <v>606</v>
      </c>
      <c r="F179" t="s">
        <v>1336</v>
      </c>
      <c r="G179">
        <v>606</v>
      </c>
      <c r="H179" s="68" t="e">
        <f t="shared" ca="1" si="5"/>
        <v>#NAME?</v>
      </c>
    </row>
    <row r="180" spans="2:8" ht="14.25">
      <c r="B180" t="str">
        <f>'ePO-Glossary'!B180</f>
        <v>e-Auction</v>
      </c>
      <c r="C180">
        <f>ROW('ePO-Glossary'!B180)</f>
        <v>180</v>
      </c>
      <c r="D180" t="s">
        <v>1341</v>
      </c>
      <c r="E180">
        <v>608</v>
      </c>
      <c r="F180" t="s">
        <v>1341</v>
      </c>
      <c r="G180">
        <v>607</v>
      </c>
      <c r="H180" s="68" t="e">
        <f t="shared" ca="1" si="5"/>
        <v>#NAME?</v>
      </c>
    </row>
    <row r="181" spans="2:8" ht="14.25">
      <c r="B181" t="str">
        <f>'ePO-Glossary'!B181</f>
        <v>e-Auction</v>
      </c>
      <c r="C181">
        <f>ROW('ePO-Glossary'!B181)</f>
        <v>181</v>
      </c>
      <c r="D181" t="s">
        <v>1346</v>
      </c>
      <c r="E181">
        <v>612</v>
      </c>
      <c r="F181" t="s">
        <v>1346</v>
      </c>
      <c r="G181">
        <v>609</v>
      </c>
      <c r="H181" s="68" t="e">
        <f t="shared" ca="1" si="5"/>
        <v>#NAME?</v>
      </c>
    </row>
    <row r="182" spans="2:8" ht="14.25">
      <c r="B182" t="str">
        <f>'ePO-Glossary'!B182</f>
        <v>e-Auction Description</v>
      </c>
      <c r="C182">
        <f>ROW('ePO-Glossary'!B182)</f>
        <v>182</v>
      </c>
      <c r="D182" t="s">
        <v>1351</v>
      </c>
      <c r="E182">
        <v>617</v>
      </c>
      <c r="F182" t="s">
        <v>1351</v>
      </c>
      <c r="G182">
        <v>613</v>
      </c>
      <c r="H182" s="68" t="e">
        <f t="shared" ca="1" si="5"/>
        <v>#NAME?</v>
      </c>
    </row>
    <row r="183" spans="2:8" ht="14.25">
      <c r="B183" t="str">
        <f>'ePO-Glossary'!B183</f>
        <v>e-Auction Description</v>
      </c>
      <c r="C183">
        <f>ROW('ePO-Glossary'!B183)</f>
        <v>183</v>
      </c>
      <c r="D183" t="s">
        <v>1358</v>
      </c>
      <c r="E183">
        <v>619</v>
      </c>
      <c r="F183" t="s">
        <v>1358</v>
      </c>
      <c r="G183">
        <v>618</v>
      </c>
      <c r="H183" s="68" t="e">
        <f t="shared" ca="1" si="5"/>
        <v>#NAME?</v>
      </c>
    </row>
    <row r="184" spans="2:8" ht="14.25">
      <c r="B184" t="str">
        <f>'ePO-Glossary'!B184</f>
        <v>e-Auction Description</v>
      </c>
      <c r="C184">
        <f>ROW('ePO-Glossary'!B184)</f>
        <v>184</v>
      </c>
      <c r="D184" t="s">
        <v>1362</v>
      </c>
      <c r="E184">
        <v>621</v>
      </c>
      <c r="F184" t="s">
        <v>1362</v>
      </c>
      <c r="G184">
        <v>620</v>
      </c>
      <c r="H184" s="68" t="e">
        <f t="shared" ca="1" si="5"/>
        <v>#NAME?</v>
      </c>
    </row>
    <row r="185" spans="2:8" ht="14.25">
      <c r="B185" t="str">
        <f>'ePO-Glossary'!B185</f>
        <v>e-Auction Description</v>
      </c>
      <c r="C185">
        <f>ROW('ePO-Glossary'!B185)</f>
        <v>185</v>
      </c>
      <c r="D185" t="s">
        <v>1367</v>
      </c>
      <c r="E185">
        <v>623</v>
      </c>
      <c r="F185" t="s">
        <v>1367</v>
      </c>
      <c r="G185">
        <v>622</v>
      </c>
      <c r="H185" s="68" t="e">
        <f t="shared" ca="1" si="5"/>
        <v>#NAME?</v>
      </c>
    </row>
    <row r="186" spans="2:8" ht="14.25">
      <c r="B186" t="str">
        <f>'ePO-Glossary'!B186</f>
        <v>e-Auction Indicator</v>
      </c>
      <c r="C186">
        <f>ROW('ePO-Glossary'!B186)</f>
        <v>186</v>
      </c>
      <c r="D186" t="s">
        <v>1372</v>
      </c>
      <c r="E186">
        <v>625</v>
      </c>
      <c r="F186" t="s">
        <v>1372</v>
      </c>
      <c r="G186">
        <v>624</v>
      </c>
      <c r="H186" s="68" t="e">
        <f t="shared" ca="1" si="5"/>
        <v>#NAME?</v>
      </c>
    </row>
    <row r="187" spans="2:8" ht="14.25">
      <c r="B187" t="str">
        <f>'ePO-Glossary'!B187</f>
        <v>e-Auction Indicator</v>
      </c>
      <c r="C187">
        <f>ROW('ePO-Glossary'!B187)</f>
        <v>187</v>
      </c>
      <c r="D187" t="s">
        <v>1377</v>
      </c>
      <c r="E187">
        <v>628</v>
      </c>
      <c r="F187" t="s">
        <v>1377</v>
      </c>
      <c r="G187">
        <v>626</v>
      </c>
      <c r="H187" s="68" t="e">
        <f t="shared" ca="1" si="5"/>
        <v>#NAME?</v>
      </c>
    </row>
    <row r="188" spans="2:8" ht="14.25">
      <c r="B188" t="str">
        <f>'ePO-Glossary'!B188</f>
        <v>e-Auction Indicator</v>
      </c>
      <c r="C188">
        <f>ROW('ePO-Glossary'!B188)</f>
        <v>188</v>
      </c>
      <c r="D188" t="s">
        <v>1385</v>
      </c>
      <c r="E188">
        <v>629</v>
      </c>
      <c r="F188" t="s">
        <v>1385</v>
      </c>
      <c r="G188">
        <v>629</v>
      </c>
      <c r="H188" s="68" t="e">
        <f t="shared" ca="1" si="5"/>
        <v>#NAME?</v>
      </c>
    </row>
    <row r="189" spans="2:8" ht="14.25">
      <c r="B189" t="str">
        <f>'ePO-Glossary'!B189</f>
        <v>e-Auction Indicator</v>
      </c>
      <c r="C189">
        <f>ROW('ePO-Glossary'!B189)</f>
        <v>189</v>
      </c>
      <c r="D189" t="s">
        <v>1389</v>
      </c>
      <c r="E189">
        <v>634</v>
      </c>
      <c r="F189" t="s">
        <v>1389</v>
      </c>
      <c r="G189">
        <v>630</v>
      </c>
      <c r="H189" s="68" t="e">
        <f t="shared" ca="1" si="5"/>
        <v>#NAME?</v>
      </c>
    </row>
    <row r="190" spans="2:8" ht="14.25">
      <c r="B190" t="str">
        <f>'ePO-Glossary'!B190</f>
        <v>e-Auction URI</v>
      </c>
      <c r="C190">
        <f>ROW('ePO-Glossary'!B190)</f>
        <v>190</v>
      </c>
      <c r="D190" t="s">
        <v>1399</v>
      </c>
      <c r="E190">
        <v>644</v>
      </c>
      <c r="F190" t="s">
        <v>1399</v>
      </c>
      <c r="G190">
        <v>635</v>
      </c>
      <c r="H190" s="68" t="e">
        <f t="shared" ca="1" si="5"/>
        <v>#NAME?</v>
      </c>
    </row>
    <row r="191" spans="2:8" ht="14.25">
      <c r="B191" t="str">
        <f>'ePO-Glossary'!B191</f>
        <v>e-Auction URI</v>
      </c>
      <c r="C191">
        <f>ROW('ePO-Glossary'!B191)</f>
        <v>191</v>
      </c>
      <c r="D191" t="s">
        <v>1413</v>
      </c>
      <c r="E191">
        <v>647</v>
      </c>
      <c r="F191" t="s">
        <v>1413</v>
      </c>
      <c r="G191">
        <v>645</v>
      </c>
      <c r="H191" s="68" t="e">
        <f t="shared" ca="1" si="5"/>
        <v>#NAME?</v>
      </c>
    </row>
    <row r="192" spans="2:8" ht="14.25">
      <c r="B192" t="str">
        <f>'ePO-Glossary'!B192</f>
        <v>e-Auction URI</v>
      </c>
      <c r="C192">
        <f>ROW('ePO-Glossary'!B192)</f>
        <v>192</v>
      </c>
      <c r="D192" t="s">
        <v>1421</v>
      </c>
      <c r="E192">
        <v>651</v>
      </c>
      <c r="F192" t="s">
        <v>1421</v>
      </c>
      <c r="G192">
        <v>648</v>
      </c>
      <c r="H192" s="68" t="e">
        <f t="shared" ca="1" si="5"/>
        <v>#NAME?</v>
      </c>
    </row>
    <row r="193" spans="2:8" ht="14.25">
      <c r="B193" t="str">
        <f>'ePO-Glossary'!B193</f>
        <v>e-Auction URI</v>
      </c>
      <c r="C193">
        <f>ROW('ePO-Glossary'!B193)</f>
        <v>193</v>
      </c>
      <c r="D193" t="s">
        <v>1432</v>
      </c>
      <c r="E193">
        <v>657</v>
      </c>
      <c r="F193" t="s">
        <v>1432</v>
      </c>
      <c r="G193">
        <v>652</v>
      </c>
      <c r="H193" s="68" t="e">
        <f t="shared" ca="1" si="5"/>
        <v>#NAME?</v>
      </c>
    </row>
    <row r="194" spans="2:8" ht="14.25">
      <c r="B194" t="str">
        <f>'ePO-Glossary'!B194</f>
        <v>Economic And Financial Standing</v>
      </c>
      <c r="C194">
        <f>ROW('ePO-Glossary'!B194)</f>
        <v>194</v>
      </c>
      <c r="D194" t="s">
        <v>1443</v>
      </c>
      <c r="E194">
        <v>658</v>
      </c>
      <c r="F194" t="s">
        <v>1443</v>
      </c>
      <c r="G194">
        <v>658</v>
      </c>
      <c r="H194" s="68" t="e">
        <f t="shared" ca="1" si="5"/>
        <v>#NAME?</v>
      </c>
    </row>
    <row r="195" spans="2:8" ht="14.25">
      <c r="B195" t="str">
        <f>'ePO-Glossary'!B195</f>
        <v>Economic And Financial Standing</v>
      </c>
      <c r="C195">
        <f>ROW('ePO-Glossary'!B195)</f>
        <v>195</v>
      </c>
      <c r="D195" t="s">
        <v>1447</v>
      </c>
      <c r="E195">
        <v>661</v>
      </c>
      <c r="F195" t="s">
        <v>1447</v>
      </c>
      <c r="G195">
        <v>659</v>
      </c>
      <c r="H195" s="68" t="e">
        <f t="shared" ca="1" si="5"/>
        <v>#NAME?</v>
      </c>
    </row>
    <row r="196" spans="2:8" ht="14.25">
      <c r="B196" t="str">
        <f>'ePO-Glossary'!B196</f>
        <v>Economic And Financial Standing</v>
      </c>
      <c r="C196">
        <f>ROW('ePO-Glossary'!B196)</f>
        <v>196</v>
      </c>
    </row>
    <row r="197" spans="2:8" ht="14.25">
      <c r="B197" t="str">
        <f>'ePO-Glossary'!B197</f>
        <v>Economic And Financial Standing</v>
      </c>
      <c r="C197">
        <f>ROW('ePO-Glossary'!B197)</f>
        <v>197</v>
      </c>
    </row>
    <row r="198" spans="2:8" ht="14.25">
      <c r="B198" t="str">
        <f>'ePO-Glossary'!B198</f>
        <v>Economic And Financial Standing</v>
      </c>
      <c r="C198">
        <f>ROW('ePO-Glossary'!B198)</f>
        <v>198</v>
      </c>
    </row>
    <row r="199" spans="2:8" ht="14.25">
      <c r="B199" t="str">
        <f>'ePO-Glossary'!B199</f>
        <v>Economic And Financial Standing</v>
      </c>
      <c r="C199">
        <f>ROW('ePO-Glossary'!B199)</f>
        <v>199</v>
      </c>
    </row>
    <row r="200" spans="2:8" ht="14.25">
      <c r="B200" t="str">
        <f>'ePO-Glossary'!B200</f>
        <v>Economic And Financial Standing</v>
      </c>
      <c r="C200">
        <f>ROW('ePO-Glossary'!B200)</f>
        <v>200</v>
      </c>
    </row>
    <row r="201" spans="2:8" ht="14.25">
      <c r="B201" t="str">
        <f>'ePO-Glossary'!B203</f>
        <v>Economic Operator</v>
      </c>
      <c r="C201">
        <f>ROW('ePO-Glossary'!B203)</f>
        <v>203</v>
      </c>
    </row>
    <row r="202" spans="2:8" ht="14.25">
      <c r="B202" t="str">
        <f>'ePO-Glossary'!B201</f>
        <v>Economic Operator</v>
      </c>
      <c r="C202">
        <f>ROW('ePO-Glossary'!B201)</f>
        <v>201</v>
      </c>
    </row>
    <row r="203" spans="2:8" ht="14.25">
      <c r="B203" t="str">
        <f>'ePO-Glossary'!B202</f>
        <v>Economic Operator</v>
      </c>
      <c r="C203">
        <f>ROW('ePO-Glossary'!B202)</f>
        <v>202</v>
      </c>
    </row>
    <row r="204" spans="2:8" ht="14.25">
      <c r="B204" t="str">
        <f>'ePO-Glossary'!B204</f>
        <v>Economic Operator</v>
      </c>
      <c r="C204">
        <f>ROW('ePO-Glossary'!B204)</f>
        <v>204</v>
      </c>
    </row>
    <row r="205" spans="2:8" ht="14.25">
      <c r="B205" t="str">
        <f>'ePO-Glossary'!B205</f>
        <v>Economic Operator Short List</v>
      </c>
      <c r="C205">
        <f>ROW('ePO-Glossary'!B205)</f>
        <v>205</v>
      </c>
    </row>
    <row r="206" spans="2:8" ht="14.25">
      <c r="B206" t="str">
        <f>'ePO-Glossary'!B206</f>
        <v>Economic Operator Short List</v>
      </c>
      <c r="C206">
        <f>ROW('ePO-Glossary'!B206)</f>
        <v>206</v>
      </c>
    </row>
    <row r="207" spans="2:8" ht="14.25">
      <c r="B207" t="str">
        <f>'ePO-Glossary'!B207</f>
        <v>Economic Operator Short List</v>
      </c>
      <c r="C207">
        <f>ROW('ePO-Glossary'!B207)</f>
        <v>207</v>
      </c>
    </row>
    <row r="208" spans="2:8" ht="14.25">
      <c r="B208" t="str">
        <f>'ePO-Glossary'!B208</f>
        <v>Economic Operator Short List</v>
      </c>
      <c r="C208">
        <f>ROW('ePO-Glossary'!B208)</f>
        <v>208</v>
      </c>
    </row>
    <row r="209" spans="2:3" ht="14.25">
      <c r="B209" t="str">
        <f>'ePO-Glossary'!B209</f>
        <v>Economic Operator Short List</v>
      </c>
      <c r="C209">
        <f>ROW('ePO-Glossary'!B209)</f>
        <v>209</v>
      </c>
    </row>
    <row r="210" spans="2:3" ht="14.25"/>
    <row r="211" spans="2:3" ht="14.25">
      <c r="B211" t="str">
        <f>'ePO-Glossary'!B210</f>
        <v>e-Delivery Gateway</v>
      </c>
      <c r="C211">
        <f>ROW('ePO-Glossary'!B210)</f>
        <v>210</v>
      </c>
    </row>
    <row r="212" spans="2:3" ht="14.25">
      <c r="B212" t="str">
        <f>'ePO-Glossary'!B211</f>
        <v>Electronic Catalogue</v>
      </c>
      <c r="C212">
        <f>ROW('ePO-Glossary'!B211)</f>
        <v>211</v>
      </c>
    </row>
    <row r="213" spans="2:3" ht="14.25">
      <c r="B213" t="str">
        <f>'ePO-Glossary'!B212</f>
        <v>Electronic Catalogue</v>
      </c>
      <c r="C213">
        <f>ROW('ePO-Glossary'!B212)</f>
        <v>212</v>
      </c>
    </row>
    <row r="214" spans="2:3" ht="14.25">
      <c r="B214" t="str">
        <f>'ePO-Glossary'!B213</f>
        <v>Electronic Catalogue</v>
      </c>
      <c r="C214">
        <f>ROW('ePO-Glossary'!B213)</f>
        <v>213</v>
      </c>
    </row>
    <row r="215" spans="2:3" ht="14.25">
      <c r="B215" t="str">
        <f>'ePO-Glossary'!B214</f>
        <v>Electronic Catalogue</v>
      </c>
      <c r="C215">
        <f>ROW('ePO-Glossary'!B214)</f>
        <v>214</v>
      </c>
    </row>
    <row r="216" spans="2:3" ht="14.25">
      <c r="B216" t="str">
        <f>'ePO-Glossary'!B215</f>
        <v>Electronic Catalogue</v>
      </c>
      <c r="C216">
        <f>ROW('ePO-Glossary'!B215)</f>
        <v>215</v>
      </c>
    </row>
    <row r="217" spans="2:3" ht="14.25">
      <c r="B217" t="str">
        <f>'ePO-Glossary'!B217</f>
        <v>Electronic Catalogue Indicator</v>
      </c>
      <c r="C217">
        <f>ROW('ePO-Glossary'!B217)</f>
        <v>217</v>
      </c>
    </row>
    <row r="218" spans="2:3" ht="14.25">
      <c r="B218" t="str">
        <f>'ePO-Glossary'!B218</f>
        <v>Electronic Catalogue Indicator</v>
      </c>
      <c r="C218">
        <f>ROW('ePO-Glossary'!B218)</f>
        <v>218</v>
      </c>
    </row>
    <row r="219" spans="2:3" ht="14.25">
      <c r="B219" t="str">
        <f>'ePO-Glossary'!B219</f>
        <v>Electronic Catalogue Indicator</v>
      </c>
      <c r="C219">
        <f>ROW('ePO-Glossary'!B219)</f>
        <v>219</v>
      </c>
    </row>
    <row r="220" spans="2:3" ht="14.25">
      <c r="B220" t="str">
        <f>'ePO-Glossary'!B216</f>
        <v>Electronic Catalogue Indicator</v>
      </c>
      <c r="C220">
        <f>ROW('ePO-Glossary'!B216)</f>
        <v>216</v>
      </c>
    </row>
    <row r="221" spans="2:3" ht="14.25">
      <c r="B221" t="str">
        <f>'ePO-Glossary'!B220</f>
        <v>Electronic means</v>
      </c>
      <c r="C221">
        <f>ROW('ePO-Glossary'!B220)</f>
        <v>220</v>
      </c>
    </row>
    <row r="222" spans="2:3" ht="14.25">
      <c r="B222" t="str">
        <f>'ePO-Glossary'!B221</f>
        <v>Electronic means</v>
      </c>
      <c r="C222">
        <f>ROW('ePO-Glossary'!B221)</f>
        <v>221</v>
      </c>
    </row>
    <row r="223" spans="2:3" ht="14.25">
      <c r="B223" t="str">
        <f>'ePO-Glossary'!B222</f>
        <v>Electronic means</v>
      </c>
      <c r="C223">
        <f>ROW('ePO-Glossary'!B222)</f>
        <v>222</v>
      </c>
    </row>
    <row r="224" spans="2:3" ht="14.25">
      <c r="B224" t="str">
        <f>'ePO-Glossary'!B223</f>
        <v>Electronic means</v>
      </c>
      <c r="C224">
        <f>ROW('ePO-Glossary'!B223)</f>
        <v>223</v>
      </c>
    </row>
    <row r="225" spans="2:3" ht="14.25">
      <c r="B225" t="str">
        <f>'ePO-Glossary'!B224</f>
        <v>Electronic Ordering</v>
      </c>
      <c r="C225">
        <f>ROW('ePO-Glossary'!B224)</f>
        <v>224</v>
      </c>
    </row>
    <row r="226" spans="2:3" ht="14.25">
      <c r="B226" t="str">
        <f>'ePO-Glossary'!B225</f>
        <v>Electronic Ordering</v>
      </c>
      <c r="C226">
        <f>ROW('ePO-Glossary'!B225)</f>
        <v>225</v>
      </c>
    </row>
    <row r="227" spans="2:3" ht="14.25">
      <c r="B227" t="str">
        <f>'ePO-Glossary'!B226</f>
        <v>Electronic Payment</v>
      </c>
      <c r="C227">
        <f>ROW('ePO-Glossary'!B226)</f>
        <v>226</v>
      </c>
    </row>
    <row r="228" spans="2:3" ht="14.25">
      <c r="B228" t="str">
        <f>'ePO-Glossary'!B227</f>
        <v>Electronic Payment</v>
      </c>
      <c r="C228">
        <f>ROW('ePO-Glossary'!B227)</f>
        <v>227</v>
      </c>
    </row>
    <row r="229" spans="2:3" ht="14.25">
      <c r="B229" t="str">
        <f>'ePO-Glossary'!B228</f>
        <v>Electronic Submission</v>
      </c>
      <c r="C229">
        <f>ROW('ePO-Glossary'!B228)</f>
        <v>228</v>
      </c>
    </row>
    <row r="230" spans="2:3" ht="14.25">
      <c r="B230" t="str">
        <f>'ePO-Glossary'!B229</f>
        <v>Electronic Submission</v>
      </c>
      <c r="C230">
        <f>ROW('ePO-Glossary'!B229)</f>
        <v>229</v>
      </c>
    </row>
    <row r="231" spans="2:3" ht="14.25">
      <c r="B231" t="str">
        <f>'ePO-Glossary'!B230</f>
        <v>Electronic Submission</v>
      </c>
      <c r="C231">
        <f>ROW('ePO-Glossary'!B230)</f>
        <v>230</v>
      </c>
    </row>
    <row r="232" spans="2:3" ht="14.25">
      <c r="B232" t="str">
        <f>'ePO-Glossary'!B231</f>
        <v>Electronic Submission</v>
      </c>
      <c r="C232">
        <f>ROW('ePO-Glossary'!B231)</f>
        <v>231</v>
      </c>
    </row>
    <row r="233" spans="2:3" ht="14.25">
      <c r="B233" t="str">
        <f>'ePO-Glossary'!B232</f>
        <v>Email</v>
      </c>
      <c r="C233">
        <f>ROW('ePO-Glossary'!B232)</f>
        <v>232</v>
      </c>
    </row>
    <row r="234" spans="2:3" ht="14.25">
      <c r="B234" t="str">
        <f>'ePO-Glossary'!B233</f>
        <v>Email</v>
      </c>
      <c r="C234">
        <f>ROW('ePO-Glossary'!B233)</f>
        <v>233</v>
      </c>
    </row>
    <row r="235" spans="2:3" ht="14.25">
      <c r="B235" t="str">
        <f>'ePO-Glossary'!B234</f>
        <v>Employment Party</v>
      </c>
      <c r="C235">
        <f>ROW('ePO-Glossary'!B234)</f>
        <v>234</v>
      </c>
    </row>
    <row r="236" spans="2:3" ht="14.25">
      <c r="B236" t="str">
        <f>'ePO-Glossary'!B235</f>
        <v>Employment Party</v>
      </c>
      <c r="C236">
        <f>ROW('ePO-Glossary'!B235)</f>
        <v>235</v>
      </c>
    </row>
    <row r="237" spans="2:3" ht="14.25">
      <c r="B237" t="str">
        <f>'ePO-Glossary'!B236</f>
        <v>Employment Party Address URL General</v>
      </c>
      <c r="C237">
        <f>ROW('ePO-Glossary'!B236)</f>
        <v>236</v>
      </c>
    </row>
    <row r="238" spans="2:3" ht="14.25">
      <c r="B238" t="str">
        <f>'ePO-Glossary'!B237</f>
        <v>Employment Party Address URL General</v>
      </c>
      <c r="C238">
        <f>ROW('ePO-Glossary'!B237)</f>
        <v>237</v>
      </c>
    </row>
    <row r="239" spans="2:3" ht="14.25">
      <c r="B239" t="str">
        <f>'ePO-Glossary'!B238</f>
        <v>Employment Party Address URL General</v>
      </c>
      <c r="C239">
        <f>ROW('ePO-Glossary'!B238)</f>
        <v>238</v>
      </c>
    </row>
    <row r="240" spans="2:3" ht="14.25">
      <c r="B240" t="str">
        <f>'ePO-Glossary'!B239</f>
        <v>Employment Party Address URL General</v>
      </c>
      <c r="C240">
        <f>ROW('ePO-Glossary'!B239)</f>
        <v>239</v>
      </c>
    </row>
    <row r="241" spans="2:3" ht="14.25">
      <c r="B241" t="str">
        <f>'ePO-Glossary'!B240</f>
        <v>Environmental Party</v>
      </c>
      <c r="C241">
        <f>ROW('ePO-Glossary'!B240)</f>
        <v>240</v>
      </c>
    </row>
    <row r="242" spans="2:3" ht="14.25">
      <c r="B242" t="str">
        <f>'ePO-Glossary'!B241</f>
        <v>Environmental Party</v>
      </c>
      <c r="C242">
        <f>ROW('ePO-Glossary'!B241)</f>
        <v>241</v>
      </c>
    </row>
    <row r="243" spans="2:3" ht="14.25">
      <c r="B243" t="str">
        <f>'ePO-Glossary'!B242</f>
        <v>Environmental Party Address URL General</v>
      </c>
      <c r="C243">
        <f>ROW('ePO-Glossary'!B242)</f>
        <v>242</v>
      </c>
    </row>
    <row r="244" spans="2:3" ht="14.25">
      <c r="B244" t="str">
        <f>'ePO-Glossary'!B243</f>
        <v>Environmental Party Address URL General</v>
      </c>
      <c r="C244">
        <f>ROW('ePO-Glossary'!B243)</f>
        <v>243</v>
      </c>
    </row>
    <row r="245" spans="2:3" ht="14.25">
      <c r="B245" t="str">
        <f>'ePO-Glossary'!B244</f>
        <v>Environmental Party Address URL General</v>
      </c>
      <c r="C245">
        <f>ROW('ePO-Glossary'!B244)</f>
        <v>244</v>
      </c>
    </row>
    <row r="246" spans="2:3" ht="14.25">
      <c r="B246" t="str">
        <f>'ePO-Glossary'!B245</f>
        <v>Environmental Party Address URL General</v>
      </c>
      <c r="C246">
        <f>ROW('ePO-Glossary'!B245)</f>
        <v>245</v>
      </c>
    </row>
    <row r="247" spans="2:3" ht="14.25"/>
    <row r="248" spans="2:3" ht="14.25">
      <c r="B248" t="str">
        <f>'ePO-Glossary'!B246</f>
        <v>EPPI</v>
      </c>
      <c r="C248">
        <f>ROW('ePO-Glossary'!B246)</f>
        <v>246</v>
      </c>
    </row>
    <row r="249" spans="2:3" ht="14.25">
      <c r="B249" t="str">
        <f>'ePO-Glossary'!B247</f>
        <v>Estimated Magnitude</v>
      </c>
      <c r="C249">
        <f>ROW('ePO-Glossary'!B247)</f>
        <v>247</v>
      </c>
    </row>
    <row r="250" spans="2:3" ht="14.25">
      <c r="B250" t="str">
        <f>'ePO-Glossary'!B248</f>
        <v>Estimated Magnitude</v>
      </c>
      <c r="C250">
        <f>ROW('ePO-Glossary'!B248)</f>
        <v>248</v>
      </c>
    </row>
    <row r="251" spans="2:3" ht="14.25">
      <c r="B251" t="str">
        <f>'ePO-Glossary'!B249</f>
        <v>Estimated Magnitude</v>
      </c>
      <c r="C251">
        <f>ROW('ePO-Glossary'!B249)</f>
        <v>249</v>
      </c>
    </row>
    <row r="252" spans="2:3" ht="14.25">
      <c r="B252" t="str">
        <f>'ePO-Glossary'!B250</f>
        <v>Estimated Magnitude</v>
      </c>
      <c r="C252">
        <f>ROW('ePO-Glossary'!B250)</f>
        <v>250</v>
      </c>
    </row>
    <row r="253" spans="2:3" ht="14.25">
      <c r="B253" t="str">
        <f>'ePO-Glossary'!B251</f>
        <v>Estimated Total Magnitude</v>
      </c>
      <c r="C253">
        <f>ROW('ePO-Glossary'!B251)</f>
        <v>251</v>
      </c>
    </row>
    <row r="254" spans="2:3" ht="14.25">
      <c r="B254" t="str">
        <f>'ePO-Glossary'!B252</f>
        <v>Estimated Total Magnitude</v>
      </c>
      <c r="C254">
        <f>ROW('ePO-Glossary'!B252)</f>
        <v>252</v>
      </c>
    </row>
    <row r="255" spans="2:3" ht="14.25">
      <c r="B255" t="str">
        <f>'ePO-Glossary'!B253</f>
        <v>Estimated Total Magnitude</v>
      </c>
      <c r="C255">
        <f>ROW('ePO-Glossary'!B253)</f>
        <v>253</v>
      </c>
    </row>
    <row r="256" spans="2:3" ht="14.25">
      <c r="B256" t="str">
        <f>'ePO-Glossary'!B254</f>
        <v>Estimated Total Magnitude</v>
      </c>
      <c r="C256">
        <f>ROW('ePO-Glossary'!B254)</f>
        <v>254</v>
      </c>
    </row>
    <row r="257" spans="2:3" ht="14.25">
      <c r="B257" t="str">
        <f>'ePO-Glossary'!B255</f>
        <v>Estimated Total Magnitude</v>
      </c>
      <c r="C257">
        <f>ROW('ePO-Glossary'!B255)</f>
        <v>255</v>
      </c>
    </row>
    <row r="258" spans="2:3" ht="14.25">
      <c r="B258" t="str">
        <f>'ePO-Glossary'!B256</f>
        <v>Estimated Value</v>
      </c>
      <c r="C258">
        <f>ROW('ePO-Glossary'!B256)</f>
        <v>256</v>
      </c>
    </row>
    <row r="259" spans="2:3" ht="14.25">
      <c r="B259" t="str">
        <f>'ePO-Glossary'!B257</f>
        <v>Estimated Value</v>
      </c>
      <c r="C259">
        <f>ROW('ePO-Glossary'!B257)</f>
        <v>257</v>
      </c>
    </row>
    <row r="260" spans="2:3" ht="14.25">
      <c r="B260" t="str">
        <f>'ePO-Glossary'!B258</f>
        <v>EU Funds Indicator</v>
      </c>
      <c r="C260">
        <f>ROW('ePO-Glossary'!B258)</f>
        <v>258</v>
      </c>
    </row>
    <row r="261" spans="2:3" ht="14.25">
      <c r="B261" t="str">
        <f>'ePO-Glossary'!B259</f>
        <v>EU Funds Indicator</v>
      </c>
      <c r="C261">
        <f>ROW('ePO-Glossary'!B259)</f>
        <v>259</v>
      </c>
    </row>
    <row r="262" spans="2:3" ht="14.25">
      <c r="B262" t="str">
        <f>'ePO-Glossary'!B260</f>
        <v>EU Funds Indicator</v>
      </c>
      <c r="C262">
        <f>ROW('ePO-Glossary'!B260)</f>
        <v>260</v>
      </c>
    </row>
    <row r="263" spans="2:3" ht="14.25">
      <c r="B263" t="str">
        <f>'ePO-Glossary'!B261</f>
        <v>EU Funds Indicator</v>
      </c>
      <c r="C263">
        <f>ROW('ePO-Glossary'!B261)</f>
        <v>261</v>
      </c>
    </row>
    <row r="264" spans="2:3" ht="14.25">
      <c r="B264" t="str">
        <f>'ePO-Glossary'!B262</f>
        <v>EU Funds Indicator</v>
      </c>
      <c r="C264">
        <f>ROW('ePO-Glossary'!B262)</f>
        <v>262</v>
      </c>
    </row>
    <row r="265" spans="2:3" ht="14.25">
      <c r="B265" t="str">
        <f>'ePO-Glossary'!B263</f>
        <v>EU Funds Indicator</v>
      </c>
      <c r="C265">
        <f>ROW('ePO-Glossary'!B263)</f>
        <v>263</v>
      </c>
    </row>
    <row r="266" spans="2:3" ht="14.25">
      <c r="B266" t="str">
        <f>'ePO-Glossary'!B264</f>
        <v>EU Funds Indicator</v>
      </c>
      <c r="C266">
        <f>ROW('ePO-Glossary'!B264)</f>
        <v>264</v>
      </c>
    </row>
    <row r="267" spans="2:3" ht="14.25">
      <c r="B267" t="str">
        <f>'ePO-Glossary'!B265</f>
        <v>EU Funds Indicator</v>
      </c>
      <c r="C267">
        <f>ROW('ePO-Glossary'!B265)</f>
        <v>265</v>
      </c>
    </row>
    <row r="268" spans="2:3" ht="14.25">
      <c r="B268" t="str">
        <f>'ePO-Glossary'!B266</f>
        <v>EU Funds Indicator</v>
      </c>
      <c r="C268">
        <f>ROW('ePO-Glossary'!B266)</f>
        <v>266</v>
      </c>
    </row>
    <row r="269" spans="2:3" ht="14.25">
      <c r="B269" t="str">
        <f>'ePO-Glossary'!B267</f>
        <v>Evaluation Criterion</v>
      </c>
      <c r="C269">
        <f>ROW('ePO-Glossary'!B267)</f>
        <v>267</v>
      </c>
    </row>
    <row r="270" spans="2:3" ht="14.25">
      <c r="B270" t="str">
        <f>'ePO-Glossary'!B268</f>
        <v>Exclusion criterion</v>
      </c>
      <c r="C270">
        <f>ROW('ePO-Glossary'!B268)</f>
        <v>268</v>
      </c>
    </row>
    <row r="271" spans="2:3" ht="14.25">
      <c r="B271" t="str">
        <f>'ePO-Glossary'!B269</f>
        <v>Exclusion criterion</v>
      </c>
      <c r="C271">
        <f>ROW('ePO-Glossary'!B269)</f>
        <v>269</v>
      </c>
    </row>
    <row r="272" spans="2:3" ht="14.25">
      <c r="B272" t="str">
        <f>'ePO-Glossary'!B270</f>
        <v>Exclusion criterion</v>
      </c>
      <c r="C272">
        <f>ROW('ePO-Glossary'!B270)</f>
        <v>270</v>
      </c>
    </row>
    <row r="273" spans="2:3" ht="14.25">
      <c r="B273" t="str">
        <f>'ePO-Glossary'!B271</f>
        <v>Exclusion Tenders Abnormally Low</v>
      </c>
      <c r="C273">
        <f>ROW('ePO-Glossary'!B271)</f>
        <v>271</v>
      </c>
    </row>
    <row r="274" spans="2:3" ht="14.25">
      <c r="B274" t="str">
        <f>'ePO-Glossary'!B272</f>
        <v>Exclusion Tenders Abnormally Low</v>
      </c>
      <c r="C274">
        <f>ROW('ePO-Glossary'!B272)</f>
        <v>272</v>
      </c>
    </row>
    <row r="275" spans="2:3" ht="14.25">
      <c r="B275" t="str">
        <f>'ePO-Glossary'!B273</f>
        <v>Exclusion Tenders Abnormally Low</v>
      </c>
      <c r="C275">
        <f>ROW('ePO-Glossary'!B273)</f>
        <v>273</v>
      </c>
    </row>
    <row r="276" spans="2:3" ht="14.25">
      <c r="B276" t="str">
        <f>'ePO-Glossary'!B274</f>
        <v>Exclusion Tenders Abnormally Low</v>
      </c>
      <c r="C276">
        <f>ROW('ePO-Glossary'!B274)</f>
        <v>274</v>
      </c>
    </row>
    <row r="277" spans="2:3" ht="14.25">
      <c r="B277" t="str">
        <f>'ePO-Glossary'!B275</f>
        <v>Expected Number Of Participants</v>
      </c>
      <c r="C277">
        <f>ROW('ePO-Glossary'!B275)</f>
        <v>275</v>
      </c>
    </row>
    <row r="278" spans="2:3" ht="14.25">
      <c r="B278" t="str">
        <f>'ePO-Glossary'!B276</f>
        <v>Expected Number Of Participants</v>
      </c>
      <c r="C278">
        <f>ROW('ePO-Glossary'!B276)</f>
        <v>276</v>
      </c>
    </row>
    <row r="279" spans="2:3" ht="14.25">
      <c r="B279" t="str">
        <f>'ePO-Glossary'!B277</f>
        <v>Extension Duree Justification</v>
      </c>
      <c r="C279">
        <f>ROW('ePO-Glossary'!B277)</f>
        <v>277</v>
      </c>
    </row>
    <row r="280" spans="2:3" ht="14.25">
      <c r="B280" t="str">
        <f>'ePO-Glossary'!B278</f>
        <v>Extension Duree Justification</v>
      </c>
      <c r="C280">
        <f>ROW('ePO-Glossary'!B278)</f>
        <v>278</v>
      </c>
    </row>
    <row r="281" spans="2:3" ht="14.25">
      <c r="B281" t="str">
        <f>'ePO-Glossary'!B279</f>
        <v>FaxNumber</v>
      </c>
      <c r="C281">
        <f>ROW('ePO-Glossary'!B279)</f>
        <v>279</v>
      </c>
    </row>
    <row r="282" spans="2:3" ht="14.25">
      <c r="B282" t="str">
        <f>'ePO-Glossary'!B280</f>
        <v>FaxNumber</v>
      </c>
      <c r="C282">
        <f>ROW('ePO-Glossary'!B280)</f>
        <v>280</v>
      </c>
    </row>
    <row r="283" spans="2:3" ht="14.25">
      <c r="B283" t="str">
        <f>'ePO-Glossary'!B281</f>
        <v>Follow Up Contract</v>
      </c>
      <c r="C283">
        <f>ROW('ePO-Glossary'!B281)</f>
        <v>281</v>
      </c>
    </row>
    <row r="284" spans="2:3" ht="14.25">
      <c r="B284" t="str">
        <f>'ePO-Glossary'!B282</f>
        <v>Follow Up Contract</v>
      </c>
      <c r="C284">
        <f>ROW('ePO-Glossary'!B282)</f>
        <v>282</v>
      </c>
    </row>
    <row r="285" spans="2:3" ht="14.25">
      <c r="B285" t="str">
        <f>'ePO-Glossary'!B283</f>
        <v>Framework Agreement Type Code</v>
      </c>
      <c r="C285">
        <f>ROW('ePO-Glossary'!B283)</f>
        <v>283</v>
      </c>
    </row>
    <row r="286" spans="2:3" ht="14.25">
      <c r="B286" t="str">
        <f>'ePO-Glossary'!B284</f>
        <v>Framework Agreement Type Code</v>
      </c>
      <c r="C286">
        <f>ROW('ePO-Glossary'!B284)</f>
        <v>284</v>
      </c>
    </row>
    <row r="287" spans="2:3" ht="14.25">
      <c r="B287" t="str">
        <f>'ePO-Glossary'!B285</f>
        <v>Framework Agreement Type Code</v>
      </c>
      <c r="C287">
        <f>ROW('ePO-Glossary'!B285)</f>
        <v>285</v>
      </c>
    </row>
    <row r="288" spans="2:3" ht="14.25">
      <c r="B288" t="str">
        <f>'ePO-Glossary'!B286</f>
        <v>Framework Agreement Type Code</v>
      </c>
      <c r="C288">
        <f>ROW('ePO-Glossary'!B286)</f>
        <v>286</v>
      </c>
    </row>
    <row r="289" spans="2:3" ht="14.25">
      <c r="B289" t="str">
        <f>'ePO-Glossary'!B287</f>
        <v>Framework Agreement Type Code</v>
      </c>
      <c r="C289">
        <f>ROW('ePO-Glossary'!B287)</f>
        <v>287</v>
      </c>
    </row>
    <row r="290" spans="2:3" ht="14.25">
      <c r="B290" t="str">
        <f>'ePO-Glossary'!B288</f>
        <v>Framework Agreement Type Code</v>
      </c>
      <c r="C290">
        <f>ROW('ePO-Glossary'!B288)</f>
        <v>288</v>
      </c>
    </row>
    <row r="291" spans="2:3" ht="14.25">
      <c r="B291" t="str">
        <f>'ePO-Glossary'!B289</f>
        <v>Framework Agreement Type Code</v>
      </c>
      <c r="C291">
        <f>ROW('ePO-Glossary'!B289)</f>
        <v>289</v>
      </c>
    </row>
    <row r="292" spans="2:3" ht="14.25">
      <c r="B292" t="str">
        <f>'ePO-Glossary'!B290</f>
        <v>Framework Duration</v>
      </c>
      <c r="C292">
        <f>ROW('ePO-Glossary'!B290)</f>
        <v>290</v>
      </c>
    </row>
    <row r="293" spans="2:3" ht="14.25">
      <c r="B293" t="str">
        <f>'ePO-Glossary'!B291</f>
        <v>Framework Duration</v>
      </c>
      <c r="C293">
        <f>ROW('ePO-Glossary'!B291)</f>
        <v>291</v>
      </c>
    </row>
    <row r="294" spans="2:3" ht="14.25">
      <c r="B294" t="str">
        <f>'ePO-Glossary'!B292</f>
        <v>Framework Duration</v>
      </c>
      <c r="C294">
        <f>ROW('ePO-Glossary'!B292)</f>
        <v>292</v>
      </c>
    </row>
    <row r="295" spans="2:3" ht="14.25">
      <c r="B295" t="str">
        <f>'ePO-Glossary'!B293</f>
        <v>Framework Duration</v>
      </c>
      <c r="C295">
        <f>ROW('ePO-Glossary'!B293)</f>
        <v>293</v>
      </c>
    </row>
    <row r="296" spans="2:3" ht="14.25">
      <c r="B296" t="str">
        <f>'ePO-Glossary'!B294</f>
        <v>Framework Max Value All Lots</v>
      </c>
      <c r="C296">
        <f>ROW('ePO-Glossary'!B294)</f>
        <v>294</v>
      </c>
    </row>
    <row r="297" spans="2:3" ht="14.25">
      <c r="B297" t="str">
        <f>'ePO-Glossary'!B295</f>
        <v>Framework Max Value All Lots</v>
      </c>
      <c r="C297">
        <f>ROW('ePO-Glossary'!B295)</f>
        <v>295</v>
      </c>
    </row>
    <row r="298" spans="2:3" ht="14.25">
      <c r="B298" t="str">
        <f>'ePO-Glossary'!B296</f>
        <v>Framework Max Value Group Lots</v>
      </c>
      <c r="C298">
        <f>ROW('ePO-Glossary'!B296)</f>
        <v>296</v>
      </c>
    </row>
    <row r="299" spans="2:3" ht="14.25">
      <c r="B299" t="str">
        <f>'ePO-Glossary'!B297</f>
        <v>Framework Max Value Group Lots</v>
      </c>
      <c r="C299">
        <f>ROW('ePO-Glossary'!B297)</f>
        <v>297</v>
      </c>
    </row>
    <row r="300" spans="2:3" ht="14.25">
      <c r="B300" t="str">
        <f>'ePO-Glossary'!B298</f>
        <v>Free Acces</v>
      </c>
      <c r="C300">
        <f>ROW('ePO-Glossary'!B298)</f>
        <v>298</v>
      </c>
    </row>
    <row r="301" spans="2:3" ht="14.25">
      <c r="B301" t="str">
        <f>'ePO-Glossary'!B299</f>
        <v>Free Acces</v>
      </c>
      <c r="C301">
        <f>ROW('ePO-Glossary'!B299)</f>
        <v>299</v>
      </c>
    </row>
    <row r="302" spans="2:3" ht="14.25">
      <c r="B302" t="str">
        <f>'ePO-Glossary'!B300</f>
        <v>Free Acces</v>
      </c>
      <c r="C302">
        <f>ROW('ePO-Glossary'!B300)</f>
        <v>300</v>
      </c>
    </row>
    <row r="303" spans="2:3" ht="14.25">
      <c r="B303" t="str">
        <f>'ePO-Glossary'!B301</f>
        <v>Free Acces</v>
      </c>
      <c r="C303">
        <f>ROW('ePO-Glossary'!B301)</f>
        <v>301</v>
      </c>
    </row>
    <row r="304" spans="2:3" ht="14.25">
      <c r="B304" t="str">
        <f>'ePO-Glossary'!B302</f>
        <v>Free Acces</v>
      </c>
      <c r="C304">
        <f>ROW('ePO-Glossary'!B302)</f>
        <v>302</v>
      </c>
    </row>
    <row r="305" spans="2:3" ht="14.25">
      <c r="B305" t="str">
        <f>'ePO-Glossary'!B303</f>
        <v>Further Party</v>
      </c>
      <c r="C305">
        <f>ROW('ePO-Glossary'!B303)</f>
        <v>303</v>
      </c>
    </row>
    <row r="306" spans="2:3" ht="14.25">
      <c r="B306" t="str">
        <f>'ePO-Glossary'!B304</f>
        <v>GPA Usage</v>
      </c>
      <c r="C306">
        <f>ROW('ePO-Glossary'!B304)</f>
        <v>304</v>
      </c>
    </row>
    <row r="307" spans="2:3" ht="14.25">
      <c r="B307" t="str">
        <f>'ePO-Glossary'!B305</f>
        <v>GPA Usage</v>
      </c>
      <c r="C307">
        <f>ROW('ePO-Glossary'!B305)</f>
        <v>305</v>
      </c>
    </row>
    <row r="308" spans="2:3" ht="14.25">
      <c r="B308" t="str">
        <f>'ePO-Glossary'!B306</f>
        <v>GPA Usage</v>
      </c>
      <c r="C308">
        <f>ROW('ePO-Glossary'!B306)</f>
        <v>306</v>
      </c>
    </row>
    <row r="309" spans="2:3" ht="14.25">
      <c r="B309" t="str">
        <f>'ePO-Glossary'!B307</f>
        <v>GPA Usage</v>
      </c>
      <c r="C309">
        <f>ROW('ePO-Glossary'!B307)</f>
        <v>307</v>
      </c>
    </row>
    <row r="310" spans="2:3" ht="14.25">
      <c r="B310" t="str">
        <f>'ePO-Glossary'!B308</f>
        <v>Guarantee Required</v>
      </c>
      <c r="C310">
        <f>ROW('ePO-Glossary'!B308)</f>
        <v>308</v>
      </c>
    </row>
    <row r="311" spans="2:3" ht="14.25">
      <c r="B311" t="str">
        <f>'ePO-Glossary'!B309</f>
        <v>Guarantee Required</v>
      </c>
      <c r="C311">
        <f>ROW('ePO-Glossary'!B309)</f>
        <v>309</v>
      </c>
    </row>
    <row r="312" spans="2:3" ht="14.25">
      <c r="B312" t="str">
        <f>'ePO-Glossary'!B310</f>
        <v>Guarantee Required</v>
      </c>
      <c r="C312">
        <f>ROW('ePO-Glossary'!B310)</f>
        <v>310</v>
      </c>
    </row>
    <row r="313" spans="2:3" ht="14.25">
      <c r="B313" t="str">
        <f>'ePO-Glossary'!B311</f>
        <v>Guarantee Required</v>
      </c>
      <c r="C313">
        <f>ROW('ePO-Glossary'!B311)</f>
        <v>311</v>
      </c>
    </row>
    <row r="314" spans="2:3" ht="14.25">
      <c r="B314" t="str">
        <f>'ePO-Glossary'!B312</f>
        <v>Guarantee Required</v>
      </c>
      <c r="C314">
        <f>ROW('ePO-Glossary'!B312)</f>
        <v>312</v>
      </c>
    </row>
    <row r="315" spans="2:3" ht="14.25">
      <c r="B315" t="str">
        <f>'ePO-Glossary'!B313</f>
        <v>Guarantee Required</v>
      </c>
      <c r="C315">
        <f>ROW('ePO-Glossary'!B313)</f>
        <v>313</v>
      </c>
    </row>
    <row r="316" spans="2:3" ht="14.25">
      <c r="B316" t="str">
        <f>'ePO-Glossary'!B314</f>
        <v>Guarantee Required</v>
      </c>
      <c r="C316">
        <f>ROW('ePO-Glossary'!B314)</f>
        <v>314</v>
      </c>
    </row>
    <row r="317" spans="2:3" ht="14.25">
      <c r="B317" t="str">
        <f>'ePO-Glossary'!B315</f>
        <v>Internal Reference Number</v>
      </c>
      <c r="C317">
        <f>ROW('ePO-Glossary'!B315)</f>
        <v>315</v>
      </c>
    </row>
    <row r="318" spans="2:3" ht="14.25">
      <c r="B318" t="str">
        <f>'ePO-Glossary'!B316</f>
        <v>Internal Reference Number</v>
      </c>
      <c r="C318">
        <f>ROW('ePO-Glossary'!B316)</f>
        <v>316</v>
      </c>
    </row>
    <row r="319" spans="2:3" ht="14.25">
      <c r="B319" t="str">
        <f>'ePO-Glossary'!B317</f>
        <v>Internet Address</v>
      </c>
      <c r="C319">
        <f>ROW('ePO-Glossary'!B317)</f>
        <v>317</v>
      </c>
    </row>
    <row r="320" spans="2:3" ht="14.25">
      <c r="B320" t="str">
        <f>'ePO-Glossary'!B318</f>
        <v>Internet Address</v>
      </c>
      <c r="C320">
        <f>ROW('ePO-Glossary'!B318)</f>
        <v>318</v>
      </c>
    </row>
    <row r="321" spans="2:3" ht="14.25">
      <c r="B321" t="str">
        <f>'ePO-Glossary'!B319</f>
        <v>Invitations Dispatch Date</v>
      </c>
      <c r="C321">
        <f>ROW('ePO-Glossary'!B319)</f>
        <v>319</v>
      </c>
    </row>
    <row r="322" spans="2:3" ht="14.25">
      <c r="B322" t="str">
        <f>'ePO-Glossary'!B320</f>
        <v>Invitations Dispatch Date</v>
      </c>
      <c r="C322">
        <f>ROW('ePO-Glossary'!B320)</f>
        <v>320</v>
      </c>
    </row>
    <row r="323" spans="2:3" ht="14.25">
      <c r="B323" t="str">
        <f>'ePO-Glossary'!B321</f>
        <v>Invitations Dispatch Date</v>
      </c>
      <c r="C323">
        <f>ROW('ePO-Glossary'!B321)</f>
        <v>321</v>
      </c>
    </row>
    <row r="324" spans="2:3" ht="14.25">
      <c r="B324" t="str">
        <f>'ePO-Glossary'!B322</f>
        <v>Jury Member Name</v>
      </c>
      <c r="C324">
        <f>ROW('ePO-Glossary'!B322)</f>
        <v>322</v>
      </c>
    </row>
    <row r="325" spans="2:3" ht="14.25">
      <c r="B325" t="str">
        <f>'ePO-Glossary'!B323</f>
        <v>Jury Member Name</v>
      </c>
      <c r="C325">
        <f>ROW('ePO-Glossary'!B323)</f>
        <v>323</v>
      </c>
    </row>
    <row r="326" spans="2:3" ht="14.25">
      <c r="B326" t="str">
        <f>'ePO-Glossary'!B324</f>
        <v>Justification</v>
      </c>
      <c r="C326">
        <f>ROW('ePO-Glossary'!B324)</f>
        <v>324</v>
      </c>
    </row>
    <row r="327" spans="2:3" ht="14.25">
      <c r="B327" t="str">
        <f>'ePO-Glossary'!B325</f>
        <v>Justification</v>
      </c>
      <c r="C327">
        <f>ROW('ePO-Glossary'!B325)</f>
        <v>325</v>
      </c>
    </row>
    <row r="328" spans="2:3" ht="14.25">
      <c r="B328" t="str">
        <f>'ePO-Glossary'!B326</f>
        <v>Justification Code</v>
      </c>
      <c r="C328">
        <f>ROW('ePO-Glossary'!B326)</f>
        <v>326</v>
      </c>
    </row>
    <row r="329" spans="2:3" ht="14.25">
      <c r="B329" t="str">
        <f>'ePO-Glossary'!B327</f>
        <v>Justification Code</v>
      </c>
      <c r="C329">
        <f>ROW('ePO-Glossary'!B327)</f>
        <v>327</v>
      </c>
    </row>
    <row r="330" spans="2:3" ht="14.25">
      <c r="B330" t="str">
        <f>'ePO-Glossary'!B328</f>
        <v>Language</v>
      </c>
      <c r="C330">
        <f>ROW('ePO-Glossary'!B328)</f>
        <v>328</v>
      </c>
    </row>
    <row r="331" spans="2:3" ht="14.25">
      <c r="B331" t="str">
        <f>'ePO-Glossary'!B329</f>
        <v>Language</v>
      </c>
      <c r="C331">
        <f>ROW('ePO-Glossary'!B329)</f>
        <v>329</v>
      </c>
    </row>
    <row r="332" spans="2:3" ht="14.25">
      <c r="B332" t="str">
        <f>'ePO-Glossary'!B330</f>
        <v>Latest Security Clearance Date</v>
      </c>
      <c r="C332">
        <f>ROW('ePO-Glossary'!B330)</f>
        <v>330</v>
      </c>
    </row>
    <row r="333" spans="2:3" ht="14.25">
      <c r="B333" t="str">
        <f>'ePO-Glossary'!B331</f>
        <v>Latest Security Clearance Date</v>
      </c>
      <c r="C333">
        <f>ROW('ePO-Glossary'!B331)</f>
        <v>331</v>
      </c>
    </row>
    <row r="334" spans="2:3" ht="14.25">
      <c r="B334" t="str">
        <f>'ePO-Glossary'!B332</f>
        <v>Latest Security Clearance Date</v>
      </c>
      <c r="C334">
        <f>ROW('ePO-Glossary'!B332)</f>
        <v>332</v>
      </c>
    </row>
    <row r="335" spans="2:3" ht="14.25">
      <c r="B335" t="str">
        <f>'ePO-Glossary'!B333</f>
        <v>Legal Basis</v>
      </c>
      <c r="C335">
        <f>ROW('ePO-Glossary'!B333)</f>
        <v>333</v>
      </c>
    </row>
    <row r="336" spans="2:3" ht="14.25">
      <c r="B336" t="str">
        <f>'ePO-Glossary'!B334</f>
        <v>Legal Basis</v>
      </c>
      <c r="C336">
        <f>ROW('ePO-Glossary'!B334)</f>
        <v>334</v>
      </c>
    </row>
    <row r="337" spans="2:3" ht="14.25">
      <c r="B337" t="str">
        <f>'ePO-Glossary'!B335</f>
        <v>Legal Basis</v>
      </c>
      <c r="C337">
        <f>ROW('ePO-Glossary'!B335)</f>
        <v>335</v>
      </c>
    </row>
    <row r="338" spans="2:3" ht="14.25">
      <c r="B338" t="str">
        <f>'ePO-Glossary'!B336</f>
        <v>Legal Basis</v>
      </c>
      <c r="C338">
        <f>ROW('ePO-Glossary'!B336)</f>
        <v>336</v>
      </c>
    </row>
    <row r="339" spans="2:3" ht="14.25">
      <c r="B339" t="str">
        <f>'ePO-Glossary'!B337</f>
        <v>Legal Form</v>
      </c>
      <c r="C339">
        <f>ROW('ePO-Glossary'!B337)</f>
        <v>337</v>
      </c>
    </row>
    <row r="340" spans="2:3" ht="14.25">
      <c r="B340" t="str">
        <f>'ePO-Glossary'!B338</f>
        <v>Legal Form</v>
      </c>
      <c r="C340">
        <f>ROW('ePO-Glossary'!B338)</f>
        <v>338</v>
      </c>
    </row>
    <row r="341" spans="2:3" ht="14.25">
      <c r="B341" t="str">
        <f>'ePO-Glossary'!B339</f>
        <v>Legal Form</v>
      </c>
      <c r="C341">
        <f>ROW('ePO-Glossary'!B339)</f>
        <v>339</v>
      </c>
    </row>
    <row r="342" spans="2:3" ht="14.25">
      <c r="B342" t="str">
        <f>'ePO-Glossary'!B340</f>
        <v>Legal Form</v>
      </c>
      <c r="C342">
        <f>ROW('ePO-Glossary'!B340)</f>
        <v>340</v>
      </c>
    </row>
    <row r="343" spans="2:3" ht="14.25">
      <c r="B343" t="str">
        <f>'ePO-Glossary'!B341</f>
        <v>Legal Form</v>
      </c>
      <c r="C343">
        <f>ROW('ePO-Glossary'!B341)</f>
        <v>341</v>
      </c>
    </row>
    <row r="344" spans="2:3" ht="14.25">
      <c r="B344" t="str">
        <f>'ePO-Glossary'!B342</f>
        <v>Legal Form</v>
      </c>
      <c r="C344">
        <f>ROW('ePO-Glossary'!B342)</f>
        <v>342</v>
      </c>
    </row>
    <row r="345" spans="2:3" ht="14.25">
      <c r="B345" t="str">
        <f>'ePO-Glossary'!B343</f>
        <v>Legal Reference Law</v>
      </c>
      <c r="C345">
        <f>ROW('ePO-Glossary'!B343)</f>
        <v>343</v>
      </c>
    </row>
    <row r="346" spans="2:3" ht="14.25">
      <c r="B346" t="str">
        <f>'ePO-Glossary'!B344</f>
        <v>Location</v>
      </c>
      <c r="C346">
        <f>ROW('ePO-Glossary'!B344)</f>
        <v>344</v>
      </c>
    </row>
    <row r="347" spans="2:3" ht="14.25">
      <c r="B347" t="str">
        <f>'ePO-Glossary'!B345</f>
        <v>Location</v>
      </c>
      <c r="C347">
        <f>ROW('ePO-Glossary'!B345)</f>
        <v>345</v>
      </c>
    </row>
    <row r="348" spans="2:3" ht="14.25">
      <c r="B348" t="str">
        <f>'ePO-Glossary'!B346</f>
        <v>Location</v>
      </c>
      <c r="C348">
        <f>ROW('ePO-Glossary'!B346)</f>
        <v>346</v>
      </c>
    </row>
    <row r="349" spans="2:3" ht="14.25">
      <c r="B349" t="str">
        <f>'ePO-Glossary'!B347</f>
        <v>Location Description</v>
      </c>
      <c r="C349">
        <f>ROW('ePO-Glossary'!B347)</f>
        <v>347</v>
      </c>
    </row>
    <row r="350" spans="2:3" ht="14.25">
      <c r="B350" t="str">
        <f>'ePO-Glossary'!B348</f>
        <v>Location Description</v>
      </c>
      <c r="C350">
        <f>ROW('ePO-Glossary'!B348)</f>
        <v>348</v>
      </c>
    </row>
    <row r="351" spans="2:3" ht="14.25">
      <c r="B351" t="str">
        <f>'ePO-Glossary'!B349</f>
        <v>Location Description</v>
      </c>
      <c r="C351">
        <f>ROW('ePO-Glossary'!B349)</f>
        <v>349</v>
      </c>
    </row>
    <row r="352" spans="2:3" ht="14.25">
      <c r="B352" t="str">
        <f>'ePO-Glossary'!B350</f>
        <v>Location Description</v>
      </c>
      <c r="C352">
        <f>ROW('ePO-Glossary'!B350)</f>
        <v>350</v>
      </c>
    </row>
    <row r="353" spans="2:3" ht="14.25">
      <c r="B353" t="str">
        <f>'ePO-Glossary'!B351</f>
        <v>Location Description</v>
      </c>
      <c r="C353">
        <f>ROW('ePO-Glossary'!B351)</f>
        <v>351</v>
      </c>
    </row>
    <row r="354" spans="2:3" ht="14.25">
      <c r="B354" t="str">
        <f>'ePO-Glossary'!B352</f>
        <v>Lot</v>
      </c>
      <c r="C354">
        <f>ROW('ePO-Glossary'!B352)</f>
        <v>352</v>
      </c>
    </row>
    <row r="355" spans="2:3" ht="14.25">
      <c r="B355" t="str">
        <f>'ePO-Glossary'!B353</f>
        <v>Lot</v>
      </c>
      <c r="C355">
        <f>ROW('ePO-Glossary'!B353)</f>
        <v>353</v>
      </c>
    </row>
    <row r="356" spans="2:3" ht="14.25">
      <c r="B356" t="str">
        <f>'ePO-Glossary'!B354</f>
        <v>Lot</v>
      </c>
      <c r="C356">
        <f>ROW('ePO-Glossary'!B354)</f>
        <v>354</v>
      </c>
    </row>
    <row r="357" spans="2:3" ht="14.25">
      <c r="B357" t="str">
        <f>'ePO-Glossary'!B355</f>
        <v>Lot</v>
      </c>
      <c r="C357">
        <f>ROW('ePO-Glossary'!B355)</f>
        <v>355</v>
      </c>
    </row>
    <row r="358" spans="2:3" ht="14.25">
      <c r="B358" t="str">
        <f>'ePO-Glossary'!B356</f>
        <v>Lot</v>
      </c>
      <c r="C358">
        <f>ROW('ePO-Glossary'!B356)</f>
        <v>356</v>
      </c>
    </row>
    <row r="359" spans="2:3" ht="14.25">
      <c r="B359" t="str">
        <f>'ePO-Glossary'!B357</f>
        <v>Lot</v>
      </c>
      <c r="C359">
        <f>ROW('ePO-Glossary'!B357)</f>
        <v>357</v>
      </c>
    </row>
    <row r="360" spans="2:3" ht="14.25">
      <c r="B360" t="str">
        <f>'ePO-Glossary'!B358</f>
        <v>Lot</v>
      </c>
      <c r="C360">
        <f>ROW('ePO-Glossary'!B358)</f>
        <v>358</v>
      </c>
    </row>
    <row r="361" spans="2:3" ht="14.25">
      <c r="B361" t="str">
        <f>'ePO-Glossary'!B359</f>
        <v>Lot Identifier Reference</v>
      </c>
      <c r="C361">
        <f>ROW('ePO-Glossary'!B359)</f>
        <v>359</v>
      </c>
    </row>
    <row r="362" spans="2:3" ht="14.25">
      <c r="B362" t="str">
        <f>'ePO-Glossary'!B360</f>
        <v>Lot Identifier Reference</v>
      </c>
      <c r="C362">
        <f>ROW('ePO-Glossary'!B360)</f>
        <v>360</v>
      </c>
    </row>
    <row r="363" spans="2:3" ht="14.25">
      <c r="B363" t="str">
        <f>'ePO-Glossary'!B361</f>
        <v>Lot Identifier Reference</v>
      </c>
      <c r="C363">
        <f>ROW('ePO-Glossary'!B361)</f>
        <v>361</v>
      </c>
    </row>
    <row r="364" spans="2:3" ht="14.25">
      <c r="B364" t="str">
        <f>'ePO-Glossary'!B362</f>
        <v>Lot Identifier Reference</v>
      </c>
      <c r="C364">
        <f>ROW('ePO-Glossary'!B362)</f>
        <v>362</v>
      </c>
    </row>
    <row r="365" spans="2:3" ht="14.25">
      <c r="B365" t="str">
        <f>'ePO-Glossary'!B363</f>
        <v>Main Activity</v>
      </c>
      <c r="C365">
        <f>ROW('ePO-Glossary'!B363)</f>
        <v>363</v>
      </c>
    </row>
    <row r="366" spans="2:3" ht="14.25">
      <c r="B366" t="str">
        <f>'ePO-Glossary'!B364</f>
        <v>Main Activity</v>
      </c>
      <c r="C366">
        <f>ROW('ePO-Glossary'!B364)</f>
        <v>364</v>
      </c>
    </row>
    <row r="367" spans="2:3" ht="14.25">
      <c r="B367" t="str">
        <f>'ePO-Glossary'!B365</f>
        <v>Main Activity</v>
      </c>
      <c r="C367">
        <f>ROW('ePO-Glossary'!B365)</f>
        <v>365</v>
      </c>
    </row>
    <row r="368" spans="2:3" ht="14.25">
      <c r="B368" t="str">
        <f>'ePO-Glossary'!B366</f>
        <v>Main Activity</v>
      </c>
      <c r="C368">
        <f>ROW('ePO-Glossary'!B366)</f>
        <v>366</v>
      </c>
    </row>
    <row r="369" spans="2:3" ht="14.25">
      <c r="B369" t="str">
        <f>'ePO-Glossary'!B367</f>
        <v>Main Features Award</v>
      </c>
      <c r="C369">
        <f>ROW('ePO-Glossary'!B367)</f>
        <v>367</v>
      </c>
    </row>
    <row r="370" spans="2:3" ht="14.25">
      <c r="B370" t="str">
        <f>'ePO-Glossary'!B368</f>
        <v>Main Features Award</v>
      </c>
      <c r="C370">
        <f>ROW('ePO-Glossary'!B368)</f>
        <v>368</v>
      </c>
    </row>
    <row r="371" spans="2:3" ht="14.25">
      <c r="B371" t="str">
        <f>'ePO-Glossary'!B369</f>
        <v>Main Financial Conditions</v>
      </c>
      <c r="C371">
        <f>ROW('ePO-Glossary'!B369)</f>
        <v>369</v>
      </c>
    </row>
    <row r="372" spans="2:3" ht="14.25">
      <c r="B372" t="str">
        <f>'ePO-Glossary'!B370</f>
        <v>Main Financial Conditions</v>
      </c>
      <c r="C372">
        <f>ROW('ePO-Glossary'!B370)</f>
        <v>370</v>
      </c>
    </row>
    <row r="373" spans="2:3" ht="14.25">
      <c r="B373" t="str">
        <f>'ePO-Glossary'!B371</f>
        <v>Main Financial Conditions</v>
      </c>
      <c r="C373">
        <f>ROW('ePO-Glossary'!B371)</f>
        <v>371</v>
      </c>
    </row>
    <row r="374" spans="2:3" ht="14.25">
      <c r="B374" t="str">
        <f>'ePO-Glossary'!B372</f>
        <v>Main Financial Conditions</v>
      </c>
      <c r="C374">
        <f>ROW('ePO-Glossary'!B372)</f>
        <v>372</v>
      </c>
    </row>
    <row r="375" spans="2:3" ht="14.25">
      <c r="B375" t="str">
        <f>'ePO-Glossary'!B373</f>
        <v>Max Lots Allowed</v>
      </c>
      <c r="C375">
        <f>ROW('ePO-Glossary'!B373)</f>
        <v>373</v>
      </c>
    </row>
    <row r="376" spans="2:3" ht="14.25">
      <c r="B376" t="str">
        <f>'ePO-Glossary'!B374</f>
        <v>Max Lots Allowed</v>
      </c>
      <c r="C376">
        <f>ROW('ePO-Glossary'!B374)</f>
        <v>374</v>
      </c>
    </row>
    <row r="377" spans="2:3" ht="14.25">
      <c r="B377" t="str">
        <f>'ePO-Glossary'!B375</f>
        <v>Max Lots Allowed</v>
      </c>
      <c r="C377">
        <f>ROW('ePO-Glossary'!B375)</f>
        <v>375</v>
      </c>
    </row>
    <row r="378" spans="2:3" ht="14.25">
      <c r="B378" t="str">
        <f>'ePO-Glossary'!B376</f>
        <v>Max Lots Allowed</v>
      </c>
      <c r="C378">
        <f>ROW('ePO-Glossary'!B376)</f>
        <v>376</v>
      </c>
    </row>
    <row r="379" spans="2:3" ht="14.25">
      <c r="B379" t="str">
        <f>'ePO-Glossary'!B377</f>
        <v>Max Lots Awarded</v>
      </c>
      <c r="C379">
        <f>ROW('ePO-Glossary'!B377)</f>
        <v>377</v>
      </c>
    </row>
    <row r="380" spans="2:3" ht="14.25">
      <c r="B380" t="str">
        <f>'ePO-Glossary'!B378</f>
        <v>Max Lots Awarded</v>
      </c>
      <c r="C380">
        <f>ROW('ePO-Glossary'!B378)</f>
        <v>378</v>
      </c>
    </row>
    <row r="381" spans="2:3" ht="14.25">
      <c r="B381" t="str">
        <f>'ePO-Glossary'!B379</f>
        <v>Max Lots Awarded</v>
      </c>
      <c r="C381">
        <f>ROW('ePO-Glossary'!B379)</f>
        <v>379</v>
      </c>
    </row>
    <row r="382" spans="2:3" ht="14.25">
      <c r="B382" t="str">
        <f>'ePO-Glossary'!B380</f>
        <v>Max Lots Awarded</v>
      </c>
      <c r="C382">
        <f>ROW('ePO-Glossary'!B380)</f>
        <v>380</v>
      </c>
    </row>
    <row r="383" spans="2:3" ht="14.25">
      <c r="B383" t="str">
        <f>'ePO-Glossary'!B381</f>
        <v>Max Number Participants</v>
      </c>
      <c r="C383">
        <f>ROW('ePO-Glossary'!B381)</f>
        <v>381</v>
      </c>
    </row>
    <row r="384" spans="2:3" ht="14.25">
      <c r="B384" t="str">
        <f>'ePO-Glossary'!B382</f>
        <v>Max Number Participants</v>
      </c>
      <c r="C384">
        <f>ROW('ePO-Glossary'!B382)</f>
        <v>382</v>
      </c>
    </row>
    <row r="385" spans="2:3" ht="14.25">
      <c r="B385" t="str">
        <f>'ePO-Glossary'!B383</f>
        <v>Max Number Participants</v>
      </c>
      <c r="C385">
        <f>ROW('ePO-Glossary'!B383)</f>
        <v>383</v>
      </c>
    </row>
    <row r="386" spans="2:3" ht="14.25">
      <c r="B386" t="str">
        <f>'ePO-Glossary'!B384</f>
        <v>Max Total Value Framework</v>
      </c>
      <c r="C386">
        <f>ROW('ePO-Glossary'!B384)</f>
        <v>384</v>
      </c>
    </row>
    <row r="387" spans="2:3" ht="14.25">
      <c r="B387" t="str">
        <f>'ePO-Glossary'!B385</f>
        <v>Max Total Value Framework</v>
      </c>
      <c r="C387">
        <f>ROW('ePO-Glossary'!B385)</f>
        <v>385</v>
      </c>
    </row>
    <row r="388" spans="2:3" ht="14.25">
      <c r="B388" t="str">
        <f>'ePO-Glossary'!B386</f>
        <v>Max Total Value Framework</v>
      </c>
      <c r="C388">
        <f>ROW('ePO-Glossary'!B386)</f>
        <v>386</v>
      </c>
    </row>
    <row r="389" spans="2:3" ht="14.25">
      <c r="B389" t="str">
        <f>'ePO-Glossary'!B387</f>
        <v>Max Total Value Framework</v>
      </c>
      <c r="C389">
        <f>ROW('ePO-Glossary'!B387)</f>
        <v>387</v>
      </c>
    </row>
    <row r="390" spans="2:3" ht="14.25">
      <c r="B390" t="str">
        <f>'ePO-Glossary'!B388</f>
        <v>Maximum Number Of Candidates</v>
      </c>
      <c r="C390">
        <f>ROW('ePO-Glossary'!B388)</f>
        <v>388</v>
      </c>
    </row>
    <row r="391" spans="2:3" ht="14.25">
      <c r="B391" t="str">
        <f>'ePO-Glossary'!B389</f>
        <v>Maximum Number Of Candidates</v>
      </c>
      <c r="C391">
        <f>ROW('ePO-Glossary'!B389)</f>
        <v>389</v>
      </c>
    </row>
    <row r="392" spans="2:3" ht="14.25">
      <c r="B392" t="str">
        <f>'ePO-Glossary'!B390</f>
        <v>Maximum Number Of Candidates</v>
      </c>
      <c r="C392">
        <f>ROW('ePO-Glossary'!B390)</f>
        <v>390</v>
      </c>
    </row>
    <row r="393" spans="2:3" ht="14.25">
      <c r="B393" t="str">
        <f>'ePO-Glossary'!B391</f>
        <v>Maximum Number Of Candidates</v>
      </c>
      <c r="C393">
        <f>ROW('ePO-Glossary'!B391)</f>
        <v>391</v>
      </c>
    </row>
    <row r="394" spans="2:3" ht="14.25">
      <c r="B394" t="str">
        <f>'ePO-Glossary'!B392</f>
        <v>Maximum Number Of Candidates</v>
      </c>
      <c r="C394">
        <f>ROW('ePO-Glossary'!B392)</f>
        <v>392</v>
      </c>
    </row>
    <row r="395" spans="2:3" ht="14.25">
      <c r="B395" t="str">
        <f>'ePO-Glossary'!B393</f>
        <v>Mediation Body</v>
      </c>
      <c r="C395">
        <f>ROW('ePO-Glossary'!B393)</f>
        <v>393</v>
      </c>
    </row>
    <row r="396" spans="2:3" ht="14.25">
      <c r="B396" t="str">
        <f>'ePO-Glossary'!B394</f>
        <v>Mediation Body</v>
      </c>
      <c r="C396">
        <f>ROW('ePO-Glossary'!B394)</f>
        <v>394</v>
      </c>
    </row>
    <row r="397" spans="2:3" ht="14.25">
      <c r="B397" t="str">
        <f>'ePO-Glossary'!B395</f>
        <v>Micro, Small And Medium-Sized Enterprise (SME)</v>
      </c>
      <c r="C397">
        <f>ROW('ePO-Glossary'!B395)</f>
        <v>395</v>
      </c>
    </row>
    <row r="398" spans="2:3" ht="14.25">
      <c r="B398" t="str">
        <f>'ePO-Glossary'!B396</f>
        <v>Micro, Small And Medium-Sized Enterprise (SME)</v>
      </c>
      <c r="C398">
        <f>ROW('ePO-Glossary'!B396)</f>
        <v>396</v>
      </c>
    </row>
    <row r="399" spans="2:3" ht="14.25">
      <c r="B399" t="str">
        <f>'ePO-Glossary'!B397</f>
        <v>Micro, Small And Medium-Sized Enterprise (SME)</v>
      </c>
      <c r="C399">
        <f>ROW('ePO-Glossary'!B397)</f>
        <v>397</v>
      </c>
    </row>
    <row r="400" spans="2:3" ht="14.25">
      <c r="B400" t="str">
        <f>'ePO-Glossary'!B398</f>
        <v>Micro, Small And Medium-Sized Enterprise (SME)</v>
      </c>
      <c r="C400">
        <f>ROW('ePO-Glossary'!B398)</f>
        <v>398</v>
      </c>
    </row>
    <row r="401" spans="2:3" ht="14.25">
      <c r="B401" t="str">
        <f>'ePO-Glossary'!B399</f>
        <v>Micro, Small And Medium-Sized Enterprise (SME)</v>
      </c>
      <c r="C401">
        <f>ROW('ePO-Glossary'!B399)</f>
        <v>399</v>
      </c>
    </row>
    <row r="402" spans="2:3" ht="14.25">
      <c r="B402" t="str">
        <f>'ePO-Glossary'!B400</f>
        <v>Minimum Number Of Candidates</v>
      </c>
      <c r="C402">
        <f>ROW('ePO-Glossary'!B400)</f>
        <v>400</v>
      </c>
    </row>
    <row r="403" spans="2:3" ht="14.25">
      <c r="B403" t="str">
        <f>'ePO-Glossary'!B401</f>
        <v>Minimum Number Of Candidates</v>
      </c>
      <c r="C403">
        <f>ROW('ePO-Glossary'!B401)</f>
        <v>401</v>
      </c>
    </row>
    <row r="404" spans="2:3" ht="14.25">
      <c r="B404" t="str">
        <f>'ePO-Glossary'!B402</f>
        <v>Minimum Number Of Candidates</v>
      </c>
      <c r="C404">
        <f>ROW('ePO-Glossary'!B402)</f>
        <v>402</v>
      </c>
    </row>
    <row r="405" spans="2:3" ht="14.25">
      <c r="B405" t="str">
        <f>'ePO-Glossary'!B403</f>
        <v>Minimum Number Of Candidates</v>
      </c>
      <c r="C405">
        <f>ROW('ePO-Glossary'!B403)</f>
        <v>403</v>
      </c>
    </row>
    <row r="406" spans="2:3" ht="14.25">
      <c r="B406" t="str">
        <f>'ePO-Glossary'!B404</f>
        <v>Minimum Number Of Candidates</v>
      </c>
      <c r="C406">
        <f>ROW('ePO-Glossary'!B404)</f>
        <v>404</v>
      </c>
    </row>
    <row r="407" spans="2:3" ht="14.25">
      <c r="B407" t="str">
        <f>'ePO-Glossary'!B405</f>
        <v>Modification</v>
      </c>
      <c r="C407">
        <f>ROW('ePO-Glossary'!B405)</f>
        <v>405</v>
      </c>
    </row>
    <row r="408" spans="2:3" ht="14.25">
      <c r="B408" t="str">
        <f>'ePO-Glossary'!B406</f>
        <v>Modification</v>
      </c>
      <c r="C408">
        <f>ROW('ePO-Glossary'!B406)</f>
        <v>406</v>
      </c>
    </row>
    <row r="409" spans="2:3" ht="14.25">
      <c r="B409" t="str">
        <f>'ePO-Glossary'!B407</f>
        <v>Modification</v>
      </c>
      <c r="C409">
        <f>ROW('ePO-Glossary'!B407)</f>
        <v>407</v>
      </c>
    </row>
    <row r="410" spans="2:3" ht="14.25">
      <c r="B410" t="str">
        <f>'ePO-Glossary'!B408</f>
        <v>Modification</v>
      </c>
      <c r="C410">
        <f>ROW('ePO-Glossary'!B408)</f>
        <v>408</v>
      </c>
    </row>
    <row r="411" spans="2:3" ht="14.25">
      <c r="B411" t="str">
        <f>'ePO-Glossary'!B409</f>
        <v>Modification</v>
      </c>
      <c r="C411">
        <f>ROW('ePO-Glossary'!B409)</f>
        <v>409</v>
      </c>
    </row>
    <row r="412" spans="2:3" ht="14.25">
      <c r="B412" t="str">
        <f>'ePO-Glossary'!B410</f>
        <v>Modification</v>
      </c>
      <c r="C412">
        <f>ROW('ePO-Glossary'!B410)</f>
        <v>410</v>
      </c>
    </row>
    <row r="413" spans="2:3" ht="14.25">
      <c r="B413" t="str">
        <f>'ePO-Glossary'!B411</f>
        <v>Modification</v>
      </c>
      <c r="C413">
        <f>ROW('ePO-Glossary'!B411)</f>
        <v>411</v>
      </c>
    </row>
    <row r="414" spans="2:3" ht="14.25">
      <c r="B414" t="str">
        <f>'ePO-Glossary'!B412</f>
        <v>Name</v>
      </c>
      <c r="C414">
        <f>ROW('ePO-Glossary'!B412)</f>
        <v>412</v>
      </c>
    </row>
    <row r="415" spans="2:3" ht="14.25">
      <c r="B415" t="str">
        <f>'ePO-Glossary'!B413</f>
        <v>Name</v>
      </c>
      <c r="C415">
        <f>ROW('ePO-Glossary'!B413)</f>
        <v>413</v>
      </c>
    </row>
    <row r="416" spans="2:3" ht="14.25">
      <c r="B416" t="str">
        <f>'ePO-Glossary'!B414</f>
        <v>Name</v>
      </c>
      <c r="C416">
        <f>ROW('ePO-Glossary'!B414)</f>
        <v>414</v>
      </c>
    </row>
    <row r="417" spans="2:3" ht="14.25">
      <c r="B417" t="str">
        <f>'ePO-Glossary'!B415</f>
        <v>Name</v>
      </c>
      <c r="C417">
        <f>ROW('ePO-Glossary'!B415)</f>
        <v>415</v>
      </c>
    </row>
    <row r="418" spans="2:3" ht="14.25">
      <c r="B418" t="str">
        <f>'ePO-Glossary'!B416</f>
        <v>National Law URI</v>
      </c>
      <c r="C418">
        <f>ROW('ePO-Glossary'!B416)</f>
        <v>416</v>
      </c>
    </row>
    <row r="419" spans="2:3" ht="14.25">
      <c r="B419" t="str">
        <f>'ePO-Glossary'!B417</f>
        <v>National Law URI</v>
      </c>
      <c r="C419">
        <f>ROW('ePO-Glossary'!B417)</f>
        <v>417</v>
      </c>
    </row>
    <row r="420" spans="2:3" ht="14.25">
      <c r="B420" t="str">
        <f>'ePO-Glossary'!B418</f>
        <v>No Award Reason</v>
      </c>
      <c r="C420">
        <f>ROW('ePO-Glossary'!B418)</f>
        <v>418</v>
      </c>
    </row>
    <row r="421" spans="2:3" ht="14.25">
      <c r="B421" t="str">
        <f>'ePO-Glossary'!B419</f>
        <v>No Award Reason</v>
      </c>
      <c r="C421">
        <f>ROW('ePO-Glossary'!B419)</f>
        <v>419</v>
      </c>
    </row>
    <row r="422" spans="2:3" ht="14.25">
      <c r="B422" t="str">
        <f>'ePO-Glossary'!B420</f>
        <v>No Further Negociation Indicator</v>
      </c>
      <c r="C422">
        <f>ROW('ePO-Glossary'!B420)</f>
        <v>420</v>
      </c>
    </row>
    <row r="423" spans="2:3" ht="14.25">
      <c r="B423" t="str">
        <f>'ePO-Glossary'!B421</f>
        <v>No Further Negociation Indicator</v>
      </c>
      <c r="C423">
        <f>ROW('ePO-Glossary'!B421)</f>
        <v>421</v>
      </c>
    </row>
    <row r="424" spans="2:3" ht="14.25">
      <c r="B424" t="str">
        <f>'ePO-Glossary'!B422</f>
        <v>Number Award</v>
      </c>
      <c r="C424">
        <f>ROW('ePO-Glossary'!B422)</f>
        <v>422</v>
      </c>
    </row>
    <row r="425" spans="2:3" ht="14.25">
      <c r="B425" t="str">
        <f>'ePO-Glossary'!B423</f>
        <v>Number Award</v>
      </c>
      <c r="C425">
        <f>ROW('ePO-Glossary'!B423)</f>
        <v>423</v>
      </c>
    </row>
    <row r="426" spans="2:3" ht="14.25">
      <c r="B426" t="str">
        <f>'ePO-Glossary'!B424</f>
        <v>Number Requests Received</v>
      </c>
      <c r="C426">
        <f>ROW('ePO-Glossary'!B424)</f>
        <v>424</v>
      </c>
    </row>
    <row r="427" spans="2:3" ht="14.25">
      <c r="B427" t="str">
        <f>'ePO-Glossary'!B425</f>
        <v>Number Requests Received</v>
      </c>
      <c r="C427">
        <f>ROW('ePO-Glossary'!B425)</f>
        <v>425</v>
      </c>
    </row>
    <row r="428" spans="2:3" ht="14.25">
      <c r="B428" t="str">
        <f>'ePO-Glossary'!B426</f>
        <v>Number Tenders Other EU</v>
      </c>
      <c r="C428">
        <f>ROW('ePO-Glossary'!B426)</f>
        <v>426</v>
      </c>
    </row>
    <row r="429" spans="2:3" ht="14.25">
      <c r="B429" t="str">
        <f>'ePO-Glossary'!B427</f>
        <v>Number Tenders Other EU</v>
      </c>
      <c r="C429">
        <f>ROW('ePO-Glossary'!B427)</f>
        <v>427</v>
      </c>
    </row>
    <row r="430" spans="2:3" ht="14.25">
      <c r="B430" t="str">
        <f>'ePO-Glossary'!B428</f>
        <v>Number Tenders Other EU</v>
      </c>
      <c r="C430">
        <f>ROW('ePO-Glossary'!B428)</f>
        <v>428</v>
      </c>
    </row>
    <row r="431" spans="2:3" ht="14.25">
      <c r="B431" t="str">
        <f>'ePO-Glossary'!B429</f>
        <v>Number Tenders Received</v>
      </c>
      <c r="C431">
        <f>ROW('ePO-Glossary'!B429)</f>
        <v>429</v>
      </c>
    </row>
    <row r="432" spans="2:3" ht="14.25">
      <c r="B432" t="str">
        <f>'ePO-Glossary'!B430</f>
        <v>Number Tenders Received</v>
      </c>
      <c r="C432">
        <f>ROW('ePO-Glossary'!B430)</f>
        <v>430</v>
      </c>
    </row>
    <row r="433" spans="2:3" ht="14.25">
      <c r="B433" t="str">
        <f>'ePO-Glossary'!B431</f>
        <v>Number Tenders Received</v>
      </c>
      <c r="C433">
        <f>ROW('ePO-Glossary'!B431)</f>
        <v>431</v>
      </c>
    </row>
    <row r="434" spans="2:3" ht="14.25">
      <c r="B434" t="str">
        <f>'ePO-Glossary'!B432</f>
        <v>Number Tenders Received EMEANS</v>
      </c>
      <c r="C434">
        <f>ROW('ePO-Glossary'!B432)</f>
        <v>432</v>
      </c>
    </row>
    <row r="435" spans="2:3" ht="14.25">
      <c r="B435" t="str">
        <f>'ePO-Glossary'!B433</f>
        <v>Number Tenders Received EMEANS</v>
      </c>
      <c r="C435">
        <f>ROW('ePO-Glossary'!B433)</f>
        <v>433</v>
      </c>
    </row>
    <row r="436" spans="2:3" ht="14.25">
      <c r="B436" t="str">
        <f>'ePO-Glossary'!B434</f>
        <v>Number Tenders Received EMEANS</v>
      </c>
      <c r="C436">
        <f>ROW('ePO-Glossary'!B434)</f>
        <v>434</v>
      </c>
    </row>
    <row r="437" spans="2:3" ht="14.25">
      <c r="B437" t="str">
        <f>'ePO-Glossary'!B435</f>
        <v>Number Tenders SME</v>
      </c>
      <c r="C437">
        <f>ROW('ePO-Glossary'!B435)</f>
        <v>435</v>
      </c>
    </row>
    <row r="438" spans="2:3" ht="14.25">
      <c r="B438" t="str">
        <f>'ePO-Glossary'!B436</f>
        <v>Number Tenders SME</v>
      </c>
      <c r="C438">
        <f>ROW('ePO-Glossary'!B436)</f>
        <v>436</v>
      </c>
    </row>
    <row r="439" spans="2:3" ht="14.25">
      <c r="B439" t="str">
        <f>'ePO-Glossary'!B437</f>
        <v>Number Tenders SME</v>
      </c>
      <c r="C439">
        <f>ROW('ePO-Glossary'!B437)</f>
        <v>437</v>
      </c>
    </row>
    <row r="440" spans="2:3" ht="14.25">
      <c r="B440" t="str">
        <f>'ePO-Glossary'!B438</f>
        <v>Number Year Month</v>
      </c>
      <c r="C440">
        <f>ROW('ePO-Glossary'!B438)</f>
        <v>438</v>
      </c>
    </row>
    <row r="441" spans="2:3" ht="14.25">
      <c r="B441" t="str">
        <f>'ePO-Glossary'!B439</f>
        <v>NUTS Code</v>
      </c>
      <c r="C441">
        <f>ROW('ePO-Glossary'!B439)</f>
        <v>439</v>
      </c>
    </row>
    <row r="442" spans="2:3" ht="14.25">
      <c r="B442" t="str">
        <f>'ePO-Glossary'!B440</f>
        <v>NUTS Code</v>
      </c>
      <c r="C442">
        <f>ROW('ePO-Glossary'!B440)</f>
        <v>440</v>
      </c>
    </row>
    <row r="443" spans="2:3" ht="14.25">
      <c r="B443" t="str">
        <f>'ePO-Glossary'!B441</f>
        <v>NUTS Code</v>
      </c>
      <c r="C443">
        <f>ROW('ePO-Glossary'!B441)</f>
        <v>441</v>
      </c>
    </row>
    <row r="444" spans="2:3" ht="14.25">
      <c r="B444" t="str">
        <f>'ePO-Glossary'!B442</f>
        <v>NUTS Code</v>
      </c>
      <c r="C444">
        <f>ROW('ePO-Glossary'!B442)</f>
        <v>442</v>
      </c>
    </row>
    <row r="445" spans="2:3" ht="14.25">
      <c r="B445" t="str">
        <f>'ePO-Glossary'!B443</f>
        <v>NUTS Code</v>
      </c>
      <c r="C445">
        <f>ROW('ePO-Glossary'!B443)</f>
        <v>443</v>
      </c>
    </row>
    <row r="446" spans="2:3" ht="14.25">
      <c r="B446" t="str">
        <f>'ePO-Glossary'!B444</f>
        <v>NUTS Code</v>
      </c>
      <c r="C446">
        <f>ROW('ePO-Glossary'!B444)</f>
        <v>444</v>
      </c>
    </row>
    <row r="447" spans="2:3" ht="14.25">
      <c r="B447" t="str">
        <f>'ePO-Glossary'!B445</f>
        <v>Open Conditions Date</v>
      </c>
      <c r="C447">
        <f>ROW('ePO-Glossary'!B445)</f>
        <v>445</v>
      </c>
    </row>
    <row r="448" spans="2:3" ht="14.25">
      <c r="B448" t="str">
        <f>'ePO-Glossary'!B446</f>
        <v>Open Conditions Date</v>
      </c>
      <c r="C448">
        <f>ROW('ePO-Glossary'!B446)</f>
        <v>446</v>
      </c>
    </row>
    <row r="449" spans="2:3" ht="14.25">
      <c r="B449" t="str">
        <f>'ePO-Glossary'!B447</f>
        <v>Open Conditions Description</v>
      </c>
      <c r="C449">
        <f>ROW('ePO-Glossary'!B447)</f>
        <v>447</v>
      </c>
    </row>
    <row r="450" spans="2:3" ht="14.25">
      <c r="B450" t="str">
        <f>'ePO-Glossary'!B448</f>
        <v>Open Conditions Description</v>
      </c>
      <c r="C450">
        <f>ROW('ePO-Glossary'!B448)</f>
        <v>448</v>
      </c>
    </row>
    <row r="451" spans="2:3" ht="14.25">
      <c r="B451" t="str">
        <f>'ePO-Glossary'!B449</f>
        <v>Open Conditions Place</v>
      </c>
      <c r="C451">
        <f>ROW('ePO-Glossary'!B449)</f>
        <v>449</v>
      </c>
    </row>
    <row r="452" spans="2:3" ht="14.25">
      <c r="B452" t="str">
        <f>'ePO-Glossary'!B450</f>
        <v>Open Conditions Place</v>
      </c>
      <c r="C452">
        <f>ROW('ePO-Glossary'!B450)</f>
        <v>450</v>
      </c>
    </row>
    <row r="453" spans="2:3" ht="14.25">
      <c r="B453" t="str">
        <f>'ePO-Glossary'!B451</f>
        <v>Options</v>
      </c>
      <c r="C453">
        <f>ROW('ePO-Glossary'!B451)</f>
        <v>451</v>
      </c>
    </row>
    <row r="454" spans="2:3" ht="14.25">
      <c r="B454" t="str">
        <f>'ePO-Glossary'!B452</f>
        <v>Options</v>
      </c>
      <c r="C454">
        <f>ROW('ePO-Glossary'!B452)</f>
        <v>452</v>
      </c>
    </row>
    <row r="455" spans="2:3" ht="14.25">
      <c r="B455" t="str">
        <f>'ePO-Glossary'!B453</f>
        <v>Options</v>
      </c>
      <c r="C455">
        <f>ROW('ePO-Glossary'!B453)</f>
        <v>453</v>
      </c>
    </row>
    <row r="456" spans="2:3" ht="14.25">
      <c r="B456" t="str">
        <f>'ePO-Glossary'!B454</f>
        <v>Options</v>
      </c>
      <c r="C456">
        <f>ROW('ePO-Glossary'!B454)</f>
        <v>454</v>
      </c>
    </row>
    <row r="457" spans="2:3" ht="14.25">
      <c r="B457" t="str">
        <f>'ePO-Glossary'!B455</f>
        <v>Options</v>
      </c>
      <c r="C457">
        <f>ROW('ePO-Glossary'!B455)</f>
        <v>455</v>
      </c>
    </row>
    <row r="458" spans="2:3" ht="14.25">
      <c r="B458" t="str">
        <f>'ePO-Glossary'!B456</f>
        <v>Options</v>
      </c>
      <c r="C458">
        <f>ROW('ePO-Glossary'!B456)</f>
        <v>456</v>
      </c>
    </row>
    <row r="459" spans="2:3" ht="14.25">
      <c r="B459" t="str">
        <f>'ePO-Glossary'!B457</f>
        <v>Options</v>
      </c>
      <c r="C459">
        <f>ROW('ePO-Glossary'!B457)</f>
        <v>457</v>
      </c>
    </row>
    <row r="460" spans="2:3" ht="14.25">
      <c r="B460" t="str">
        <f>'ePO-Glossary'!B458</f>
        <v>Organisation Identifier</v>
      </c>
      <c r="C460">
        <f>ROW('ePO-Glossary'!B458)</f>
        <v>458</v>
      </c>
    </row>
    <row r="461" spans="2:3" ht="14.25">
      <c r="B461" t="str">
        <f>'ePO-Glossary'!B459</f>
        <v>Organisation Identifier</v>
      </c>
      <c r="C461">
        <f>ROW('ePO-Glossary'!B459)</f>
        <v>459</v>
      </c>
    </row>
    <row r="462" spans="2:3" ht="14.25">
      <c r="B462" t="str">
        <f>'ePO-Glossary'!B460</f>
        <v>Organisation Identifier</v>
      </c>
      <c r="C462">
        <f>ROW('ePO-Glossary'!B460)</f>
        <v>460</v>
      </c>
    </row>
    <row r="463" spans="2:3" ht="14.25">
      <c r="B463" t="str">
        <f>'ePO-Glossary'!B461</f>
        <v>Organisation Identifier</v>
      </c>
      <c r="C463">
        <f>ROW('ePO-Glossary'!B461)</f>
        <v>461</v>
      </c>
    </row>
    <row r="464" spans="2:3" ht="14.25">
      <c r="B464" t="str">
        <f>'ePO-Glossary'!B462</f>
        <v>Organisation Identifier</v>
      </c>
      <c r="C464">
        <f>ROW('ePO-Glossary'!B462)</f>
        <v>462</v>
      </c>
    </row>
    <row r="465" spans="2:3" ht="14.25">
      <c r="B465" t="str">
        <f>'ePO-Glossary'!B463</f>
        <v>Organisation Identifier</v>
      </c>
      <c r="C465">
        <f>ROW('ePO-Glossary'!B463)</f>
        <v>463</v>
      </c>
    </row>
    <row r="466" spans="2:3" ht="14.25">
      <c r="B466" t="str">
        <f>'ePO-Glossary'!B464</f>
        <v>Outsourced Procedure Indicator</v>
      </c>
      <c r="C466">
        <f>ROW('ePO-Glossary'!B464)</f>
        <v>464</v>
      </c>
    </row>
    <row r="467" spans="2:3" ht="14.25">
      <c r="B467" t="str">
        <f>'ePO-Glossary'!B465</f>
        <v>Outsourced Procedure Indicator</v>
      </c>
      <c r="C467">
        <f>ROW('ePO-Glossary'!B465)</f>
        <v>465</v>
      </c>
    </row>
    <row r="468" spans="2:3" ht="14.25">
      <c r="B468" t="str">
        <f>'ePO-Glossary'!B466</f>
        <v>Participant Pay</v>
      </c>
      <c r="C468">
        <f>ROW('ePO-Glossary'!B466)</f>
        <v>466</v>
      </c>
    </row>
    <row r="469" spans="2:3" ht="14.25">
      <c r="B469" t="str">
        <f>'ePO-Glossary'!B467</f>
        <v>Participant Pay</v>
      </c>
      <c r="C469">
        <f>ROW('ePO-Glossary'!B467)</f>
        <v>467</v>
      </c>
    </row>
    <row r="470" spans="2:3" ht="14.25">
      <c r="B470" t="str">
        <f>'ePO-Glossary'!B468</f>
        <v>Participant Pay</v>
      </c>
      <c r="C470">
        <f>ROW('ePO-Glossary'!B468)</f>
        <v>468</v>
      </c>
    </row>
    <row r="471" spans="2:3" ht="14.25">
      <c r="B471" t="str">
        <f>'ePO-Glossary'!B469</f>
        <v>Participant Pay</v>
      </c>
      <c r="C471">
        <f>ROW('ePO-Glossary'!B469)</f>
        <v>469</v>
      </c>
    </row>
    <row r="472" spans="2:3" ht="14.25">
      <c r="B472" t="str">
        <f>'ePO-Glossary'!B470</f>
        <v>Participants Name</v>
      </c>
      <c r="C472">
        <f>ROW('ePO-Glossary'!B470)</f>
        <v>470</v>
      </c>
    </row>
    <row r="473" spans="2:3" ht="14.25">
      <c r="B473" t="str">
        <f>'ePO-Glossary'!B471</f>
        <v>Participants Name</v>
      </c>
      <c r="C473">
        <f>ROW('ePO-Glossary'!B471)</f>
        <v>471</v>
      </c>
    </row>
    <row r="474" spans="2:3" ht="14.25">
      <c r="B474" t="str">
        <f>'ePO-Glossary'!B472</f>
        <v>Participants Name</v>
      </c>
      <c r="C474">
        <f>ROW('ePO-Glossary'!B472)</f>
        <v>472</v>
      </c>
    </row>
    <row r="475" spans="2:3" ht="14.25">
      <c r="B475" t="str">
        <f>'ePO-Glossary'!B473</f>
        <v>Participation Deadline</v>
      </c>
      <c r="C475">
        <f>ROW('ePO-Glossary'!B473)</f>
        <v>473</v>
      </c>
    </row>
    <row r="476" spans="2:3" ht="14.25">
      <c r="B476" t="str">
        <f>'ePO-Glossary'!B474</f>
        <v>Participation Deadline</v>
      </c>
      <c r="C476">
        <f>ROW('ePO-Glossary'!B474)</f>
        <v>474</v>
      </c>
    </row>
    <row r="477" spans="2:3" ht="14.25">
      <c r="B477" t="str">
        <f>'ePO-Glossary'!B475</f>
        <v>Participation Deadline</v>
      </c>
      <c r="C477">
        <f>ROW('ePO-Glossary'!B475)</f>
        <v>475</v>
      </c>
    </row>
    <row r="478" spans="2:3" ht="14.25">
      <c r="B478" t="str">
        <f>'ePO-Glossary'!B476</f>
        <v>Performance Conditions</v>
      </c>
      <c r="C478">
        <f>ROW('ePO-Glossary'!B476)</f>
        <v>476</v>
      </c>
    </row>
    <row r="479" spans="2:3" ht="14.25">
      <c r="B479" t="str">
        <f>'ePO-Glossary'!B477</f>
        <v>Performance Conditions</v>
      </c>
      <c r="C479">
        <f>ROW('ePO-Glossary'!B477)</f>
        <v>477</v>
      </c>
    </row>
    <row r="480" spans="2:3" ht="14.25">
      <c r="B480" t="str">
        <f>'ePO-Glossary'!B478</f>
        <v>Performance Conditions</v>
      </c>
      <c r="C480">
        <f>ROW('ePO-Glossary'!B478)</f>
        <v>478</v>
      </c>
    </row>
    <row r="481" spans="2:3" ht="14.25">
      <c r="B481" t="str">
        <f>'ePO-Glossary'!B479</f>
        <v>Performance Staff Qualification</v>
      </c>
      <c r="C481">
        <f>ROW('ePO-Glossary'!B479)</f>
        <v>479</v>
      </c>
    </row>
    <row r="482" spans="2:3" ht="14.25">
      <c r="B482" t="str">
        <f>'ePO-Glossary'!B480</f>
        <v>Performance Staff Qualification</v>
      </c>
      <c r="C482">
        <f>ROW('ePO-Glossary'!B480)</f>
        <v>480</v>
      </c>
    </row>
    <row r="483" spans="2:3" ht="14.25">
      <c r="B483" t="str">
        <f>'ePO-Glossary'!B481</f>
        <v>Personal Situation Exclusion Criterion</v>
      </c>
      <c r="C483">
        <f>ROW('ePO-Glossary'!B481)</f>
        <v>481</v>
      </c>
    </row>
    <row r="484" spans="2:3" ht="14.25">
      <c r="B484" t="str">
        <f>'ePO-Glossary'!B482</f>
        <v>Personal Situation Exclusion Criterion</v>
      </c>
      <c r="C484">
        <f>ROW('ePO-Glossary'!B482)</f>
        <v>482</v>
      </c>
    </row>
    <row r="485" spans="2:3" ht="14.25">
      <c r="B485" t="str">
        <f>'ePO-Glossary'!B483</f>
        <v>Personal Situation Exclusion Criterion</v>
      </c>
      <c r="C485">
        <f>ROW('ePO-Glossary'!B483)</f>
        <v>483</v>
      </c>
    </row>
    <row r="486" spans="2:3" ht="14.25">
      <c r="B486" t="str">
        <f>'ePO-Glossary'!B484</f>
        <v>Personal Situation Exclusion Criterion</v>
      </c>
      <c r="C486">
        <f>ROW('ePO-Glossary'!B484)</f>
        <v>484</v>
      </c>
    </row>
    <row r="487" spans="2:3" ht="14.25">
      <c r="B487" t="str">
        <f>'ePO-Glossary'!B485</f>
        <v>Phone</v>
      </c>
      <c r="C487">
        <f>ROW('ePO-Glossary'!B485)</f>
        <v>485</v>
      </c>
    </row>
    <row r="488" spans="2:3" ht="14.25">
      <c r="B488" t="str">
        <f>'ePO-Glossary'!B486</f>
        <v>Phone</v>
      </c>
      <c r="C488">
        <f>ROW('ePO-Glossary'!B486)</f>
        <v>486</v>
      </c>
    </row>
    <row r="489" spans="2:3" ht="14.25">
      <c r="B489" t="str">
        <f>'ePO-Glossary'!B487</f>
        <v>Postal Code</v>
      </c>
      <c r="C489">
        <f>ROW('ePO-Glossary'!B487)</f>
        <v>487</v>
      </c>
    </row>
    <row r="490" spans="2:3" ht="14.25">
      <c r="B490" t="str">
        <f>'ePO-Glossary'!B488</f>
        <v>Postal Code</v>
      </c>
      <c r="C490">
        <f>ROW('ePO-Glossary'!B488)</f>
        <v>488</v>
      </c>
    </row>
    <row r="491" spans="2:3" ht="14.25">
      <c r="B491" t="str">
        <f>'ePO-Glossary'!B489</f>
        <v>Preliminary Market Consultation</v>
      </c>
      <c r="C491">
        <f>ROW('ePO-Glossary'!B489)</f>
        <v>489</v>
      </c>
    </row>
    <row r="492" spans="2:3" ht="14.25">
      <c r="B492" t="str">
        <f>'ePO-Glossary'!B490</f>
        <v>Preliminary Market Consultation</v>
      </c>
      <c r="C492">
        <f>ROW('ePO-Glossary'!B490)</f>
        <v>490</v>
      </c>
    </row>
    <row r="493" spans="2:3" ht="14.25">
      <c r="B493" t="str">
        <f>'ePO-Glossary'!B491</f>
        <v>Prize Awarded</v>
      </c>
      <c r="C493">
        <f>ROW('ePO-Glossary'!B491)</f>
        <v>491</v>
      </c>
    </row>
    <row r="494" spans="2:3" ht="14.25">
      <c r="B494" t="str">
        <f>'ePO-Glossary'!B492</f>
        <v>Prize Awarded</v>
      </c>
      <c r="C494">
        <f>ROW('ePO-Glossary'!B492)</f>
        <v>492</v>
      </c>
    </row>
    <row r="495" spans="2:3" ht="14.25">
      <c r="B495" t="str">
        <f>'ePO-Glossary'!B493</f>
        <v>Prize Awarded</v>
      </c>
      <c r="C495">
        <f>ROW('ePO-Glossary'!B493)</f>
        <v>493</v>
      </c>
    </row>
    <row r="496" spans="2:3" ht="14.25">
      <c r="B496" t="str">
        <f>'ePO-Glossary'!B494</f>
        <v>Prize Awarded</v>
      </c>
      <c r="C496">
        <f>ROW('ePO-Glossary'!B494)</f>
        <v>494</v>
      </c>
    </row>
    <row r="497" spans="2:3" ht="14.25">
      <c r="B497" t="str">
        <f>'ePO-Glossary'!B495</f>
        <v>Prize Awarded</v>
      </c>
      <c r="C497">
        <f>ROW('ePO-Glossary'!B495)</f>
        <v>495</v>
      </c>
    </row>
    <row r="498" spans="2:3" ht="14.25">
      <c r="B498" t="str">
        <f>'ePO-Glossary'!B496</f>
        <v>Prize Awarded</v>
      </c>
      <c r="C498">
        <f>ROW('ePO-Glossary'!B496)</f>
        <v>496</v>
      </c>
    </row>
    <row r="499" spans="2:3" ht="14.25">
      <c r="B499" t="str">
        <f>'ePO-Glossary'!B497</f>
        <v>Prize Value</v>
      </c>
      <c r="C499">
        <f>ROW('ePO-Glossary'!B497)</f>
        <v>497</v>
      </c>
    </row>
    <row r="500" spans="2:3" ht="14.25">
      <c r="B500" t="str">
        <f>'ePO-Glossary'!B498</f>
        <v>Prize Value</v>
      </c>
      <c r="C500">
        <f>ROW('ePO-Glossary'!B498)</f>
        <v>498</v>
      </c>
    </row>
    <row r="501" spans="2:3" ht="14.25">
      <c r="B501" t="str">
        <f>'ePO-Glossary'!B499</f>
        <v>Procedure Type</v>
      </c>
      <c r="C501">
        <f>ROW('ePO-Glossary'!B499)</f>
        <v>499</v>
      </c>
    </row>
    <row r="502" spans="2:3" ht="14.25">
      <c r="B502" t="str">
        <f>'ePO-Glossary'!B500</f>
        <v>Procedure Type</v>
      </c>
      <c r="C502">
        <f>ROW('ePO-Glossary'!B500)</f>
        <v>500</v>
      </c>
    </row>
    <row r="503" spans="2:3" ht="14.25">
      <c r="B503" t="str">
        <f>'ePO-Glossary'!B501</f>
        <v>Procedure Type</v>
      </c>
      <c r="C503">
        <f>ROW('ePO-Glossary'!B501)</f>
        <v>501</v>
      </c>
    </row>
    <row r="504" spans="2:3" ht="14.25">
      <c r="B504" t="str">
        <f>'ePO-Glossary'!B502</f>
        <v>Procedure Type</v>
      </c>
      <c r="C504">
        <f>ROW('ePO-Glossary'!B502)</f>
        <v>502</v>
      </c>
    </row>
    <row r="505" spans="2:3" ht="14.25">
      <c r="B505" t="str">
        <f>'ePO-Glossary'!B503</f>
        <v>Procedure Type</v>
      </c>
      <c r="C505">
        <f>ROW('ePO-Glossary'!B503)</f>
        <v>503</v>
      </c>
    </row>
    <row r="506" spans="2:3" ht="14.25">
      <c r="B506" t="str">
        <f>'ePO-Glossary'!B504</f>
        <v>Procedure Type</v>
      </c>
      <c r="C506">
        <f>ROW('ePO-Glossary'!B504)</f>
        <v>504</v>
      </c>
    </row>
    <row r="507" spans="2:3" ht="14.25"/>
    <row r="508" spans="2:3" ht="14.25"/>
    <row r="509" spans="2:3" ht="14.25">
      <c r="B509" t="str">
        <f>'ePO-Glossary'!B505</f>
        <v>Procurement Description</v>
      </c>
      <c r="C509">
        <f>ROW('ePO-Glossary'!B505)</f>
        <v>505</v>
      </c>
    </row>
    <row r="510" spans="2:3" ht="14.25">
      <c r="B510" t="str">
        <f>'ePO-Glossary'!B506</f>
        <v>Procurement Description</v>
      </c>
      <c r="C510">
        <f>ROW('ePO-Glossary'!B506)</f>
        <v>506</v>
      </c>
    </row>
    <row r="511" spans="2:3" ht="14.25">
      <c r="B511" t="str">
        <f>'ePO-Glossary'!B507</f>
        <v>Procurement Description</v>
      </c>
      <c r="C511">
        <f>ROW('ePO-Glossary'!B507)</f>
        <v>507</v>
      </c>
    </row>
    <row r="512" spans="2:3" ht="14.25">
      <c r="B512" t="str">
        <f>'ePO-Glossary'!B508</f>
        <v>Procurement Description</v>
      </c>
      <c r="C512">
        <f>ROW('ePO-Glossary'!B508)</f>
        <v>508</v>
      </c>
    </row>
    <row r="513" spans="2:3" ht="14.25">
      <c r="B513" t="str">
        <f>'ePO-Glossary'!B509</f>
        <v>Procurement Document URL</v>
      </c>
      <c r="C513">
        <f>ROW('ePO-Glossary'!B509)</f>
        <v>509</v>
      </c>
    </row>
    <row r="514" spans="2:3" ht="14.25">
      <c r="B514" t="str">
        <f>'ePO-Glossary'!B510</f>
        <v>Procurement Law</v>
      </c>
      <c r="C514">
        <f>ROW('ePO-Glossary'!B510)</f>
        <v>510</v>
      </c>
    </row>
    <row r="515" spans="2:3" ht="14.25">
      <c r="B515" t="str">
        <f>'ePO-Glossary'!B511</f>
        <v>Procurement Law</v>
      </c>
      <c r="C515">
        <f>ROW('ePO-Glossary'!B511)</f>
        <v>511</v>
      </c>
    </row>
    <row r="516" spans="2:3" ht="14.25">
      <c r="B516" t="str">
        <f>'ePO-Glossary'!B512</f>
        <v>Procurement Law</v>
      </c>
      <c r="C516">
        <f>ROW('ePO-Glossary'!B512)</f>
        <v>512</v>
      </c>
    </row>
    <row r="517" spans="2:3" ht="14.25">
      <c r="B517" t="str">
        <f>'ePO-Glossary'!B513</f>
        <v>Procurement Law</v>
      </c>
      <c r="C517">
        <f>ROW('ePO-Glossary'!B513)</f>
        <v>513</v>
      </c>
    </row>
    <row r="518" spans="2:3" ht="14.25">
      <c r="B518" t="str">
        <f>'ePO-Glossary'!B514</f>
        <v>Procurement Objects</v>
      </c>
      <c r="C518">
        <f>ROW('ePO-Glossary'!B514)</f>
        <v>514</v>
      </c>
    </row>
    <row r="519" spans="2:3" ht="14.25">
      <c r="B519" t="str">
        <f>'ePO-Glossary'!B515</f>
        <v>Profession</v>
      </c>
      <c r="C519">
        <f>ROW('ePO-Glossary'!B515)</f>
        <v>515</v>
      </c>
    </row>
    <row r="520" spans="2:3" ht="14.25">
      <c r="B520" t="str">
        <f>'ePO-Glossary'!B516</f>
        <v>Profession</v>
      </c>
      <c r="C520">
        <f>ROW('ePO-Glossary'!B516)</f>
        <v>516</v>
      </c>
    </row>
    <row r="521" spans="2:3" ht="14.25">
      <c r="B521" t="str">
        <f>'ePO-Glossary'!B517</f>
        <v>Publication Date</v>
      </c>
      <c r="C521">
        <f>ROW('ePO-Glossary'!B517)</f>
        <v>517</v>
      </c>
    </row>
    <row r="522" spans="2:3" ht="14.25">
      <c r="B522" t="str">
        <f>'ePO-Glossary'!B518</f>
        <v>Publication Date</v>
      </c>
      <c r="C522">
        <f>ROW('ePO-Glossary'!B518)</f>
        <v>518</v>
      </c>
    </row>
    <row r="523" spans="2:3" ht="14.25">
      <c r="B523" t="str">
        <f>'ePO-Glossary'!B519</f>
        <v>Publication Date</v>
      </c>
      <c r="C523">
        <f>ROW('ePO-Glossary'!B519)</f>
        <v>519</v>
      </c>
    </row>
    <row r="524" spans="2:3" ht="14.25">
      <c r="B524" t="str">
        <f>'ePO-Glossary'!B520</f>
        <v>Quantity And Unit</v>
      </c>
      <c r="C524">
        <f>ROW('ePO-Glossary'!B520)</f>
        <v>520</v>
      </c>
    </row>
    <row r="525" spans="2:3" ht="14.25">
      <c r="B525" t="str">
        <f>'ePO-Glossary'!B521</f>
        <v>Quantity And Unit</v>
      </c>
      <c r="C525">
        <f>ROW('ePO-Glossary'!B521)</f>
        <v>521</v>
      </c>
    </row>
    <row r="526" spans="2:3" ht="14.25">
      <c r="B526" t="str">
        <f>'ePO-Glossary'!B522</f>
        <v>Quantity And Unit</v>
      </c>
      <c r="C526">
        <f>ROW('ePO-Glossary'!B522)</f>
        <v>522</v>
      </c>
    </row>
    <row r="527" spans="2:3" ht="14.25">
      <c r="B527" t="str">
        <f>'ePO-Glossary'!B523</f>
        <v>Reason For Non-Electronic Submission</v>
      </c>
      <c r="C527">
        <f>ROW('ePO-Glossary'!B523)</f>
        <v>523</v>
      </c>
    </row>
    <row r="528" spans="2:3" ht="14.25">
      <c r="B528" t="str">
        <f>'ePO-Glossary'!B524</f>
        <v>Reason For Non-Electronic Submission</v>
      </c>
      <c r="C528">
        <f>ROW('ePO-Glossary'!B524)</f>
        <v>524</v>
      </c>
    </row>
    <row r="529" spans="2:3" ht="14.25">
      <c r="B529" t="str">
        <f>'ePO-Glossary'!B525</f>
        <v>Reason For Non-Electronic Submission</v>
      </c>
      <c r="C529">
        <f>ROW('ePO-Glossary'!B525)</f>
        <v>525</v>
      </c>
    </row>
    <row r="530" spans="2:3" ht="14.25">
      <c r="B530" t="str">
        <f>'ePO-Glossary'!B526</f>
        <v>Reason For Non-Electronic Submission</v>
      </c>
      <c r="C530">
        <f>ROW('ePO-Glossary'!B526)</f>
        <v>526</v>
      </c>
    </row>
    <row r="531" spans="2:3" ht="14.25">
      <c r="B531" t="str">
        <f>'ePO-Glossary'!B527</f>
        <v>Reason For Non-Electronic Submission</v>
      </c>
      <c r="C531">
        <f>ROW('ePO-Glossary'!B527)</f>
        <v>527</v>
      </c>
    </row>
    <row r="532" spans="2:3" ht="14.25">
      <c r="B532" t="str">
        <f>'ePO-Glossary'!B528</f>
        <v>Receiver Party</v>
      </c>
      <c r="C532">
        <f>ROW('ePO-Glossary'!B528)</f>
        <v>528</v>
      </c>
    </row>
    <row r="533" spans="2:3" ht="14.25">
      <c r="B533" t="str">
        <f>'ePO-Glossary'!B529</f>
        <v>Recurrent Estimated Timing</v>
      </c>
      <c r="C533">
        <f>ROW('ePO-Glossary'!B529)</f>
        <v>529</v>
      </c>
    </row>
    <row r="534" spans="2:3" ht="14.25">
      <c r="B534" t="str">
        <f>'ePO-Glossary'!B530</f>
        <v>Recurrent Estimated Timing</v>
      </c>
      <c r="C534">
        <f>ROW('ePO-Glossary'!B530)</f>
        <v>530</v>
      </c>
    </row>
    <row r="535" spans="2:3" ht="14.25">
      <c r="B535" t="str">
        <f>'ePO-Glossary'!B531</f>
        <v>Recurrent Indicator</v>
      </c>
      <c r="C535">
        <f>ROW('ePO-Glossary'!B531)</f>
        <v>531</v>
      </c>
    </row>
    <row r="536" spans="2:3" ht="14.25">
      <c r="B536" t="str">
        <f>'ePO-Glossary'!B532</f>
        <v>Recurrent Indicator</v>
      </c>
      <c r="C536">
        <f>ROW('ePO-Glossary'!B532)</f>
        <v>532</v>
      </c>
    </row>
    <row r="537" spans="2:3" ht="14.25">
      <c r="B537" t="str">
        <f>'ePO-Glossary'!B533</f>
        <v>Recurrent Indicator</v>
      </c>
      <c r="C537">
        <f>ROW('ePO-Glossary'!B533)</f>
        <v>533</v>
      </c>
    </row>
    <row r="538" spans="2:3" ht="14.25">
      <c r="B538" t="str">
        <f>'ePO-Glossary'!B534</f>
        <v>Recurrent Indicator</v>
      </c>
      <c r="C538">
        <f>ROW('ePO-Glossary'!B534)</f>
        <v>534</v>
      </c>
    </row>
    <row r="539" spans="2:3" ht="14.25">
      <c r="B539" t="str">
        <f>'ePO-Glossary'!B535</f>
        <v>Recurrent Indicator</v>
      </c>
      <c r="C539">
        <f>ROW('ePO-Glossary'!B535)</f>
        <v>535</v>
      </c>
    </row>
    <row r="540" spans="2:3" ht="14.25">
      <c r="B540" t="str">
        <f>'ePO-Glossary'!B536</f>
        <v>Reduction Recourse Indicator</v>
      </c>
      <c r="C540">
        <f>ROW('ePO-Glossary'!B536)</f>
        <v>536</v>
      </c>
    </row>
    <row r="541" spans="2:3" ht="14.25">
      <c r="B541" t="str">
        <f>'ePO-Glossary'!B537</f>
        <v>Reduction Recourse Indicator</v>
      </c>
      <c r="C541">
        <f>ROW('ePO-Glossary'!B537)</f>
        <v>537</v>
      </c>
    </row>
    <row r="542" spans="2:3" ht="14.25">
      <c r="B542" t="str">
        <f>'ePO-Glossary'!B538</f>
        <v>Reduction Recourse Indicator</v>
      </c>
      <c r="C542">
        <f>ROW('ePO-Glossary'!B538)</f>
        <v>538</v>
      </c>
    </row>
    <row r="543" spans="2:3" ht="14.25">
      <c r="B543" t="str">
        <f>'ePO-Glossary'!B539</f>
        <v>Reduction Recourse Indicator</v>
      </c>
      <c r="C543">
        <f>ROW('ePO-Glossary'!B539)</f>
        <v>539</v>
      </c>
    </row>
    <row r="544" spans="2:3" ht="14.25">
      <c r="B544" t="str">
        <f>'ePO-Glossary'!B540</f>
        <v>Reduction Recourse Indicator</v>
      </c>
      <c r="C544">
        <f>ROW('ePO-Glossary'!B540)</f>
        <v>540</v>
      </c>
    </row>
    <row r="545" spans="2:3" ht="14.25">
      <c r="B545" t="str">
        <f>'ePO-Glossary'!B541</f>
        <v>Reference Publication</v>
      </c>
      <c r="C545">
        <f>ROW('ePO-Glossary'!B541)</f>
        <v>541</v>
      </c>
    </row>
    <row r="546" spans="2:3" ht="14.25">
      <c r="B546" t="str">
        <f>'ePO-Glossary'!B542</f>
        <v>Reference Publication</v>
      </c>
      <c r="C546">
        <f>ROW('ePO-Glossary'!B542)</f>
        <v>542</v>
      </c>
    </row>
    <row r="547" spans="2:3" ht="14.25">
      <c r="B547" t="str">
        <f>'ePO-Glossary'!B543</f>
        <v>Reference Publication</v>
      </c>
      <c r="C547">
        <f>ROW('ePO-Glossary'!B543)</f>
        <v>543</v>
      </c>
    </row>
    <row r="548" spans="2:3" ht="14.25">
      <c r="B548" t="str">
        <f>'ePO-Glossary'!B544</f>
        <v>Renewal</v>
      </c>
      <c r="C548">
        <f>ROW('ePO-Glossary'!B544)</f>
        <v>544</v>
      </c>
    </row>
    <row r="549" spans="2:3" ht="14.25">
      <c r="B549" t="str">
        <f>'ePO-Glossary'!B545</f>
        <v>Renewal</v>
      </c>
      <c r="C549">
        <f>ROW('ePO-Glossary'!B545)</f>
        <v>545</v>
      </c>
    </row>
    <row r="550" spans="2:3" ht="14.25">
      <c r="B550" t="str">
        <f>'ePO-Glossary'!B546</f>
        <v>Renewal</v>
      </c>
      <c r="C550">
        <f>ROW('ePO-Glossary'!B546)</f>
        <v>546</v>
      </c>
    </row>
    <row r="551" spans="2:3" ht="14.25">
      <c r="B551" t="str">
        <f>'ePO-Glossary'!B547</f>
        <v>Renewal</v>
      </c>
      <c r="C551">
        <f>ROW('ePO-Glossary'!B547)</f>
        <v>547</v>
      </c>
    </row>
    <row r="552" spans="2:3" ht="14.25">
      <c r="B552" t="str">
        <f>'ePO-Glossary'!B548</f>
        <v>Renewal</v>
      </c>
      <c r="C552">
        <f>ROW('ePO-Glossary'!B548)</f>
        <v>548</v>
      </c>
    </row>
    <row r="553" spans="2:3" ht="14.25">
      <c r="B553" t="str">
        <f>'ePO-Glossary'!B549</f>
        <v>Renewal</v>
      </c>
      <c r="C553">
        <f>ROW('ePO-Glossary'!B549)</f>
        <v>549</v>
      </c>
    </row>
    <row r="554" spans="2:3" ht="14.25">
      <c r="B554" t="str">
        <f>'ePO-Glossary'!B550</f>
        <v>Renewal</v>
      </c>
      <c r="C554">
        <f>ROW('ePO-Glossary'!B550)</f>
        <v>550</v>
      </c>
    </row>
    <row r="555" spans="2:3" ht="14.25">
      <c r="B555" t="str">
        <f>'ePO-Glossary'!B551</f>
        <v>Request Information Deadline</v>
      </c>
      <c r="C555">
        <f>ROW('ePO-Glossary'!B551)</f>
        <v>551</v>
      </c>
    </row>
    <row r="556" spans="2:3" ht="14.25">
      <c r="B556" t="str">
        <f>'ePO-Glossary'!B552</f>
        <v>Request Information Deadline</v>
      </c>
      <c r="C556">
        <f>ROW('ePO-Glossary'!B552)</f>
        <v>552</v>
      </c>
    </row>
    <row r="557" spans="2:3" ht="14.25">
      <c r="B557" t="str">
        <f>'ePO-Glossary'!B553</f>
        <v>Request Information Deadline</v>
      </c>
      <c r="C557">
        <f>ROW('ePO-Glossary'!B553)</f>
        <v>553</v>
      </c>
    </row>
    <row r="558" spans="2:3" ht="14.25">
      <c r="B558" t="str">
        <f>'ePO-Glossary'!B554</f>
        <v>Request Information Deadline</v>
      </c>
      <c r="C558">
        <f>ROW('ePO-Glossary'!B554)</f>
        <v>554</v>
      </c>
    </row>
    <row r="559" spans="2:3" ht="14.25">
      <c r="B559" t="str">
        <f>'ePO-Glossary'!B555</f>
        <v>Reserved Contract</v>
      </c>
      <c r="C559">
        <f>ROW('ePO-Glossary'!B555)</f>
        <v>555</v>
      </c>
    </row>
    <row r="560" spans="2:3" ht="14.25">
      <c r="B560" t="str">
        <f>'ePO-Glossary'!B556</f>
        <v>Reserved Contract</v>
      </c>
      <c r="C560">
        <f>ROW('ePO-Glossary'!B556)</f>
        <v>556</v>
      </c>
    </row>
    <row r="561" spans="2:3" ht="14.25">
      <c r="B561" t="str">
        <f>'ePO-Glossary'!B557</f>
        <v>Reserved Contract</v>
      </c>
      <c r="C561">
        <f>ROW('ePO-Glossary'!B557)</f>
        <v>557</v>
      </c>
    </row>
    <row r="562" spans="2:3" ht="14.25">
      <c r="B562" t="str">
        <f>'ePO-Glossary'!B558</f>
        <v>Reserved Contract</v>
      </c>
      <c r="C562">
        <f>ROW('ePO-Glossary'!B558)</f>
        <v>558</v>
      </c>
    </row>
    <row r="563" spans="2:3" ht="14.25">
      <c r="B563" t="str">
        <f>'ePO-Glossary'!B559</f>
        <v>Result</v>
      </c>
      <c r="C563">
        <f>ROW('ePO-Glossary'!B559)</f>
        <v>559</v>
      </c>
    </row>
    <row r="564" spans="2:3" ht="14.25">
      <c r="B564" t="str">
        <f>'ePO-Glossary'!B560</f>
        <v>Result</v>
      </c>
      <c r="C564">
        <f>ROW('ePO-Glossary'!B560)</f>
        <v>560</v>
      </c>
    </row>
    <row r="565" spans="2:3" ht="14.25">
      <c r="B565" t="str">
        <f>'ePO-Glossary'!B561</f>
        <v>Revenue Value</v>
      </c>
      <c r="C565">
        <f>ROW('ePO-Glossary'!B561)</f>
        <v>561</v>
      </c>
    </row>
    <row r="566" spans="2:3" ht="14.25">
      <c r="B566" t="str">
        <f>'ePO-Glossary'!B562</f>
        <v>Revenue Value</v>
      </c>
      <c r="C566">
        <f>ROW('ePO-Glossary'!B562)</f>
        <v>562</v>
      </c>
    </row>
    <row r="567" spans="2:3" ht="14.25">
      <c r="B567" t="str">
        <f>'ePO-Glossary'!B563</f>
        <v>Review Information Party</v>
      </c>
      <c r="C567">
        <f>ROW('ePO-Glossary'!B563)</f>
        <v>563</v>
      </c>
    </row>
    <row r="568" spans="2:3" ht="14.25">
      <c r="B568" t="str">
        <f>'ePO-Glossary'!B564</f>
        <v>Review Information Party</v>
      </c>
      <c r="C568">
        <f>ROW('ePO-Glossary'!B564)</f>
        <v>564</v>
      </c>
    </row>
    <row r="569" spans="2:3" ht="14.25">
      <c r="B569" t="str">
        <f>'ePO-Glossary'!B565</f>
        <v>Rules Criteria</v>
      </c>
      <c r="C569">
        <f>ROW('ePO-Glossary'!B565)</f>
        <v>565</v>
      </c>
    </row>
    <row r="570" spans="2:3" ht="14.25">
      <c r="B570" t="str">
        <f>'ePO-Glossary'!B566</f>
        <v>Social Specific Services Indicator</v>
      </c>
      <c r="C570">
        <f>ROW('ePO-Glossary'!B566)</f>
        <v>566</v>
      </c>
    </row>
    <row r="571" spans="2:3" ht="14.25">
      <c r="B571" t="str">
        <f>'ePO-Glossary'!B567</f>
        <v>Social Specific Services Indicator</v>
      </c>
      <c r="C571">
        <f>ROW('ePO-Glossary'!B567)</f>
        <v>567</v>
      </c>
    </row>
    <row r="572" spans="2:3" ht="14.25">
      <c r="B572" t="str">
        <f>'ePO-Glossary'!B568</f>
        <v>Social Specific Services Indicator</v>
      </c>
      <c r="C572">
        <f>ROW('ePO-Glossary'!B568)</f>
        <v>568</v>
      </c>
    </row>
    <row r="573" spans="2:3" ht="14.25">
      <c r="B573" t="str">
        <f>'ePO-Glossary'!B569</f>
        <v>Social Specific Services Indicator</v>
      </c>
      <c r="C573">
        <f>ROW('ePO-Glossary'!B569)</f>
        <v>569</v>
      </c>
    </row>
    <row r="574" spans="2:3" ht="14.25">
      <c r="B574" t="str">
        <f>'ePO-Glossary'!B570</f>
        <v>Strategic Procurement</v>
      </c>
      <c r="C574">
        <f>ROW('ePO-Glossary'!B570)</f>
        <v>570</v>
      </c>
    </row>
    <row r="575" spans="2:3" ht="14.25">
      <c r="B575" t="str">
        <f>'ePO-Glossary'!B571</f>
        <v>Strategic Procurement</v>
      </c>
      <c r="C575">
        <f>ROW('ePO-Glossary'!B571)</f>
        <v>571</v>
      </c>
    </row>
    <row r="576" spans="2:3" ht="14.25">
      <c r="B576" t="str">
        <f>'ePO-Glossary'!B572</f>
        <v>Strategic Procurement</v>
      </c>
      <c r="C576">
        <f>ROW('ePO-Glossary'!B572)</f>
        <v>572</v>
      </c>
    </row>
    <row r="577" spans="2:3" ht="14.25">
      <c r="B577" t="str">
        <f>'ePO-Glossary'!B573</f>
        <v>Street Address</v>
      </c>
      <c r="C577">
        <f>ROW('ePO-Glossary'!B573)</f>
        <v>573</v>
      </c>
    </row>
    <row r="578" spans="2:3" ht="14.25">
      <c r="B578" t="str">
        <f>'ePO-Glossary'!B574</f>
        <v>Street Address</v>
      </c>
      <c r="C578">
        <f>ROW('ePO-Glossary'!B574)</f>
        <v>574</v>
      </c>
    </row>
    <row r="579" spans="2:3" ht="14.25">
      <c r="B579" t="str">
        <f>'ePO-Glossary'!B575</f>
        <v>Street Number</v>
      </c>
      <c r="C579">
        <f>ROW('ePO-Glossary'!B575)</f>
        <v>575</v>
      </c>
    </row>
    <row r="580" spans="2:3" ht="14.25">
      <c r="B580" t="str">
        <f>'ePO-Glossary'!B576</f>
        <v>Subcontract</v>
      </c>
      <c r="C580">
        <f>ROW('ePO-Glossary'!B576)</f>
        <v>576</v>
      </c>
    </row>
    <row r="581" spans="2:3" ht="14.25">
      <c r="B581" t="str">
        <f>'ePO-Glossary'!B577</f>
        <v>Subcontract</v>
      </c>
      <c r="C581">
        <f>ROW('ePO-Glossary'!B577)</f>
        <v>577</v>
      </c>
    </row>
    <row r="582" spans="2:3" ht="14.25">
      <c r="B582" t="str">
        <f>'ePO-Glossary'!B578</f>
        <v>Subcontracting Code</v>
      </c>
      <c r="C582">
        <f>ROW('ePO-Glossary'!B578)</f>
        <v>578</v>
      </c>
    </row>
    <row r="583" spans="2:3" ht="14.25">
      <c r="B583" t="str">
        <f>'ePO-Glossary'!B579</f>
        <v>Subcontracting Code</v>
      </c>
      <c r="C583">
        <f>ROW('ePO-Glossary'!B579)</f>
        <v>579</v>
      </c>
    </row>
    <row r="584" spans="2:3" ht="14.25">
      <c r="B584" t="str">
        <f>'ePO-Glossary'!B580</f>
        <v>Subcontracting Code</v>
      </c>
      <c r="C584">
        <f>ROW('ePO-Glossary'!B580)</f>
        <v>580</v>
      </c>
    </row>
    <row r="585" spans="2:3" ht="14.25">
      <c r="B585" t="str">
        <f>'ePO-Glossary'!B582</f>
        <v>Subcontracting Part</v>
      </c>
      <c r="C585">
        <f>ROW('ePO-Glossary'!B582)</f>
        <v>582</v>
      </c>
    </row>
    <row r="586" spans="2:3" ht="14.25">
      <c r="B586" t="str">
        <f>'ePO-Glossary'!B581</f>
        <v>Subcontracting Part</v>
      </c>
      <c r="C586">
        <f>ROW('ePO-Glossary'!B581)</f>
        <v>581</v>
      </c>
    </row>
    <row r="587" spans="2:3" ht="14.25">
      <c r="B587" t="str">
        <f>'ePO-Glossary'!B583</f>
        <v>Subcontracting Part</v>
      </c>
      <c r="C587">
        <f>ROW('ePO-Glossary'!B583)</f>
        <v>583</v>
      </c>
    </row>
    <row r="588" spans="2:3" ht="14.25">
      <c r="B588" t="str">
        <f>'ePO-Glossary'!B584</f>
        <v>Subcontracting Part</v>
      </c>
      <c r="C588">
        <f>ROW('ePO-Glossary'!B584)</f>
        <v>584</v>
      </c>
    </row>
    <row r="589" spans="2:3" ht="14.25">
      <c r="B589" t="str">
        <f>'ePO-Glossary'!B585</f>
        <v>Subcontracting Part</v>
      </c>
      <c r="C589">
        <f>ROW('ePO-Glossary'!B585)</f>
        <v>585</v>
      </c>
    </row>
    <row r="590" spans="2:3" ht="14.25">
      <c r="B590" t="str">
        <f>'ePO-Glossary'!B586</f>
        <v>Subcontracting Part</v>
      </c>
      <c r="C590">
        <f>ROW('ePO-Glossary'!B586)</f>
        <v>586</v>
      </c>
    </row>
    <row r="591" spans="2:3" ht="14.25">
      <c r="B591" t="str">
        <f>'ePO-Glossary'!B587</f>
        <v>Subcontracting Part</v>
      </c>
      <c r="C591">
        <f>ROW('ePO-Glossary'!B587)</f>
        <v>587</v>
      </c>
    </row>
    <row r="592" spans="2:3" ht="14.25">
      <c r="B592" t="str">
        <f>'ePO-Glossary'!B588</f>
        <v>Subcontracting Part</v>
      </c>
      <c r="C592">
        <f>ROW('ePO-Glossary'!B588)</f>
        <v>588</v>
      </c>
    </row>
    <row r="593" spans="2:3" ht="14.25">
      <c r="B593" t="str">
        <f>'ePO-Glossary'!B589</f>
        <v>Subcontracting Part</v>
      </c>
      <c r="C593">
        <f>ROW('ePO-Glossary'!B589)</f>
        <v>589</v>
      </c>
    </row>
    <row r="594" spans="2:3" ht="14.25">
      <c r="B594" t="str">
        <f>'ePO-Glossary'!B590</f>
        <v>Subcontracting Part</v>
      </c>
      <c r="C594">
        <f>ROW('ePO-Glossary'!B590)</f>
        <v>590</v>
      </c>
    </row>
    <row r="595" spans="2:3" ht="14.25">
      <c r="B595" t="str">
        <f>'ePO-Glossary'!B591</f>
        <v>Subcontracting Part</v>
      </c>
      <c r="C595">
        <f>ROW('ePO-Glossary'!B591)</f>
        <v>591</v>
      </c>
    </row>
    <row r="596" spans="2:3" ht="14.25">
      <c r="B596" t="str">
        <f>'ePO-Glossary'!B592</f>
        <v>Subcontracting Part</v>
      </c>
      <c r="C596">
        <f>ROW('ePO-Glossary'!B592)</f>
        <v>592</v>
      </c>
    </row>
    <row r="597" spans="2:3" ht="14.25">
      <c r="B597" t="str">
        <f>'ePO-Glossary'!B593</f>
        <v>Subcontracting Part</v>
      </c>
      <c r="C597">
        <f>ROW('ePO-Glossary'!B593)</f>
        <v>593</v>
      </c>
    </row>
    <row r="598" spans="2:3" ht="14.25">
      <c r="B598" t="str">
        <f>'ePO-Glossary'!B594</f>
        <v>Suitability</v>
      </c>
      <c r="C598">
        <f>ROW('ePO-Glossary'!B594)</f>
        <v>594</v>
      </c>
    </row>
    <row r="599" spans="2:3" ht="14.25">
      <c r="B599" t="str">
        <f>'ePO-Glossary'!B595</f>
        <v>Suitability</v>
      </c>
      <c r="C599">
        <f>ROW('ePO-Glossary'!B595)</f>
        <v>595</v>
      </c>
    </row>
    <row r="600" spans="2:3" ht="14.25">
      <c r="B600" t="str">
        <f>'ePO-Glossary'!B596</f>
        <v>Suitability</v>
      </c>
      <c r="C600">
        <f>ROW('ePO-Glossary'!B596)</f>
        <v>596</v>
      </c>
    </row>
    <row r="601" spans="2:3" ht="14.25">
      <c r="B601" t="str">
        <f>'ePO-Glossary'!B597</f>
        <v>Suitability</v>
      </c>
      <c r="C601">
        <f>ROW('ePO-Glossary'!B597)</f>
        <v>597</v>
      </c>
    </row>
    <row r="602" spans="2:3" ht="14.25">
      <c r="B602" t="str">
        <f>'ePO-Glossary'!B598</f>
        <v>Suitability</v>
      </c>
      <c r="C602">
        <f>ROW('ePO-Glossary'!B598)</f>
        <v>598</v>
      </c>
    </row>
    <row r="603" spans="2:3" ht="14.25">
      <c r="B603" t="str">
        <f>'ePO-Glossary'!B599</f>
        <v>Supplier</v>
      </c>
      <c r="C603">
        <f>ROW('ePO-Glossary'!B599)</f>
        <v>599</v>
      </c>
    </row>
    <row r="604" spans="2:3" ht="14.25">
      <c r="B604" t="str">
        <f>'ePO-Glossary'!B600</f>
        <v>Tax Party</v>
      </c>
      <c r="C604">
        <f>ROW('ePO-Glossary'!B600)</f>
        <v>600</v>
      </c>
    </row>
    <row r="605" spans="2:3" ht="14.25">
      <c r="B605" t="str">
        <f>'ePO-Glossary'!B601</f>
        <v>Tax Party</v>
      </c>
      <c r="C605">
        <f>ROW('ePO-Glossary'!B601)</f>
        <v>601</v>
      </c>
    </row>
    <row r="606" spans="2:3" ht="14.25">
      <c r="B606" t="str">
        <f>'ePO-Glossary'!B602</f>
        <v>Tax Party Address URL General</v>
      </c>
      <c r="C606">
        <f>ROW('ePO-Glossary'!B602)</f>
        <v>602</v>
      </c>
    </row>
    <row r="607" spans="2:3" ht="14.25">
      <c r="B607" t="str">
        <f>'ePO-Glossary'!B603</f>
        <v>Tax Party Address URL General</v>
      </c>
      <c r="C607">
        <f>ROW('ePO-Glossary'!B603)</f>
        <v>603</v>
      </c>
    </row>
    <row r="608" spans="2:3" ht="14.25">
      <c r="B608" t="str">
        <f>'ePO-Glossary'!B604</f>
        <v>Tax Party Address URL General</v>
      </c>
      <c r="C608">
        <f>ROW('ePO-Glossary'!B604)</f>
        <v>604</v>
      </c>
    </row>
    <row r="609" spans="2:3" ht="14.25">
      <c r="B609" t="str">
        <f>'ePO-Glossary'!B605</f>
        <v>Tax Party Address URL General</v>
      </c>
      <c r="C609">
        <f>ROW('ePO-Glossary'!B605)</f>
        <v>605</v>
      </c>
    </row>
    <row r="610" spans="2:3" ht="14.25">
      <c r="B610" t="str">
        <f>'ePO-Glossary'!B606</f>
        <v>Technical And Professional Ability</v>
      </c>
      <c r="C610">
        <f>ROW('ePO-Glossary'!B606)</f>
        <v>606</v>
      </c>
    </row>
    <row r="611" spans="2:3" ht="14.25">
      <c r="B611" t="str">
        <f>'ePO-Glossary'!B607</f>
        <v>Technical And Professional Ability</v>
      </c>
      <c r="C611">
        <f>ROW('ePO-Glossary'!B607)</f>
        <v>607</v>
      </c>
    </row>
    <row r="612" spans="2:3" ht="14.25">
      <c r="B612" t="str">
        <f>'ePO-Glossary'!B608</f>
        <v>Technical And Professional Ability</v>
      </c>
      <c r="C612">
        <f>ROW('ePO-Glossary'!B608)</f>
        <v>608</v>
      </c>
    </row>
    <row r="613" spans="2:3" ht="14.25">
      <c r="B613" t="str">
        <f>'ePO-Glossary'!B609</f>
        <v>Technical And Professional Ability</v>
      </c>
      <c r="C613">
        <f>ROW('ePO-Glossary'!B609)</f>
        <v>609</v>
      </c>
    </row>
    <row r="614" spans="2:3" ht="14.25">
      <c r="B614" t="str">
        <f>'ePO-Glossary'!B610</f>
        <v>Technical And Professional Ability</v>
      </c>
      <c r="C614">
        <f>ROW('ePO-Glossary'!B610)</f>
        <v>610</v>
      </c>
    </row>
    <row r="615" spans="2:3" ht="14.25">
      <c r="B615" t="str">
        <f>'ePO-Glossary'!B611</f>
        <v>Technical Evaluation Criterion</v>
      </c>
      <c r="C615">
        <f>ROW('ePO-Glossary'!B611)</f>
        <v>611</v>
      </c>
    </row>
    <row r="616" spans="2:3" ht="14.25">
      <c r="B616" t="str">
        <f>'ePO-Glossary'!B612</f>
        <v>Technical Evaluation Criterion</v>
      </c>
      <c r="C616">
        <f>ROW('ePO-Glossary'!B612)</f>
        <v>612</v>
      </c>
    </row>
    <row r="617" spans="2:3" ht="14.25">
      <c r="B617" t="str">
        <f>'ePO-Glossary'!B613</f>
        <v>Tender Submission</v>
      </c>
      <c r="C617">
        <f>ROW('ePO-Glossary'!B613)</f>
        <v>613</v>
      </c>
    </row>
    <row r="618" spans="2:3" ht="14.25">
      <c r="B618" t="str">
        <f>'ePO-Glossary'!B614</f>
        <v>Tender Submission</v>
      </c>
      <c r="C618">
        <f>ROW('ePO-Glossary'!B614)</f>
        <v>614</v>
      </c>
    </row>
    <row r="619" spans="2:3" ht="14.25">
      <c r="B619" t="str">
        <f>'ePO-Glossary'!B615</f>
        <v>Tender Validity Deadline</v>
      </c>
      <c r="C619">
        <f>ROW('ePO-Glossary'!B615)</f>
        <v>615</v>
      </c>
    </row>
    <row r="620" spans="2:3" ht="14.25">
      <c r="B620" t="str">
        <f>'ePO-Glossary'!B616</f>
        <v>Tender Validity Deadline</v>
      </c>
      <c r="C620">
        <f>ROW('ePO-Glossary'!B616)</f>
        <v>616</v>
      </c>
    </row>
    <row r="621" spans="2:3" ht="14.25">
      <c r="B621" t="str">
        <f>'ePO-Glossary'!B617</f>
        <v>Tender Variants Awarded</v>
      </c>
      <c r="C621">
        <f>ROW('ePO-Glossary'!B617)</f>
        <v>617</v>
      </c>
    </row>
    <row r="622" spans="2:3" ht="14.25">
      <c r="B622" t="str">
        <f>'ePO-Glossary'!B618</f>
        <v>Tender Variants Awarded</v>
      </c>
      <c r="C622">
        <f>ROW('ePO-Glossary'!B618)</f>
        <v>618</v>
      </c>
    </row>
    <row r="623" spans="2:3" ht="14.25">
      <c r="B623" t="str">
        <f>'ePO-Glossary'!B619</f>
        <v>Tenderer</v>
      </c>
      <c r="C623">
        <f>ROW('ePO-Glossary'!B619)</f>
        <v>619</v>
      </c>
    </row>
    <row r="624" spans="2:3" ht="14.25">
      <c r="B624" t="str">
        <f>'ePO-Glossary'!B620</f>
        <v>Tenderer</v>
      </c>
      <c r="C624">
        <f>ROW('ePO-Glossary'!B620)</f>
        <v>620</v>
      </c>
    </row>
    <row r="625" spans="2:3" ht="14.25">
      <c r="B625" t="str">
        <f>'ePO-Glossary'!B621</f>
        <v>Tenderer</v>
      </c>
      <c r="C625">
        <f>ROW('ePO-Glossary'!B621)</f>
        <v>621</v>
      </c>
    </row>
    <row r="626" spans="2:3" ht="14.25">
      <c r="B626" t="str">
        <f>'ePO-Glossary'!B622</f>
        <v>Title</v>
      </c>
      <c r="C626">
        <f>ROW('ePO-Glossary'!B622)</f>
        <v>622</v>
      </c>
    </row>
    <row r="627" spans="2:3" ht="14.25">
      <c r="B627" t="str">
        <f>'ePO-Glossary'!B624</f>
        <v>Total Value</v>
      </c>
      <c r="C627">
        <f>ROW('ePO-Glossary'!B624)</f>
        <v>624</v>
      </c>
    </row>
    <row r="628" spans="2:3" ht="14.25">
      <c r="B628" t="str">
        <f>'ePO-Glossary'!B625</f>
        <v>Total Value</v>
      </c>
      <c r="C628">
        <f>ROW('ePO-Glossary'!B625)</f>
        <v>625</v>
      </c>
    </row>
    <row r="629" spans="2:3" ht="14.25">
      <c r="B629" t="str">
        <f>'ePO-Glossary'!B623</f>
        <v>Total Value</v>
      </c>
      <c r="C629">
        <f>ROW('ePO-Glossary'!B623)</f>
        <v>623</v>
      </c>
    </row>
    <row r="630" spans="2:3" ht="14.25">
      <c r="B630" t="str">
        <f>'ePO-Glossary'!B626</f>
        <v>Total Value</v>
      </c>
      <c r="C630">
        <f>ROW('ePO-Glossary'!B626)</f>
        <v>626</v>
      </c>
    </row>
    <row r="631" spans="2:3" ht="14.25">
      <c r="B631" t="str">
        <f>'ePO-Glossary'!B627</f>
        <v>Total Value</v>
      </c>
      <c r="C631">
        <f>ROW('ePO-Glossary'!B627)</f>
        <v>627</v>
      </c>
    </row>
    <row r="632" spans="2:3" ht="14.25">
      <c r="B632" t="str">
        <f>'ePO-Glossary'!B628</f>
        <v>Type Of Buyer</v>
      </c>
      <c r="C632">
        <f>ROW('ePO-Glossary'!B628)</f>
        <v>628</v>
      </c>
    </row>
    <row r="633" spans="2:3" ht="14.25">
      <c r="B633" t="str">
        <f>'ePO-Glossary'!B629</f>
        <v>Type Of Buyer</v>
      </c>
      <c r="C633">
        <f>ROW('ePO-Glossary'!B629)</f>
        <v>629</v>
      </c>
    </row>
    <row r="634" spans="2:3" ht="14.25">
      <c r="B634" t="str">
        <f>'ePO-Glossary'!B630</f>
        <v>Type Of Buyer</v>
      </c>
      <c r="C634">
        <f>ROW('ePO-Glossary'!B630)</f>
        <v>630</v>
      </c>
    </row>
    <row r="635" spans="2:3" ht="14.25">
      <c r="B635" t="str">
        <f>'ePO-Glossary'!B631</f>
        <v>Type Of Buyer</v>
      </c>
      <c r="C635">
        <f>ROW('ePO-Glossary'!B631)</f>
        <v>631</v>
      </c>
    </row>
    <row r="636" spans="2:3" ht="14.25">
      <c r="B636" t="str">
        <f>'ePO-Glossary'!B632</f>
        <v>Type Of Buyer</v>
      </c>
      <c r="C636">
        <f>ROW('ePO-Glossary'!B632)</f>
        <v>632</v>
      </c>
    </row>
    <row r="637" spans="2:3" ht="14.25">
      <c r="B637" t="str">
        <f>'ePO-Glossary'!B633</f>
        <v>Type Of Buyer</v>
      </c>
      <c r="C637">
        <f>ROW('ePO-Glossary'!B633)</f>
        <v>633</v>
      </c>
    </row>
    <row r="638" spans="2:3" ht="14.25">
      <c r="B638" t="str">
        <f>'ePO-Glossary'!B634</f>
        <v>Type Of Buyer</v>
      </c>
      <c r="C638">
        <f>ROW('ePO-Glossary'!B634)</f>
        <v>634</v>
      </c>
    </row>
    <row r="639" spans="2:3" ht="14.25">
      <c r="B639" t="str">
        <f>'ePO-Glossary'!B635</f>
        <v>Type Of Buyer</v>
      </c>
      <c r="C639">
        <f>ROW('ePO-Glossary'!B635)</f>
        <v>635</v>
      </c>
    </row>
    <row r="640" spans="2:3" ht="14.25">
      <c r="B640" t="str">
        <f>'ePO-Glossary'!B636</f>
        <v>Type Of Buyer</v>
      </c>
      <c r="C640">
        <f>ROW('ePO-Glossary'!B636)</f>
        <v>636</v>
      </c>
    </row>
    <row r="641" spans="2:3" ht="14.25">
      <c r="B641" t="str">
        <f>'ePO-Glossary'!B637</f>
        <v>Type Of Buyer</v>
      </c>
      <c r="C641">
        <f>ROW('ePO-Glossary'!B637)</f>
        <v>637</v>
      </c>
    </row>
    <row r="642" spans="2:3" ht="14.25">
      <c r="B642" t="str">
        <f>'ePO-Glossary'!B638</f>
        <v>Type Of Contract</v>
      </c>
      <c r="C642">
        <f>ROW('ePO-Glossary'!B638)</f>
        <v>638</v>
      </c>
    </row>
    <row r="643" spans="2:3" ht="14.25">
      <c r="B643" t="str">
        <f>'ePO-Glossary'!B639</f>
        <v>Type Of Contract</v>
      </c>
      <c r="C643">
        <f>ROW('ePO-Glossary'!B639)</f>
        <v>639</v>
      </c>
    </row>
    <row r="644" spans="2:3" ht="14.25">
      <c r="B644" t="str">
        <f>'ePO-Glossary'!B640</f>
        <v>Type Of Contract</v>
      </c>
      <c r="C644">
        <f>ROW('ePO-Glossary'!B640)</f>
        <v>640</v>
      </c>
    </row>
    <row r="645" spans="2:3" ht="14.25">
      <c r="B645" t="str">
        <f>'ePO-Glossary'!B641</f>
        <v>Usage ESPD Code</v>
      </c>
      <c r="C645">
        <f>ROW('ePO-Glossary'!B641)</f>
        <v>641</v>
      </c>
    </row>
    <row r="646" spans="2:3" ht="14.25">
      <c r="B646" t="str">
        <f>'ePO-Glossary'!B642</f>
        <v>Usage ESPD Code</v>
      </c>
      <c r="C646">
        <f>ROW('ePO-Glossary'!B642)</f>
        <v>642</v>
      </c>
    </row>
    <row r="647" spans="2:3" ht="14.25">
      <c r="B647" t="str">
        <f>'ePO-Glossary'!B643</f>
        <v>Usage ESPD Code</v>
      </c>
      <c r="C647">
        <f>ROW('ePO-Glossary'!B643)</f>
        <v>643</v>
      </c>
    </row>
    <row r="648" spans="2:3" ht="14.25">
      <c r="B648" t="str">
        <f>'ePO-Glossary'!B644</f>
        <v>Usage ESPD Code</v>
      </c>
      <c r="C648">
        <f>ROW('ePO-Glossary'!B644)</f>
        <v>644</v>
      </c>
    </row>
    <row r="649" spans="2:3" ht="14.25">
      <c r="B649" t="str">
        <f>'ePO-Glossary'!B645</f>
        <v>Variants Indicator</v>
      </c>
      <c r="C649">
        <f>ROW('ePO-Glossary'!B645)</f>
        <v>645</v>
      </c>
    </row>
    <row r="650" spans="2:3" ht="14.25">
      <c r="B650" t="str">
        <f>'ePO-Glossary'!B646</f>
        <v>Variants Indicator</v>
      </c>
      <c r="C650">
        <f>ROW('ePO-Glossary'!B646)</f>
        <v>646</v>
      </c>
    </row>
    <row r="651" spans="2:3" ht="14.25">
      <c r="B651" t="str">
        <f>'ePO-Glossary'!B647</f>
        <v>Variants Indicator</v>
      </c>
      <c r="C651">
        <f>ROW('ePO-Glossary'!B647)</f>
        <v>647</v>
      </c>
    </row>
    <row r="652" spans="2:3" ht="14.25">
      <c r="B652" t="str">
        <f>'ePO-Glossary'!B648</f>
        <v>Variants Indicator</v>
      </c>
      <c r="C652">
        <f>ROW('ePO-Glossary'!B648)</f>
        <v>648</v>
      </c>
    </row>
    <row r="653" spans="2:3" ht="14.25">
      <c r="B653" t="str">
        <f>'ePO-Glossary'!B649</f>
        <v>Variants Indicator</v>
      </c>
      <c r="C653">
        <f>ROW('ePO-Glossary'!B649)</f>
        <v>649</v>
      </c>
    </row>
    <row r="654" spans="2:3" ht="14.25">
      <c r="B654" t="str">
        <f>'ePO-Glossary'!B650</f>
        <v>Variants Indicator</v>
      </c>
      <c r="C654">
        <f>ROW('ePO-Glossary'!B650)</f>
        <v>650</v>
      </c>
    </row>
    <row r="655" spans="2:3" ht="14.25">
      <c r="B655" t="str">
        <f>'ePO-Glossary'!B651</f>
        <v>Winner</v>
      </c>
      <c r="C655">
        <f>ROW('ePO-Glossary'!B651)</f>
        <v>651</v>
      </c>
    </row>
    <row r="656" spans="2:3" ht="14.25">
      <c r="B656" t="str">
        <f>'ePO-Glossary'!B652</f>
        <v>Winner Rank</v>
      </c>
      <c r="C656">
        <f>ROW('ePO-Glossary'!B652)</f>
        <v>652</v>
      </c>
    </row>
    <row r="657" spans="2:3" ht="14.25">
      <c r="B657" t="str">
        <f>'ePO-Glossary'!B653</f>
        <v>Winner Rank</v>
      </c>
      <c r="C657">
        <f>ROW('ePO-Glossary'!B653)</f>
        <v>653</v>
      </c>
    </row>
    <row r="658" spans="2:3" ht="14.25">
      <c r="B658" t="str">
        <f>'ePO-Glossary'!B654</f>
        <v>Winner Rank</v>
      </c>
      <c r="C658">
        <f>ROW('ePO-Glossary'!B654)</f>
        <v>654</v>
      </c>
    </row>
    <row r="659" spans="2:3" ht="14.25">
      <c r="B659">
        <f>'ePO-Glossary'!B655</f>
        <v>0</v>
      </c>
    </row>
    <row r="660" spans="2:3" ht="14.25">
      <c r="B660">
        <f>'ePO-Glossary'!B656</f>
        <v>0</v>
      </c>
    </row>
    <row r="661" spans="2:3" ht="14.25">
      <c r="B661">
        <f>'ePO-Glossary'!B657</f>
        <v>0</v>
      </c>
    </row>
    <row r="662" spans="2:3" ht="14.25">
      <c r="B662">
        <f>'ePO-Glossary'!B658</f>
        <v>0</v>
      </c>
    </row>
    <row r="663" spans="2:3" ht="14.25">
      <c r="B663">
        <f>'ePO-Glossary'!B659</f>
        <v>0</v>
      </c>
    </row>
    <row r="664" spans="2:3" ht="14.25">
      <c r="B664">
        <f>'ePO-Glossary'!B660</f>
        <v>0</v>
      </c>
    </row>
    <row r="665" spans="2:3" ht="14.25">
      <c r="B665">
        <f>'ePO-Glossary'!B661</f>
        <v>0</v>
      </c>
    </row>
    <row r="666" spans="2:3" ht="14.25">
      <c r="B666">
        <f>'ePO-Glossary'!B662</f>
        <v>0</v>
      </c>
    </row>
    <row r="667" spans="2:3" ht="14.25">
      <c r="B667">
        <f>'ePO-Glossary'!B663</f>
        <v>0</v>
      </c>
    </row>
    <row r="668" spans="2:3" ht="14.25">
      <c r="B668">
        <f>'ePO-Glossary'!B664</f>
        <v>0</v>
      </c>
    </row>
    <row r="669" spans="2:3" ht="14.25">
      <c r="B669">
        <f>'ePO-Glossary'!B665</f>
        <v>0</v>
      </c>
    </row>
    <row r="670" spans="2:3" ht="14.25">
      <c r="B670">
        <f>'ePO-Glossary'!B666</f>
        <v>0</v>
      </c>
    </row>
    <row r="671" spans="2:3" ht="14.25">
      <c r="B671">
        <f>'ePO-Glossary'!B667</f>
        <v>0</v>
      </c>
    </row>
    <row r="672" spans="2:3" ht="14.25">
      <c r="B672">
        <f>'ePO-Glossary'!B668</f>
        <v>0</v>
      </c>
    </row>
    <row r="673" spans="2:2" ht="14.25">
      <c r="B673">
        <f>'ePO-Glossary'!B669</f>
        <v>0</v>
      </c>
    </row>
    <row r="674" spans="2:2" ht="14.25">
      <c r="B674">
        <f>'ePO-Glossary'!B670</f>
        <v>0</v>
      </c>
    </row>
    <row r="675" spans="2:2" ht="14.25">
      <c r="B675">
        <f>'ePO-Glossary'!B671</f>
        <v>0</v>
      </c>
    </row>
    <row r="676" spans="2:2" ht="14.25">
      <c r="B676">
        <f>'ePO-Glossary'!B672</f>
        <v>0</v>
      </c>
    </row>
    <row r="677" spans="2:2" ht="14.25">
      <c r="B677">
        <f>'ePO-Glossary'!B673</f>
        <v>0</v>
      </c>
    </row>
    <row r="678" spans="2:2" ht="14.25">
      <c r="B678">
        <f>'ePO-Glossary'!B674</f>
        <v>0</v>
      </c>
    </row>
    <row r="679" spans="2:2" ht="14.25">
      <c r="B679">
        <f>'ePO-Glossary'!B675</f>
        <v>0</v>
      </c>
    </row>
    <row r="680" spans="2:2" ht="14.25">
      <c r="B680">
        <f>'ePO-Glossary'!B676</f>
        <v>0</v>
      </c>
    </row>
    <row r="681" spans="2:2" ht="14.25">
      <c r="B681">
        <f>'ePO-Glossary'!B677</f>
        <v>0</v>
      </c>
    </row>
    <row r="682" spans="2:2" ht="14.25">
      <c r="B682">
        <f>'ePO-Glossary'!B678</f>
        <v>0</v>
      </c>
    </row>
    <row r="683" spans="2:2" ht="14.25">
      <c r="B683">
        <f>'ePO-Glossary'!B679</f>
        <v>0</v>
      </c>
    </row>
    <row r="684" spans="2:2" ht="14.25">
      <c r="B684">
        <f>'ePO-Glossary'!B680</f>
        <v>0</v>
      </c>
    </row>
    <row r="685" spans="2:2" ht="14.25">
      <c r="B685">
        <f>'ePO-Glossary'!B681</f>
        <v>0</v>
      </c>
    </row>
    <row r="686" spans="2:2" ht="14.25">
      <c r="B686">
        <f>'ePO-Glossary'!B682</f>
        <v>0</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2018-03-27T11:33:23Z</dcterms:modified>
</cp:coreProperties>
</file>