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staromi\Desktop\"/>
    </mc:Choice>
  </mc:AlternateContent>
  <bookViews>
    <workbookView xWindow="0" yWindow="0" windowWidth="28800" windowHeight="12435"/>
  </bookViews>
  <sheets>
    <sheet name="ePO-Glossary" sheetId="1" r:id="rId1"/>
    <sheet name="ePO-DED" sheetId="2" r:id="rId2"/>
    <sheet name="e-Forms_BT" sheetId="3" r:id="rId3"/>
    <sheet name="Rename" sheetId="4" state="hidden" r:id="rId4"/>
  </sheets>
  <definedNames>
    <definedName name="EnvironmentalPartyandEmploymentParty">"'epo-glossary'.#ref!"</definedName>
    <definedName name="Process">"'epo-glossary'.#ref!"</definedName>
  </definedNames>
  <calcPr calcId="152511" fullCalcOnLoad="1"/>
</workbook>
</file>

<file path=xl/calcChain.xml><?xml version="1.0" encoding="utf-8"?>
<calcChain xmlns="http://schemas.openxmlformats.org/spreadsheetml/2006/main">
  <c r="B686" i="4" l="1"/>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66" i="2"/>
  <c r="A266" i="2"/>
  <c r="O265" i="2"/>
  <c r="L265" i="2"/>
  <c r="F265" i="2" s="1"/>
  <c r="A265" i="2"/>
  <c r="O264" i="2"/>
  <c r="L264" i="2"/>
  <c r="F264" i="2" s="1"/>
  <c r="A264" i="2"/>
  <c r="O263" i="2"/>
  <c r="L263" i="2"/>
  <c r="F263" i="2" s="1"/>
  <c r="A263" i="2"/>
  <c r="O262" i="2"/>
  <c r="L262" i="2"/>
  <c r="F262" i="2" s="1"/>
  <c r="A262" i="2"/>
  <c r="O261" i="2"/>
  <c r="L261" i="2"/>
  <c r="F261" i="2" s="1"/>
  <c r="A261" i="2"/>
  <c r="O260" i="2"/>
  <c r="L260" i="2"/>
  <c r="F260" i="2" s="1"/>
  <c r="A260" i="2"/>
  <c r="O259" i="2"/>
  <c r="L259" i="2"/>
  <c r="F259" i="2" s="1"/>
  <c r="A259" i="2"/>
  <c r="O258" i="2"/>
  <c r="L258" i="2"/>
  <c r="F258" i="2" s="1"/>
  <c r="A258" i="2"/>
  <c r="O257" i="2"/>
  <c r="L257" i="2"/>
  <c r="F257" i="2" s="1"/>
  <c r="A257" i="2"/>
  <c r="O256" i="2"/>
  <c r="L256" i="2"/>
  <c r="F256" i="2" s="1"/>
  <c r="A256" i="2"/>
  <c r="O255" i="2"/>
  <c r="L255" i="2"/>
  <c r="F255" i="2" s="1"/>
  <c r="A255" i="2"/>
  <c r="F254" i="2"/>
  <c r="A254" i="2"/>
  <c r="L253" i="2"/>
  <c r="A253" i="2"/>
  <c r="L252" i="2"/>
  <c r="A252" i="2"/>
  <c r="L251" i="2"/>
  <c r="A251" i="2"/>
  <c r="L250" i="2"/>
  <c r="A250" i="2"/>
  <c r="L249" i="2"/>
  <c r="A249" i="2"/>
  <c r="L248" i="2"/>
  <c r="A248" i="2"/>
  <c r="L247" i="2"/>
  <c r="A247" i="2"/>
  <c r="O246" i="2"/>
  <c r="L246" i="2"/>
  <c r="F246" i="2" s="1"/>
  <c r="A246" i="2"/>
  <c r="O245" i="2"/>
  <c r="L245" i="2"/>
  <c r="F245" i="2" s="1"/>
  <c r="A245" i="2"/>
  <c r="O244" i="2"/>
  <c r="L244" i="2"/>
  <c r="F244" i="2" s="1"/>
  <c r="A244" i="2"/>
  <c r="O243" i="2"/>
  <c r="L243" i="2"/>
  <c r="F243" i="2" s="1"/>
  <c r="A243" i="2"/>
  <c r="O242" i="2"/>
  <c r="L242" i="2"/>
  <c r="F242" i="2" s="1"/>
  <c r="A242" i="2"/>
  <c r="O241" i="2"/>
  <c r="L241" i="2"/>
  <c r="F241" i="2" s="1"/>
  <c r="A241" i="2"/>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O227" i="2"/>
  <c r="L227" i="2"/>
  <c r="F227" i="2" s="1"/>
  <c r="A227" i="2"/>
  <c r="O226" i="2"/>
  <c r="L226" i="2"/>
  <c r="F226" i="2" s="1"/>
  <c r="A226" i="2"/>
  <c r="O225" i="2"/>
  <c r="L225" i="2"/>
  <c r="F225" i="2" s="1"/>
  <c r="A225" i="2"/>
  <c r="O224" i="2"/>
  <c r="L224" i="2"/>
  <c r="F224" i="2" s="1"/>
  <c r="A224" i="2"/>
  <c r="F223" i="2"/>
  <c r="A223" i="2"/>
  <c r="L222" i="2"/>
  <c r="O221" i="2"/>
  <c r="L221" i="2"/>
  <c r="F221" i="2" s="1"/>
  <c r="A221" i="2"/>
  <c r="O220" i="2"/>
  <c r="L220" i="2"/>
  <c r="F220" i="2" s="1"/>
  <c r="A220" i="2"/>
  <c r="O219" i="2"/>
  <c r="L219" i="2"/>
  <c r="F219" i="2" s="1"/>
  <c r="A219" i="2"/>
  <c r="O218" i="2"/>
  <c r="L218" i="2"/>
  <c r="F218" i="2" s="1"/>
  <c r="A218" i="2"/>
  <c r="F217" i="2"/>
  <c r="A217" i="2"/>
  <c r="O216" i="2"/>
  <c r="L216" i="2"/>
  <c r="F216" i="2" s="1"/>
  <c r="A216" i="2"/>
  <c r="F215" i="2"/>
  <c r="A215" i="2"/>
  <c r="L214" i="2"/>
  <c r="A214" i="2"/>
  <c r="L213" i="2"/>
  <c r="A213" i="2"/>
  <c r="L212" i="2"/>
  <c r="A212" i="2"/>
  <c r="L211" i="2"/>
  <c r="A211" i="2"/>
  <c r="L210" i="2"/>
  <c r="A210" i="2"/>
  <c r="O209" i="2"/>
  <c r="L209" i="2"/>
  <c r="F209" i="2" s="1"/>
  <c r="A209" i="2"/>
  <c r="O208" i="2"/>
  <c r="L208" i="2"/>
  <c r="F208" i="2" s="1"/>
  <c r="A208" i="2"/>
  <c r="F207" i="2"/>
  <c r="A207" i="2"/>
  <c r="O206" i="2"/>
  <c r="L206" i="2"/>
  <c r="F206" i="2" s="1"/>
  <c r="A206" i="2"/>
  <c r="O205" i="2"/>
  <c r="L205" i="2"/>
  <c r="F205" i="2" s="1"/>
  <c r="A205" i="2"/>
  <c r="F204" i="2"/>
  <c r="A204" i="2"/>
  <c r="L203" i="2"/>
  <c r="A203" i="2"/>
  <c r="L202" i="2"/>
  <c r="A202" i="2"/>
  <c r="L201" i="2"/>
  <c r="A201" i="2"/>
  <c r="F200" i="2"/>
  <c r="A200" i="2"/>
  <c r="F198" i="2"/>
  <c r="A198" i="2"/>
  <c r="L197" i="2"/>
  <c r="A197" i="2"/>
  <c r="O196" i="2"/>
  <c r="L196" i="2"/>
  <c r="F196" i="2" s="1"/>
  <c r="A196" i="2"/>
  <c r="O195" i="2"/>
  <c r="L195" i="2"/>
  <c r="F195" i="2" s="1"/>
  <c r="A195" i="2"/>
  <c r="O194" i="2"/>
  <c r="L194" i="2"/>
  <c r="F194" i="2" s="1"/>
  <c r="A194" i="2"/>
  <c r="O193" i="2"/>
  <c r="L193" i="2"/>
  <c r="F193" i="2" s="1"/>
  <c r="A193" i="2"/>
  <c r="F192" i="2"/>
  <c r="A192" i="2"/>
  <c r="L191" i="2"/>
  <c r="A191" i="2"/>
  <c r="L190" i="2"/>
  <c r="A190" i="2"/>
  <c r="L189" i="2"/>
  <c r="A189" i="2"/>
  <c r="L188" i="2"/>
  <c r="A188" i="2"/>
  <c r="O187" i="2"/>
  <c r="L187" i="2"/>
  <c r="F187" i="2" s="1"/>
  <c r="A187" i="2"/>
  <c r="O186" i="2"/>
  <c r="L186" i="2"/>
  <c r="F186" i="2" s="1"/>
  <c r="A186" i="2"/>
  <c r="O185" i="2"/>
  <c r="L185" i="2"/>
  <c r="F185" i="2" s="1"/>
  <c r="A185" i="2"/>
  <c r="O184" i="2"/>
  <c r="L184" i="2"/>
  <c r="F184" i="2" s="1"/>
  <c r="A184" i="2"/>
  <c r="F183" i="2"/>
  <c r="A183" i="2"/>
  <c r="L182" i="2"/>
  <c r="A182" i="2"/>
  <c r="L181" i="2"/>
  <c r="A181" i="2"/>
  <c r="L180" i="2"/>
  <c r="L179" i="2"/>
  <c r="L178" i="2"/>
  <c r="L177" i="2"/>
  <c r="L176" i="2"/>
  <c r="L175" i="2"/>
  <c r="L174" i="2"/>
  <c r="L173" i="2"/>
  <c r="L172" i="2"/>
  <c r="L171" i="2"/>
  <c r="L170" i="2"/>
  <c r="L169" i="2"/>
  <c r="O168" i="2"/>
  <c r="L168" i="2"/>
  <c r="F168" i="2" s="1"/>
  <c r="A168" i="2"/>
  <c r="O167" i="2"/>
  <c r="L167" i="2"/>
  <c r="F167" i="2" s="1"/>
  <c r="A167" i="2"/>
  <c r="O166" i="2"/>
  <c r="L166" i="2"/>
  <c r="F166" i="2" s="1"/>
  <c r="A166" i="2"/>
  <c r="O165" i="2"/>
  <c r="L165" i="2"/>
  <c r="F165" i="2" s="1"/>
  <c r="A165" i="2"/>
  <c r="O164" i="2"/>
  <c r="L164" i="2"/>
  <c r="F164" i="2" s="1"/>
  <c r="A164" i="2"/>
  <c r="O163" i="2"/>
  <c r="L163" i="2"/>
  <c r="F163" i="2" s="1"/>
  <c r="A163" i="2"/>
  <c r="O162" i="2"/>
  <c r="L162" i="2"/>
  <c r="F162" i="2" s="1"/>
  <c r="A162" i="2"/>
  <c r="O161" i="2"/>
  <c r="L161" i="2"/>
  <c r="F161" i="2" s="1"/>
  <c r="A161" i="2"/>
  <c r="F160" i="2"/>
  <c r="A160" i="2"/>
  <c r="O159" i="2"/>
  <c r="L159" i="2"/>
  <c r="F159" i="2" s="1"/>
  <c r="A159" i="2"/>
  <c r="O158" i="2"/>
  <c r="L158" i="2"/>
  <c r="F158" i="2" s="1"/>
  <c r="A158" i="2"/>
  <c r="F157" i="2"/>
  <c r="A157" i="2"/>
  <c r="L156" i="2"/>
  <c r="L155" i="2"/>
  <c r="L154" i="2"/>
  <c r="L153" i="2"/>
  <c r="L152" i="2"/>
  <c r="L151" i="2"/>
  <c r="L150" i="2"/>
  <c r="L149" i="2"/>
  <c r="L148" i="2"/>
  <c r="L147" i="2"/>
  <c r="L146" i="2"/>
  <c r="O145" i="2"/>
  <c r="L145" i="2"/>
  <c r="F145" i="2" s="1"/>
  <c r="A145" i="2"/>
  <c r="O144" i="2"/>
  <c r="L144" i="2"/>
  <c r="F144" i="2" s="1"/>
  <c r="A144" i="2"/>
  <c r="O143" i="2"/>
  <c r="L143" i="2"/>
  <c r="F143" i="2" s="1"/>
  <c r="A143" i="2"/>
  <c r="O142" i="2"/>
  <c r="L142" i="2"/>
  <c r="F142" i="2" s="1"/>
  <c r="A142" i="2"/>
  <c r="O141" i="2"/>
  <c r="L141" i="2"/>
  <c r="F141" i="2" s="1"/>
  <c r="A141" i="2"/>
  <c r="O140" i="2"/>
  <c r="L140" i="2"/>
  <c r="F140" i="2" s="1"/>
  <c r="A140" i="2"/>
  <c r="O139" i="2"/>
  <c r="L139" i="2"/>
  <c r="F139" i="2" s="1"/>
  <c r="A139" i="2"/>
  <c r="F138" i="2"/>
  <c r="A138" i="2"/>
  <c r="L137" i="2"/>
  <c r="A137" i="2"/>
  <c r="F136" i="2"/>
  <c r="A136" i="2"/>
  <c r="F134" i="2"/>
  <c r="A134" i="2"/>
  <c r="L133" i="2"/>
  <c r="A133" i="2" s="1"/>
  <c r="O132" i="2"/>
  <c r="L132" i="2"/>
  <c r="F132" i="2" s="1"/>
  <c r="A132" i="2"/>
  <c r="O131" i="2"/>
  <c r="L131" i="2"/>
  <c r="F131" i="2" s="1"/>
  <c r="A131" i="2"/>
  <c r="O130" i="2"/>
  <c r="L130" i="2"/>
  <c r="F130" i="2" s="1"/>
  <c r="A130" i="2"/>
  <c r="F129" i="2"/>
  <c r="A129" i="2"/>
  <c r="L128" i="2"/>
  <c r="A128" i="2"/>
  <c r="O127" i="2"/>
  <c r="L127" i="2"/>
  <c r="F127" i="2" s="1"/>
  <c r="A127" i="2"/>
  <c r="O126" i="2"/>
  <c r="L126" i="2"/>
  <c r="F126" i="2" s="1"/>
  <c r="A126" i="2"/>
  <c r="F125" i="2"/>
  <c r="A125" i="2"/>
  <c r="L124" i="2"/>
  <c r="O123" i="2"/>
  <c r="L123" i="2"/>
  <c r="F123" i="2" s="1"/>
  <c r="A123" i="2"/>
  <c r="O122" i="2"/>
  <c r="L122" i="2"/>
  <c r="F122" i="2" s="1"/>
  <c r="A122" i="2"/>
  <c r="O121" i="2"/>
  <c r="L121" i="2"/>
  <c r="F121" i="2" s="1"/>
  <c r="A121" i="2"/>
  <c r="F120" i="2"/>
  <c r="A120" i="2"/>
  <c r="L119" i="2"/>
  <c r="A119" i="2" s="1"/>
  <c r="O118" i="2"/>
  <c r="L118" i="2"/>
  <c r="F118" i="2" s="1"/>
  <c r="A118" i="2"/>
  <c r="O117" i="2"/>
  <c r="L117" i="2"/>
  <c r="F117" i="2" s="1"/>
  <c r="A117" i="2"/>
  <c r="O116" i="2"/>
  <c r="L116" i="2"/>
  <c r="F116" i="2" s="1"/>
  <c r="A116" i="2"/>
  <c r="F115" i="2"/>
  <c r="A115" i="2"/>
  <c r="L114" i="2"/>
  <c r="A114" i="2"/>
  <c r="O113" i="2"/>
  <c r="L113" i="2"/>
  <c r="F113" i="2" s="1"/>
  <c r="A113" i="2"/>
  <c r="O112" i="2"/>
  <c r="L112" i="2"/>
  <c r="F112" i="2" s="1"/>
  <c r="A112" i="2"/>
  <c r="O111" i="2"/>
  <c r="L111" i="2"/>
  <c r="F111" i="2" s="1"/>
  <c r="A111" i="2"/>
  <c r="O110" i="2"/>
  <c r="L110" i="2"/>
  <c r="F110" i="2" s="1"/>
  <c r="A110" i="2"/>
  <c r="O109" i="2"/>
  <c r="L109" i="2"/>
  <c r="F109" i="2" s="1"/>
  <c r="A109" i="2"/>
  <c r="O108" i="2"/>
  <c r="L108" i="2"/>
  <c r="F108" i="2" s="1"/>
  <c r="A108" i="2"/>
  <c r="O107" i="2"/>
  <c r="L107" i="2"/>
  <c r="F107" i="2" s="1"/>
  <c r="A107" i="2"/>
  <c r="F106" i="2"/>
  <c r="A106" i="2"/>
  <c r="O105" i="2"/>
  <c r="L105" i="2"/>
  <c r="F105" i="2" s="1"/>
  <c r="A105" i="2"/>
  <c r="O104" i="2"/>
  <c r="L104" i="2"/>
  <c r="F104" i="2" s="1"/>
  <c r="A104" i="2"/>
  <c r="O103" i="2"/>
  <c r="L103" i="2"/>
  <c r="F103" i="2" s="1"/>
  <c r="A103" i="2"/>
  <c r="O102" i="2"/>
  <c r="L102" i="2"/>
  <c r="F102" i="2" s="1"/>
  <c r="A102" i="2"/>
  <c r="O101" i="2"/>
  <c r="L101" i="2"/>
  <c r="F101" i="2" s="1"/>
  <c r="A101" i="2"/>
  <c r="O100" i="2"/>
  <c r="L100" i="2"/>
  <c r="F100" i="2" s="1"/>
  <c r="A100" i="2"/>
  <c r="O99" i="2"/>
  <c r="L99" i="2"/>
  <c r="F99" i="2" s="1"/>
  <c r="A99" i="2"/>
  <c r="O98" i="2"/>
  <c r="L98" i="2"/>
  <c r="F98" i="2" s="1"/>
  <c r="A98" i="2"/>
  <c r="F97" i="2"/>
  <c r="A97" i="2"/>
  <c r="M96" i="2"/>
  <c r="F96" i="2"/>
  <c r="A96" i="2"/>
  <c r="M95" i="2"/>
  <c r="F95" i="2" s="1"/>
  <c r="A95" i="2"/>
  <c r="O94" i="2"/>
  <c r="L94" i="2"/>
  <c r="F94" i="2" s="1"/>
  <c r="A94" i="2"/>
  <c r="O93" i="2"/>
  <c r="L93" i="2"/>
  <c r="F93" i="2" s="1"/>
  <c r="A93" i="2"/>
  <c r="F92" i="2"/>
  <c r="A92" i="2"/>
  <c r="O91" i="2"/>
  <c r="L91" i="2"/>
  <c r="F91" i="2" s="1"/>
  <c r="A91" i="2"/>
  <c r="O90" i="2"/>
  <c r="L90" i="2"/>
  <c r="F90" i="2" s="1"/>
  <c r="A90" i="2"/>
  <c r="O89" i="2"/>
  <c r="L89" i="2"/>
  <c r="F89" i="2" s="1"/>
  <c r="A89" i="2"/>
  <c r="F88" i="2"/>
  <c r="A88" i="2"/>
  <c r="L87" i="2"/>
  <c r="A87" i="2" s="1"/>
  <c r="O86" i="2"/>
  <c r="L86" i="2"/>
  <c r="F86" i="2" s="1"/>
  <c r="A86" i="2"/>
  <c r="O85" i="2"/>
  <c r="L85" i="2"/>
  <c r="F85" i="2" s="1"/>
  <c r="A85" i="2"/>
  <c r="O84" i="2"/>
  <c r="L84" i="2"/>
  <c r="F84" i="2" s="1"/>
  <c r="A84" i="2"/>
  <c r="F83" i="2"/>
  <c r="A83" i="2"/>
  <c r="L82" i="2"/>
  <c r="A82" i="2"/>
  <c r="L81" i="2"/>
  <c r="M80" i="2"/>
  <c r="F80" i="2"/>
  <c r="A80" i="2"/>
  <c r="M79" i="2"/>
  <c r="F79" i="2"/>
  <c r="A79" i="2"/>
  <c r="O78" i="2"/>
  <c r="L78" i="2"/>
  <c r="F78" i="2" s="1"/>
  <c r="A78" i="2"/>
  <c r="O77" i="2"/>
  <c r="L77" i="2"/>
  <c r="F77" i="2" s="1"/>
  <c r="A77" i="2"/>
  <c r="O76" i="2"/>
  <c r="L76" i="2"/>
  <c r="F76" i="2" s="1"/>
  <c r="A76" i="2"/>
  <c r="O75" i="2"/>
  <c r="L75" i="2"/>
  <c r="F75" i="2" s="1"/>
  <c r="A75" i="2"/>
  <c r="F74" i="2"/>
  <c r="A74" i="2"/>
  <c r="L73" i="2"/>
  <c r="A73" i="2"/>
  <c r="L72" i="2"/>
  <c r="L71" i="2"/>
  <c r="A71" i="2"/>
  <c r="L70" i="2"/>
  <c r="O69" i="2"/>
  <c r="L69" i="2"/>
  <c r="F69" i="2" s="1"/>
  <c r="A69" i="2"/>
  <c r="O68" i="2"/>
  <c r="L68" i="2"/>
  <c r="F68" i="2" s="1"/>
  <c r="A68" i="2"/>
  <c r="O67" i="2"/>
  <c r="L67" i="2"/>
  <c r="F67" i="2" s="1"/>
  <c r="A67" i="2"/>
  <c r="O66" i="2"/>
  <c r="L66" i="2"/>
  <c r="F66" i="2" s="1"/>
  <c r="A66" i="2"/>
  <c r="O65" i="2"/>
  <c r="L65" i="2"/>
  <c r="F65" i="2" s="1"/>
  <c r="A65" i="2"/>
  <c r="F64" i="2"/>
  <c r="A64" i="2"/>
  <c r="L63" i="2"/>
  <c r="A63" i="2"/>
  <c r="L62" i="2"/>
  <c r="A62" i="2" s="1"/>
  <c r="O61" i="2"/>
  <c r="L61" i="2"/>
  <c r="F61" i="2" s="1"/>
  <c r="A61" i="2"/>
  <c r="O60" i="2"/>
  <c r="L60" i="2"/>
  <c r="F60" i="2" s="1"/>
  <c r="A60" i="2"/>
  <c r="O59" i="2"/>
  <c r="L59" i="2"/>
  <c r="F59" i="2" s="1"/>
  <c r="A59" i="2"/>
  <c r="O58" i="2"/>
  <c r="L58" i="2"/>
  <c r="F58" i="2" s="1"/>
  <c r="A58" i="2"/>
  <c r="O57" i="2"/>
  <c r="L57" i="2"/>
  <c r="F57" i="2" s="1"/>
  <c r="A57" i="2"/>
  <c r="O56" i="2"/>
  <c r="L56" i="2"/>
  <c r="F56" i="2" s="1"/>
  <c r="A56" i="2"/>
  <c r="F55" i="2"/>
  <c r="A55" i="2"/>
  <c r="L54" i="2"/>
  <c r="A54" i="2"/>
  <c r="L53" i="2"/>
  <c r="A53" i="2" s="1"/>
  <c r="L52" i="2"/>
  <c r="A52" i="2"/>
  <c r="O51" i="2"/>
  <c r="L51" i="2"/>
  <c r="F51" i="2" s="1"/>
  <c r="A51" i="2"/>
  <c r="O50" i="2"/>
  <c r="L50" i="2"/>
  <c r="F50" i="2" s="1"/>
  <c r="A50" i="2"/>
  <c r="O49" i="2"/>
  <c r="L49" i="2"/>
  <c r="F49" i="2" s="1"/>
  <c r="A49" i="2"/>
  <c r="O48" i="2"/>
  <c r="L48" i="2"/>
  <c r="F48" i="2" s="1"/>
  <c r="A48" i="2"/>
  <c r="O47" i="2"/>
  <c r="L47" i="2"/>
  <c r="F47" i="2" s="1"/>
  <c r="A47" i="2"/>
  <c r="F46" i="2"/>
  <c r="A46" i="2"/>
  <c r="L45" i="2"/>
  <c r="A45" i="2"/>
  <c r="M44" i="2"/>
  <c r="L44" i="2"/>
  <c r="A44" i="2"/>
  <c r="O43" i="2"/>
  <c r="L43" i="2"/>
  <c r="F43" i="2" s="1"/>
  <c r="A43" i="2"/>
  <c r="O42" i="2"/>
  <c r="L42" i="2"/>
  <c r="F42" i="2" s="1"/>
  <c r="A42" i="2"/>
  <c r="O41" i="2"/>
  <c r="L41" i="2"/>
  <c r="F41" i="2" s="1"/>
  <c r="A41" i="2"/>
  <c r="O40" i="2"/>
  <c r="L40" i="2"/>
  <c r="F40" i="2" s="1"/>
  <c r="A40" i="2"/>
  <c r="O39" i="2"/>
  <c r="L39" i="2"/>
  <c r="F39" i="2" s="1"/>
  <c r="A39" i="2"/>
  <c r="O38" i="2"/>
  <c r="L38" i="2"/>
  <c r="F38" i="2" s="1"/>
  <c r="A38" i="2"/>
  <c r="O37" i="2"/>
  <c r="L37" i="2"/>
  <c r="F37" i="2" s="1"/>
  <c r="A37" i="2"/>
  <c r="O36" i="2"/>
  <c r="L36" i="2"/>
  <c r="F36" i="2" s="1"/>
  <c r="A36" i="2"/>
  <c r="O35" i="2"/>
  <c r="L35" i="2"/>
  <c r="F35" i="2" s="1"/>
  <c r="A35" i="2"/>
  <c r="O34" i="2"/>
  <c r="L34" i="2"/>
  <c r="F34" i="2" s="1"/>
  <c r="A34" i="2"/>
  <c r="F33" i="2"/>
  <c r="A33" i="2"/>
  <c r="L32" i="2"/>
  <c r="M32" i="2" s="1"/>
  <c r="O31" i="2"/>
  <c r="L31" i="2"/>
  <c r="F31" i="2" s="1"/>
  <c r="A31" i="2"/>
  <c r="F30" i="2"/>
  <c r="A30" i="2"/>
  <c r="M29" i="2"/>
  <c r="L29" i="2"/>
  <c r="A29" i="2"/>
  <c r="M28" i="2"/>
  <c r="L28" i="2"/>
  <c r="A28" i="2" s="1"/>
  <c r="O27" i="2"/>
  <c r="L27" i="2"/>
  <c r="F27" i="2" s="1"/>
  <c r="A27" i="2"/>
  <c r="O26" i="2"/>
  <c r="L26" i="2"/>
  <c r="F26" i="2" s="1"/>
  <c r="A26" i="2"/>
  <c r="O25" i="2"/>
  <c r="L25" i="2"/>
  <c r="F25" i="2" s="1"/>
  <c r="A25" i="2"/>
  <c r="F24" i="2"/>
  <c r="A24" i="2"/>
  <c r="O23" i="2"/>
  <c r="L23" i="2"/>
  <c r="F23" i="2"/>
  <c r="A23" i="2"/>
  <c r="F22" i="2"/>
  <c r="A22" i="2"/>
  <c r="M21" i="2"/>
  <c r="L21" i="2"/>
  <c r="A21" i="2" s="1"/>
  <c r="L20" i="2"/>
  <c r="O19" i="2"/>
  <c r="L19" i="2"/>
  <c r="F19" i="2" s="1"/>
  <c r="A19" i="2"/>
  <c r="O18" i="2"/>
  <c r="L18" i="2"/>
  <c r="F18" i="2" s="1"/>
  <c r="A18" i="2"/>
  <c r="F17" i="2"/>
  <c r="A17" i="2"/>
  <c r="M16" i="2"/>
  <c r="F16" i="2"/>
  <c r="A16" i="2"/>
  <c r="M15" i="2"/>
  <c r="F15" i="2" s="1"/>
  <c r="A15" i="2"/>
  <c r="O14" i="2"/>
  <c r="L14" i="2"/>
  <c r="F14" i="2" s="1"/>
  <c r="A14" i="2"/>
  <c r="O13" i="2"/>
  <c r="L13" i="2"/>
  <c r="F13" i="2" s="1"/>
  <c r="A13" i="2"/>
  <c r="O12" i="2"/>
  <c r="L12" i="2"/>
  <c r="F12" i="2" s="1"/>
  <c r="A12" i="2"/>
  <c r="O11" i="2"/>
  <c r="L11" i="2"/>
  <c r="F11" i="2" s="1"/>
  <c r="A11" i="2"/>
  <c r="O10" i="2"/>
  <c r="L10" i="2"/>
  <c r="F10" i="2" s="1"/>
  <c r="A10" i="2"/>
  <c r="O9" i="2"/>
  <c r="L9" i="2"/>
  <c r="F9" i="2" s="1"/>
  <c r="A9" i="2"/>
  <c r="F8" i="2"/>
  <c r="A8" i="2"/>
  <c r="O7" i="2"/>
  <c r="L7" i="2"/>
  <c r="F7" i="2" s="1"/>
  <c r="A7" i="2"/>
  <c r="O6" i="2"/>
  <c r="L6" i="2"/>
  <c r="F6" i="2" s="1"/>
  <c r="A6" i="2"/>
  <c r="F5" i="2"/>
  <c r="A5" i="2"/>
  <c r="O4" i="2"/>
  <c r="L4" i="2"/>
  <c r="F4" i="2" s="1"/>
  <c r="A4" i="2"/>
  <c r="O3" i="2"/>
  <c r="L3" i="2"/>
  <c r="F3" i="2" s="1"/>
  <c r="A3" i="2"/>
  <c r="F2" i="2"/>
  <c r="A2" i="2"/>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1" i="1"/>
  <c r="K81" i="1"/>
  <c r="L78" i="1"/>
  <c r="K78" i="1"/>
  <c r="L73" i="1"/>
  <c r="K73" i="1"/>
  <c r="L69" i="1"/>
  <c r="K69" i="1"/>
  <c r="L63" i="1"/>
  <c r="K63" i="1"/>
  <c r="L51" i="1"/>
  <c r="K51" i="1"/>
  <c r="L48" i="1"/>
  <c r="K48" i="1"/>
  <c r="L46" i="1"/>
  <c r="K46" i="1"/>
  <c r="L44" i="1"/>
  <c r="K44" i="1"/>
  <c r="L39" i="1"/>
  <c r="K39" i="1"/>
  <c r="L38" i="1"/>
  <c r="K38" i="1"/>
  <c r="L33" i="1"/>
  <c r="K33" i="1"/>
  <c r="L22" i="1"/>
  <c r="K22" i="1"/>
  <c r="L18" i="1"/>
  <c r="K18" i="1"/>
  <c r="L16" i="1"/>
  <c r="K16" i="1"/>
  <c r="L14" i="1"/>
  <c r="K14" i="1"/>
  <c r="L11" i="1"/>
  <c r="K11" i="1"/>
  <c r="L8" i="1"/>
  <c r="K8" i="1"/>
  <c r="L7" i="1"/>
  <c r="K7" i="1"/>
  <c r="L6" i="1"/>
  <c r="K6" i="1"/>
  <c r="L5" i="1"/>
  <c r="K5" i="1"/>
  <c r="L4" i="1"/>
  <c r="K4" i="1"/>
  <c r="L3" i="1"/>
  <c r="K3" i="1"/>
  <c r="H193" i="4"/>
  <c r="H189" i="4"/>
  <c r="H185" i="4"/>
  <c r="H181" i="4"/>
  <c r="H177" i="4"/>
  <c r="H173" i="4"/>
  <c r="H169" i="4"/>
  <c r="H165" i="4"/>
  <c r="H161" i="4"/>
  <c r="H157" i="4"/>
  <c r="H153" i="4"/>
  <c r="H149" i="4"/>
  <c r="H145" i="4"/>
  <c r="H141" i="4"/>
  <c r="H137" i="4"/>
  <c r="H133" i="4"/>
  <c r="H129" i="4"/>
  <c r="H125" i="4"/>
  <c r="H121" i="4"/>
  <c r="H117" i="4"/>
  <c r="H113" i="4"/>
  <c r="H109" i="4"/>
  <c r="H105" i="4"/>
  <c r="H101" i="4"/>
  <c r="H97" i="4"/>
  <c r="H93" i="4"/>
  <c r="H89" i="4"/>
  <c r="H85" i="4"/>
  <c r="H81" i="4"/>
  <c r="H77" i="4"/>
  <c r="H73" i="4"/>
  <c r="H69" i="4"/>
  <c r="H65" i="4"/>
  <c r="H61" i="4"/>
  <c r="H57" i="4"/>
  <c r="H53" i="4"/>
  <c r="H49" i="4"/>
  <c r="H45" i="4"/>
  <c r="H41" i="4"/>
  <c r="H37" i="4"/>
  <c r="H33" i="4"/>
  <c r="H29" i="4"/>
  <c r="H25" i="4"/>
  <c r="H21" i="4"/>
  <c r="H17" i="4"/>
  <c r="H13" i="4"/>
  <c r="H9" i="4"/>
  <c r="H195" i="4"/>
  <c r="H191" i="4"/>
  <c r="H187" i="4"/>
  <c r="H183" i="4"/>
  <c r="H179" i="4"/>
  <c r="H175" i="4"/>
  <c r="H171" i="4"/>
  <c r="H167" i="4"/>
  <c r="H163" i="4"/>
  <c r="H159" i="4"/>
  <c r="H155" i="4"/>
  <c r="H151" i="4"/>
  <c r="H147" i="4"/>
  <c r="H143" i="4"/>
  <c r="H139" i="4"/>
  <c r="H135" i="4"/>
  <c r="H131" i="4"/>
  <c r="H127" i="4"/>
  <c r="H123" i="4"/>
  <c r="H119" i="4"/>
  <c r="H115" i="4"/>
  <c r="H111" i="4"/>
  <c r="H107" i="4"/>
  <c r="H103" i="4"/>
  <c r="H99" i="4"/>
  <c r="H95" i="4"/>
  <c r="H91" i="4"/>
  <c r="H87" i="4"/>
  <c r="H83" i="4"/>
  <c r="H79" i="4"/>
  <c r="H75" i="4"/>
  <c r="H71" i="4"/>
  <c r="H67" i="4"/>
  <c r="H63" i="4"/>
  <c r="H59" i="4"/>
  <c r="H55" i="4"/>
  <c r="H51" i="4"/>
  <c r="H47" i="4"/>
  <c r="H43" i="4"/>
  <c r="H39" i="4"/>
  <c r="H35" i="4"/>
  <c r="H31" i="4"/>
  <c r="H27" i="4"/>
  <c r="H23" i="4"/>
  <c r="H19" i="4"/>
  <c r="H15" i="4"/>
  <c r="H11" i="4"/>
  <c r="F7" i="4"/>
  <c r="H190" i="4"/>
  <c r="H182" i="4"/>
  <c r="H174" i="4"/>
  <c r="H166" i="4"/>
  <c r="H158" i="4"/>
  <c r="H150" i="4"/>
  <c r="H142" i="4"/>
  <c r="H134" i="4"/>
  <c r="H126" i="4"/>
  <c r="H118" i="4"/>
  <c r="H110" i="4"/>
  <c r="H102" i="4"/>
  <c r="H94" i="4"/>
  <c r="H86" i="4"/>
  <c r="H78" i="4"/>
  <c r="H70" i="4"/>
  <c r="H62" i="4"/>
  <c r="H54" i="4"/>
  <c r="H46" i="4"/>
  <c r="H38" i="4"/>
  <c r="H30" i="4"/>
  <c r="H22" i="4"/>
  <c r="H14" i="4"/>
  <c r="D7" i="4"/>
  <c r="H188" i="4"/>
  <c r="H180" i="4"/>
  <c r="H172" i="4"/>
  <c r="H164" i="4"/>
  <c r="H156" i="4"/>
  <c r="H148" i="4"/>
  <c r="H140" i="4"/>
  <c r="H132" i="4"/>
  <c r="H124" i="4"/>
  <c r="H116" i="4"/>
  <c r="H108" i="4"/>
  <c r="H100" i="4"/>
  <c r="H92" i="4"/>
  <c r="H84" i="4"/>
  <c r="H76" i="4"/>
  <c r="H68" i="4"/>
  <c r="H60" i="4"/>
  <c r="H52" i="4"/>
  <c r="H44" i="4"/>
  <c r="H36" i="4"/>
  <c r="H28" i="4"/>
  <c r="H20" i="4"/>
  <c r="H12" i="4"/>
  <c r="H194" i="4"/>
  <c r="H186" i="4"/>
  <c r="H178" i="4"/>
  <c r="H170" i="4"/>
  <c r="H162" i="4"/>
  <c r="H154" i="4"/>
  <c r="H146" i="4"/>
  <c r="H138" i="4"/>
  <c r="H130" i="4"/>
  <c r="H122" i="4"/>
  <c r="H114" i="4"/>
  <c r="H106" i="4"/>
  <c r="H98" i="4"/>
  <c r="H90" i="4"/>
  <c r="H82" i="4"/>
  <c r="H74" i="4"/>
  <c r="H66" i="4"/>
  <c r="H58" i="4"/>
  <c r="H50" i="4"/>
  <c r="H42" i="4"/>
  <c r="H34" i="4"/>
  <c r="H26" i="4"/>
  <c r="H18" i="4"/>
  <c r="H10" i="4"/>
  <c r="H176" i="4"/>
  <c r="H144" i="4"/>
  <c r="H112" i="4"/>
  <c r="H80" i="4"/>
  <c r="H48" i="4"/>
  <c r="H16" i="4"/>
  <c r="H168" i="4"/>
  <c r="H136" i="4"/>
  <c r="H104" i="4"/>
  <c r="H72" i="4"/>
  <c r="H40" i="4"/>
  <c r="H8" i="4"/>
  <c r="H184" i="4"/>
  <c r="H120" i="4"/>
  <c r="H24" i="4"/>
  <c r="H192" i="4"/>
  <c r="H160" i="4"/>
  <c r="H128" i="4"/>
  <c r="H96" i="4"/>
  <c r="H64" i="4"/>
  <c r="H32" i="4"/>
  <c r="H152" i="4"/>
  <c r="H88" i="4"/>
  <c r="H56" i="4"/>
  <c r="M81" i="2" l="1"/>
  <c r="F81" i="2"/>
  <c r="M124" i="2"/>
  <c r="F124" i="2" s="1"/>
  <c r="A149" i="2"/>
  <c r="M149" i="2"/>
  <c r="F149" i="2" s="1"/>
  <c r="A171" i="2"/>
  <c r="M171" i="2"/>
  <c r="F171" i="2" s="1"/>
  <c r="F175" i="2"/>
  <c r="A175" i="2"/>
  <c r="M175" i="2"/>
  <c r="F179" i="2"/>
  <c r="A179" i="2"/>
  <c r="M179" i="2"/>
  <c r="M20" i="2"/>
  <c r="F20" i="2" s="1"/>
  <c r="M52" i="2"/>
  <c r="F52" i="2" s="1"/>
  <c r="M54" i="2"/>
  <c r="F54" i="2"/>
  <c r="F63" i="2"/>
  <c r="M63" i="2"/>
  <c r="M137" i="2"/>
  <c r="F137" i="2"/>
  <c r="F146" i="2"/>
  <c r="A146" i="2"/>
  <c r="M146" i="2"/>
  <c r="F150" i="2"/>
  <c r="A150" i="2"/>
  <c r="M150" i="2"/>
  <c r="A154" i="2"/>
  <c r="M154" i="2"/>
  <c r="F154" i="2" s="1"/>
  <c r="A172" i="2"/>
  <c r="M172" i="2"/>
  <c r="F172" i="2" s="1"/>
  <c r="F176" i="2"/>
  <c r="A176" i="2"/>
  <c r="M176" i="2"/>
  <c r="F180" i="2"/>
  <c r="A180" i="2"/>
  <c r="M180" i="2"/>
  <c r="M70" i="2"/>
  <c r="F70" i="2"/>
  <c r="M72" i="2"/>
  <c r="F72" i="2" s="1"/>
  <c r="A153" i="2"/>
  <c r="M153" i="2"/>
  <c r="F153" i="2" s="1"/>
  <c r="F29" i="2"/>
  <c r="A32" i="2"/>
  <c r="F44" i="2"/>
  <c r="M45" i="2"/>
  <c r="F45" i="2" s="1"/>
  <c r="M71" i="2"/>
  <c r="F71" i="2"/>
  <c r="M73" i="2"/>
  <c r="F73" i="2"/>
  <c r="M82" i="2"/>
  <c r="F82" i="2"/>
  <c r="M114" i="2"/>
  <c r="F114" i="2"/>
  <c r="M128" i="2"/>
  <c r="F128" i="2" s="1"/>
  <c r="F147" i="2"/>
  <c r="A147" i="2"/>
  <c r="M147" i="2"/>
  <c r="A151" i="2"/>
  <c r="M151" i="2"/>
  <c r="F151" i="2" s="1"/>
  <c r="A155" i="2"/>
  <c r="M155" i="2"/>
  <c r="F155" i="2" s="1"/>
  <c r="F169" i="2"/>
  <c r="A169" i="2"/>
  <c r="M169" i="2"/>
  <c r="F173" i="2"/>
  <c r="A173" i="2"/>
  <c r="M173" i="2"/>
  <c r="A177" i="2"/>
  <c r="M177" i="2"/>
  <c r="F177" i="2" s="1"/>
  <c r="A20" i="2"/>
  <c r="F21" i="2"/>
  <c r="F28" i="2"/>
  <c r="F32" i="2"/>
  <c r="M53" i="2"/>
  <c r="F53" i="2"/>
  <c r="F62" i="2"/>
  <c r="M62" i="2"/>
  <c r="A70" i="2"/>
  <c r="A72" i="2"/>
  <c r="A81" i="2"/>
  <c r="F87" i="2"/>
  <c r="M87" i="2"/>
  <c r="M119" i="2"/>
  <c r="F119" i="2" s="1"/>
  <c r="A124" i="2"/>
  <c r="M133" i="2"/>
  <c r="F133" i="2"/>
  <c r="F148" i="2"/>
  <c r="A148" i="2"/>
  <c r="M148" i="2"/>
  <c r="A152" i="2"/>
  <c r="M152" i="2"/>
  <c r="F152" i="2" s="1"/>
  <c r="A156" i="2"/>
  <c r="M156" i="2"/>
  <c r="F156" i="2" s="1"/>
  <c r="F170" i="2"/>
  <c r="A170" i="2"/>
  <c r="M170" i="2"/>
  <c r="F174" i="2"/>
  <c r="A174" i="2"/>
  <c r="M174" i="2"/>
  <c r="A178" i="2"/>
  <c r="M178" i="2"/>
  <c r="F178" i="2" s="1"/>
  <c r="M222" i="2"/>
  <c r="F222" i="2"/>
  <c r="A222" i="2"/>
  <c r="M182" i="2"/>
  <c r="F182" i="2" s="1"/>
  <c r="M188" i="2"/>
  <c r="F188" i="2" s="1"/>
  <c r="F190" i="2"/>
  <c r="M190" i="2"/>
  <c r="M201" i="2"/>
  <c r="F201" i="2"/>
  <c r="M203" i="2"/>
  <c r="F203" i="2" s="1"/>
  <c r="M211" i="2"/>
  <c r="F211" i="2"/>
  <c r="M213" i="2"/>
  <c r="F213" i="2" s="1"/>
  <c r="F247" i="2"/>
  <c r="M247" i="2"/>
  <c r="F249" i="2"/>
  <c r="M249" i="2"/>
  <c r="F251" i="2"/>
  <c r="M251" i="2"/>
  <c r="F253" i="2"/>
  <c r="M253" i="2"/>
  <c r="M266" i="2"/>
  <c r="F266" i="2"/>
  <c r="M181" i="2"/>
  <c r="F181" i="2" s="1"/>
  <c r="M189" i="2"/>
  <c r="F189" i="2" s="1"/>
  <c r="F191" i="2"/>
  <c r="M191" i="2"/>
  <c r="M197" i="2"/>
  <c r="F197" i="2"/>
  <c r="M202" i="2"/>
  <c r="F202" i="2" s="1"/>
  <c r="M210" i="2"/>
  <c r="F210" i="2"/>
  <c r="M212" i="2"/>
  <c r="F212" i="2" s="1"/>
  <c r="M214" i="2"/>
  <c r="F214" i="2"/>
  <c r="F248" i="2"/>
  <c r="M248" i="2"/>
  <c r="F250" i="2"/>
  <c r="M250" i="2"/>
  <c r="F252" i="2"/>
  <c r="M252" i="2"/>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E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F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I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J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<sst xmlns="http://schemas.openxmlformats.org/spreadsheetml/2006/main" count="8423" uniqueCount="2309">
  <si>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</si>
  <si>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</si>
  <si>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</si>
  <si>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</si>
  <si>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</si>
  <si>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</si>
  <si>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</si>
  <si>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</si>
  <si>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</si>
  <si>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</si>
  <si>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</si>
  <si>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</si>
  <si>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</si>
  <si>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</si>
  <si>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</si>
  <si>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</si>
  <si>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</si>
  <si>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</si>
  <si>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</si>
  <si>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</si>
  <si>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</si>
  <si>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</si>
  <si>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</si>
  <si>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</si>
  <si>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</si>
  <si>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</si>
  <si>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</si>
  <si>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</si>
  <si>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</si>
  <si>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</si>
  <si>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</si>
  <si>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</si>
  <si>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</si>
  <si>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</si>
  <si>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</si>
  <si>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</si>
  <si>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</si>
  <si>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</si>
  <si>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</si>
  <si>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</si>
  <si>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</si>
  <si>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</si>
  <si>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</si>
  <si>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</si>
  <si>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</si>
  <si>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</si>
  <si>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</si>
  <si>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</si>
  <si>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</si>
  <si>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</si>
  <si>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</si>
  <si>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</si>
  <si>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</si>
  <si>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</si>
  <si>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</si>
  <si>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</si>
  <si>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</si>
  <si>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</si>
  <si>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</si>
  <si>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</si>
  <si>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</si>
  <si>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</si>
  <si>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</si>
  <si>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</si>
  <si>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</si>
  <si>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</si>
  <si>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</si>
  <si>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</si>
  <si>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</si>
  <si>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</si>
  <si>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</si>
  <si>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</si>
  <si>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</si>
  <si>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</si>
  <si>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</si>
  <si>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</si>
  <si>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</si>
  <si>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</si>
  <si>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</si>
  <si>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</si>
  <si>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</si>
  <si>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</si>
  <si>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</si>
  <si>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</si>
  <si>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</si>
  <si>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</si>
  <si>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</si>
  <si>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</si>
  <si>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</si>
  <si>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</si>
  <si>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</si>
  <si>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</si>
  <si>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</si>
  <si>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</si>
  <si>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</si>
  <si>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</si>
  <si>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</si>
  <si>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</si>
  <si>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</si>
  <si>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</si>
  <si>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</si>
  <si>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</si>
  <si>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</si>
  <si>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</si>
  <si>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</si>
  <si>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</si>
  <si>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</si>
  <si>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</si>
  <si>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</si>
  <si>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</si>
  <si>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</si>
  <si>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</si>
  <si>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</si>
  <si>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</si>
  <si>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</si>
  <si>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</si>
  <si>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</si>
  <si>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</si>
  <si>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</si>
  <si>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</si>
  <si>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</si>
  <si>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</si>
  <si>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</si>
  <si>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</si>
  <si>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</si>
  <si>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</si>
  <si>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</si>
  <si>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</si>
  <si>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</si>
  <si>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</si>
  <si>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</si>
  <si>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</si>
  <si>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</si>
  <si>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</si>
  <si>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</si>
  <si>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</si>
  <si>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</si>
  <si>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</si>
  <si>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</si>
  <si>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</si>
  <si>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</si>
  <si>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</si>
  <si>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</si>
  <si>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</si>
  <si>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</si>
  <si>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</si>
  <si>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</si>
  <si>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</si>
  <si>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</si>
  <si>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</si>
  <si>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</si>
  <si>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</si>
  <si>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</si>
  <si>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</si>
  <si>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</si>
  <si>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</si>
  <si>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</si>
  <si>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</si>
  <si>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</si>
  <si>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</si>
  <si>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</si>
  <si>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</si>
  <si>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</si>
  <si>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</si>
  <si>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</si>
  <si>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</si>
  <si>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</si>
  <si>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</si>
  <si>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</si>
  <si>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</si>
  <si>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</si>
  <si>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</si>
  <si>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</si>
  <si>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</si>
  <si>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</si>
  <si>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</si>
  <si>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</si>
  <si>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</si>
  <si>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</si>
  <si>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</si>
  <si>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</si>
  <si>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</si>
  <si>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</si>
  <si>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</si>
  <si>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</si>
  <si>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Buyer  Party</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</si>
  <si>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</si>
  <si>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</si>
  <si>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</si>
  <si>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</si>
  <si>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</si>
  <si>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</si>
  <si>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</si>
  <si>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</si>
  <si>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</si>
  <si>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</si>
  <si>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</si>
  <si>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</si>
  <si>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</si>
  <si>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</si>
  <si>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ANNEX V PART A Information to be included in notices of the publication of a prior information notice on a buyer profile</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</si>
  <si>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</si>
  <si>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</si>
  <si>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</si>
  <si>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</si>
  <si>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</si>
  <si>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</si>
  <si>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Based on the OP internal working.
Possible roles of the buyer: sole contractor; central purchasing body; capacity of the buyer to buy for others, on behalf of others or jointly with others, etc.</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</si>
  <si>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</si>
  <si>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</si>
  <si>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</si>
  <si>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</si>
  <si>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</si>
  <si>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</si>
  <si>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</si>
  <si>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</si>
  <si>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</si>
  <si>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</si>
  <si>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</si>
  <si>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</si>
  <si>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</si>
  <si>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</si>
  <si>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</si>
  <si>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</si>
  <si>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</si>
  <si>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</si>
  <si>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</si>
  <si>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</si>
  <si>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</si>
  <si>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</si>
  <si>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</si>
  <si>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</si>
  <si>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</si>
  <si>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</si>
  <si>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</si>
  <si>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</si>
  <si>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</si>
  <si>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</si>
  <si>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</si>
  <si>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</si>
  <si>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</si>
  <si>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</si>
  <si>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</si>
  <si>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</si>
  <si>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</si>
  <si>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</si>
  <si>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</si>
  <si>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</si>
  <si>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</si>
  <si>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</si>
  <si>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</si>
  <si>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</si>
  <si>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</si>
  <si>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</si>
  <si>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</si>
  <si>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</si>
  <si>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</si>
  <si>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</si>
  <si>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</si>
  <si>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</si>
  <si>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</si>
  <si>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</si>
  <si>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</si>
  <si>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</si>
  <si>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</si>
  <si>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</si>
  <si>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</si>
  <si>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</si>
  <si>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</si>
  <si>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</si>
  <si>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</si>
  <si>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</si>
  <si>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</si>
  <si>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</si>
  <si>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</si>
  <si>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</si>
  <si>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</si>
  <si>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</si>
  <si>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</si>
  <si>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</si>
  <si>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</si>
  <si>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</si>
  <si>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</si>
  <si>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</si>
  <si>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</si>
  <si>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</si>
  <si>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</si>
  <si>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</si>
  <si>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</si>
  <si>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</si>
  <si>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</si>
  <si>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</si>
  <si>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</si>
  <si>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</si>
  <si>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</si>
  <si>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</si>
  <si>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</si>
  <si>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</si>
  <si>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</si>
  <si>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</si>
  <si>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</si>
  <si>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</si>
  <si>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</si>
  <si>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</si>
  <si>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</si>
  <si>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</si>
  <si>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</si>
  <si>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</si>
  <si>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</si>
  <si>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</si>
  <si>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</si>
  <si>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</si>
  <si>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</si>
  <si>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</si>
  <si>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</si>
  <si>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</si>
  <si>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</si>
  <si>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</si>
  <si>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</si>
  <si>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</si>
  <si>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</si>
  <si>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</si>
  <si>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</si>
  <si>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</si>
  <si>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</si>
  <si>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</si>
  <si>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</si>
  <si>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</si>
  <si>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</si>
  <si>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</si>
  <si>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</si>
  <si>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</si>
  <si>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</si>
  <si>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</si>
  <si>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</si>
  <si>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</si>
  <si>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</si>
  <si>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</si>
  <si>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</si>
  <si>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</si>
  <si>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</si>
  <si>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</si>
  <si>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</si>
  <si>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</si>
  <si>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</si>
  <si>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</si>
  <si>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</si>
  <si>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</si>
  <si>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</si>
  <si>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</si>
  <si>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</si>
  <si>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</si>
  <si>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</si>
  <si>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</si>
  <si>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</si>
  <si>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</si>
  <si>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</si>
  <si>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</si>
  <si>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</si>
  <si>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</si>
  <si>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</si>
  <si>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</si>
  <si>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</si>
  <si>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</si>
  <si>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</si>
  <si>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</si>
  <si>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</si>
  <si>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</si>
  <si>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</si>
  <si>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</si>
  <si>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</si>
  <si>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</si>
  <si>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</si>
  <si>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</si>
  <si>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</si>
  <si>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</si>
  <si>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</si>
  <si>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</si>
  <si>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</si>
  <si>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</si>
  <si>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</si>
  <si>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</si>
  <si>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</si>
  <si>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</si>
  <si>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</si>
  <si>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</si>
  <si>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</si>
  <si>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</si>
  <si>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</si>
  <si>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</si>
  <si>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</si>
  <si>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</si>
  <si>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</si>
  <si>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</si>
  <si>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</si>
  <si>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</si>
  <si>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</si>
  <si>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</si>
  <si>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</si>
  <si>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</si>
  <si>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</si>
  <si>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</si>
  <si>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</si>
  <si>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</si>
  <si>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</si>
  <si>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</si>
  <si>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</si>
  <si>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</si>
  <si>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</si>
  <si>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</si>
  <si>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</si>
  <si>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</si>
  <si>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</si>
  <si>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</si>
  <si>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</si>
  <si>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</si>
  <si>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</si>
  <si>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</si>
  <si>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</si>
  <si>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</si>
  <si>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</si>
  <si>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</si>
  <si>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</si>
  <si>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</si>
  <si>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</si>
  <si>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</si>
  <si>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</si>
  <si>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</si>
  <si>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</si>
  <si>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</si>
  <si>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</si>
  <si>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</si>
  <si>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</si>
  <si>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</si>
  <si>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</si>
  <si>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</si>
  <si>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</si>
  <si>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</si>
  <si>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</si>
  <si>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</si>
  <si>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</si>
  <si>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</si>
  <si>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</si>
  <si>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</si>
  <si>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</si>
  <si>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</si>
  <si>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</si>
  <si>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</si>
  <si>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</si>
  <si>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</si>
  <si>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</si>
  <si>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</si>
  <si>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</si>
  <si>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</si>
  <si>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</si>
  <si>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</si>
  <si>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</si>
  <si>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</si>
  <si>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The same as C-011
Based on DIRECTIVE 2014/24/EU
It applies to open or restricted procedures or competitive procedures with negotiation.</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</si>
  <si>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</si>
  <si>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</si>
  <si>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</si>
  <si>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</si>
  <si>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</si>
  <si>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</si>
  <si>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</si>
  <si>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</si>
  <si>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</si>
  <si>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</si>
  <si>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</si>
  <si>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</si>
  <si>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</si>
  <si>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</si>
  <si>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</si>
  <si>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</si>
  <si>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</si>
  <si>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</si>
  <si>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</si>
  <si>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</si>
  <si>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</si>
  <si>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</si>
  <si>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</si>
  <si>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</si>
  <si>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</si>
  <si>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</si>
  <si>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</si>
  <si>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</si>
  <si>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</si>
  <si>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</si>
  <si>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</si>
  <si>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</si>
  <si>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</si>
  <si>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</si>
  <si>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</si>
  <si>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</si>
  <si>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</si>
  <si>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</si>
  <si>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</si>
  <si>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</si>
  <si>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</si>
  <si>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</si>
  <si>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</si>
  <si>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</si>
  <si>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</si>
  <si>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</si>
  <si>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</si>
  <si>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</si>
  <si>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</si>
  <si>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</si>
  <si>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</si>
  <si>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</si>
  <si>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</si>
  <si>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</si>
  <si>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</si>
  <si>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</si>
  <si>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</si>
  <si>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</si>
  <si>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</si>
  <si>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</si>
  <si>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</si>
  <si>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</si>
  <si>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</si>
  <si>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</si>
  <si>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</si>
  <si>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</si>
  <si>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</si>
  <si>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</si>
  <si>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</si>
  <si>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</si>
  <si>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</si>
  <si>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</si>
  <si>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</si>
  <si>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</si>
  <si>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</si>
  <si>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</si>
  <si>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</si>
  <si>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</si>
  <si>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</si>
  <si>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</si>
  <si>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</si>
  <si>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</si>
  <si>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</si>
  <si>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</si>
  <si>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</si>
  <si>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</si>
  <si>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</si>
  <si>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</si>
  <si>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</si>
  <si>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</si>
  <si>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</si>
  <si>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</si>
  <si>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</si>
  <si>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</si>
  <si>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</si>
  <si>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</si>
  <si>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</si>
  <si>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</si>
  <si>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</si>
  <si>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</si>
  <si>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</si>
  <si>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</si>
  <si>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</si>
  <si>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</si>
  <si>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</si>
  <si>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</si>
  <si>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</si>
  <si>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</si>
  <si>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</si>
  <si>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</si>
  <si>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</si>
  <si>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</si>
  <si>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</si>
  <si>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</si>
  <si>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</si>
  <si>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</si>
  <si>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</si>
  <si>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</si>
  <si>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</si>
  <si>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</si>
  <si>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</si>
  <si>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</si>
  <si>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</si>
  <si>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</si>
  <si>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</si>
  <si>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</si>
  <si>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</si>
  <si>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</si>
  <si>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</si>
  <si>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</si>
  <si>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</si>
  <si>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</si>
  <si>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</si>
  <si>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</si>
  <si>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</si>
  <si>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</si>
  <si>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</si>
  <si>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</si>
  <si>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</si>
  <si>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</si>
  <si>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</si>
  <si>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</si>
  <si>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</si>
  <si>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</si>
  <si>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</si>
  <si>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</si>
  <si>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</si>
  <si>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</si>
  <si>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</si>
  <si>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</si>
  <si>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</si>
  <si>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</si>
  <si>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</si>
  <si>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</si>
  <si>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</si>
  <si>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</si>
  <si>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</si>
  <si>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</si>
  <si>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</si>
  <si>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</si>
  <si>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</si>
  <si>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</si>
  <si>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</si>
  <si>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</si>
  <si>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</si>
  <si>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</si>
  <si>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</si>
  <si>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</si>
  <si>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</si>
  <si>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</si>
  <si>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</si>
  <si>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</si>
  <si>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</si>
  <si>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</si>
  <si>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</si>
  <si>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</si>
  <si>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</si>
  <si>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</si>
  <si>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</si>
  <si>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</si>
  <si>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</si>
  <si>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</si>
  <si>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</si>
  <si>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</si>
  <si>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</si>
  <si>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</si>
  <si>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</si>
  <si>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</si>
  <si>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</si>
  <si>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</si>
  <si>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</si>
  <si>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</si>
  <si>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</si>
  <si>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</si>
  <si>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</si>
  <si>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</si>
  <si>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</si>
  <si>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</si>
  <si>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</si>
  <si>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</si>
  <si>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</si>
  <si>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</si>
  <si>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</si>
  <si>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</si>
  <si>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</si>
  <si>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</si>
  <si>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</si>
  <si>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</si>
  <si>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</si>
  <si>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</si>
  <si>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</si>
  <si>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</si>
  <si>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</si>
  <si>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</si>
  <si>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</si>
  <si>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</si>
  <si>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</si>
  <si>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</si>
  <si>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</si>
  <si>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</si>
  <si>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</si>
  <si>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</si>
  <si>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</si>
  <si>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</si>
  <si>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</si>
  <si>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</si>
  <si>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</si>
  <si>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</si>
  <si>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</si>
  <si>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</si>
  <si>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</si>
  <si>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</si>
  <si>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</si>
  <si>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</si>
  <si>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</si>
  <si>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</si>
  <si>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</si>
  <si>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</si>
  <si>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</si>
  <si>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</si>
  <si>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</si>
  <si>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</si>
  <si>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</si>
  <si>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</si>
  <si>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</si>
  <si>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</si>
  <si>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</si>
  <si>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</si>
  <si>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</si>
  <si>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</si>
  <si>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</si>
  <si>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</si>
  <si>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</si>
  <si>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</si>
  <si>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</si>
  <si>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</si>
  <si>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</si>
  <si>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</si>
  <si>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</si>
  <si>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</si>
  <si>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</si>
  <si>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</si>
  <si>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</si>
  <si>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</si>
  <si>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</si>
  <si>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</si>
  <si>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</si>
  <si>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</si>
  <si>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</si>
  <si>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</si>
  <si>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</si>
  <si>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</si>
  <si>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</si>
  <si>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</si>
  <si>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</si>
  <si>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</si>
  <si>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</si>
  <si>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</si>
  <si>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</si>
  <si>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</si>
  <si>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</si>
  <si>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</si>
  <si>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</si>
  <si>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</si>
  <si>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</si>
  <si>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</si>
  <si>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</si>
  <si>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</si>
  <si>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</si>
  <si>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</si>
  <si>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</si>
  <si>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</si>
  <si>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</si>
  <si>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</si>
  <si>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</si>
  <si>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</si>
  <si>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</si>
  <si>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</si>
  <si>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</si>
  <si>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</si>
  <si>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</si>
  <si>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</si>
  <si>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</si>
  <si>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</si>
  <si>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</si>
  <si>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</si>
  <si>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</si>
  <si>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</si>
  <si>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</si>
  <si>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</si>
  <si>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</si>
  <si>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</si>
  <si>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</si>
  <si>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</si>
  <si>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</si>
  <si>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</si>
  <si>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</si>
  <si>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</si>
  <si>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</si>
  <si>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</si>
  <si>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</si>
  <si>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</si>
  <si>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</si>
  <si>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</si>
  <si>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</si>
  <si>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</si>
  <si>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</si>
  <si>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</si>
  <si>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</si>
  <si>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</si>
  <si>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</si>
  <si>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</si>
  <si>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</si>
  <si>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</si>
  <si>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</si>
  <si>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</si>
  <si>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</si>
  <si>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</si>
  <si>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</si>
  <si>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</si>
  <si>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</si>
  <si>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</si>
  <si>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</si>
  <si>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</si>
  <si>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</si>
  <si>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</si>
  <si>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</si>
  <si>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</si>
  <si>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</si>
  <si>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</si>
  <si>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</si>
  <si>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</si>
  <si>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</si>
  <si>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</si>
  <si>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</si>
  <si>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</si>
  <si>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</si>
  <si>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</si>
  <si>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</si>
  <si>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</si>
  <si>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</si>
  <si>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</si>
  <si>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</si>
  <si>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</si>
  <si>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</si>
  <si>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</si>
  <si>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</si>
  <si>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</si>
  <si>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</si>
  <si>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</si>
  <si>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</si>
  <si>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</si>
  <si>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</si>
  <si>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</si>
  <si>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</si>
  <si>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</si>
  <si>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</si>
  <si>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</si>
  <si>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</si>
  <si>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</si>
  <si>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</si>
  <si>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</si>
  <si>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</si>
  <si>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</si>
  <si>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</si>
  <si>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</si>
  <si>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</si>
  <si>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</si>
  <si>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</si>
  <si>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</si>
  <si>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</si>
  <si>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</si>
  <si>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</si>
  <si>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</si>
  <si>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</si>
  <si>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</si>
  <si>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</si>
  <si>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</si>
  <si>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</si>
  <si>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</si>
  <si>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</si>
  <si>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</si>
  <si>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</si>
  <si>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</si>
  <si>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</si>
  <si>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</si>
  <si>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</si>
  <si>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</si>
  <si>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</si>
  <si>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</si>
  <si>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</si>
  <si>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</si>
  <si>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</si>
  <si>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</si>
  <si>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</si>
  <si>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</si>
  <si>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</si>
  <si>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</si>
  <si>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</si>
  <si>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</si>
  <si>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</si>
  <si>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</si>
  <si>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</si>
  <si>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</si>
  <si>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</si>
  <si>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</si>
  <si>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</si>
  <si>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</si>
  <si>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</si>
  <si>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</si>
  <si>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</si>
  <si>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</si>
  <si>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Maximum Number Of Candidates</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</si>
  <si>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</si>
  <si>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</si>
  <si>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</si>
  <si>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</si>
  <si>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</si>
  <si>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</si>
  <si>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</si>
  <si>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</si>
  <si>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</si>
  <si>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</si>
  <si>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</si>
  <si>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</si>
  <si>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</si>
  <si>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</si>
  <si>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</si>
  <si>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</si>
  <si>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</si>
  <si>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</si>
  <si>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</si>
  <si>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</si>
  <si>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</si>
  <si>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Minimum Number Of Candidates</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</si>
  <si>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</si>
  <si>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</si>
  <si>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</si>
  <si>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</si>
  <si>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</si>
  <si>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</si>
  <si>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</si>
  <si>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</si>
  <si>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</si>
  <si>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</si>
  <si>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</si>
  <si>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</si>
  <si>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</si>
  <si>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</si>
  <si>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</si>
  <si>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</si>
  <si>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</si>
  <si>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</si>
  <si>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</si>
  <si>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</si>
  <si>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</si>
  <si>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</si>
  <si>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</si>
  <si>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</si>
  <si>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</si>
  <si>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</si>
  <si>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</si>
  <si>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</si>
  <si>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</si>
  <si>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</si>
  <si>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</si>
  <si>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</si>
  <si>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</si>
  <si>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</si>
  <si>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</si>
  <si>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</si>
  <si>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</si>
  <si>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</si>
  <si>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</si>
  <si>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</si>
  <si>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</si>
  <si>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</si>
  <si>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</si>
  <si>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</si>
  <si>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</si>
  <si>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</si>
  <si>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</si>
  <si>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</si>
  <si>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</si>
  <si>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</si>
  <si>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</si>
  <si>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</si>
  <si>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</si>
  <si>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</si>
  <si>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</si>
  <si>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</si>
  <si>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</si>
  <si>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</si>
  <si>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</si>
  <si>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</si>
  <si>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</si>
  <si>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</si>
  <si>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</si>
  <si>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</si>
  <si>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</si>
  <si>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</si>
  <si>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</si>
  <si>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</si>
  <si>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</si>
  <si>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</si>
  <si>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</si>
  <si>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</si>
  <si>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</si>
  <si>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</si>
  <si>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</si>
  <si>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</si>
  <si>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</si>
  <si>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</si>
  <si>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</si>
  <si>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</si>
  <si>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</si>
  <si>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</si>
  <si>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</si>
  <si>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</si>
  <si>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</si>
  <si>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</si>
  <si>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</si>
  <si>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</si>
  <si>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</si>
  <si>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</si>
  <si>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</si>
  <si>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</si>
  <si>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</si>
  <si>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</si>
  <si>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</si>
  <si>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</si>
  <si>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</si>
  <si>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</si>
  <si>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</si>
  <si>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</si>
  <si>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</si>
  <si>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</si>
  <si>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</si>
  <si>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</si>
  <si>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</si>
  <si>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</si>
  <si>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</si>
  <si>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</si>
  <si>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</si>
  <si>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</si>
  <si>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</si>
  <si>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</si>
  <si>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</si>
  <si>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</si>
  <si>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</si>
  <si>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</si>
  <si>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</si>
  <si>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</si>
  <si>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</si>
  <si>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</si>
  <si>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</si>
  <si>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</si>
  <si>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</si>
  <si>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</si>
  <si>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</si>
  <si>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</si>
  <si>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</si>
  <si>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</si>
  <si>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</si>
  <si>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</si>
  <si>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</si>
  <si>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</si>
  <si>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</si>
  <si>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</si>
  <si>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</si>
  <si>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</si>
  <si>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</si>
  <si>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</si>
  <si>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</si>
  <si>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</si>
  <si>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</si>
  <si>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</si>
  <si>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</si>
  <si>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</si>
  <si>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</si>
  <si>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</si>
  <si>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</si>
  <si>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</si>
  <si>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</si>
  <si>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</si>
  <si>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</si>
  <si>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</si>
  <si>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</si>
  <si>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</si>
  <si>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</si>
  <si>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</si>
  <si>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</si>
  <si>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</si>
  <si>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</si>
  <si>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</si>
  <si>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</si>
  <si>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</si>
  <si>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</si>
  <si>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</si>
  <si>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</si>
  <si>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</si>
  <si>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</si>
  <si>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</si>
  <si>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</si>
  <si>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</si>
  <si>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</si>
  <si>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</si>
  <si>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</si>
  <si>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</si>
  <si>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</si>
  <si>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</si>
  <si>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</si>
  <si>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</si>
  <si>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</si>
  <si>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</si>
  <si>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</si>
  <si>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</si>
  <si>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</si>
  <si>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</si>
  <si>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</si>
  <si>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</si>
  <si>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</si>
  <si>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</si>
  <si>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</si>
  <si>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</si>
  <si>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</si>
  <si>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</si>
  <si>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</si>
  <si>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</si>
  <si>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</si>
  <si>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</si>
  <si>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</si>
  <si>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</si>
  <si>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</si>
  <si>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</si>
  <si>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</si>
  <si>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</si>
  <si>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</si>
  <si>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</si>
  <si>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</si>
  <si>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</si>
  <si>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</si>
  <si>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</si>
  <si>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</si>
  <si>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</si>
  <si>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</si>
  <si>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</si>
  <si>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</si>
  <si>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</si>
  <si>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</si>
  <si>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</si>
  <si>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</si>
  <si>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</si>
  <si>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</si>
  <si>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</si>
  <si>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</si>
  <si>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</si>
  <si>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</si>
  <si>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</si>
  <si>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</si>
  <si>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</si>
  <si>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</si>
  <si>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</si>
  <si>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</si>
  <si>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</si>
  <si>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</si>
  <si>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</si>
  <si>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</si>
  <si>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</si>
  <si>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</si>
  <si>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</si>
  <si>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</si>
  <si>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</si>
  <si>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</si>
  <si>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</si>
  <si>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</si>
  <si>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</si>
  <si>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</si>
  <si>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</si>
  <si>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</si>
  <si>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</si>
  <si>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</si>
  <si>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</si>
  <si>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</si>
  <si>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</si>
  <si>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</si>
  <si>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</si>
  <si>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</si>
  <si>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</si>
  <si>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</si>
  <si>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</si>
  <si>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</si>
  <si>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</si>
  <si>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</si>
  <si>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</si>
  <si>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</si>
  <si>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</si>
  <si>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</si>
  <si>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</si>
  <si>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</si>
  <si>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</si>
  <si>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</si>
  <si>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</si>
  <si>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</si>
  <si>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</si>
  <si>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</si>
  <si>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</si>
  <si>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</si>
  <si>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</si>
  <si>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</si>
  <si>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</si>
  <si>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</si>
  <si>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</si>
  <si>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</si>
  <si>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</si>
  <si>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</si>
  <si>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</si>
  <si>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</si>
  <si>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</si>
  <si>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</si>
  <si>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</si>
  <si>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</si>
  <si>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</si>
  <si>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</si>
  <si>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</si>
  <si>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</si>
  <si>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</si>
  <si>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</si>
  <si>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</si>
  <si>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</si>
  <si>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</si>
  <si>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</si>
  <si>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</si>
  <si>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</si>
  <si>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</si>
  <si>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</si>
  <si>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</si>
  <si>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</si>
  <si>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</si>
  <si>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</si>
  <si>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</si>
  <si>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</si>
  <si>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</si>
  <si>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</si>
  <si>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</si>
  <si>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</si>
  <si>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</si>
  <si>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</si>
  <si>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</si>
  <si>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</si>
  <si>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</si>
  <si>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</si>
  <si>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</si>
  <si>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</si>
  <si>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</si>
  <si>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</si>
  <si>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</si>
  <si>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</si>
  <si>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</si>
  <si>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</si>
  <si>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</si>
  <si>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</si>
  <si>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</si>
  <si>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</si>
  <si>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</si>
  <si>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</si>
  <si>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</si>
  <si>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</si>
  <si>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</si>
  <si>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</si>
  <si>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</si>
  <si>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</si>
  <si>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</si>
  <si>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</si>
  <si>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</si>
  <si>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</si>
  <si>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</si>
  <si>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</si>
  <si>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</si>
  <si>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</si>
  <si>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</si>
  <si>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</si>
  <si>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</si>
  <si>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</si>
  <si>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</si>
  <si>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</si>
  <si>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</si>
  <si>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</si>
  <si>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</si>
  <si>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</si>
  <si>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</si>
  <si>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</si>
  <si>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</si>
  <si>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</si>
  <si>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</si>
  <si>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</si>
  <si>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</si>
  <si>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</si>
  <si>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</si>
  <si>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</si>
  <si>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</si>
  <si>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</si>
  <si>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</si>
  <si>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</si>
  <si>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</si>
  <si>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</si>
  <si>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</si>
  <si>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</si>
  <si>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</si>
  <si>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</si>
  <si>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</si>
  <si>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</si>
  <si>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</si>
  <si>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</si>
  <si>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</si>
  <si>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</si>
  <si>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</si>
  <si>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</si>
  <si>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</si>
  <si>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</si>
  <si>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</si>
  <si>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</si>
  <si>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</si>
  <si>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</si>
  <si>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</si>
  <si>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</si>
  <si>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</si>
  <si>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</si>
  <si>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</si>
  <si>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</si>
  <si>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</si>
  <si>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</si>
  <si>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</si>
  <si>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</si>
  <si>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</si>
  <si>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</si>
  <si>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</si>
  <si>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</si>
  <si>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</si>
  <si>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</si>
  <si>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</si>
  <si>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</si>
  <si>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</si>
  <si>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</si>
  <si>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</si>
  <si>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</si>
  <si>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</si>
  <si>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</si>
  <si>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</si>
  <si>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</si>
  <si>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</si>
  <si>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</si>
  <si>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</si>
  <si>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</si>
  <si>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</si>
  <si>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</si>
  <si>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</si>
  <si>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</si>
  <si>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</si>
  <si>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</si>
  <si>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</si>
  <si>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</si>
  <si>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</si>
  <si>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</si>
  <si>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</si>
  <si>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</si>
  <si>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</si>
  <si>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</si>
  <si>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</si>
  <si>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</si>
  <si>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</si>
  <si>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</si>
  <si>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</si>
  <si>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</si>
  <si>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</si>
  <si>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</si>
  <si>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</si>
  <si>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</si>
  <si>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</si>
  <si>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</si>
  <si>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Based on ESPD</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</si>
  <si>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</si>
  <si>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</si>
  <si>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</si>
  <si>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</si>
  <si>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</si>
  <si>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</si>
  <si>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</si>
  <si>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</si>
  <si>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</si>
  <si>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</si>
  <si>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</si>
  <si>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</si>
  <si>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</si>
  <si>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</si>
  <si>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</si>
  <si>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</si>
  <si>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</si>
  <si>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</si>
  <si>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</si>
  <si>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</si>
  <si>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</si>
  <si>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</si>
  <si>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</si>
  <si>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</si>
  <si>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</si>
  <si>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</si>
  <si>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</si>
  <si>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</si>
  <si>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</si>
  <si>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</si>
  <si>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</si>
  <si>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</si>
  <si>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</si>
  <si>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</si>
  <si>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</si>
  <si>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</si>
  <si>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</si>
  <si>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</si>
  <si>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</si>
  <si>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</si>
  <si>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</si>
  <si>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</si>
  <si>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</si>
  <si>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</si>
  <si>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</si>
  <si>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</si>
  <si>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</si>
  <si>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</si>
  <si>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</si>
  <si>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</si>
  <si>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</si>
  <si>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</si>
  <si>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</si>
  <si>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</si>
  <si>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</si>
  <si>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</si>
  <si>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</si>
  <si>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</si>
  <si>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</si>
  <si>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</si>
  <si>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</si>
  <si>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</si>
  <si>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</si>
  <si>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</si>
  <si>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</si>
  <si>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</si>
  <si>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</si>
  <si>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</si>
  <si>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</si>
  <si>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</si>
  <si>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</si>
  <si>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</si>
  <si>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</si>
  <si>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</si>
  <si>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</si>
  <si>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</si>
  <si>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</si>
  <si>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</si>
  <si>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</si>
  <si>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</si>
  <si>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</si>
  <si>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</si>
  <si>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</si>
  <si>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</si>
  <si>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</si>
  <si>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</si>
  <si>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</si>
  <si>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</si>
  <si>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</si>
  <si>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</si>
  <si>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</si>
  <si>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</si>
  <si>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</si>
  <si>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</si>
  <si>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</si>
  <si>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</si>
  <si>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</si>
  <si>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</si>
  <si>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</si>
  <si>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</si>
  <si>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</si>
  <si>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</si>
  <si>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</si>
  <si>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</si>
  <si>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</si>
  <si>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</si>
  <si>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</si>
  <si>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</si>
  <si>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</si>
  <si>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</si>
  <si>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</si>
  <si>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</si>
  <si>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</si>
  <si>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</si>
  <si>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</si>
  <si>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</si>
  <si>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</si>
  <si>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</si>
  <si>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</si>
  <si>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</si>
  <si>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</si>
  <si>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</si>
  <si>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</si>
  <si>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 procurement procedure where the time limit for receipt of tenders can be reduced due to a state of urgency or some administrative steps of the tendering procedure can be skipped due to a state of  emergency.</t>
  </si>
  <si>
    <t>ABIE</t>
  </si>
  <si>
    <t>SubClassOf(epo:ProcurementProcedure)</t>
  </si>
  <si>
    <t>2.0.0</t>
  </si>
  <si>
    <t>NO</t>
  </si>
  <si>
    <t>1</t>
  </si>
  <si>
    <t>Identifies the reason why the procurement procedure is not ordinary.</t>
  </si>
  <si>
    <t>Ordinary; urgency; emergency</t>
  </si>
  <si>
    <t>Code</t>
  </si>
  <si>
    <t>BBIE</t>
  </si>
  <si>
    <t>AcceleratedProcedureType</t>
  </si>
  <si>
    <t>1..n</t>
  </si>
  <si>
    <t>Explanation about why the choice of an accelerated procedure is lawful.</t>
  </si>
  <si>
    <t>Procedure Justification</t>
  </si>
  <si>
    <t>Text</t>
  </si>
  <si>
    <t>Software solutions and electronic devices for electronic communication between contracting authorities and economic operators for the life-cyle of the procurement procedure.</t>
  </si>
  <si>
    <t>Access Tool</t>
  </si>
  <si>
    <t>The Uniform Resource Identifier (URI) of the electronic device used for the electronic communication between contracting authorities and economic operators.</t>
  </si>
  <si>
    <t>URI</t>
  </si>
  <si>
    <t>Identifier</t>
  </si>
  <si>
    <t>0..1</t>
  </si>
  <si>
    <t>Any other relevant data about access tools.</t>
  </si>
  <si>
    <t>YES but differently</t>
  </si>
  <si>
    <t>[TODO]</t>
  </si>
  <si>
    <t>Awarding Result</t>
  </si>
  <si>
    <t>0..n</t>
  </si>
  <si>
    <t>The justification about the decision of the awarding result.</t>
  </si>
  <si>
    <t>Result Reason</t>
  </si>
  <si>
    <t>Number of contracts awarded to one economic operator in one procurement procedure.</t>
  </si>
  <si>
    <t>Awarded Contract Quantity</t>
  </si>
  <si>
    <t>Numeric</t>
  </si>
  <si>
    <t>Number of requests received by the procuring entity to participate in a procurement procedure.</t>
  </si>
  <si>
    <t>Received Expressions of Interests</t>
  </si>
  <si>
    <t>Number of tenders received from other EEA members.</t>
  </si>
  <si>
    <t>EEA Received Tenders</t>
  </si>
  <si>
    <t>Number of tenders received by the procuring entity along the tendering process.</t>
  </si>
  <si>
    <t>Received Tenders</t>
  </si>
  <si>
    <t>The date on which this result was formalized.</t>
  </si>
  <si>
    <t>Date</t>
  </si>
  <si>
    <t>Number Year Date</t>
  </si>
  <si>
    <t>Lots awarded; groups of lots awarded;</t>
  </si>
  <si>
    <t>Awarded</t>
  </si>
  <si>
    <t>Procurement Project</t>
  </si>
  <si>
    <t>ASBIE</t>
  </si>
  <si>
    <t>Body that manages the budget allocated for the procedure and pays for the items being procured. It may be different from the procuring entity.</t>
  </si>
  <si>
    <t>SubClassOf(rov:RegisteredOrganization)</t>
  </si>
  <si>
    <t>Category of the buyer in the procurement procedure.</t>
  </si>
  <si>
    <t>Category</t>
  </si>
  <si>
    <t>BuyerCategory</t>
  </si>
  <si>
    <t>Type of Buyer</t>
  </si>
  <si>
    <t>This make sense especially, but perhaps not uniquelly, in the case of Framework Agreements where the Buyer can have an "Added Category"</t>
  </si>
  <si>
    <t>Identifies the function of the buyer in the procurement procedure.</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</si>
  <si>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</si>
  <si>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</si>
  <si>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</si>
  <si>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</si>
  <si>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</si>
  <si>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</si>
  <si>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</si>
  <si>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</si>
  <si>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</si>
  <si>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</si>
  <si>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[TODO: ENRIC]</t>
  </si>
  <si>
    <t>Description</t>
  </si>
  <si>
    <t>PurposeChangeDescriptionCode</t>
  </si>
  <si>
    <t>Version</t>
  </si>
  <si>
    <t>Has Validity</t>
  </si>
  <si>
    <t>Period</t>
  </si>
  <si>
    <t>Applies To</t>
  </si>
  <si>
    <t>Purpose</t>
  </si>
  <si>
    <t>InverseOf(epo:UnderwentPurposeChange)</t>
  </si>
  <si>
    <t>Contract Purpose</t>
  </si>
  <si>
    <t>SubClassOf(epo:Purpose)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</si>
  <si>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</si>
  <si>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</si>
  <si>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</si>
  <si>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</si>
  <si>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</si>
  <si>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</si>
  <si>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</si>
  <si>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</si>
  <si>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</si>
  <si>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</si>
  <si>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</si>
  <si>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</si>
  <si>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</si>
  <si>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</si>
  <si>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</si>
  <si>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</si>
  <si>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</si>
  <si>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</si>
  <si>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</si>
  <si>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</si>
  <si>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</si>
  <si>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</si>
  <si>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</si>
  <si>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</si>
  <si>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</si>
  <si>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</si>
  <si>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</si>
  <si>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</si>
  <si>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</si>
  <si>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</si>
  <si>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</si>
  <si>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</si>
  <si>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</si>
  <si>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</si>
  <si>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</si>
  <si>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</si>
  <si>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</si>
  <si>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</si>
  <si>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</si>
  <si>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</si>
  <si>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</si>
  <si>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</si>
  <si>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</si>
  <si>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</si>
  <si>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</si>
  <si>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</si>
  <si>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</si>
  <si>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</si>
  <si>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</si>
  <si>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</si>
  <si>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</si>
  <si>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</si>
  <si>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</si>
  <si>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</si>
  <si>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</si>
  <si>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</si>
  <si>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</si>
  <si>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</si>
  <si>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</si>
  <si>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</si>
  <si>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</si>
  <si>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</si>
  <si>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</si>
  <si>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</si>
  <si>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</si>
  <si>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</si>
  <si>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</si>
  <si>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</si>
  <si>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 Size Type</t>
  </si>
  <si>
    <t>CompanySizeTypeCode</t>
  </si>
  <si>
    <t>AwardedToSME</t>
  </si>
  <si>
    <t xml:space="preserve">YES: this element is reused from UBL, but UBL has it inside Party and this doesn't make that much sense, it should go inside Economic Operator Propose to UBL 2.3. </t>
  </si>
  <si>
    <t>Identity that a organisation legally assumes taking into account its ownership and the responsibility that its owners have in legal terms.</t>
  </si>
  <si>
    <t>Ltd, SLU, Cooperativa, Sociedad Anónima</t>
  </si>
  <si>
    <t>See Annexes of Directives replaced by Directive 2012/17/EU</t>
  </si>
  <si>
    <t>The code of the country of the organisation's physical address.</t>
  </si>
  <si>
    <t>ISO 3166-1</t>
  </si>
  <si>
    <t>e-Mail</t>
  </si>
  <si>
    <t>[TODO: NURIA, compte bancari]</t>
  </si>
  <si>
    <t>Financial Account</t>
  </si>
  <si>
    <t>[TODO: NURIA, look into file:///C:/Users/estaromi/Zotero/storage/J7G4HV6X/sme-definition_en.html)</t>
  </si>
  <si>
    <t>Company Category</t>
  </si>
  <si>
    <t>YES but differently: TenderRequirement</t>
  </si>
  <si>
    <t>The party qualifying this economic operator.</t>
  </si>
  <si>
    <t>A national pre-qualifiication system (PQS)</t>
  </si>
  <si>
    <t>Qualifying Party</t>
  </si>
  <si>
    <t>Submits</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</si>
  <si>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</si>
  <si>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</si>
  <si>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</si>
  <si>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</si>
  <si>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</si>
  <si>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</si>
  <si>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</si>
  <si>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</si>
  <si>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</si>
  <si>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[TODO: NÚRIA]</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</si>
  <si>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</si>
  <si>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</si>
  <si>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</si>
  <si>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</si>
  <si>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</si>
  <si>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</si>
  <si>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</si>
  <si>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</si>
  <si>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</si>
  <si>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</si>
  <si>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</si>
  <si>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</si>
  <si>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</si>
  <si>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</si>
  <si>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</si>
  <si>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</si>
  <si>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</si>
  <si>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</si>
  <si>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</si>
  <si>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</si>
  <si>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</si>
  <si>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</si>
  <si>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</si>
  <si>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</si>
  <si>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</si>
  <si>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</si>
  <si>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</si>
  <si>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</si>
  <si>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A mutually agreed code signifying the type of framework agreement.</t>
  </si>
  <si>
    <t>Framework agreement without reopening of competition; Framework agreement with reopening of competition; Framework agreement partly without reopening and partly with reopening of competition.</t>
  </si>
  <si>
    <t>Added Category Buyer</t>
  </si>
  <si>
    <t>The reasons for any duration exceeding the maximum lawfaul quantity of years.</t>
  </si>
  <si>
    <t>Extension Justification</t>
  </si>
  <si>
    <t>Maximum Vallue All Lots</t>
  </si>
  <si>
    <t>Amount</t>
  </si>
  <si>
    <t>Maximum Total Value</t>
  </si>
  <si>
    <t>Maximum quantity of economic operators participating in a framework agreement.</t>
  </si>
  <si>
    <t>Maximum Number Participants</t>
  </si>
  <si>
    <t>Quantity</t>
  </si>
  <si>
    <t>Interval between the award of the contract or closing of the framework agreement and its ending, including options and renewals.</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</si>
  <si>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</si>
  <si>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</si>
  <si>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</si>
  <si>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</si>
  <si>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</si>
  <si>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</si>
  <si>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</si>
  <si>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</si>
  <si>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</si>
  <si>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</si>
  <si>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</si>
  <si>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</si>
  <si>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</si>
  <si>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</si>
  <si>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</si>
  <si>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</si>
  <si>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</si>
  <si>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</si>
  <si>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Identifies the group of lots in a procurement procedure.</t>
  </si>
  <si>
    <t>Maximum value of a group of lots in a framework agreement.</t>
  </si>
  <si>
    <t>Framework Maximum Group Value</t>
  </si>
  <si>
    <t>Criterion used to combine one or more lots in a group of lots.</t>
  </si>
  <si>
    <t>The use of groups should exclude the possibility of having groups not included in a group. Otherwise the complexity grows. Hence some groups may contain only one lot.</t>
  </si>
  <si>
    <t>Grouping Criterion</t>
  </si>
  <si>
    <t>Reference to the lots of the procurement procedure included included in this group.</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</si>
  <si>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</si>
  <si>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</si>
  <si>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</si>
  <si>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</si>
  <si>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</si>
  <si>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</si>
  <si>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</si>
  <si>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</si>
  <si>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</si>
  <si>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</si>
  <si>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</si>
  <si>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Identifies the Lot unambiguously and uniquelly in the procurement procedure.</t>
  </si>
  <si>
    <t>[TODO: NURIA]</t>
  </si>
  <si>
    <t>The financial worth of the purchase.</t>
  </si>
  <si>
    <t>Purchase Value</t>
  </si>
  <si>
    <t>Functional</t>
  </si>
  <si>
    <t>[TODO:NÚRIA]</t>
  </si>
  <si>
    <t>SubClassOf(lrm:Work)</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</si>
  <si>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</si>
  <si>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</si>
  <si>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</si>
  <si>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</si>
  <si>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</si>
  <si>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</si>
  <si>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</si>
  <si>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A class to describe an organization, sub-organization, or individual fulfilling a role in a business process.</t>
  </si>
  <si>
    <t>Party</t>
  </si>
  <si>
    <t>SubClassOf(rov:RegisteredOrganisation)</t>
  </si>
  <si>
    <t>An identifier for this party.</t>
  </si>
  <si>
    <t>The Uniform Resource Identifier (URI) that identifies this party's web site; i.e., the web site's Uniform Resource Locator (URL).</t>
  </si>
  <si>
    <t>An identifier for this party's logo.</t>
  </si>
  <si>
    <t>http://www2.coca-cola.com/images/logo.gif</t>
  </si>
  <si>
    <t>Logo</t>
  </si>
  <si>
    <t>Reference</t>
  </si>
  <si>
    <t>An identifier for the end point of the routing service (e.g., EAN Location Number, GLN).</t>
  </si>
  <si>
    <t>5790002221134</t>
  </si>
  <si>
    <t>Endpoint</t>
  </si>
  <si>
    <t>This party's Industry Classification Code.</t>
  </si>
  <si>
    <t>Micro; Small; Medium; Large Company; Public authority; NAIC codes</t>
  </si>
  <si>
    <t>Industry Classification</t>
  </si>
  <si>
    <t>The language associated with this party.</t>
  </si>
  <si>
    <t>ISO 3166-1 alpha-3</t>
  </si>
  <si>
    <t>The party's postal address.</t>
  </si>
  <si>
    <t>Postal</t>
  </si>
  <si>
    <t>Address</t>
  </si>
  <si>
    <t>The physical location of this party.</t>
  </si>
  <si>
    <t>Physical</t>
  </si>
  <si>
    <t>A tax scheme applying to this party.</t>
  </si>
  <si>
    <t>Party Tax Scheme</t>
  </si>
  <si>
    <t>A description of this party as a legal entity.</t>
  </si>
  <si>
    <t>Party Legal Entity</t>
  </si>
  <si>
    <t>The primary contact for this party.</t>
  </si>
  <si>
    <t>A party who acts as an agent for this party.</t>
  </si>
  <si>
    <t>Customs Broker</t>
  </si>
  <si>
    <t>Agent</t>
  </si>
  <si>
    <t>A party providing a service to this party.</t>
  </si>
  <si>
    <t>Service Provider Party</t>
  </si>
  <si>
    <t>A power of attorney associated with this party.</t>
  </si>
  <si>
    <t>Power Of Attorney</t>
  </si>
  <si>
    <t>The financial account associated with this party.</t>
  </si>
  <si>
    <t>An additional web site associated with this party (e.g. a satellite web site).</t>
  </si>
  <si>
    <t>Additional</t>
  </si>
  <si>
    <t>Web Site</t>
  </si>
  <si>
    <t>A social media profile associated with this party.</t>
  </si>
  <si>
    <t>Social Media Profile</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</si>
  <si>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</si>
  <si>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</si>
  <si>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</si>
  <si>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</si>
  <si>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</si>
  <si>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</si>
  <si>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</si>
  <si>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[TODO: ENRIC -&gt; See ESPD definition]</t>
  </si>
  <si>
    <t>ProcurementProcedureType</t>
  </si>
  <si>
    <t>Information on the global estimated value of the procurement procedure, including options and renewals.</t>
  </si>
  <si>
    <t>[TODO --&gt; check with Jachym]</t>
  </si>
  <si>
    <t>Government Procurement Agreement Usage</t>
  </si>
  <si>
    <t>YES but differently: GovernmentAgreementConstraintIndicator</t>
  </si>
  <si>
    <t>Specific instrument to award a procurement procedure.</t>
  </si>
  <si>
    <t>Technique</t>
  </si>
  <si>
    <t>The legislation supporting the procurement procedure.</t>
  </si>
  <si>
    <t>Legislation</t>
  </si>
  <si>
    <t>SubClassOf(epo:GroupOfLots)</t>
  </si>
  <si>
    <t>0..*</t>
  </si>
  <si>
    <t xml:space="preserve">Combination of lots that share a common characteristics, thus allowing the contracting authority to generate a contract for those lots. </t>
  </si>
  <si>
    <t>Group Of Lots</t>
  </si>
  <si>
    <t>SubClassOf(epo:Lot)</t>
  </si>
  <si>
    <t>Tendering Process</t>
  </si>
  <si>
    <t>SubClassOf(epo:EconomicOperatorGroup)</t>
  </si>
  <si>
    <t>Is Managed By</t>
  </si>
  <si>
    <t>SubClassOf(epo:EconomicOperator)</t>
  </si>
  <si>
    <t>Call For Competition</t>
  </si>
  <si>
    <t>DisjointWith(InvitationToTender)</t>
  </si>
  <si>
    <t>Disjoint if ProcurementProcedureType is Negotiated withouth a prior call for competition</t>
  </si>
  <si>
    <t>DisjointWith(CallForCompetition)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</si>
  <si>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</si>
  <si>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</si>
  <si>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</si>
  <si>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</si>
  <si>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</si>
  <si>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</si>
  <si>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</si>
  <si>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</si>
  <si>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</si>
  <si>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</si>
  <si>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</si>
  <si>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</si>
  <si>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</si>
  <si>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</si>
  <si>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</si>
  <si>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tools and devices for electronic communication between contracting authorities and economic operators for the life-cyle of the procurement procedure.</t>
  </si>
  <si>
    <t>Managed By</t>
  </si>
  <si>
    <t>InverseOf(ProcedureOnBehalfOf)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</si>
  <si>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</si>
  <si>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</si>
  <si>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</si>
  <si>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</si>
  <si>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</si>
  <si>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</si>
  <si>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</si>
  <si>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</si>
  <si>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</si>
  <si>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</si>
  <si>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Underwent</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</si>
  <si>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</si>
  <si>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</si>
  <si>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</si>
  <si>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Prescription contained in the procurement documents that define the required characteristics of a material, product, supply or a service.</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</si>
  <si>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</si>
  <si>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</si>
  <si>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</si>
  <si>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</si>
  <si>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</si>
  <si>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</si>
  <si>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</si>
  <si>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</si>
  <si>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</si>
  <si>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</si>
  <si>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</si>
  <si>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</si>
  <si>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</si>
  <si>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</si>
  <si>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</si>
  <si>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</si>
  <si>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</si>
  <si>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</si>
  <si>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</si>
  <si>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</si>
  <si>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</si>
  <si>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</si>
  <si>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</si>
  <si>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</si>
  <si>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</si>
  <si>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</si>
  <si>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</si>
  <si>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</si>
  <si>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</si>
  <si>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</si>
  <si>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</si>
  <si>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</si>
  <si>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</si>
  <si>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</si>
  <si>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</si>
  <si>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</si>
  <si>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</si>
  <si>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</si>
  <si>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</si>
  <si>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</si>
  <si>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</si>
  <si>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</si>
  <si>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</si>
  <si>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</si>
  <si>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</si>
  <si>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</si>
  <si>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</si>
  <si>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</si>
  <si>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</si>
  <si>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</si>
  <si>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</si>
  <si>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</si>
  <si>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</si>
  <si>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</si>
  <si>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</si>
  <si>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</si>
  <si>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</si>
  <si>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</si>
  <si>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</si>
  <si>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</si>
  <si>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</si>
  <si>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</si>
  <si>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</si>
  <si>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</si>
  <si>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</si>
  <si>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</si>
  <si>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</si>
  <si>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</si>
  <si>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</si>
  <si>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</si>
  <si>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</si>
  <si>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</si>
  <si>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</si>
  <si>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</si>
  <si>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</si>
  <si>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</si>
  <si>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</si>
  <si>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</si>
  <si>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</si>
  <si>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</si>
  <si>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</si>
  <si>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</si>
  <si>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</si>
  <si>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</si>
  <si>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Business Term</t>
  </si>
  <si>
    <t>Business Term Definition</t>
  </si>
  <si>
    <t>Comments</t>
  </si>
  <si>
    <t>Status</t>
  </si>
  <si>
    <t>OP comments</t>
  </si>
  <si>
    <t>Related links</t>
  </si>
  <si>
    <t>BT-001</t>
  </si>
  <si>
    <t>Notice/</t>
  </si>
  <si>
    <t>Based on the Joint Practical Guide
See ID C-037 in Details tab for more information.</t>
  </si>
  <si>
    <t>Reviewed and Pending Approval</t>
  </si>
  <si>
    <t>The BT legal basis should not describe the possible directives possible etc but what legal basis means does this term not exist in other vocabularies</t>
  </si>
  <si>
    <t>BT-005</t>
  </si>
  <si>
    <t>Based on DIRECTIVE 2014/25/EU.
See ID C-049 in Details tab for more information.
New Business Term proposed (it replaces "Date Dispatch").</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</si>
  <si>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</si>
  <si>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Dispatch Date From Buyer</t>
  </si>
  <si>
    <t>Date of dispatch of this notice from the buyer to the electronic sender.</t>
  </si>
  <si>
    <t>Based on eForms consultation.
See ID C-049 in Details tab for more information.
New Business Term proposed (it replaces "Date Dispatch")
Since the Business Term has been split into two, there is a need to review the identifier</t>
  </si>
  <si>
    <t>BT-004</t>
  </si>
  <si>
    <t>Ontology proposal.
See ID C-186 in Details tab for more information</t>
  </si>
  <si>
    <t>A descripton of what the European Public Procurement Procedure Identifier is proposed to be should be given here: ie an identifier that is specific to a procurement procedure that can be reused throughout the procurement chain.</t>
  </si>
  <si>
    <t>BT-300</t>
  </si>
  <si>
    <t>Any other relevant information not specified elsewhere.</t>
  </si>
  <si>
    <t>OP internal working
See ID C-064 in Details tab for more information.</t>
  </si>
  <si>
    <t>Approved</t>
  </si>
  <si>
    <t>BT-003</t>
  </si>
  <si>
    <t>Social Specific Services</t>
  </si>
  <si>
    <t>Ontology proposal.
See ID C-039 in Details tab for more information.
New Business Term proposed (it replaces "Social Specific Services Indicator": an indicator to specify if this notice only concerns social or other specific services. - Based on eForms consultation)</t>
  </si>
  <si>
    <r>
      <t xml:space="preserve">Nataile: Would it not be better to say:
Services referred to in Article 74 of Directive 2014/24/EU
</t>
    </r>
    <r>
      <rPr>
        <b/>
        <sz val="11"/>
        <color rgb="FF9AAE04"/>
        <rFont val="Calibri"/>
        <family val="2"/>
      </rPr>
      <t>everis: Since references to specific Directives have been removed from other definitions, we think it would be better not to refer to an specific article of Directive 2014/24/EU here</t>
    </r>
    <r>
      <rPr>
        <b/>
        <sz val="11"/>
        <color rgb="FF9AAE04"/>
        <rFont val="Calibri"/>
        <family val="2"/>
      </rPr>
      <t xml:space="preserve">
</t>
    </r>
    <r>
      <rPr>
        <sz val="11"/>
        <color rgb="FF000000"/>
        <rFont val="Calibri"/>
        <family val="2"/>
      </rPr>
      <t xml:space="preserve">This is not a decision but a discussion point. Is the definition the same in the other directives?
</t>
    </r>
    <r>
      <rPr>
        <b/>
        <sz val="11"/>
        <color rgb="FF9AAE04"/>
        <rFont val="Calibri"/>
        <family val="2"/>
      </rPr>
      <t>everis: Yes, the definition is the same</t>
    </r>
    <r>
      <rPr>
        <b/>
        <sz val="11"/>
        <color rgb="FF9AAE04"/>
        <rFont val="Calibri"/>
        <family val="2"/>
      </rPr>
      <t xml:space="preserve">
</t>
    </r>
    <r>
      <rPr>
        <sz val="11"/>
        <color rgb="FF000000"/>
        <rFont val="Calibri"/>
        <family val="2"/>
      </rPr>
      <t xml:space="preserve">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rPr>
      <t>everis: we propose a new definition</t>
    </r>
  </si>
  <si>
    <t>BT-006</t>
  </si>
  <si>
    <t>OP internal working
See ID C-040 in Details tab for more information.</t>
  </si>
  <si>
    <t>BG-010</t>
  </si>
  <si>
    <t>Notice/Buyer/</t>
  </si>
  <si>
    <t>Buyer Party</t>
  </si>
  <si>
    <t>Ontology proposal.
See ID C-044 in Details tab for more information.</t>
  </si>
  <si>
    <t>Notice/Buyer/BuyerParty/</t>
  </si>
  <si>
    <t>Ontology proposal.
See ID C-050 in Details tab for further information.</t>
  </si>
  <si>
    <t>Official name of the organisation</t>
  </si>
  <si>
    <t>Ontology proposal.
See ID C-027 in Details tab for more information
Change of Business Term proposed (it replaces "National ID")</t>
  </si>
  <si>
    <t>The BT has changed from Nataional identifier to organisation identifier at the request of DG GROW.
Suggested definition: Unique way of identifying the organisation</t>
  </si>
  <si>
    <t>Contact Point</t>
  </si>
  <si>
    <t>Ontology proposal.
See ID C-115 in Details tab for more information.</t>
  </si>
  <si>
    <t>Person/service who can be contacted</t>
  </si>
  <si>
    <t>Telephone Number</t>
  </si>
  <si>
    <t>Ontology proposal.
See ID C-116 in Details tab for more information.
New Business Term proposed (it replaces "Telephone number")</t>
  </si>
  <si>
    <t>Comunication channel for contacitng the responsible person/service</t>
  </si>
  <si>
    <t>Fax</t>
  </si>
  <si>
    <t>Ontology proposal.
See ID C-117in Details tab for more information.</t>
  </si>
  <si>
    <t xml:space="preserve"> The website URL of the organisation.</t>
  </si>
  <si>
    <t>Ontology proposal.
See ID C-118 in Details tab for more information.
New Business Term proposed (it replaces "Internet address")</t>
  </si>
  <si>
    <t>Website URL of the organisation</t>
  </si>
  <si>
    <t>e-Mail Address</t>
  </si>
  <si>
    <t>Ontology proposal.
See ID C-119 in Details tab for more information.
New Business Term proposed (it replaces "eMail address")</t>
  </si>
  <si>
    <t>BT-507</t>
  </si>
  <si>
    <t>The common classification of territorial units for statistics.</t>
  </si>
  <si>
    <t>Based on DIRECTIVE 2014/24/EU
See ID C-017 in Details tab for more information.
New Business Term proposed (it replaces "NUTS code")</t>
  </si>
  <si>
    <t>Nomenclature of territorial units for statistics
We should probably have somewhere to link to the directive in another column, please note there was a new regulation in 2016. Legal basis references should not be made in the definitions as they can change</t>
  </si>
  <si>
    <t>http://eur-lex.europa.eu/legal-content/EN/TXT/PDF/?uri=CELEX:32003R1059&amp;from=ENhttp://eur-lex.europa.eu/legal-content/EN/TXT/PDF/?uri=CELEX:32016R2066&amp;from=EN</t>
  </si>
  <si>
    <t>Buyer Profile URL</t>
  </si>
  <si>
    <t>Ontology proposal.
See ID C-028 in Details tab for more information.
New Business Term proposed (it replaces "URL buyer")</t>
  </si>
  <si>
    <t>Website URL of the procuring service</t>
  </si>
  <si>
    <t>BT-509</t>
  </si>
  <si>
    <t>Based on the OP internal working.
See ID C-120 in Details tab for more information.
New Business Term proposed by eSens, adapted so it is homogeneous to the other BT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</si>
  <si>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rPr>
      <t>For Machine to machine communication</t>
    </r>
  </si>
  <si>
    <t>Street Name</t>
  </si>
  <si>
    <t>Ontology proposal.
See ID C-121 in Details tab for more information.
New Business Term proposed (it replaces "street name")</t>
  </si>
  <si>
    <t>The name of the street, road, avenue etc of the organisation's physical address</t>
  </si>
  <si>
    <t>Ontology proposal.
See ID C-122 in Details tab for more information.
New Business Term proposed (it replaces "street number")</t>
  </si>
  <si>
    <t>The number of the building of the organisation's physical address</t>
  </si>
  <si>
    <t>Ontology proposal.
See ID C-023 in Details tab for more information.
New Business Term proposed (it replaces "postal code")</t>
  </si>
  <si>
    <t>The post code of the organisation's address</t>
  </si>
  <si>
    <t>Locality</t>
  </si>
  <si>
    <t>Based on vCard ontology.
See ID C-123 in Details tab for more information.
New Business Term proposed (it replaces "Town")</t>
  </si>
  <si>
    <t>The name of the city, town, or village of the organisation's address</t>
  </si>
  <si>
    <t>Ontology proposal.
See ID See ID C-124 in Details tab for more information.</t>
  </si>
  <si>
    <t>The country of the organisation's address</t>
  </si>
  <si>
    <t>BT-008</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</si>
  <si>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</si>
  <si>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this is not just the case for joint procurment, this also includes Central purchasing bodies etc</t>
  </si>
  <si>
    <t>BT-009</t>
  </si>
  <si>
    <t>Based on the DIRECTIVE 2014/24/EU and the OP internal working.
See ID C-056 in Details tab for further information.</t>
  </si>
  <si>
    <t>BT-010</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</si>
  <si>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</si>
  <si>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</si>
  <si>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BT-011</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</si>
  <si>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</si>
  <si>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rPr>
      <t>everis: the changes of the BT affect only to capital letters in order for all the terms to be homogenic in this aspect</t>
    </r>
  </si>
  <si>
    <t>BG-012</t>
  </si>
  <si>
    <t>Ontology proposal.
See ID C-183 in Details tab for further information.</t>
  </si>
  <si>
    <t>The coordinates and identifiers where addititonal information  can be obtained</t>
  </si>
  <si>
    <t>Notice/Buyer/FurtherParty/</t>
  </si>
  <si>
    <t>The code that identifies the organisation in a unique way</t>
  </si>
  <si>
    <t>Ontology proposal.
New Business Term proposed (it replaces "Telephone number")</t>
  </si>
  <si>
    <t>Ontology proposal.</t>
  </si>
  <si>
    <t>Ontology proposal.
New Business Term proposed (it replaces "Internet address")</t>
  </si>
  <si>
    <t>Ontology proposal.
New Business Term proposed (it replaces "eMail address")</t>
  </si>
  <si>
    <t>Website address where the buyer publishes information regarding his procurement processes, such as procurement notices, contract award notices, prior information notices, etc.</t>
  </si>
  <si>
    <t>e-Address ID</t>
  </si>
  <si>
    <t>An identifier of the electronic address to be used</t>
  </si>
  <si>
    <t>Based on the OP internal working.
New Business Term proposed (it replaces "Electronic Address Identifier")</t>
  </si>
  <si>
    <t>Request for ideas</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</si>
  <si>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b/>
        <sz val="11"/>
        <color rgb="FF9AAE04"/>
        <rFont val="Calibri"/>
        <family val="2"/>
      </rPr>
      <t>everis: maybe we should keep this business term and add a new one for e-Delivery gateway?</t>
    </r>
  </si>
  <si>
    <t>Ontology proposal.
New Business Term proposed (it replaces "street name")</t>
  </si>
  <si>
    <t>Ontology proposal.
New Business Term proposed (it replaces "street number")</t>
  </si>
  <si>
    <t>Ontology proposal.
New Business Term proposed (it replaces "postal code")</t>
  </si>
  <si>
    <t>Based on vCard ontology.
New Business Term proposed (it replaces "Town")</t>
  </si>
  <si>
    <t>BT-013</t>
  </si>
  <si>
    <t>Information Request Deadline</t>
  </si>
  <si>
    <t>Ontology proposal.
See ID C-058 in Details tab for further information.
New Business Term proposed (it replaces "Request Information Deadline")</t>
  </si>
  <si>
    <t>Time limit for submitting questions</t>
  </si>
  <si>
    <t>BT-014</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</si>
  <si>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</si>
  <si>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</si>
  <si>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BT-015</t>
  </si>
  <si>
    <t>OP internal working.
See ID C-125 in Details tab for more information.</t>
  </si>
  <si>
    <t>BT-017</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</si>
  <si>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</si>
  <si>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Tenders to be transmitted by an electronic means of communication</t>
  </si>
  <si>
    <t>BG-016</t>
  </si>
  <si>
    <t>Ontology proposal.
See ID C-184 in Details tab for further information.</t>
  </si>
  <si>
    <t>The party that receives the tender (the buyer or his representative)
Reuses BT-500 to BT-514</t>
  </si>
  <si>
    <t>Notice/Buyer/ReceiverParty/</t>
  </si>
  <si>
    <t>The BT has changed from Nataional identifier to organisation identifier at the request of DG GROW.
Suggested definition: Unique way of identifying the organisation</t>
  </si>
  <si>
    <t>BT-018</t>
  </si>
  <si>
    <t>Tender Submission  URL</t>
  </si>
  <si>
    <t>Ontology proposal.
See ID C-126 in Details tab for further information.
New Business Term proposed (it replaces "URLParticipation")</t>
  </si>
  <si>
    <r>
      <t xml:space="preserve">I think I have mixed this up with BT 509. this should also be an eDelivery address
</t>
    </r>
    <r>
      <rPr>
        <b/>
        <sz val="11"/>
        <color rgb="FF9AAE04"/>
        <rFont val="Calibri"/>
        <family val="2"/>
      </rPr>
      <t>everis: we propose to keep this BT for it is clearer than BT-509. Besides, doesn't it make more sense to have a single Tender Sumission URL, instead of having it repeated for the different parties involved?</t>
    </r>
  </si>
  <si>
    <t>BT-019</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</si>
  <si>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</si>
  <si>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Basis for phyiscal submission of offers</t>
  </si>
  <si>
    <t>BG-002</t>
  </si>
  <si>
    <t>Based on the definition by DG GROWTH. (URL: https://ec.europa.eu/growth/single-market/public-procurement_en)
Change of Business Term (it replaces "Procurement").
See ID C-185 in Details tab for further information.</t>
  </si>
  <si>
    <t>BT-021</t>
  </si>
  <si>
    <t>Notice/Procurement/</t>
  </si>
  <si>
    <t>Ontology proposal.
See ID C-127 in Details tab for more information.</t>
  </si>
  <si>
    <t>The name of the procurement procedure</t>
  </si>
  <si>
    <t>BT-022</t>
  </si>
  <si>
    <t>eForms consultation.
See ID C-128 in Details tab for more information</t>
  </si>
  <si>
    <t>BT-023</t>
  </si>
  <si>
    <t>Nature Type</t>
  </si>
  <si>
    <t>Based on eForms consultation
See ID C-019 in Details tab for more information
The Nature Type can be either a product that is supplied, a service that is provided or a work that is executed</t>
  </si>
  <si>
    <t>this is a code list that also has a combined value so I am not sure the codes should be defined in the definition</t>
  </si>
  <si>
    <t>BT-024</t>
  </si>
  <si>
    <t>DIRECTIVE 2014/24/EU
See ID C-029 in Details tab for more information
New Business Term proposed (it replaces "Description Procurement")</t>
  </si>
  <si>
    <r>
      <t xml:space="preserve">Not sure how this definiation arrived from the directives
</t>
    </r>
    <r>
      <rPr>
        <b/>
        <sz val="11"/>
        <color rgb="FF9AAE04"/>
        <rFont val="Calibri"/>
        <family val="2"/>
      </rPr>
      <t>everis: see Annex V PART C, Information to be included in contract notices (as referred to in Article 49), in DIRECTIVE 2014/24/EU (also in PART B and PART D of Annex V)</t>
    </r>
  </si>
  <si>
    <t>BT-025</t>
  </si>
  <si>
    <t>Based on eForms consultation.
See ID C-059 in Details tab for more information.</t>
  </si>
  <si>
    <t>The size of the procurement. / Natalie:"perhaps duplicate of 'estimated total magnitude'"</t>
  </si>
  <si>
    <t>BT-026</t>
  </si>
  <si>
    <t>Based on the definition provided by DG GROWTH
See ID C-009 in Details tab for more information</t>
  </si>
  <si>
    <t>Common Procurement Vocabulary</t>
  </si>
  <si>
    <t>BT-029</t>
  </si>
  <si>
    <t>The expected global value which can be stated as a monetary value or a  measure.</t>
  </si>
  <si>
    <t>Ontology proposal.
See ID C-060 in Details tab for more information.</t>
  </si>
  <si>
    <t>The estimated total value which can be stated as a monetary value or a  measure.</t>
  </si>
  <si>
    <t>BT-030</t>
  </si>
  <si>
    <t>One of the parts of a procurement project that is being subdivided to allow the contracting party to award different lots to different economic operators under different contracts</t>
  </si>
  <si>
    <t>Based on the ESPD
See ID C-005 in Details tab for more information
New Business Term proposed (it replaces "Divided Intolots Indicator": an indicator to specify whether the contract is divided into lots or not. - Ontology proposal)</t>
  </si>
  <si>
    <t>One of the parts of a procurement project that is being subdivided to allow the contracting party to award different lots to different economic operators under different contracts.
Source: ESPD UBL why was the text changed??</t>
  </si>
  <si>
    <t>BT-031</t>
  </si>
  <si>
    <t>Ontology proposal
See IDs C-005 and C-027 in Details tab for more information
New Business Term proposed (it replaces "Part Presentation Code Number Maximum Lots")</t>
  </si>
  <si>
    <t>Total number of lots to which a Tenderer may submit an offer</t>
  </si>
  <si>
    <t>BT-032</t>
  </si>
  <si>
    <t>Max Lots Submitted</t>
  </si>
  <si>
    <t>Maximum number of lots that one tenderer may bid for.</t>
  </si>
  <si>
    <t>OP internal working
See ID C-005 in Details tab for more information</t>
  </si>
  <si>
    <t>BT-033</t>
  </si>
  <si>
    <t>OP internal working
See IDs C-005 and C-104 in Details tab for more information
New Business Term proposed (it replaces "Number Max Lots Awarded")</t>
  </si>
  <si>
    <t>BT-034</t>
  </si>
  <si>
    <t xml:space="preserve">NUTS Code
</t>
  </si>
  <si>
    <t>This will be renumbered to 507</t>
  </si>
  <si>
    <t>BT-035</t>
  </si>
  <si>
    <t>Ontology proposal.
See ID C-061 in Details tab for further information.
New Business Term proposed (it replaces "Description Location")</t>
  </si>
  <si>
    <t>Place of delivery or performance of the contract</t>
  </si>
  <si>
    <t>BT-036</t>
  </si>
  <si>
    <t>Based on eForms consultation and the OP internal working.
See ID C-062 in Details tab for more information.
New Business Term proposed (it replaces "Duration or Date Start Date End")</t>
  </si>
  <si>
    <t>BT: Duration
Definition: To be taken from ISO 8601 ie 2 dates or period ie 1 year</t>
  </si>
  <si>
    <t>BT-037</t>
  </si>
  <si>
    <t>Based on the OP internal working.
See ID C-073 in Details tab for further information.</t>
  </si>
  <si>
    <t>The estimated value which can be stated as a monetary value or a  measure.</t>
  </si>
  <si>
    <t>BG-038</t>
  </si>
  <si>
    <t>Award Criteria</t>
  </si>
  <si>
    <t>Based on DIRECTIVE 2014/24/EU
An awarding criterion can be objective, when it can be evaluated following a formula, or subjective, when human analysis is required.
See ID C-003 in Details tab for more information.
New Business Term proposed (it replaces "Award criteria").</t>
  </si>
  <si>
    <t>Use article 41 of Directive 23  IS there a similar article in the other directive - If there is a way of avoiding the terms award and criterion/a in the definition that would be great</t>
  </si>
  <si>
    <t>Notice/Procurement/Award_criteria/</t>
  </si>
  <si>
    <t>The category of the criterion whether it be concerned with the quality of the offer or the  financial offer</t>
  </si>
  <si>
    <t>Ontology proposal
See ID C-003 and C-074 in Details tab for more information</t>
  </si>
  <si>
    <t>BT-540</t>
  </si>
  <si>
    <t>Award Criterion Description</t>
  </si>
  <si>
    <t>The definition and explication of this award criterion.</t>
  </si>
  <si>
    <t>Ontology proposal
See ID C-003 in Details tab for more information</t>
  </si>
  <si>
    <t>Definition and explication of the award  criterion</t>
  </si>
  <si>
    <t>Award Criterion Weight</t>
  </si>
  <si>
    <t>Definition base on the OP internal working and the DIRECTIVE 2014/24/EU
See IDs C-003 and C-004 in Details tab for more information</t>
  </si>
  <si>
    <t>BT-040</t>
  </si>
  <si>
    <t>Based on the DIRECTIVE 2014/24/EU.
See ID C-030 in Details tab for more information.
New Business Term proposed (it replaces "Critereslimite Candidats")</t>
  </si>
  <si>
    <r>
      <t xml:space="preserve">I have removed the end of the sentence to try and be broader like UBL to cover both above and below the threshold not sure whether this is a good idea or not?
</t>
    </r>
    <r>
      <rPr>
        <b/>
        <sz val="11"/>
        <color rgb="FF9AAE04"/>
        <rFont val="Calibri"/>
        <family val="2"/>
      </rPr>
      <t>everis: we don't understand your comment, for a limitation on the number of candidates will always be related to two-stage procedures, regardless of the threshold. Anyway, we agree that the end of the sentence was not necessary for the description</t>
    </r>
  </si>
  <si>
    <t>BT-049</t>
  </si>
  <si>
    <t>Expected Number Of Candidates</t>
  </si>
  <si>
    <t>The quantity of tenderers expected to be on the short list.</t>
  </si>
  <si>
    <t>Ontology proposal.
See ID C-015 in Details tab for more information.
New Business Term proposed (it replaces "Envisaged Number Candidats")</t>
  </si>
  <si>
    <r>
      <t xml:space="preserve">Is this covered in the ESPD? If so need an alighnment
</t>
    </r>
    <r>
      <rPr>
        <b/>
        <sz val="11"/>
        <color rgb="FF9AAE04"/>
        <rFont val="Calibri"/>
        <family val="2"/>
      </rPr>
      <t>everis: it is not covered in the ESPD</t>
    </r>
  </si>
  <si>
    <t>BT-050</t>
  </si>
  <si>
    <t>Min Candidats</t>
  </si>
  <si>
    <t>Ontology proposal
See IDs C-015 and C-105 in Details tab for more information.
New Business Term proposed (it replaces "Number Minimal Candidats")</t>
  </si>
  <si>
    <t>BT-051</t>
  </si>
  <si>
    <t>Max Candidats</t>
  </si>
  <si>
    <t>Ontology proposal
See IDs C-015 and C-063 in Details tab for more information.
New Business Term proposed (it replaces "Number Maximal Candidats")</t>
  </si>
  <si>
    <t>BT-052</t>
  </si>
  <si>
    <t>Reduction Recourse</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</si>
  <si>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</si>
  <si>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BT-053</t>
  </si>
  <si>
    <t>Ontology proposal.
See ID C-069 in Details tab for more information.
New Business Term proposed (it replaces "Options Indicator": an indicator to specify the existence of options. Based on the OP internal working)</t>
  </si>
  <si>
    <t>Aricle 72 is about modifications to contracts I think  this is about options as foreseen in for example Contract notices.  Maybe it is about exclusiveness of lots see DIR 24 Annex V Part C point 7</t>
  </si>
  <si>
    <t>BT-054</t>
  </si>
  <si>
    <t>Options Description</t>
  </si>
  <si>
    <t>Specifications of the possible adjustments of the contract during its term</t>
  </si>
  <si>
    <t>Ontology proposal
See ID C-069 in Details tab for more information.</t>
  </si>
  <si>
    <t>See comment for BT53</t>
  </si>
  <si>
    <t>BT-055</t>
  </si>
  <si>
    <t>Deadline Options</t>
  </si>
  <si>
    <t>The estimated time available for exercing the options.</t>
  </si>
  <si>
    <t>BT-056</t>
  </si>
  <si>
    <t>Renewals</t>
  </si>
  <si>
    <t>ESPD
See ID C-070 in Details tab for more information.
New Business Term proposed (it replaces "Renewals Indicator": An indicator to specify whether this contract may be renewed (i.e. it's duration may be extended) or not.- Based on eForms consultation).</t>
  </si>
  <si>
    <t>This concerns renewl of the contract in DIR 24 Article 5 what does UBL foresee or OCDS or pproc or anyother vocab.  See also eForms consultation consultatioon - in the spreadsheet not the visualisation</t>
  </si>
  <si>
    <t>BT-057</t>
  </si>
  <si>
    <t>Renewals Description</t>
  </si>
  <si>
    <t>Based on the ESPD
See ID C-070 in Details tab for more information.</t>
  </si>
  <si>
    <t>See BT 56</t>
  </si>
  <si>
    <t>BT-058</t>
  </si>
  <si>
    <t>Renewals Number</t>
  </si>
  <si>
    <t>Ontology proposal.
See ID C-070 in Details tab for more information.
New Business Term proposed (it replaces "Number Renewals").</t>
  </si>
  <si>
    <t>BT-059</t>
  </si>
  <si>
    <r>
      <t xml:space="preserve">Ontology proposal.
See ID C-064 in Details tab for more information.
</t>
    </r>
    <r>
      <rPr>
        <b/>
        <sz val="11"/>
        <color rgb="FFFF0000"/>
        <rFont val="Calibri"/>
        <family val="2"/>
      </rPr>
      <t>Is it the same than BT-300?</t>
    </r>
  </si>
  <si>
    <t>Please reword withough the word information in the text</t>
  </si>
  <si>
    <t>BT-060</t>
  </si>
  <si>
    <t>EU Funds</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</si>
  <si>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</si>
  <si>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</si>
  <si>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BT-061</t>
  </si>
  <si>
    <t>ESPD
See ID C-022 in Details tab for more information</t>
  </si>
  <si>
    <t>see definition in eForms consultation consultation spreadsheet and see with other definitions in C-022 to have definition see also espd - I thinks this is about the national identifier of the project</t>
  </si>
  <si>
    <t>BT-063</t>
  </si>
  <si>
    <t>Variants</t>
  </si>
  <si>
    <t>Ontology proposal.
See ID C-031 in Details tab for more information.
New Business Term proposed (it replaces "Variants Indicator": an indicator to specify whether variants are allowed (true) or not allowed (false). - Based on the OP internal working).</t>
  </si>
  <si>
    <t>The definition does not explain what a variatn is.  Please make another proposal.</t>
  </si>
  <si>
    <t>BT-066</t>
  </si>
  <si>
    <t>Usage ESPD</t>
  </si>
  <si>
    <t>Based on the OP internal working and ESPD.
See ID C-065 in Details tab for more information.
New Business Term proposed (it replaces "Usage ESPDCode")</t>
  </si>
  <si>
    <t>does not give a defination of ESPD not sure whether the or/and other documents is necessary</t>
  </si>
  <si>
    <t>https://ec.europa.eu/tools/espd/filter</t>
  </si>
  <si>
    <t>BT-067</t>
  </si>
  <si>
    <t>Personnal Situation Exclusion Criterion</t>
  </si>
  <si>
    <t>OP internal working.
See ID C-103 in Details tab for more information.</t>
  </si>
  <si>
    <r>
      <t xml:space="preserve">Maybe there needs to be an alighnment not only in the definition but also in the BT with the espd - I see no cross reference to the espd in the details so can not see if it is alighed.
</t>
    </r>
    <r>
      <rPr>
        <b/>
        <sz val="11"/>
        <color rgb="FF9AAE04"/>
        <rFont val="Calibri"/>
        <family val="2"/>
      </rPr>
      <t>everis: this criterion is not included in the ESPD</t>
    </r>
  </si>
  <si>
    <t>BT-068</t>
  </si>
  <si>
    <t>Based on UBL and ESPD.
See ID C-032 in Details tab for more information.
New Business Term proposed (it replaces "Conditions Financial")</t>
  </si>
  <si>
    <t>Can we not align with teh espd and ubl which seem to be identical?</t>
  </si>
  <si>
    <t>BT-069</t>
  </si>
  <si>
    <t>Based on UBL and ESP.
See ID C-033 in Details tab for more information.
New Business Term proposed (it replaces "Conditions Technic")</t>
  </si>
  <si>
    <t>idem BT 68</t>
  </si>
  <si>
    <t>BT-070</t>
  </si>
  <si>
    <t>Contract Performance Conditions</t>
  </si>
  <si>
    <t>Based on eForms consultation
See ID C-075 in Details tab for more information.
New Business Term proposed (it replaces "Performance Conditions")</t>
  </si>
  <si>
    <t>The BT should probably be Contract Performance conditions</t>
  </si>
  <si>
    <t>BT-071</t>
  </si>
  <si>
    <t>Based on DIRECTIVE 2014/24/EU
See ID C-090 in Details tab for more information.
New Business Term proposed (it replaces "Reserve Contract Subject Code")</t>
  </si>
  <si>
    <t>This refers to point III.I.5 in many forms ie F2 Contract notice for Dir 24.  We may need to reword to show the social side of things.  See Dir 24 Part C 1.a</t>
  </si>
  <si>
    <t>BT-072</t>
  </si>
  <si>
    <t>Professional Ability Regulation</t>
  </si>
  <si>
    <t>Based on DIRECTIVE 2014/24/EU
See ID C-034 in Details tab for more information.
New Business Term proposed (it replaces "Conditions Professional")</t>
  </si>
  <si>
    <t>This refers to Section III.2.1 in the forms.  DIR 24 Part C 11.b</t>
  </si>
  <si>
    <t>BT-074</t>
  </si>
  <si>
    <t>DIRECTIVE 2014/25/EU.
See ID C-187 in Details tab for more information.</t>
  </si>
  <si>
    <t xml:space="preserve">NO this relates to Section III.2.1 in the forms.  </t>
  </si>
  <si>
    <t>BT-075</t>
  </si>
  <si>
    <t>Ontology proposal
See ID C-048 in Details tab for further information.
New Business Term proposed (it replaces "Deposit Guarantie Required")</t>
  </si>
  <si>
    <t>Please describe what a guarantee is   ?</t>
  </si>
  <si>
    <t>BT-076</t>
  </si>
  <si>
    <t>Based on DIRECTIVE 2014/25/EU
See ID C-091 in Details tab for further information.</t>
  </si>
  <si>
    <t>Optional CN dir 25, mandatory CN dir 81, not requested other cases, proposal to extend</t>
  </si>
  <si>
    <t>BT-077</t>
  </si>
  <si>
    <t>eForms consultation
See ID C-100 in Details tab for further information.</t>
  </si>
  <si>
    <t>Optional Pin dir 81, mandatory CN dir 25 and dir 81, not requested other cases, proposal to extend</t>
  </si>
  <si>
    <t>BT-079</t>
  </si>
  <si>
    <t>Ontology proposal.
See ID C-130 in Details tab for more information</t>
  </si>
  <si>
    <t>BT-090</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</si>
  <si>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</si>
  <si>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BT-091</t>
  </si>
  <si>
    <t>Electronic invoice is used in this process</t>
  </si>
  <si>
    <t>Based on the OP internal working.
New Business Term proposed (it replaces "Electronic Invoicing")</t>
  </si>
  <si>
    <t>BT-092</t>
  </si>
  <si>
    <t>Ontology proposal.
See ID C-132 in Details tab for more information.
New Business Term proposed (it replaces "Electronic Ordering")</t>
  </si>
  <si>
    <t>BT-093</t>
  </si>
  <si>
    <t>Ontology proposal.
See ID C-133 in Details tab for more information.
New Business Term proposed (it replaces "Electronic Payment")</t>
  </si>
  <si>
    <t>BT-094</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</si>
  <si>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</si>
  <si>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BT-095</t>
  </si>
  <si>
    <t>OP internal working.
See ID C-134 in Details tab for more information.</t>
  </si>
  <si>
    <t>BT-097</t>
  </si>
  <si>
    <t>Languages</t>
  </si>
  <si>
    <t>eForms consultation.
See ID C-135 in Details tab for more information.</t>
  </si>
  <si>
    <t>BT-098</t>
  </si>
  <si>
    <t>UBL.
See ID C-136 in Details tab for more information.
New Business Term proposed (it replaces "Dead Line Tender Valid")</t>
  </si>
  <si>
    <t>BT-099</t>
  </si>
  <si>
    <t>Based on DIRECTIVE 2014/24/EU.
See ID C-045 in Details tab for more information.</t>
  </si>
  <si>
    <t>Relates to Dire24 Annex V point 25
suggested definition Deadline for reviex procedure - New business term to be found</t>
  </si>
  <si>
    <t>Based on DIRECTIVE 2014/24/EU.
See ID C-138 in Details tab for more information.
New Business Term proposed (it replaces "Review body")</t>
  </si>
  <si>
    <r>
      <t xml:space="preserve">Dire24 Annex V point 25
suggested definition Deadline for reviex procedure - New business term to be found
BT suggestion: Review information party
</t>
    </r>
    <r>
      <rPr>
        <sz val="11"/>
        <color rgb="FFFF0000"/>
        <rFont val="Calibri"/>
        <family val="2"/>
      </rPr>
      <t>Definition to be aligned with other parties</t>
    </r>
    <r>
      <rPr>
        <sz val="11"/>
        <color rgb="FFFF0000"/>
        <rFont val="Calibri"/>
        <family val="2"/>
      </rPr>
      <t xml:space="preserve">
</t>
    </r>
    <r>
      <rPr>
        <sz val="11"/>
        <color rgb="FF000000"/>
        <rFont val="Calibri"/>
        <family val="2"/>
      </rPr>
      <t>Reuses BT-500 to BT-514</t>
    </r>
  </si>
  <si>
    <t>Notice/Procurement/Review_body/</t>
  </si>
  <si>
    <t>OP internal working.
See ID C-137 in Details tab for more information.
New Business Term proposed (it replaces "Mediation body")</t>
  </si>
  <si>
    <t>Reuses BT-500 to BT-514</t>
  </si>
  <si>
    <t>Notice/Procurement/Mediation_body/</t>
  </si>
  <si>
    <t>Info On Review Body</t>
  </si>
  <si>
    <t>OP internal working.
See ID C-138 in Details tab for more information.
Is this the same than BG-100?
New Business Term proposed (it replaces "Info On Review body")</t>
  </si>
  <si>
    <t>Notice/Procurement/InfoOnReview_body/</t>
  </si>
  <si>
    <t>BG-005</t>
  </si>
  <si>
    <t>Procurement Lot</t>
  </si>
  <si>
    <r>
      <t xml:space="preserve">Based on the ESPD
See ID C-005 in Details tab for more information
</t>
    </r>
    <r>
      <rPr>
        <b/>
        <sz val="11"/>
        <color rgb="FFFF0000"/>
        <rFont val="Calibri"/>
        <family val="2"/>
      </rPr>
      <t>Is it the same than BT-30?</t>
    </r>
  </si>
  <si>
    <t>BT-137</t>
  </si>
  <si>
    <t>Notice/ProcurementLot/</t>
  </si>
  <si>
    <t>Lot ID</t>
  </si>
  <si>
    <t>An identifier for this procurement lot.</t>
  </si>
  <si>
    <t>Based on the OP internal working.
See ID C-005 in Details tab for more information.
New Business Term proposed (it replaces "Lot Identifier")
The context needs to be reviewed, for the context in other business terms is Notice/ProcurementLots/</t>
  </si>
  <si>
    <t>BT-138</t>
  </si>
  <si>
    <t>All Elements Available In Procurement</t>
  </si>
  <si>
    <t>As agreed with OP on the 15th of september, this is not a business term. Therefore a definition is not required.
New Business Term proposed (it replaces "all elements available in Procurement")</t>
  </si>
  <si>
    <t>BG-006</t>
  </si>
  <si>
    <t>Process</t>
  </si>
  <si>
    <t>A series of actions or steps taken in order to achieve a particular end</t>
  </si>
  <si>
    <t>Oxford Dictionaries.
See ID C-182 in Details tab for more information.</t>
  </si>
  <si>
    <t>Notice/Process/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</si>
  <si>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</si>
  <si>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</si>
  <si>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Type Of Contract To Establish</t>
  </si>
  <si>
    <t>OP internal working / eForms consultation
See ID C-140 in Details tab for more information.</t>
  </si>
  <si>
    <t>Based on DIRECTIVE 2014/24/EU
See ID C-096 in Details tab for more information.
New Business Term proposed (it replaces "Justification Extension Duree")</t>
  </si>
  <si>
    <t>Framework Agreement Type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</si>
  <si>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</si>
  <si>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C-141 in Details tab for more information.
New Business Term proposed (it replaces "Added Category Buyer Inframework Agreement")</t>
  </si>
  <si>
    <t>Ontology proposal.
See ID C-142 in Details tab for more information.
New Business Term proposed (it replaces "Number Participants Envisaged")</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</si>
  <si>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</si>
  <si>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</si>
  <si>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</si>
  <si>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</si>
  <si>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
See ID C-052 in Details label for more information.
New Business Term proposed (it replaces "Usage Gpa": an indicator to specify if the procurement is covered by the Government Procurement Agreement (GPA))</t>
  </si>
  <si>
    <t>Outsourced Procedure</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</si>
  <si>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</si>
  <si>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No Further Negociation</t>
  </si>
  <si>
    <r>
      <t>Based on</t>
    </r>
    <r>
      <rPr>
        <b/>
        <sz val="11"/>
        <color rgb="FF000000"/>
        <rFont val="Calibri"/>
        <family val="2"/>
      </rPr>
      <t xml:space="preserve"> </t>
    </r>
    <r>
      <rPr>
        <sz val="11"/>
        <color rgb="FF000000"/>
        <rFont val="Calibri"/>
        <family val="2"/>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</si>
  <si>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</si>
  <si>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</si>
  <si>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Based on DIRECTIVE 2014/24/EU
See IDs C-011 and C-012 in Details tab for more information.
New Business Term proposed (it replaces "Eauction URI")</t>
  </si>
  <si>
    <t>Acces Tool URI</t>
  </si>
  <si>
    <t>Based on eForms consultation.
See ID C-143 in Details tab for more information.</t>
  </si>
  <si>
    <t>Based on DIRECTIVE 2014/24/EU.
See ID C-144 in Details tab for more information.</t>
  </si>
  <si>
    <t>Based on DIRECTIVE 2014/24/EU
See ID C-145 in Details tab for more information.
New Business Term proposed (it replaces "Date Publication")</t>
  </si>
  <si>
    <t xml:space="preserve">Invitations Dispatch Date  </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</si>
  <si>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</si>
  <si>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</si>
  <si>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Based on DIRECTIVE 2014/24/EU.
See ID C-148 in Details tab for more information.</t>
  </si>
  <si>
    <t>Based on DIRECTIVE 2014/24/EU.
See ID C-149 in Details tab for more information.</t>
  </si>
  <si>
    <t>Based on UBL.
See ID C-156 in Details tab for more information.
The definition of Justification is already provided in BT-135</t>
  </si>
  <si>
    <t>BG-009</t>
  </si>
  <si>
    <t>Ontology proposal
See ID C-099 in Details tab for further information.</t>
  </si>
  <si>
    <t>BT-140</t>
  </si>
  <si>
    <t>Notice/Change/</t>
  </si>
  <si>
    <t>Based on the OP internal working.
See ID C-072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</si>
  <si>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</si>
  <si>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</si>
  <si>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</si>
  <si>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C-072 in Details tab for more information.</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</si>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</sst>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23">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u/>
      <sz val="11"/>
      <color rgb="FF0563C1"/>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sz val="11"/>
      <color rgb="FFFF0000"/>
      <name val="Arial"/>
      <family val="2"/>
    </font>
    <font>
      <b/>
      <sz val="11"/>
      <color rgb="FF000000"/>
      <name val="Calibri"/>
      <family val="2"/>
    </font>
    <font>
      <sz val="11"/>
      <color rgb="FF000000"/>
      <name val="Calibri"/>
      <family val="2"/>
    </font>
    <font>
      <u/>
      <sz val="11"/>
      <color rgb="FF0563C1"/>
      <name val="Calibri"/>
      <family val="2"/>
    </font>
    <font>
      <b/>
      <sz val="11"/>
      <color rgb="FF9AAE04"/>
      <name val="Calibri"/>
      <family val="2"/>
    </font>
    <font>
      <sz val="11"/>
      <color rgb="FFFF0000"/>
      <name val="Calibri"/>
      <family val="2"/>
    </font>
    <font>
      <b/>
      <sz val="11"/>
      <color rgb="FFFF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s>
  <fills count="21">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A9D08E"/>
        <bgColor rgb="FFA9D08E"/>
      </patternFill>
    </fill>
    <fill>
      <patternFill patternType="solid">
        <fgColor rgb="FF1F4E78"/>
        <bgColor rgb="FF1F4E78"/>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FCE4D6"/>
        <bgColor rgb="FFFCE4D6"/>
      </patternFill>
    </fill>
    <fill>
      <patternFill patternType="solid">
        <fgColor rgb="FFC00000"/>
        <bgColor rgb="FFC00000"/>
      </patternFill>
    </fill>
    <fill>
      <patternFill patternType="solid">
        <fgColor rgb="FFD9D9D9"/>
        <bgColor rgb="FFD9D9D9"/>
      </patternFill>
    </fill>
    <fill>
      <patternFill patternType="solid">
        <fgColor rgb="FF9BC2E6"/>
        <bgColor rgb="FF9BC2E6"/>
      </patternFill>
    </fill>
    <fill>
      <patternFill patternType="solid">
        <fgColor rgb="FFACB9CA"/>
        <bgColor rgb="FFACB9CA"/>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rgb="FF000000"/>
      </left>
      <right style="thin">
        <color rgb="FF000000"/>
      </right>
      <top style="thin">
        <color rgb="FF000000"/>
      </top>
      <bottom style="thin">
        <color rgb="FF000000"/>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0" fontId="8" fillId="0" borderId="0" applyNumberFormat="0" applyBorder="0" applyProtection="0"/>
    <xf numFmtId="164" fontId="8" fillId="0" borderId="0" applyBorder="0" applyProtection="0"/>
  </cellStyleXfs>
  <cellXfs count="83">
    <xf numFmtId="0" fontId="0" fillId="0" borderId="0" xfId="0"/>
    <xf numFmtId="0" fontId="9" fillId="0" borderId="0" xfId="0" applyFont="1" applyAlignment="1">
      <alignment horizontal="center"/>
    </xf>
    <xf numFmtId="0" fontId="9" fillId="0" borderId="2" xfId="0" applyFont="1" applyBorder="1"/>
    <xf numFmtId="0" fontId="9" fillId="0" borderId="3" xfId="0" applyFont="1" applyBorder="1"/>
    <xf numFmtId="0" fontId="9" fillId="0" borderId="4" xfId="0" applyFont="1" applyBorder="1"/>
    <xf numFmtId="0" fontId="0" fillId="9" borderId="0" xfId="0" applyFill="1"/>
    <xf numFmtId="0" fontId="0" fillId="10" borderId="0" xfId="0" applyFill="1"/>
    <xf numFmtId="0" fontId="9" fillId="0" borderId="0" xfId="0" applyFont="1" applyAlignment="1">
      <alignment horizontal="center"/>
    </xf>
    <xf numFmtId="0" fontId="9" fillId="11" borderId="5" xfId="0" applyFont="1" applyFill="1" applyBorder="1" applyAlignment="1" applyProtection="1">
      <alignment horizontal="left" vertical="center" wrapText="1"/>
    </xf>
    <xf numFmtId="0" fontId="9" fillId="11" borderId="6" xfId="0" applyFont="1" applyFill="1" applyBorder="1" applyAlignment="1" applyProtection="1">
      <alignment horizontal="left" vertical="center" wrapText="1"/>
    </xf>
    <xf numFmtId="0" fontId="9" fillId="11" borderId="0" xfId="0" applyFont="1" applyFill="1" applyAlignment="1" applyProtection="1">
      <alignment horizontal="left" vertical="center" wrapText="1"/>
    </xf>
    <xf numFmtId="0" fontId="0" fillId="0" borderId="0" xfId="0" applyAlignment="1">
      <alignment horizontal="left" vertical="center" wrapText="1"/>
    </xf>
    <xf numFmtId="0" fontId="0" fillId="12" borderId="0" xfId="0" applyFill="1" applyAlignment="1">
      <alignment horizontal="left" vertical="center"/>
    </xf>
    <xf numFmtId="0" fontId="0" fillId="12"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3" borderId="0" xfId="0" applyFill="1" applyAlignment="1" applyProtection="1">
      <alignment vertical="top"/>
    </xf>
    <xf numFmtId="0" fontId="0" fillId="13" borderId="0" xfId="0" applyFill="1" applyAlignment="1" applyProtection="1">
      <alignment horizontal="center" vertical="top"/>
    </xf>
    <xf numFmtId="0" fontId="0" fillId="13" borderId="0" xfId="0" applyFill="1" applyAlignment="1" applyProtection="1">
      <alignment horizontal="left" vertical="center"/>
    </xf>
    <xf numFmtId="0" fontId="0" fillId="13" borderId="0" xfId="0" applyFill="1" applyAlignment="1" applyProtection="1">
      <alignment vertical="center"/>
    </xf>
    <xf numFmtId="0" fontId="0" fillId="12"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1" fillId="0" borderId="0" xfId="0" applyFont="1" applyFill="1" applyAlignment="1" applyProtection="1">
      <alignment horizontal="left" vertical="top"/>
    </xf>
    <xf numFmtId="0" fontId="12" fillId="13" borderId="0" xfId="0" applyFont="1" applyFill="1" applyAlignment="1" applyProtection="1">
      <alignment vertical="top"/>
    </xf>
    <xf numFmtId="0" fontId="12" fillId="13" borderId="0" xfId="0" applyFont="1" applyFill="1" applyAlignment="1" applyProtection="1">
      <alignment horizontal="center" vertical="top"/>
    </xf>
    <xf numFmtId="0" fontId="12" fillId="13" borderId="0" xfId="0" applyFont="1" applyFill="1" applyAlignment="1" applyProtection="1">
      <alignment vertical="center"/>
    </xf>
    <xf numFmtId="0" fontId="12" fillId="13" borderId="0" xfId="0" applyFont="1" applyFill="1" applyAlignment="1" applyProtection="1">
      <alignment horizontal="left" vertical="center"/>
    </xf>
    <xf numFmtId="0" fontId="12" fillId="0" borderId="0" xfId="0" applyFont="1" applyAlignment="1"/>
    <xf numFmtId="0" fontId="11" fillId="12" borderId="0" xfId="0" applyFont="1" applyFill="1" applyAlignment="1" applyProtection="1">
      <alignment vertical="center"/>
    </xf>
    <xf numFmtId="0" fontId="0" fillId="0" borderId="0" xfId="0" applyFill="1" applyAlignment="1" applyProtection="1">
      <alignment vertical="top" wrapText="1"/>
    </xf>
    <xf numFmtId="0" fontId="10" fillId="0" borderId="0" xfId="0" applyFont="1" applyFill="1" applyAlignment="1" applyProtection="1">
      <alignment horizontal="center" vertical="top" wrapText="1"/>
    </xf>
    <xf numFmtId="0" fontId="0" fillId="0" borderId="0" xfId="0" applyFill="1" applyAlignment="1">
      <alignment vertical="center"/>
    </xf>
    <xf numFmtId="0" fontId="10" fillId="0" borderId="0" xfId="0" applyFont="1" applyFill="1" applyAlignment="1" applyProtection="1">
      <alignment vertical="top" wrapText="1"/>
    </xf>
    <xf numFmtId="0" fontId="12" fillId="12" borderId="0" xfId="0" applyFont="1" applyFill="1" applyAlignment="1">
      <alignment horizontal="left" vertical="center"/>
    </xf>
    <xf numFmtId="0" fontId="12" fillId="12" borderId="0" xfId="0" applyFont="1" applyFill="1" applyAlignment="1">
      <alignment horizontal="center" vertical="center"/>
    </xf>
    <xf numFmtId="0" fontId="12" fillId="12" borderId="0" xfId="0" applyFont="1" applyFill="1" applyAlignment="1" applyProtection="1">
      <alignment vertical="center"/>
    </xf>
    <xf numFmtId="0" fontId="12" fillId="0" borderId="0" xfId="0" applyFont="1" applyAlignment="1">
      <alignment horizontal="left" vertical="center"/>
    </xf>
    <xf numFmtId="0" fontId="0" fillId="0" borderId="0" xfId="0" applyFill="1"/>
    <xf numFmtId="0" fontId="0" fillId="13" borderId="0" xfId="0" applyFill="1" applyAlignment="1" applyProtection="1">
      <alignment horizontal="center" vertical="center"/>
    </xf>
    <xf numFmtId="0" fontId="13" fillId="14" borderId="7" xfId="0" applyFont="1" applyFill="1" applyBorder="1" applyAlignment="1" applyProtection="1">
      <alignment horizontal="center" vertical="center" wrapText="1"/>
      <protection locked="0"/>
    </xf>
    <xf numFmtId="0" fontId="14" fillId="0" borderId="0" xfId="0" applyFont="1" applyAlignment="1">
      <alignment wrapText="1"/>
    </xf>
    <xf numFmtId="0" fontId="14" fillId="0" borderId="7" xfId="0" applyFont="1" applyFill="1" applyBorder="1" applyAlignment="1" applyProtection="1">
      <alignment vertical="top" wrapText="1"/>
      <protection locked="0"/>
    </xf>
    <xf numFmtId="0" fontId="14" fillId="15" borderId="7" xfId="0" applyFont="1" applyFill="1" applyBorder="1" applyAlignment="1" applyProtection="1">
      <alignment vertical="top" wrapText="1"/>
      <protection locked="0"/>
    </xf>
    <xf numFmtId="0" fontId="14" fillId="16" borderId="7" xfId="0" applyFont="1" applyFill="1" applyBorder="1" applyAlignment="1" applyProtection="1">
      <alignment vertical="top" wrapText="1"/>
      <protection locked="0"/>
    </xf>
    <xf numFmtId="0" fontId="14" fillId="15" borderId="7" xfId="0" applyFont="1" applyFill="1" applyBorder="1" applyAlignment="1">
      <alignment vertical="top" wrapText="1"/>
    </xf>
    <xf numFmtId="0" fontId="15" fillId="15" borderId="7" xfId="14" applyFont="1" applyFill="1" applyBorder="1" applyAlignment="1">
      <alignment wrapText="1"/>
    </xf>
    <xf numFmtId="0" fontId="14" fillId="0" borderId="7" xfId="0" applyFont="1" applyBorder="1" applyAlignment="1">
      <alignment vertical="top" wrapText="1"/>
    </xf>
    <xf numFmtId="0" fontId="14" fillId="0" borderId="7" xfId="0" applyFont="1" applyBorder="1" applyAlignment="1">
      <alignment wrapText="1"/>
    </xf>
    <xf numFmtId="0" fontId="14" fillId="17" borderId="7" xfId="0" applyFont="1" applyFill="1" applyBorder="1" applyAlignment="1" applyProtection="1">
      <alignment vertical="top" wrapText="1"/>
      <protection locked="0"/>
    </xf>
    <xf numFmtId="0" fontId="14" fillId="15" borderId="7" xfId="0" applyFont="1" applyFill="1" applyBorder="1" applyAlignment="1">
      <alignment wrapText="1"/>
    </xf>
    <xf numFmtId="0" fontId="14" fillId="11" borderId="7" xfId="0" applyFont="1" applyFill="1" applyBorder="1" applyAlignment="1">
      <alignment vertical="top" wrapText="1"/>
    </xf>
    <xf numFmtId="0" fontId="13" fillId="18" borderId="7" xfId="0" applyFont="1" applyFill="1" applyBorder="1" applyAlignment="1" applyProtection="1">
      <alignment vertical="top" wrapText="1"/>
      <protection locked="0"/>
    </xf>
    <xf numFmtId="0" fontId="14" fillId="15" borderId="7" xfId="0" applyFont="1" applyFill="1" applyBorder="1" applyAlignment="1" applyProtection="1">
      <alignment horizontal="left" vertical="top" wrapText="1"/>
      <protection locked="0"/>
    </xf>
    <xf numFmtId="0" fontId="14" fillId="17" borderId="7" xfId="0" applyFont="1" applyFill="1" applyBorder="1" applyAlignment="1" applyProtection="1">
      <alignment horizontal="left" vertical="top" wrapText="1"/>
      <protection locked="0"/>
    </xf>
    <xf numFmtId="0" fontId="15" fillId="15" borderId="7" xfId="14" applyFont="1" applyFill="1" applyBorder="1" applyAlignment="1" applyProtection="1">
      <alignment vertical="top" wrapText="1"/>
      <protection locked="0"/>
    </xf>
    <xf numFmtId="0" fontId="14" fillId="0" borderId="7" xfId="0" applyFont="1" applyFill="1" applyBorder="1" applyAlignment="1">
      <alignment vertical="top" wrapText="1"/>
    </xf>
    <xf numFmtId="0" fontId="14" fillId="19" borderId="7" xfId="0" applyFont="1" applyFill="1" applyBorder="1" applyAlignment="1" applyProtection="1">
      <alignment vertical="top" wrapText="1"/>
      <protection locked="0"/>
    </xf>
    <xf numFmtId="0" fontId="14" fillId="19" borderId="7" xfId="0" applyFont="1" applyFill="1" applyBorder="1" applyAlignment="1" applyProtection="1">
      <alignment horizontal="left" vertical="top" wrapText="1"/>
      <protection locked="0"/>
    </xf>
    <xf numFmtId="0" fontId="14" fillId="19" borderId="7" xfId="0" applyFont="1" applyFill="1" applyBorder="1" applyAlignment="1">
      <alignment vertical="top" wrapText="1"/>
    </xf>
    <xf numFmtId="0" fontId="5" fillId="8" borderId="1" xfId="1" applyFont="1" applyFill="1" applyBorder="1" applyAlignment="1" applyProtection="1">
      <alignment vertical="top" wrapText="1"/>
      <protection locked="0"/>
    </xf>
    <xf numFmtId="0" fontId="13" fillId="18" borderId="7" xfId="0" applyFont="1" applyFill="1" applyBorder="1" applyAlignment="1" applyProtection="1">
      <alignment horizontal="left" vertical="top" wrapText="1"/>
      <protection locked="0"/>
    </xf>
    <xf numFmtId="0" fontId="14" fillId="17" borderId="7" xfId="0" applyFont="1" applyFill="1" applyBorder="1" applyAlignment="1">
      <alignment vertical="top" wrapText="1"/>
    </xf>
    <xf numFmtId="0" fontId="14" fillId="11" borderId="7" xfId="0" applyFont="1" applyFill="1" applyBorder="1" applyAlignment="1" applyProtection="1">
      <alignment vertical="top" wrapText="1"/>
      <protection locked="0"/>
    </xf>
    <xf numFmtId="0" fontId="14" fillId="20" borderId="7" xfId="0" applyFont="1" applyFill="1" applyBorder="1" applyAlignment="1" applyProtection="1">
      <alignment vertical="top" wrapText="1"/>
      <protection locked="0"/>
    </xf>
    <xf numFmtId="0" fontId="14" fillId="20" borderId="7" xfId="0" applyFont="1" applyFill="1" applyBorder="1" applyAlignment="1" applyProtection="1">
      <alignment horizontal="left" vertical="top" wrapText="1"/>
      <protection locked="0"/>
    </xf>
    <xf numFmtId="0" fontId="14" fillId="20" borderId="7" xfId="0" applyFont="1" applyFill="1" applyBorder="1" applyAlignment="1">
      <alignment vertical="top" wrapText="1"/>
    </xf>
    <xf numFmtId="0" fontId="13" fillId="11" borderId="7" xfId="0" applyFont="1" applyFill="1" applyBorder="1" applyAlignment="1" applyProtection="1">
      <alignment vertical="top" wrapText="1"/>
      <protection locked="0"/>
    </xf>
    <xf numFmtId="0" fontId="17" fillId="11" borderId="7" xfId="0" applyFont="1" applyFill="1" applyBorder="1" applyAlignment="1" applyProtection="1">
      <alignment vertical="top" wrapText="1"/>
      <protection locked="0"/>
    </xf>
    <xf numFmtId="0" fontId="19" fillId="0" borderId="0" xfId="0" applyFont="1" applyAlignment="1"/>
    <xf numFmtId="0" fontId="20" fillId="15" borderId="0" xfId="0" applyFont="1" applyFill="1"/>
    <xf numFmtId="0" fontId="21" fillId="0" borderId="0" xfId="0" applyFont="1" applyAlignment="1"/>
    <xf numFmtId="0" fontId="20" fillId="2" borderId="0" xfId="0" applyFont="1" applyFill="1"/>
    <xf numFmtId="0" fontId="22" fillId="4" borderId="0" xfId="0" applyFont="1" applyFill="1"/>
    <xf numFmtId="0" fontId="21" fillId="0" borderId="0" xfId="0" applyFont="1"/>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Entrada" xfId="1" builtinId="20" customBuiltin="1"/>
    <cellStyle name="Heading" xfId="12"/>
    <cellStyle name="Heading1" xfId="13"/>
    <cellStyle name="Hipervínculo" xfId="14"/>
    <cellStyle name="Normal" xfId="0" builtinId="0" customBuiltin="1"/>
    <cellStyle name="Result" xfId="15"/>
    <cellStyle name="Result2" xfId="16"/>
  </cellStyles>
  <dxfs count="6">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uropa.eu/european-union/about-eu/funding-grants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ec.europa.eu/growth/single-market/public-procurement/e-procurement/espd_e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www.wto.org/english/tratop_e/gproc_e/gp_gpa_e.htm" TargetMode="External"/><Relationship Id="rId25" Type="http://schemas.openxmlformats.org/officeDocument/2006/relationships/hyperlink" Target="http://contsem.unizar.es/def/sector-publico/pproc" TargetMode="External"/><Relationship Id="rId33" Type="http://schemas.openxmlformats.org/officeDocument/2006/relationships/hyperlink" Target="https://ec.europa.eu/tools/espd/request/ca/exclusion"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schema.org/" TargetMode="External"/><Relationship Id="rId20" Type="http://schemas.openxmlformats.org/officeDocument/2006/relationships/hyperlink" Target="http://eur-lex.europa.eu/content/techleg/EN-legislative-drafting-guide.pdf" TargetMode="External"/><Relationship Id="rId29" Type="http://schemas.openxmlformats.org/officeDocument/2006/relationships/hyperlink" Target="http://contsem.unizar.es/def/sector-publico/pproc"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s://ec.europa.eu/tools/espd/request/ca/exclusion" TargetMode="External"/><Relationship Id="rId24" Type="http://schemas.openxmlformats.org/officeDocument/2006/relationships/hyperlink" Target="http://ec.europa.eu/growth/smes/business-friendly-environment/sme-definition_en" TargetMode="External"/><Relationship Id="rId32" Type="http://schemas.openxmlformats.org/officeDocument/2006/relationships/hyperlink" Target="http://standard.open-contracting.org/latest/en/schema/reference/" TargetMode="External"/><Relationship Id="rId37" Type="http://schemas.openxmlformats.org/officeDocument/2006/relationships/comments" Target="../comments1.xml"/><Relationship Id="rId5" Type="http://schemas.openxmlformats.org/officeDocument/2006/relationships/hyperlink" Target="http://standard.open-contracting.org/latest/en/schema/reference/" TargetMode="External"/><Relationship Id="rId15" Type="http://schemas.openxmlformats.org/officeDocument/2006/relationships/hyperlink" Target="http://www.ontobee.org/ontology/OBI?iri=http://purl.obolibrary.org/obo/OBI_0500028" TargetMode="External"/><Relationship Id="rId23" Type="http://schemas.openxmlformats.org/officeDocument/2006/relationships/hyperlink" Target="http://contsem.unizar.es/def/sector-publico/pproc" TargetMode="External"/><Relationship Id="rId28" Type="http://schemas.openxmlformats.org/officeDocument/2006/relationships/hyperlink" Target="http://ec.europa.eu/eurostat/statistics-explained/index.php/Glossary:Nomenclature_of_territorial_units_for_statistics_(NUTS)" TargetMode="External"/><Relationship Id="rId36" Type="http://schemas.openxmlformats.org/officeDocument/2006/relationships/vmlDrawing" Target="../drawings/vmlDrawing1.vml"/><Relationship Id="rId10" Type="http://schemas.openxmlformats.org/officeDocument/2006/relationships/hyperlink" Target="http://contsem.unizar.es/def/sector-publico/pproc"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manticscience.org/resource/SIO_000143.rdf" TargetMode="External"/><Relationship Id="rId22" Type="http://schemas.openxmlformats.org/officeDocument/2006/relationships/hyperlink" Target="http://standard.open-contracting.org/latest/en/schema/reference/" TargetMode="External"/><Relationship Id="rId27" Type="http://schemas.openxmlformats.org/officeDocument/2006/relationships/hyperlink" Target="https://www.eea.europa.eu/themes/biodiversity/document-library/other-reference-documents-and-lists/nuts-codes"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contsem.unizar.es/def/sector-publico/pproc"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5" Type="http://schemas.openxmlformats.org/officeDocument/2006/relationships/hyperlink" Target="http://eur-lex.europa.eu/legal-content/EN/TXT/PDF/?uri=CELEX:32003R1059&amp;from=EN" TargetMode="External"/><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88"/>
  <sheetViews>
    <sheetView tabSelected="1" workbookViewId="0">
      <selection sqref="A1:B1"/>
    </sheetView>
  </sheetViews>
  <sheetFormatPr baseColWidth="10" defaultRowHeight="15.75" customHeight="1"/>
  <cols>
    <col min="1" max="1" width="8.125" customWidth="1"/>
    <col min="2" max="2" width="43.75" customWidth="1"/>
    <col min="3" max="4" width="51.625" customWidth="1"/>
    <col min="5" max="5" width="25.375" customWidth="1"/>
    <col min="6" max="7" width="42" customWidth="1"/>
    <col min="8" max="8" width="15" customWidth="1"/>
    <col min="9" max="9" width="44.875" customWidth="1"/>
    <col min="10" max="10" width="20.625" customWidth="1"/>
    <col min="11" max="11" width="20.75" customWidth="1"/>
    <col min="12" max="12" width="20.625" customWidth="1"/>
    <col min="13" max="15" width="15" customWidth="1"/>
    <col min="16" max="16" width="20.75" customWidth="1"/>
    <col min="17" max="17" width="31.375" customWidth="1"/>
    <col min="18" max="1022" width="15" customWidth="1"/>
    <col min="1023" max="1023" width="11" customWidth="1"/>
  </cols>
  <sheetData>
    <row r="1" spans="1:25" ht="15">
      <c r="A1" s="7" t="s">
        <v>0</v>
      </c>
      <c r="B1" s="7"/>
      <c r="C1" s="1" t="s">
        <v>1</v>
      </c>
      <c r="K1" t="s">
        <v>2</v>
      </c>
      <c r="M1" t="s">
        <v>3</v>
      </c>
      <c r="P1" t="s">
        <v>4</v>
      </c>
    </row>
    <row r="2" spans="1:25" ht="15">
      <c r="A2" s="2" t="s">
        <v>5</v>
      </c>
      <c r="B2" s="3" t="s">
        <v>6</v>
      </c>
      <c r="C2" s="3" t="s">
        <v>7</v>
      </c>
      <c r="D2" s="3" t="s">
        <v>8</v>
      </c>
      <c r="E2" s="3" t="s">
        <v>9</v>
      </c>
      <c r="F2" s="3" t="s">
        <v>10</v>
      </c>
      <c r="G2" s="3" t="s">
        <v>11</v>
      </c>
      <c r="H2" s="3" t="s">
        <v>12</v>
      </c>
      <c r="I2" s="3" t="s">
        <v>13</v>
      </c>
      <c r="J2" s="3" t="s">
        <v>14</v>
      </c>
      <c r="K2" s="3" t="s">
        <v>15</v>
      </c>
      <c r="L2" s="3" t="s">
        <v>16</v>
      </c>
      <c r="M2" s="3" t="s">
        <v>17</v>
      </c>
      <c r="N2" s="3" t="s">
        <v>18</v>
      </c>
      <c r="O2" s="3" t="s">
        <v>19</v>
      </c>
      <c r="P2" s="3" t="s">
        <v>20</v>
      </c>
      <c r="Q2" s="3" t="s">
        <v>21</v>
      </c>
      <c r="R2" s="3" t="s">
        <v>22</v>
      </c>
      <c r="S2" s="3" t="s">
        <v>23</v>
      </c>
      <c r="T2" s="3" t="s">
        <v>24</v>
      </c>
      <c r="U2" s="3" t="s">
        <v>25</v>
      </c>
      <c r="V2" s="3" t="s">
        <v>26</v>
      </c>
      <c r="W2" s="3" t="s">
        <v>27</v>
      </c>
      <c r="X2" s="3" t="s">
        <v>28</v>
      </c>
      <c r="Y2" s="4" t="s">
        <v>29</v>
      </c>
    </row>
    <row r="3" spans="1:25" ht="14.25">
      <c r="A3" s="5" t="s">
        <v>30</v>
      </c>
      <c r="B3" s="5" t="s">
        <v>31</v>
      </c>
      <c r="C3" s="5" t="s">
        <v>32</v>
      </c>
      <c r="D3" s="5"/>
      <c r="E3" s="5" t="s">
        <v>33</v>
      </c>
      <c r="F3" s="5" t="s">
        <v>34</v>
      </c>
      <c r="G3" s="5" t="s">
        <v>35</v>
      </c>
      <c r="H3" s="5" t="s">
        <v>36</v>
      </c>
      <c r="I3" s="5" t="s">
        <v>37</v>
      </c>
      <c r="J3" s="5"/>
      <c r="K3" s="5" t="str">
        <f t="shared" ref="K3:K8" si="0">CONCATENATE(IF(M3="YES","UC1;",""),IF(N3="YES"," UC2;",""),IF(O3="YES"," UC3",""))</f>
        <v/>
      </c>
      <c r="L3" s="5" t="str">
        <f t="shared" ref="L3:L8" si="1">CONCATENATE(IF(P3="YES","e-Notification;",""),IF(Q3="YES"," e-Access;",""),IF(R3="YES"," e-Submission;",""),IF(S3="YES"," e-Evaluation;",""),IF(T3="YES"," e-Awarding;",""),IF(U3="YES"," e-Request;",""),IF(V3="YES"," e-Ordering;",""),IF(W3="YES"," e-Fulfiltment;",""),IF(X3="YES"," e-Invoicing;",""),IF(Y3="YES"," e-Payment;",""))</f>
        <v xml:space="preserve"> e-Evaluation; e-Awarding;</v>
      </c>
      <c r="M3" s="5"/>
      <c r="N3" s="5"/>
      <c r="O3" s="5"/>
      <c r="P3" s="5"/>
      <c r="Q3" s="5"/>
      <c r="R3" s="5"/>
      <c r="S3" s="5" t="s">
        <v>36</v>
      </c>
      <c r="T3" s="5" t="s">
        <v>36</v>
      </c>
      <c r="U3" s="5"/>
      <c r="V3" s="5"/>
      <c r="W3" s="5"/>
      <c r="X3" s="5"/>
      <c r="Y3" s="5"/>
    </row>
    <row r="4" spans="1:25" ht="14.25">
      <c r="A4" t="s">
        <v>30</v>
      </c>
      <c r="B4" t="s">
        <v>31</v>
      </c>
      <c r="C4" t="s">
        <v>38</v>
      </c>
      <c r="E4" t="s">
        <v>39</v>
      </c>
      <c r="F4" t="s">
        <v>40</v>
      </c>
      <c r="G4" t="s">
        <v>35</v>
      </c>
      <c r="K4" t="str">
        <f t="shared" si="0"/>
        <v/>
      </c>
      <c r="L4" t="str">
        <f t="shared" si="1"/>
        <v/>
      </c>
    </row>
    <row r="5" spans="1:25" ht="14.25">
      <c r="A5" t="s">
        <v>30</v>
      </c>
      <c r="B5" t="s">
        <v>31</v>
      </c>
      <c r="C5" t="s">
        <v>41</v>
      </c>
      <c r="E5" t="s">
        <v>39</v>
      </c>
      <c r="F5" t="s">
        <v>42</v>
      </c>
      <c r="G5" t="s">
        <v>35</v>
      </c>
      <c r="K5" t="str">
        <f t="shared" si="0"/>
        <v/>
      </c>
      <c r="L5" t="str">
        <f t="shared" si="1"/>
        <v/>
      </c>
    </row>
    <row r="6" spans="1:25" ht="14.25">
      <c r="A6" t="s">
        <v>30</v>
      </c>
      <c r="B6" t="s">
        <v>31</v>
      </c>
      <c r="C6" t="s">
        <v>43</v>
      </c>
      <c r="E6" t="s">
        <v>44</v>
      </c>
      <c r="G6" t="s">
        <v>35</v>
      </c>
      <c r="K6" t="str">
        <f t="shared" si="0"/>
        <v/>
      </c>
      <c r="L6" t="str">
        <f t="shared" si="1"/>
        <v/>
      </c>
    </row>
    <row r="7" spans="1:25" ht="14.25">
      <c r="A7" t="s">
        <v>30</v>
      </c>
      <c r="B7" t="s">
        <v>31</v>
      </c>
      <c r="C7" t="s">
        <v>43</v>
      </c>
      <c r="E7" t="s">
        <v>45</v>
      </c>
      <c r="G7" t="s">
        <v>35</v>
      </c>
      <c r="K7" t="str">
        <f t="shared" si="0"/>
        <v/>
      </c>
      <c r="L7" t="str">
        <f t="shared" si="1"/>
        <v/>
      </c>
    </row>
    <row r="8" spans="1:25" ht="14.25">
      <c r="A8" s="5" t="s">
        <v>46</v>
      </c>
      <c r="B8" s="5" t="s">
        <v>47</v>
      </c>
      <c r="C8" s="5" t="s">
        <v>48</v>
      </c>
      <c r="D8" s="5"/>
      <c r="E8" s="5" t="s">
        <v>33</v>
      </c>
      <c r="F8" s="5" t="s">
        <v>49</v>
      </c>
      <c r="G8" s="5" t="s">
        <v>50</v>
      </c>
      <c r="H8" s="5" t="s">
        <v>36</v>
      </c>
      <c r="I8" s="5" t="s">
        <v>51</v>
      </c>
      <c r="J8" s="5" t="s">
        <v>52</v>
      </c>
      <c r="K8" s="5" t="str">
        <f t="shared" si="0"/>
        <v/>
      </c>
      <c r="L8" s="5" t="str">
        <f t="shared" si="1"/>
        <v>e-Notification; e-Access; e-Submission; e-Evaluation; e-Awarding;</v>
      </c>
      <c r="M8" s="5"/>
      <c r="N8" s="5"/>
      <c r="O8" s="5"/>
      <c r="P8" s="5" t="s">
        <v>36</v>
      </c>
      <c r="Q8" s="5" t="s">
        <v>36</v>
      </c>
      <c r="R8" s="5" t="s">
        <v>36</v>
      </c>
      <c r="S8" s="5" t="s">
        <v>36</v>
      </c>
      <c r="T8" s="5" t="s">
        <v>36</v>
      </c>
      <c r="U8" s="5"/>
      <c r="V8" s="5"/>
      <c r="W8" s="5"/>
      <c r="X8" s="5"/>
      <c r="Y8" s="5"/>
    </row>
    <row r="9" spans="1:25" ht="14.25">
      <c r="A9" t="s">
        <v>46</v>
      </c>
      <c r="B9" t="s">
        <v>47</v>
      </c>
      <c r="C9" t="s">
        <v>53</v>
      </c>
      <c r="E9" t="s">
        <v>39</v>
      </c>
      <c r="F9" t="s">
        <v>54</v>
      </c>
      <c r="G9" t="s">
        <v>50</v>
      </c>
    </row>
    <row r="10" spans="1:25" ht="14.25">
      <c r="A10" t="s">
        <v>46</v>
      </c>
      <c r="B10" t="s">
        <v>47</v>
      </c>
      <c r="C10" t="s">
        <v>55</v>
      </c>
      <c r="E10" t="s">
        <v>56</v>
      </c>
      <c r="F10" t="s">
        <v>57</v>
      </c>
      <c r="G10" t="s">
        <v>50</v>
      </c>
    </row>
    <row r="11" spans="1:25" ht="14.25">
      <c r="A11" s="5" t="s">
        <v>58</v>
      </c>
      <c r="B11" s="5" t="s">
        <v>59</v>
      </c>
      <c r="C11" s="5" t="s">
        <v>60</v>
      </c>
      <c r="D11" s="5"/>
      <c r="E11" s="5" t="s">
        <v>61</v>
      </c>
      <c r="F11" s="5"/>
      <c r="G11" s="5" t="s">
        <v>50</v>
      </c>
      <c r="H11" s="5" t="s">
        <v>36</v>
      </c>
      <c r="I11" s="5" t="s">
        <v>62</v>
      </c>
      <c r="J11" s="5"/>
      <c r="K11" s="5" t="str">
        <f>CONCATENATE(IF(M11="YES","UC1;",""),IF(N11="YES"," UC2;",""),IF(O11="YES"," UC3",""))</f>
        <v/>
      </c>
      <c r="L11" s="5" t="str">
        <f>CONCATENATE(IF(P11="YES","e-Notification;",""),IF(Q11="YES"," e-Access;",""),IF(R11="YES"," e-Submission;",""),IF(S11="YES"," e-Evaluation;",""),IF(T11="YES"," e-Awarding;",""),IF(U11="YES"," e-Request;",""),IF(V11="YES"," e-Ordering;",""),IF(W11="YES"," e-Fulfiltment;",""),IF(X11="YES"," e-Invoicing;",""),IF(Y11="YES"," e-Payment;",""))</f>
        <v/>
      </c>
      <c r="M11" s="5"/>
      <c r="N11" s="5"/>
      <c r="O11" s="5"/>
      <c r="P11" s="5"/>
      <c r="Q11" s="5"/>
      <c r="R11" s="5"/>
      <c r="S11" s="5"/>
      <c r="T11" s="5"/>
      <c r="U11" s="5"/>
      <c r="V11" s="5"/>
      <c r="W11" s="5"/>
      <c r="X11" s="5"/>
      <c r="Y11" s="5"/>
    </row>
    <row r="12" spans="1:25" ht="14.25">
      <c r="A12" t="s">
        <v>58</v>
      </c>
      <c r="B12" t="s">
        <v>59</v>
      </c>
      <c r="C12" t="s">
        <v>63</v>
      </c>
      <c r="E12" t="s">
        <v>64</v>
      </c>
      <c r="G12" t="s">
        <v>50</v>
      </c>
    </row>
    <row r="13" spans="1:25" ht="14.25">
      <c r="A13" t="s">
        <v>58</v>
      </c>
      <c r="B13" t="s">
        <v>59</v>
      </c>
      <c r="C13" t="s">
        <v>65</v>
      </c>
      <c r="E13" t="s">
        <v>39</v>
      </c>
      <c r="F13" t="s">
        <v>66</v>
      </c>
      <c r="G13" t="s">
        <v>67</v>
      </c>
    </row>
    <row r="14" spans="1:25" ht="14.25">
      <c r="A14" s="5" t="s">
        <v>68</v>
      </c>
      <c r="B14" s="5" t="s">
        <v>69</v>
      </c>
      <c r="C14" s="5" t="s">
        <v>70</v>
      </c>
      <c r="D14" s="5"/>
      <c r="E14" s="5" t="s">
        <v>33</v>
      </c>
      <c r="F14" s="5" t="s">
        <v>71</v>
      </c>
      <c r="G14" s="5" t="s">
        <v>67</v>
      </c>
      <c r="H14" s="5" t="s">
        <v>36</v>
      </c>
      <c r="I14" s="5" t="s">
        <v>72</v>
      </c>
      <c r="J14" s="5"/>
      <c r="K14" s="5" t="str">
        <f>CONCATENATE(IF(M14="YES","UC1;",""),IF(N14="YES"," UC2;",""),IF(O14="YES"," UC3",""))</f>
        <v/>
      </c>
      <c r="L14" s="5" t="str">
        <f>CONCATENATE(IF(P14="YES","e-Notification;",""),IF(Q14="YES"," e-Access;",""),IF(R14="YES"," e-Submission;",""),IF(S14="YES"," e-Evaluation;",""),IF(T14="YES"," e-Awarding;",""),IF(U14="YES"," e-Request;",""),IF(V14="YES"," e-Ordering;",""),IF(W14="YES"," e-Fulfiltment;",""),IF(X14="YES"," e-Invoicing;",""),IF(Y14="YES"," e-Payment;",""))</f>
        <v>e-Notification; e-Access;</v>
      </c>
      <c r="M14" s="5"/>
      <c r="N14" s="5"/>
      <c r="O14" s="5"/>
      <c r="P14" s="5" t="s">
        <v>36</v>
      </c>
      <c r="Q14" s="5" t="s">
        <v>36</v>
      </c>
      <c r="R14" s="5"/>
      <c r="S14" s="5"/>
      <c r="T14" s="5"/>
      <c r="U14" s="5"/>
      <c r="V14" s="5"/>
      <c r="W14" s="5"/>
      <c r="X14" s="5"/>
      <c r="Y14" s="5"/>
    </row>
    <row r="15" spans="1:25" ht="14.25">
      <c r="A15" t="s">
        <v>68</v>
      </c>
      <c r="B15" t="s">
        <v>69</v>
      </c>
      <c r="C15" t="s">
        <v>73</v>
      </c>
      <c r="E15" t="s">
        <v>61</v>
      </c>
      <c r="G15" t="s">
        <v>74</v>
      </c>
    </row>
    <row r="16" spans="1:25" ht="14.25">
      <c r="A16" s="5" t="s">
        <v>75</v>
      </c>
      <c r="B16" s="5" t="s">
        <v>76</v>
      </c>
      <c r="C16" s="5" t="s">
        <v>77</v>
      </c>
      <c r="D16" s="5"/>
      <c r="E16" s="5" t="s">
        <v>33</v>
      </c>
      <c r="F16" s="5" t="s">
        <v>71</v>
      </c>
      <c r="G16" s="5" t="s">
        <v>74</v>
      </c>
      <c r="H16" s="5" t="s">
        <v>36</v>
      </c>
      <c r="I16" s="5" t="s">
        <v>72</v>
      </c>
      <c r="J16" s="5"/>
      <c r="K16" s="5" t="str">
        <f>CONCATENATE(IF(M16="YES","UC1;",""),IF(N16="YES"," UC2;",""),IF(O16="YES"," UC3",""))</f>
        <v/>
      </c>
      <c r="L16" s="5" t="str">
        <f>CONCATENATE(IF(P16="YES","e-Notification;",""),IF(Q16="YES"," e-Access;",""),IF(R16="YES"," e-Submission;",""),IF(S16="YES"," e-Evaluation;",""),IF(T16="YES"," e-Awarding;",""),IF(U16="YES"," e-Request;",""),IF(V16="YES"," e-Ordering;",""),IF(W16="YES"," e-Fulfiltment;",""),IF(X16="YES"," e-Invoicing;",""),IF(Y16="YES"," e-Payment;",""))</f>
        <v>e-Notification;</v>
      </c>
      <c r="M16" s="5"/>
      <c r="N16" s="5"/>
      <c r="O16" s="5"/>
      <c r="P16" s="5" t="s">
        <v>36</v>
      </c>
      <c r="Q16" s="5"/>
      <c r="R16" s="5"/>
      <c r="S16" s="5"/>
      <c r="T16" s="5"/>
      <c r="U16" s="5"/>
      <c r="V16" s="5"/>
      <c r="W16" s="5"/>
      <c r="X16" s="5"/>
      <c r="Y16" s="5"/>
    </row>
    <row r="17" spans="1:25" ht="14.25">
      <c r="A17" t="s">
        <v>75</v>
      </c>
      <c r="B17" t="s">
        <v>76</v>
      </c>
      <c r="C17" t="s">
        <v>78</v>
      </c>
      <c r="E17" t="s">
        <v>61</v>
      </c>
      <c r="G17" t="s">
        <v>79</v>
      </c>
    </row>
    <row r="18" spans="1:25" ht="14.25">
      <c r="A18" s="5" t="s">
        <v>80</v>
      </c>
      <c r="B18" s="5" t="s">
        <v>81</v>
      </c>
      <c r="C18" s="5" t="s">
        <v>82</v>
      </c>
      <c r="D18" s="5"/>
      <c r="E18" s="5" t="s">
        <v>33</v>
      </c>
      <c r="F18" s="5"/>
      <c r="G18" s="5" t="s">
        <v>79</v>
      </c>
      <c r="H18" s="5" t="s">
        <v>36</v>
      </c>
      <c r="I18" s="5" t="s">
        <v>37</v>
      </c>
      <c r="J18" s="5"/>
      <c r="K18" s="5" t="str">
        <f>CONCATENATE(IF(M18="YES","UC1;",""),IF(N18="YES"," UC2;",""),IF(O18="YES"," UC3",""))</f>
        <v xml:space="preserve"> UC2; UC3</v>
      </c>
      <c r="L18" s="5" t="str">
        <f>CONCATENATE(IF(P18="YES","e-Notification;",""),IF(Q18="YES"," e-Access;",""),IF(R18="YES"," e-Submission;",""),IF(S18="YES"," e-Evaluation;",""),IF(T18="YES"," e-Awarding;",""),IF(U18="YES"," e-Request;",""),IF(V18="YES"," e-Ordering;",""),IF(W18="YES"," e-Fulfiltment;",""),IF(X18="YES"," e-Invoicing;",""),IF(Y18="YES"," e-Payment;",""))</f>
        <v>e-Notification;</v>
      </c>
      <c r="M18" s="5"/>
      <c r="N18" s="5" t="s">
        <v>36</v>
      </c>
      <c r="O18" s="5" t="s">
        <v>36</v>
      </c>
      <c r="P18" s="5" t="s">
        <v>36</v>
      </c>
      <c r="Q18" s="5"/>
      <c r="R18" s="5"/>
      <c r="S18" s="5"/>
      <c r="T18" s="5"/>
      <c r="U18" s="5"/>
      <c r="V18" s="5"/>
      <c r="W18" s="5"/>
      <c r="X18" s="5"/>
      <c r="Y18" s="5"/>
    </row>
    <row r="19" spans="1:25" ht="14.25">
      <c r="A19" t="s">
        <v>80</v>
      </c>
      <c r="B19" t="s">
        <v>81</v>
      </c>
      <c r="C19" t="s">
        <v>83</v>
      </c>
      <c r="E19" t="s">
        <v>64</v>
      </c>
      <c r="G19" t="s">
        <v>79</v>
      </c>
    </row>
    <row r="20" spans="1:25" ht="14.25">
      <c r="A20" t="s">
        <v>80</v>
      </c>
      <c r="B20" t="s">
        <v>81</v>
      </c>
      <c r="C20" t="s">
        <v>84</v>
      </c>
      <c r="E20" t="s">
        <v>61</v>
      </c>
      <c r="G20" t="s">
        <v>79</v>
      </c>
    </row>
    <row r="21" spans="1:25" ht="14.25">
      <c r="A21" t="s">
        <v>80</v>
      </c>
      <c r="B21" t="s">
        <v>81</v>
      </c>
      <c r="C21" t="s">
        <v>85</v>
      </c>
      <c r="E21" t="s">
        <v>44</v>
      </c>
      <c r="G21" t="s">
        <v>86</v>
      </c>
    </row>
    <row r="22" spans="1:25" ht="14.25">
      <c r="A22" s="5" t="s">
        <v>87</v>
      </c>
      <c r="B22" s="5" t="s">
        <v>88</v>
      </c>
      <c r="C22" s="5" t="s">
        <v>89</v>
      </c>
      <c r="D22" s="5"/>
      <c r="E22" s="5" t="s">
        <v>33</v>
      </c>
      <c r="F22" s="5" t="s">
        <v>90</v>
      </c>
      <c r="G22" s="5" t="s">
        <v>86</v>
      </c>
      <c r="H22" s="5" t="s">
        <v>36</v>
      </c>
      <c r="I22" s="5" t="s">
        <v>91</v>
      </c>
      <c r="J22" s="5"/>
      <c r="K22" s="5" t="str">
        <f>CONCATENATE(IF(M22="YES","UC1;",""),IF(N22="YES"," UC2;",""),IF(O22="YES"," UC3",""))</f>
        <v>UC1; UC2;</v>
      </c>
      <c r="L22" s="5" t="str">
        <f>CONCATENATE(IF(P22="YES","e-Notification;",""),IF(Q22="YES"," e-Access;",""),IF(R22="YES"," e-Submission;",""),IF(S22="YES"," e-Evaluation;",""),IF(T22="YES"," e-Awarding;",""),IF(U22="YES"," e-Request;",""),IF(V22="YES"," e-Ordering;",""),IF(W22="YES"," e-Fulfiltment;",""),IF(X22="YES"," e-Invoicing;",""),IF(Y22="YES"," e-Payment;",""))</f>
        <v>e-Notification; e-Evaluation; e-Awarding;</v>
      </c>
      <c r="M22" s="5" t="s">
        <v>36</v>
      </c>
      <c r="N22" s="5" t="s">
        <v>36</v>
      </c>
      <c r="O22" s="5"/>
      <c r="P22" s="5" t="s">
        <v>36</v>
      </c>
      <c r="Q22" s="5"/>
      <c r="R22" s="5"/>
      <c r="S22" s="5" t="s">
        <v>36</v>
      </c>
      <c r="T22" s="5" t="s">
        <v>36</v>
      </c>
      <c r="U22" s="5"/>
      <c r="V22" s="5"/>
      <c r="W22" s="5"/>
      <c r="X22" s="5"/>
      <c r="Y22" s="5"/>
    </row>
    <row r="23" spans="1:25" ht="14.25">
      <c r="A23" t="s">
        <v>87</v>
      </c>
      <c r="B23" t="s">
        <v>88</v>
      </c>
      <c r="C23" t="s">
        <v>92</v>
      </c>
      <c r="E23" t="s">
        <v>64</v>
      </c>
      <c r="G23" t="s">
        <v>86</v>
      </c>
    </row>
    <row r="24" spans="1:25" ht="14.25">
      <c r="A24" t="s">
        <v>87</v>
      </c>
      <c r="B24" t="s">
        <v>88</v>
      </c>
      <c r="C24" t="s">
        <v>93</v>
      </c>
      <c r="E24" t="s">
        <v>39</v>
      </c>
      <c r="F24" t="s">
        <v>94</v>
      </c>
      <c r="G24" t="s">
        <v>86</v>
      </c>
    </row>
    <row r="25" spans="1:25" ht="14.25">
      <c r="A25" t="s">
        <v>87</v>
      </c>
      <c r="B25" t="s">
        <v>88</v>
      </c>
      <c r="C25" t="s">
        <v>95</v>
      </c>
      <c r="E25" t="s">
        <v>39</v>
      </c>
      <c r="F25" t="s">
        <v>96</v>
      </c>
      <c r="G25" t="s">
        <v>86</v>
      </c>
    </row>
    <row r="26" spans="1:25" ht="14.25">
      <c r="A26" t="s">
        <v>87</v>
      </c>
      <c r="B26" t="s">
        <v>88</v>
      </c>
      <c r="C26" t="s">
        <v>97</v>
      </c>
      <c r="E26" t="s">
        <v>98</v>
      </c>
      <c r="F26" t="s">
        <v>99</v>
      </c>
      <c r="G26" t="s">
        <v>86</v>
      </c>
    </row>
    <row r="27" spans="1:25" ht="14.25">
      <c r="A27" t="s">
        <v>87</v>
      </c>
      <c r="B27" t="s">
        <v>88</v>
      </c>
      <c r="C27" t="s">
        <v>100</v>
      </c>
      <c r="E27" t="s">
        <v>101</v>
      </c>
      <c r="F27" t="s">
        <v>102</v>
      </c>
      <c r="G27" t="s">
        <v>86</v>
      </c>
    </row>
    <row r="28" spans="1:25" ht="14.25">
      <c r="A28" t="s">
        <v>87</v>
      </c>
      <c r="B28" t="s">
        <v>88</v>
      </c>
      <c r="C28" t="s">
        <v>103</v>
      </c>
      <c r="E28" t="s">
        <v>44</v>
      </c>
      <c r="G28" t="s">
        <v>86</v>
      </c>
    </row>
    <row r="29" spans="1:25" ht="14.25">
      <c r="A29" t="s">
        <v>87</v>
      </c>
      <c r="B29" t="s">
        <v>88</v>
      </c>
      <c r="C29" t="s">
        <v>104</v>
      </c>
      <c r="E29" t="s">
        <v>44</v>
      </c>
      <c r="G29" t="s">
        <v>86</v>
      </c>
    </row>
    <row r="30" spans="1:25" ht="14.25">
      <c r="A30" t="s">
        <v>87</v>
      </c>
      <c r="B30" t="s">
        <v>88</v>
      </c>
      <c r="C30" t="s">
        <v>105</v>
      </c>
      <c r="E30" t="s">
        <v>45</v>
      </c>
      <c r="G30" t="s">
        <v>86</v>
      </c>
    </row>
    <row r="31" spans="1:25" ht="14.25">
      <c r="A31" t="s">
        <v>87</v>
      </c>
      <c r="B31" t="s">
        <v>88</v>
      </c>
      <c r="C31" t="s">
        <v>106</v>
      </c>
      <c r="E31" t="s">
        <v>107</v>
      </c>
      <c r="F31" t="s">
        <v>108</v>
      </c>
      <c r="G31" t="s">
        <v>86</v>
      </c>
    </row>
    <row r="32" spans="1:25" ht="14.25">
      <c r="A32" t="s">
        <v>87</v>
      </c>
      <c r="B32" t="s">
        <v>88</v>
      </c>
      <c r="C32" t="s">
        <v>109</v>
      </c>
      <c r="E32" t="s">
        <v>107</v>
      </c>
      <c r="F32" t="s">
        <v>110</v>
      </c>
      <c r="G32" t="s">
        <v>111</v>
      </c>
    </row>
    <row r="33" spans="1:25" ht="14.25">
      <c r="A33" s="5" t="s">
        <v>112</v>
      </c>
      <c r="B33" s="5" t="s">
        <v>113</v>
      </c>
      <c r="C33" s="5" t="s">
        <v>114</v>
      </c>
      <c r="D33" s="5"/>
      <c r="E33" s="5" t="s">
        <v>33</v>
      </c>
      <c r="F33" s="5"/>
      <c r="G33" s="5" t="s">
        <v>111</v>
      </c>
      <c r="H33" s="5" t="s">
        <v>36</v>
      </c>
      <c r="I33" s="5" t="s">
        <v>37</v>
      </c>
      <c r="J33" s="5"/>
      <c r="K33" s="5" t="str">
        <f>CONCATENATE(IF(M33="YES","UC1;",""),IF(N33="YES"," UC2;",""),IF(O33="YES"," UC3",""))</f>
        <v>UC1; UC2;</v>
      </c>
      <c r="L33" s="5" t="str">
        <f>CONCATENATE(IF(P33="YES","e-Notification;",""),IF(Q33="YES"," e-Access;",""),IF(R33="YES"," e-Submission;",""),IF(S33="YES"," e-Evaluation;",""),IF(T33="YES"," e-Awarding;",""),IF(U33="YES"," e-Request;",""),IF(V33="YES"," e-Ordering;",""),IF(W33="YES"," e-Fulfiltment;",""),IF(X33="YES"," e-Invoicing;",""),IF(Y33="YES"," e-Payment;",""))</f>
        <v/>
      </c>
      <c r="M33" s="5" t="s">
        <v>36</v>
      </c>
      <c r="N33" s="5" t="s">
        <v>36</v>
      </c>
      <c r="O33" s="5"/>
      <c r="P33" s="5"/>
      <c r="Q33" s="5"/>
      <c r="R33" s="5"/>
      <c r="S33" s="5"/>
      <c r="T33" s="5"/>
      <c r="U33" s="5"/>
      <c r="V33" s="5"/>
      <c r="W33" s="5"/>
      <c r="X33" s="5"/>
      <c r="Y33" s="5"/>
    </row>
    <row r="34" spans="1:25" ht="14.25">
      <c r="A34" t="s">
        <v>112</v>
      </c>
      <c r="B34" t="s">
        <v>113</v>
      </c>
      <c r="C34" t="s">
        <v>115</v>
      </c>
      <c r="E34" t="s">
        <v>64</v>
      </c>
      <c r="G34" t="s">
        <v>111</v>
      </c>
    </row>
    <row r="35" spans="1:25" ht="14.25">
      <c r="A35" t="s">
        <v>112</v>
      </c>
      <c r="B35" t="s">
        <v>113</v>
      </c>
      <c r="C35" t="s">
        <v>116</v>
      </c>
      <c r="E35" t="s">
        <v>61</v>
      </c>
      <c r="G35" t="s">
        <v>111</v>
      </c>
    </row>
    <row r="36" spans="1:25" ht="14.25">
      <c r="A36" t="s">
        <v>112</v>
      </c>
      <c r="B36" t="s">
        <v>113</v>
      </c>
      <c r="C36" t="s">
        <v>117</v>
      </c>
      <c r="E36" t="s">
        <v>61</v>
      </c>
      <c r="G36" t="s">
        <v>111</v>
      </c>
    </row>
    <row r="37" spans="1:25" ht="14.25">
      <c r="A37" t="s">
        <v>112</v>
      </c>
      <c r="B37" t="s">
        <v>113</v>
      </c>
      <c r="C37" t="s">
        <v>118</v>
      </c>
      <c r="E37" t="s">
        <v>61</v>
      </c>
      <c r="G37" t="s">
        <v>119</v>
      </c>
    </row>
    <row r="38" spans="1:25" ht="14.25">
      <c r="A38" s="5" t="s">
        <v>120</v>
      </c>
      <c r="B38" s="5" t="s">
        <v>121</v>
      </c>
      <c r="C38" s="5" t="s">
        <v>122</v>
      </c>
      <c r="D38" s="5"/>
      <c r="E38" s="5" t="s">
        <v>33</v>
      </c>
      <c r="F38" s="5"/>
      <c r="G38" s="5" t="s">
        <v>123</v>
      </c>
      <c r="H38" s="5" t="s">
        <v>36</v>
      </c>
      <c r="I38" s="5" t="s">
        <v>37</v>
      </c>
      <c r="J38" s="5"/>
      <c r="K38" s="5" t="str">
        <f>CONCATENATE(IF(M38="YES","UC1;",""),IF(N38="YES"," UC2;",""),IF(O38="YES"," UC3",""))</f>
        <v/>
      </c>
      <c r="L38" s="5" t="str">
        <f>CONCATENATE(IF(P38="YES","e-Notification;",""),IF(Q38="YES"," e-Access;",""),IF(R38="YES"," e-Submission;",""),IF(S38="YES"," e-Evaluation;",""),IF(T38="YES"," e-Awarding;",""),IF(U38="YES"," e-Request;",""),IF(V38="YES"," e-Ordering;",""),IF(W38="YES"," e-Fulfiltment;",""),IF(X38="YES"," e-Invoicing;",""),IF(Y38="YES"," e-Payment;",""))</f>
        <v>e-Notification;</v>
      </c>
      <c r="M38" s="5"/>
      <c r="N38" s="5"/>
      <c r="O38" s="5"/>
      <c r="P38" s="5" t="s">
        <v>36</v>
      </c>
      <c r="Q38" s="5"/>
      <c r="R38" s="5"/>
      <c r="S38" s="5"/>
      <c r="T38" s="5"/>
      <c r="U38" s="5"/>
      <c r="V38" s="5"/>
      <c r="W38" s="5"/>
      <c r="X38" s="5"/>
      <c r="Y38" s="5"/>
    </row>
    <row r="39" spans="1:25" ht="14.25">
      <c r="A39" s="5" t="s">
        <v>124</v>
      </c>
      <c r="B39" s="5" t="s">
        <v>125</v>
      </c>
      <c r="C39" s="5" t="s">
        <v>126</v>
      </c>
      <c r="D39" s="5"/>
      <c r="E39" s="5" t="s">
        <v>33</v>
      </c>
      <c r="F39" s="5" t="s">
        <v>127</v>
      </c>
      <c r="G39" s="5" t="s">
        <v>123</v>
      </c>
      <c r="H39" s="5" t="s">
        <v>36</v>
      </c>
      <c r="I39" s="5" t="s">
        <v>37</v>
      </c>
      <c r="J39" s="5"/>
      <c r="K39" s="5" t="str">
        <f>CONCATENATE(IF(M39="YES","UC1;",""),IF(N39="YES"," UC2;",""),IF(O39="YES"," UC3",""))</f>
        <v>UC1; UC3</v>
      </c>
      <c r="L39" s="5" t="str">
        <f>CONCATENATE(IF(P39="YES","e-Notification;",""),IF(Q39="YES"," e-Access;",""),IF(R39="YES"," e-Submission;",""),IF(S39="YES"," e-Evaluation;",""),IF(T39="YES"," e-Awarding;",""),IF(U39="YES"," e-Request;",""),IF(V39="YES"," e-Ordering;",""),IF(W39="YES"," e-Fulfiltment;",""),IF(X39="YES"," e-Invoicing;",""),IF(Y39="YES"," e-Payment;",""))</f>
        <v>e-Notification; e-Awarding;</v>
      </c>
      <c r="M39" s="5" t="s">
        <v>36</v>
      </c>
      <c r="N39" s="5"/>
      <c r="O39" s="5" t="s">
        <v>36</v>
      </c>
      <c r="P39" s="5" t="s">
        <v>36</v>
      </c>
      <c r="Q39" s="5"/>
      <c r="R39" s="5"/>
      <c r="S39" s="5"/>
      <c r="T39" s="5" t="s">
        <v>36</v>
      </c>
      <c r="U39" s="5"/>
      <c r="V39" s="5"/>
      <c r="W39" s="5"/>
      <c r="X39" s="5"/>
      <c r="Y39" s="5"/>
    </row>
    <row r="40" spans="1:25" ht="14.25">
      <c r="A40" t="s">
        <v>124</v>
      </c>
      <c r="B40" t="s">
        <v>125</v>
      </c>
      <c r="C40" t="s">
        <v>128</v>
      </c>
      <c r="E40" t="s">
        <v>107</v>
      </c>
      <c r="F40" t="s">
        <v>129</v>
      </c>
      <c r="G40" t="s">
        <v>123</v>
      </c>
    </row>
    <row r="41" spans="1:25" ht="14.25">
      <c r="A41" t="s">
        <v>124</v>
      </c>
      <c r="B41" t="s">
        <v>125</v>
      </c>
      <c r="C41" t="s">
        <v>130</v>
      </c>
      <c r="E41" t="s">
        <v>107</v>
      </c>
      <c r="F41" t="s">
        <v>131</v>
      </c>
      <c r="G41" t="s">
        <v>123</v>
      </c>
    </row>
    <row r="42" spans="1:25" ht="14.25">
      <c r="A42" t="s">
        <v>124</v>
      </c>
      <c r="B42" t="s">
        <v>125</v>
      </c>
      <c r="C42" t="s">
        <v>132</v>
      </c>
      <c r="E42" t="s">
        <v>44</v>
      </c>
      <c r="G42" t="s">
        <v>123</v>
      </c>
    </row>
    <row r="43" spans="1:25" ht="14.25">
      <c r="A43" t="s">
        <v>124</v>
      </c>
      <c r="B43" t="s">
        <v>125</v>
      </c>
      <c r="C43" t="s">
        <v>133</v>
      </c>
      <c r="E43" t="s">
        <v>44</v>
      </c>
      <c r="G43" t="s">
        <v>134</v>
      </c>
    </row>
    <row r="44" spans="1:25" ht="14.25">
      <c r="A44" s="5" t="s">
        <v>135</v>
      </c>
      <c r="B44" s="5" t="s">
        <v>136</v>
      </c>
      <c r="C44" s="5" t="s">
        <v>137</v>
      </c>
      <c r="D44" s="5"/>
      <c r="E44" s="5" t="s">
        <v>33</v>
      </c>
      <c r="F44" s="5" t="s">
        <v>138</v>
      </c>
      <c r="G44" s="5" t="s">
        <v>134</v>
      </c>
      <c r="H44" s="5" t="s">
        <v>36</v>
      </c>
      <c r="I44" s="5" t="s">
        <v>139</v>
      </c>
      <c r="J44" s="5"/>
      <c r="K44" s="5" t="str">
        <f>CONCATENATE(IF(M44="YES","UC1;",""),IF(N44="YES"," UC2;",""),IF(O44="YES"," UC3",""))</f>
        <v/>
      </c>
      <c r="L44" s="5" t="str">
        <f>CONCATENATE(IF(P44="YES","e-Notification;",""),IF(Q44="YES"," e-Access;",""),IF(R44="YES"," e-Submission;",""),IF(S44="YES"," e-Evaluation;",""),IF(T44="YES"," e-Awarding;",""),IF(U44="YES"," e-Request;",""),IF(V44="YES"," e-Ordering;",""),IF(W44="YES"," e-Fulfiltment;",""),IF(X44="YES"," e-Invoicing;",""),IF(Y44="YES"," e-Payment;",""))</f>
        <v>e-Notification; e-Awarding;</v>
      </c>
      <c r="M44" s="5"/>
      <c r="N44" s="5"/>
      <c r="O44" s="5"/>
      <c r="P44" s="5" t="s">
        <v>36</v>
      </c>
      <c r="Q44" s="5"/>
      <c r="R44" s="5"/>
      <c r="S44" s="5"/>
      <c r="T44" s="5" t="s">
        <v>36</v>
      </c>
      <c r="U44" s="5"/>
      <c r="V44" s="5"/>
      <c r="W44" s="5"/>
      <c r="X44" s="5"/>
      <c r="Y44" s="5"/>
    </row>
    <row r="45" spans="1:25" ht="14.25">
      <c r="A45" t="s">
        <v>135</v>
      </c>
      <c r="B45" t="s">
        <v>136</v>
      </c>
      <c r="C45" t="s">
        <v>140</v>
      </c>
      <c r="E45" t="s">
        <v>64</v>
      </c>
      <c r="G45" t="s">
        <v>141</v>
      </c>
    </row>
    <row r="46" spans="1:25" ht="14.25">
      <c r="A46" s="5" t="s">
        <v>142</v>
      </c>
      <c r="B46" s="5" t="s">
        <v>143</v>
      </c>
      <c r="C46" s="5" t="s">
        <v>144</v>
      </c>
      <c r="D46" s="5"/>
      <c r="E46" s="5" t="s">
        <v>33</v>
      </c>
      <c r="F46" s="5" t="s">
        <v>145</v>
      </c>
      <c r="G46" s="5" t="s">
        <v>141</v>
      </c>
      <c r="H46" s="5" t="s">
        <v>36</v>
      </c>
      <c r="I46" s="5" t="s">
        <v>37</v>
      </c>
      <c r="J46" s="5"/>
      <c r="K46" s="5" t="str">
        <f>CONCATENATE(IF(M46="YES","UC1;",""),IF(N46="YES"," UC2;",""),IF(O46="YES"," UC3",""))</f>
        <v/>
      </c>
      <c r="L46" s="5" t="str">
        <f>CONCATENATE(IF(P46="YES","e-Notification;",""),IF(Q46="YES"," e-Access;",""),IF(R46="YES"," e-Submission;",""),IF(S46="YES"," e-Evaluation;",""),IF(T46="YES"," e-Awarding;",""),IF(U46="YES"," e-Request;",""),IF(V46="YES"," e-Ordering;",""),IF(W46="YES"," e-Fulfiltment;",""),IF(X46="YES"," e-Invoicing;",""),IF(Y46="YES"," e-Payment;",""))</f>
        <v>e-Notification; e-Awarding;</v>
      </c>
      <c r="M46" s="5"/>
      <c r="N46" s="5"/>
      <c r="O46" s="5"/>
      <c r="P46" s="5" t="s">
        <v>36</v>
      </c>
      <c r="Q46" s="5"/>
      <c r="R46" s="5"/>
      <c r="S46" s="5"/>
      <c r="T46" s="5" t="s">
        <v>36</v>
      </c>
      <c r="U46" s="5"/>
      <c r="V46" s="5"/>
      <c r="W46" s="5"/>
      <c r="X46" s="5"/>
      <c r="Y46" s="5"/>
    </row>
    <row r="47" spans="1:25" ht="14.25">
      <c r="A47" t="s">
        <v>142</v>
      </c>
      <c r="B47" t="s">
        <v>143</v>
      </c>
      <c r="C47" t="s">
        <v>146</v>
      </c>
      <c r="E47" t="s">
        <v>64</v>
      </c>
      <c r="G47" t="s">
        <v>147</v>
      </c>
    </row>
    <row r="48" spans="1:25" ht="14.25">
      <c r="A48" s="5" t="s">
        <v>148</v>
      </c>
      <c r="B48" s="5" t="s">
        <v>149</v>
      </c>
      <c r="C48" s="5" t="s">
        <v>150</v>
      </c>
      <c r="D48" s="5"/>
      <c r="E48" s="5" t="s">
        <v>33</v>
      </c>
      <c r="F48" s="5" t="s">
        <v>151</v>
      </c>
      <c r="G48" s="5" t="s">
        <v>147</v>
      </c>
      <c r="H48" s="5" t="s">
        <v>36</v>
      </c>
      <c r="I48" s="5" t="s">
        <v>91</v>
      </c>
      <c r="J48" s="5"/>
      <c r="K48" s="5" t="str">
        <f>CONCATENATE(IF(M48="YES","UC1;",""),IF(N48="YES"," UC2;",""),IF(O48="YES"," UC3",""))</f>
        <v/>
      </c>
      <c r="L48" s="5" t="str">
        <f>CONCATENATE(IF(P48="YES","e-Notification;",""),IF(Q48="YES"," e-Access;",""),IF(R48="YES"," e-Submission;",""),IF(S48="YES"," e-Evaluation;",""),IF(T48="YES"," e-Awarding;",""),IF(U48="YES"," e-Request;",""),IF(V48="YES"," e-Ordering;",""),IF(W48="YES"," e-Fulfiltment;",""),IF(X48="YES"," e-Invoicing;",""),IF(Y48="YES"," e-Payment;",""))</f>
        <v>e-Notification;</v>
      </c>
      <c r="M48" s="5"/>
      <c r="N48" s="5"/>
      <c r="O48" s="5"/>
      <c r="P48" s="5" t="s">
        <v>36</v>
      </c>
      <c r="Q48" s="5"/>
      <c r="R48" s="5"/>
      <c r="S48" s="5"/>
      <c r="T48" s="5"/>
      <c r="U48" s="5"/>
      <c r="V48" s="5"/>
      <c r="W48" s="5"/>
      <c r="X48" s="5"/>
      <c r="Y48" s="5"/>
    </row>
    <row r="49" spans="1:25" ht="14.25">
      <c r="A49" t="s">
        <v>148</v>
      </c>
      <c r="B49" t="s">
        <v>149</v>
      </c>
      <c r="C49" t="s">
        <v>152</v>
      </c>
      <c r="E49" t="s">
        <v>64</v>
      </c>
      <c r="G49" t="s">
        <v>147</v>
      </c>
    </row>
    <row r="50" spans="1:25" ht="14.25">
      <c r="A50" t="s">
        <v>148</v>
      </c>
      <c r="B50" t="s">
        <v>149</v>
      </c>
      <c r="C50" t="s">
        <v>153</v>
      </c>
      <c r="E50" t="s">
        <v>154</v>
      </c>
      <c r="F50" t="s">
        <v>155</v>
      </c>
    </row>
    <row r="51" spans="1:25" ht="14.25">
      <c r="A51" s="5" t="s">
        <v>156</v>
      </c>
      <c r="B51" s="5" t="s">
        <v>157</v>
      </c>
      <c r="C51" s="5" t="s">
        <v>158</v>
      </c>
      <c r="D51" s="5"/>
      <c r="E51" s="5" t="s">
        <v>101</v>
      </c>
      <c r="F51" s="5" t="s">
        <v>159</v>
      </c>
      <c r="G51" s="5"/>
      <c r="H51" s="5" t="s">
        <v>36</v>
      </c>
      <c r="I51" s="5" t="s">
        <v>160</v>
      </c>
      <c r="J51" s="5" t="s">
        <v>161</v>
      </c>
      <c r="K51" s="5" t="str">
        <f>CONCATENATE(IF(M51="YES","UC1;",""),IF(N51="YES"," UC2;",""),IF(O51="YES"," UC3",""))</f>
        <v>UC1; UC2; UC3</v>
      </c>
      <c r="L51" s="5" t="str">
        <f>CONCATENATE(IF(P51="YES","e-Notification;",""),IF(Q51="YES"," e-Access;",""),IF(R51="YES"," e-Submission;",""),IF(S51="YES"," e-Evaluation;",""),IF(T51="YES"," e-Awarding;",""),IF(U51="YES"," e-Request;",""),IF(V51="YES"," e-Ordering;",""),IF(W51="YES"," e-Fulfiltment;",""),IF(X51="YES"," e-Invoicing;",""),IF(Y51="YES"," e-Payment;",""))</f>
        <v>e-Notification; e-Access; e-Submission; e-Evaluation; e-Awarding; e-Request; e-Ordering; e-Fulfiltment; e-Invoicing; e-Payment;</v>
      </c>
      <c r="M51" s="5" t="s">
        <v>36</v>
      </c>
      <c r="N51" s="5" t="s">
        <v>36</v>
      </c>
      <c r="O51" s="5" t="s">
        <v>36</v>
      </c>
      <c r="P51" s="5" t="s">
        <v>36</v>
      </c>
      <c r="Q51" s="5" t="s">
        <v>36</v>
      </c>
      <c r="R51" s="5" t="s">
        <v>36</v>
      </c>
      <c r="S51" s="5" t="s">
        <v>36</v>
      </c>
      <c r="T51" s="5" t="s">
        <v>36</v>
      </c>
      <c r="U51" s="5" t="s">
        <v>36</v>
      </c>
      <c r="V51" s="5" t="s">
        <v>36</v>
      </c>
      <c r="W51" s="5" t="s">
        <v>36</v>
      </c>
      <c r="X51" s="5" t="s">
        <v>36</v>
      </c>
      <c r="Y51" s="5" t="s">
        <v>36</v>
      </c>
    </row>
    <row r="52" spans="1:25" ht="14.25">
      <c r="A52" t="s">
        <v>156</v>
      </c>
      <c r="B52" t="s">
        <v>157</v>
      </c>
      <c r="C52" t="s">
        <v>162</v>
      </c>
      <c r="E52" t="s">
        <v>101</v>
      </c>
      <c r="F52" t="s">
        <v>163</v>
      </c>
    </row>
    <row r="53" spans="1:25" ht="14.25">
      <c r="A53" t="s">
        <v>156</v>
      </c>
      <c r="B53" t="s">
        <v>157</v>
      </c>
      <c r="C53" t="s">
        <v>164</v>
      </c>
      <c r="E53" t="s">
        <v>107</v>
      </c>
      <c r="F53" t="s">
        <v>165</v>
      </c>
    </row>
    <row r="54" spans="1:25" ht="14.25">
      <c r="A54" t="s">
        <v>156</v>
      </c>
      <c r="B54" t="s">
        <v>157</v>
      </c>
      <c r="C54" t="s">
        <v>166</v>
      </c>
      <c r="E54" t="s">
        <v>167</v>
      </c>
      <c r="F54" t="s">
        <v>168</v>
      </c>
    </row>
    <row r="55" spans="1:25" ht="14.25">
      <c r="A55" t="s">
        <v>156</v>
      </c>
      <c r="B55" t="s">
        <v>157</v>
      </c>
      <c r="C55" t="s">
        <v>169</v>
      </c>
      <c r="E55" t="s">
        <v>170</v>
      </c>
    </row>
    <row r="56" spans="1:25" ht="14.25">
      <c r="A56" t="s">
        <v>156</v>
      </c>
      <c r="B56" t="s">
        <v>157</v>
      </c>
      <c r="C56" t="s">
        <v>171</v>
      </c>
      <c r="E56" t="s">
        <v>98</v>
      </c>
      <c r="F56" t="s">
        <v>172</v>
      </c>
    </row>
    <row r="57" spans="1:25" ht="14.25">
      <c r="A57" t="s">
        <v>156</v>
      </c>
      <c r="B57" t="s">
        <v>157</v>
      </c>
      <c r="C57" t="s">
        <v>173</v>
      </c>
      <c r="E57" t="s">
        <v>154</v>
      </c>
      <c r="F57" t="s">
        <v>174</v>
      </c>
    </row>
    <row r="58" spans="1:25" ht="14.25">
      <c r="A58" t="s">
        <v>156</v>
      </c>
      <c r="B58" t="s">
        <v>157</v>
      </c>
      <c r="C58" t="s">
        <v>175</v>
      </c>
      <c r="E58" t="s">
        <v>45</v>
      </c>
      <c r="F58" t="s">
        <v>176</v>
      </c>
    </row>
    <row r="59" spans="1:25" ht="14.25">
      <c r="A59" t="s">
        <v>156</v>
      </c>
      <c r="B59" t="s">
        <v>157</v>
      </c>
      <c r="C59" t="s">
        <v>177</v>
      </c>
      <c r="E59" t="s">
        <v>39</v>
      </c>
      <c r="F59" t="s">
        <v>178</v>
      </c>
    </row>
    <row r="60" spans="1:25" ht="14.25">
      <c r="A60" t="s">
        <v>156</v>
      </c>
      <c r="B60" t="s">
        <v>157</v>
      </c>
      <c r="C60" t="s">
        <v>179</v>
      </c>
      <c r="E60" t="s">
        <v>167</v>
      </c>
      <c r="F60" t="s">
        <v>180</v>
      </c>
    </row>
    <row r="61" spans="1:25" ht="14.25">
      <c r="A61" t="s">
        <v>156</v>
      </c>
      <c r="B61" t="s">
        <v>157</v>
      </c>
      <c r="C61" t="s">
        <v>181</v>
      </c>
      <c r="E61" t="s">
        <v>39</v>
      </c>
      <c r="F61" t="s">
        <v>182</v>
      </c>
    </row>
    <row r="62" spans="1:25" ht="14.25">
      <c r="A62" t="s">
        <v>156</v>
      </c>
      <c r="B62" t="s">
        <v>157</v>
      </c>
      <c r="C62" t="s">
        <v>183</v>
      </c>
      <c r="E62" t="s">
        <v>101</v>
      </c>
      <c r="F62" t="s">
        <v>184</v>
      </c>
    </row>
    <row r="63" spans="1:25" ht="14.25">
      <c r="A63" s="5" t="s">
        <v>156</v>
      </c>
      <c r="B63" s="5" t="s">
        <v>185</v>
      </c>
      <c r="C63" s="5" t="s">
        <v>186</v>
      </c>
      <c r="D63" s="5"/>
      <c r="E63" s="5" t="s">
        <v>33</v>
      </c>
      <c r="F63" s="5"/>
      <c r="G63" s="5" t="s">
        <v>187</v>
      </c>
      <c r="H63" s="5" t="s">
        <v>36</v>
      </c>
      <c r="I63" s="5" t="s">
        <v>37</v>
      </c>
      <c r="J63" s="5"/>
      <c r="K63" s="5" t="str">
        <f>CONCATENATE(IF(M63="YES","UC1;",""),IF(N63="YES"," UC2;",""),IF(O63="YES"," UC3",""))</f>
        <v/>
      </c>
      <c r="L63" s="5" t="str">
        <f>CONCATENATE(IF(P63="YES","e-Notification;",""),IF(Q63="YES"," e-Access;",""),IF(R63="YES"," e-Submission;",""),IF(S63="YES"," e-Evaluation;",""),IF(T63="YES"," e-Awarding;",""),IF(U63="YES"," e-Request;",""),IF(V63="YES"," e-Ordering;",""),IF(W63="YES"," e-Fulfiltment;",""),IF(X63="YES"," e-Invoicing;",""),IF(Y63="YES"," e-Payment;",""))</f>
        <v/>
      </c>
      <c r="M63" s="5"/>
      <c r="N63" s="5"/>
      <c r="O63" s="5"/>
      <c r="P63" s="5"/>
      <c r="Q63" s="5"/>
      <c r="R63" s="5"/>
      <c r="S63" s="5"/>
      <c r="T63" s="5"/>
      <c r="U63" s="5"/>
      <c r="V63" s="5"/>
      <c r="W63" s="5"/>
      <c r="X63" s="5"/>
      <c r="Y63" s="5"/>
    </row>
    <row r="64" spans="1:25" ht="14.25">
      <c r="A64" t="s">
        <v>156</v>
      </c>
      <c r="B64" t="s">
        <v>185</v>
      </c>
      <c r="C64" t="s">
        <v>188</v>
      </c>
      <c r="E64" t="s">
        <v>64</v>
      </c>
    </row>
    <row r="65" spans="1:25" ht="14.25">
      <c r="A65" t="s">
        <v>156</v>
      </c>
      <c r="B65" t="s">
        <v>185</v>
      </c>
      <c r="C65" t="s">
        <v>189</v>
      </c>
      <c r="E65" t="s">
        <v>190</v>
      </c>
    </row>
    <row r="66" spans="1:25" ht="14.25">
      <c r="A66" t="s">
        <v>156</v>
      </c>
      <c r="B66" t="s">
        <v>185</v>
      </c>
      <c r="C66" t="s">
        <v>191</v>
      </c>
      <c r="E66" t="s">
        <v>192</v>
      </c>
    </row>
    <row r="67" spans="1:25" ht="14.25">
      <c r="A67" t="s">
        <v>156</v>
      </c>
      <c r="B67" t="s">
        <v>185</v>
      </c>
      <c r="C67" t="s">
        <v>193</v>
      </c>
      <c r="E67" t="s">
        <v>101</v>
      </c>
    </row>
    <row r="68" spans="1:25" ht="14.25">
      <c r="A68" t="s">
        <v>156</v>
      </c>
      <c r="B68" t="s">
        <v>185</v>
      </c>
      <c r="C68" t="s">
        <v>194</v>
      </c>
      <c r="E68" t="s">
        <v>44</v>
      </c>
      <c r="G68" t="s">
        <v>195</v>
      </c>
    </row>
    <row r="69" spans="1:25" ht="14.25">
      <c r="A69" s="5" t="s">
        <v>196</v>
      </c>
      <c r="B69" s="5" t="s">
        <v>197</v>
      </c>
      <c r="C69" s="5" t="s">
        <v>198</v>
      </c>
      <c r="D69" s="5"/>
      <c r="E69" s="5" t="s">
        <v>33</v>
      </c>
      <c r="F69" s="5"/>
      <c r="G69" s="5" t="s">
        <v>195</v>
      </c>
      <c r="H69" s="5" t="s">
        <v>36</v>
      </c>
      <c r="I69" s="5" t="s">
        <v>37</v>
      </c>
      <c r="J69" s="5"/>
      <c r="K69" s="5" t="str">
        <f>CONCATENATE(IF(M69="YES","UC1;",""),IF(N69="YES"," UC2;",""),IF(O69="YES"," UC3",""))</f>
        <v/>
      </c>
      <c r="L69" s="5" t="str">
        <f>CONCATENATE(IF(P69="YES","e-Notification;",""),IF(Q69="YES"," e-Access;",""),IF(R69="YES"," e-Submission;",""),IF(S69="YES"," e-Evaluation;",""),IF(T69="YES"," e-Awarding;",""),IF(U69="YES"," e-Request;",""),IF(V69="YES"," e-Ordering;",""),IF(W69="YES"," e-Fulfiltment;",""),IF(X69="YES"," e-Invoicing;",""),IF(Y69="YES"," e-Payment;",""))</f>
        <v>e-Notification; e-Access;</v>
      </c>
      <c r="M69" s="5"/>
      <c r="N69" s="5"/>
      <c r="O69" s="5"/>
      <c r="P69" s="5" t="s">
        <v>36</v>
      </c>
      <c r="Q69" s="5" t="s">
        <v>36</v>
      </c>
      <c r="R69" s="5"/>
      <c r="S69" s="5"/>
      <c r="T69" s="5"/>
      <c r="U69" s="5"/>
      <c r="V69" s="5"/>
      <c r="W69" s="5"/>
      <c r="X69" s="5"/>
      <c r="Y69" s="5"/>
    </row>
    <row r="70" spans="1:25" ht="14.25">
      <c r="A70" t="s">
        <v>196</v>
      </c>
      <c r="B70" t="s">
        <v>197</v>
      </c>
      <c r="C70" t="s">
        <v>199</v>
      </c>
      <c r="E70" t="s">
        <v>39</v>
      </c>
      <c r="F70" t="s">
        <v>200</v>
      </c>
      <c r="G70" t="s">
        <v>195</v>
      </c>
    </row>
    <row r="71" spans="1:25" ht="14.25">
      <c r="A71" t="s">
        <v>196</v>
      </c>
      <c r="B71" t="s">
        <v>197</v>
      </c>
      <c r="C71" t="s">
        <v>201</v>
      </c>
      <c r="E71" t="s">
        <v>44</v>
      </c>
      <c r="G71" t="s">
        <v>195</v>
      </c>
    </row>
    <row r="72" spans="1:25" ht="14.25">
      <c r="A72" t="s">
        <v>196</v>
      </c>
      <c r="B72" t="s">
        <v>197</v>
      </c>
      <c r="C72" t="s">
        <v>202</v>
      </c>
      <c r="E72" t="s">
        <v>61</v>
      </c>
      <c r="G72" t="s">
        <v>203</v>
      </c>
    </row>
    <row r="73" spans="1:25" ht="14.25">
      <c r="A73" s="5" t="s">
        <v>204</v>
      </c>
      <c r="B73" s="5" t="s">
        <v>205</v>
      </c>
      <c r="C73" s="5" t="s">
        <v>206</v>
      </c>
      <c r="D73" s="5"/>
      <c r="E73" s="5" t="s">
        <v>33</v>
      </c>
      <c r="F73" s="5" t="s">
        <v>207</v>
      </c>
      <c r="G73" s="5" t="s">
        <v>203</v>
      </c>
      <c r="H73" s="5" t="s">
        <v>36</v>
      </c>
      <c r="I73" s="5" t="s">
        <v>208</v>
      </c>
      <c r="J73" s="5"/>
      <c r="K73" s="5" t="str">
        <f>CONCATENATE(IF(M73="YES","UC1;",""),IF(N73="YES"," UC2;",""),IF(O73="YES"," UC3",""))</f>
        <v/>
      </c>
      <c r="L73" s="5" t="str">
        <f>CONCATENATE(IF(P73="YES","e-Notification;",""),IF(Q73="YES"," e-Access;",""),IF(R73="YES"," e-Submission;",""),IF(S73="YES"," e-Evaluation;",""),IF(T73="YES"," e-Awarding;",""),IF(U73="YES"," e-Request;",""),IF(V73="YES"," e-Ordering;",""),IF(W73="YES"," e-Fulfiltment;",""),IF(X73="YES"," e-Invoicing;",""),IF(Y73="YES"," e-Payment;",""))</f>
        <v>e-Notification;</v>
      </c>
      <c r="M73" s="5"/>
      <c r="N73" s="5"/>
      <c r="O73" s="5"/>
      <c r="P73" s="5" t="s">
        <v>36</v>
      </c>
      <c r="Q73" s="5"/>
      <c r="R73" s="5"/>
      <c r="S73" s="5"/>
      <c r="T73" s="5"/>
      <c r="U73" s="5"/>
      <c r="V73" s="5"/>
      <c r="W73" s="5"/>
      <c r="X73" s="5"/>
      <c r="Y73" s="5"/>
    </row>
    <row r="74" spans="1:25" ht="14.25">
      <c r="A74" t="s">
        <v>204</v>
      </c>
      <c r="B74" t="s">
        <v>205</v>
      </c>
      <c r="C74" t="s">
        <v>209</v>
      </c>
      <c r="E74" t="s">
        <v>64</v>
      </c>
      <c r="G74" t="s">
        <v>203</v>
      </c>
    </row>
    <row r="75" spans="1:25" ht="14.25">
      <c r="A75" t="s">
        <v>204</v>
      </c>
      <c r="B75" t="s">
        <v>205</v>
      </c>
      <c r="C75" t="s">
        <v>210</v>
      </c>
      <c r="E75" t="s">
        <v>61</v>
      </c>
      <c r="G75" t="s">
        <v>203</v>
      </c>
    </row>
    <row r="76" spans="1:25" ht="14.25">
      <c r="A76" t="s">
        <v>204</v>
      </c>
      <c r="B76" t="s">
        <v>205</v>
      </c>
      <c r="C76" t="s">
        <v>211</v>
      </c>
      <c r="E76" t="s">
        <v>61</v>
      </c>
      <c r="G76" t="s">
        <v>203</v>
      </c>
    </row>
    <row r="77" spans="1:25" ht="14.25">
      <c r="A77" t="s">
        <v>204</v>
      </c>
      <c r="B77" t="s">
        <v>205</v>
      </c>
      <c r="C77" t="s">
        <v>212</v>
      </c>
      <c r="E77" t="s">
        <v>61</v>
      </c>
      <c r="G77" t="s">
        <v>213</v>
      </c>
    </row>
    <row r="78" spans="1:25" ht="14.25">
      <c r="A78" s="5" t="s">
        <v>214</v>
      </c>
      <c r="B78" s="5" t="s">
        <v>215</v>
      </c>
      <c r="C78" s="5" t="s">
        <v>216</v>
      </c>
      <c r="D78" s="5"/>
      <c r="E78" s="5" t="s">
        <v>61</v>
      </c>
      <c r="F78" s="5"/>
      <c r="G78" s="5" t="s">
        <v>213</v>
      </c>
      <c r="H78" s="5" t="s">
        <v>36</v>
      </c>
      <c r="I78" s="5" t="s">
        <v>217</v>
      </c>
      <c r="J78" s="5"/>
      <c r="K78" s="5" t="str">
        <f>CONCATENATE(IF(M78="YES","UC1;",""),IF(N78="YES"," UC2;",""),IF(O78="YES"," UC3",""))</f>
        <v/>
      </c>
      <c r="L78" s="5" t="str">
        <f>CONCATENATE(IF(P78="YES","e-Notification;",""),IF(Q78="YES"," e-Access;",""),IF(R78="YES"," e-Submission;",""),IF(S78="YES"," e-Evaluation;",""),IF(T78="YES"," e-Awarding;",""),IF(U78="YES"," e-Request;",""),IF(V78="YES"," e-Ordering;",""),IF(W78="YES"," e-Fulfiltment;",""),IF(X78="YES"," e-Invoicing;",""),IF(Y78="YES"," e-Payment;",""))</f>
        <v>e-Notification;</v>
      </c>
      <c r="M78" s="5"/>
      <c r="N78" s="5"/>
      <c r="O78" s="5"/>
      <c r="P78" s="5" t="s">
        <v>36</v>
      </c>
      <c r="Q78" s="5"/>
      <c r="R78" s="5"/>
      <c r="S78" s="5"/>
      <c r="T78" s="5"/>
      <c r="U78" s="5"/>
      <c r="V78" s="5"/>
      <c r="W78" s="5"/>
      <c r="X78" s="5"/>
      <c r="Y78" s="5"/>
    </row>
    <row r="79" spans="1:25" ht="14.25">
      <c r="A79" t="s">
        <v>214</v>
      </c>
      <c r="B79" t="s">
        <v>215</v>
      </c>
      <c r="C79" t="s">
        <v>218</v>
      </c>
      <c r="E79" t="s">
        <v>98</v>
      </c>
      <c r="F79" t="s">
        <v>219</v>
      </c>
      <c r="G79" t="s">
        <v>213</v>
      </c>
    </row>
    <row r="80" spans="1:25" ht="14.25">
      <c r="A80" t="s">
        <v>214</v>
      </c>
      <c r="B80" t="s">
        <v>215</v>
      </c>
      <c r="C80" t="s">
        <v>220</v>
      </c>
      <c r="E80" t="s">
        <v>61</v>
      </c>
    </row>
    <row r="81" spans="1:25" ht="14.25">
      <c r="A81" s="5" t="s">
        <v>221</v>
      </c>
      <c r="B81" s="5" t="s">
        <v>222</v>
      </c>
      <c r="C81" s="5" t="s">
        <v>223</v>
      </c>
      <c r="D81" s="5"/>
      <c r="E81" s="5" t="s">
        <v>33</v>
      </c>
      <c r="F81" s="5" t="s">
        <v>224</v>
      </c>
      <c r="G81" s="5"/>
      <c r="H81" s="5" t="s">
        <v>36</v>
      </c>
      <c r="I81" s="5" t="s">
        <v>208</v>
      </c>
      <c r="J81" s="5"/>
      <c r="K81" s="5" t="str">
        <f>CONCATENATE(IF(M81="YES","UC1;",""),IF(N81="YES"," UC2;",""),IF(O81="YES"," UC3",""))</f>
        <v>UC1; UC2;</v>
      </c>
      <c r="L81" s="5" t="str">
        <f>CONCATENATE(IF(P81="YES","e-Notification;",""),IF(Q81="YES"," e-Access;",""),IF(R81="YES"," e-Submission;",""),IF(S81="YES"," e-Evaluation;",""),IF(T81="YES"," e-Awarding;",""),IF(U81="YES"," e-Request;",""),IF(V81="YES"," e-Ordering;",""),IF(W81="YES"," e-Fulfiltment;",""),IF(X81="YES"," e-Invoicing;",""),IF(Y81="YES"," e-Payment;",""))</f>
        <v>e-Notification; e-Access;</v>
      </c>
      <c r="M81" s="5" t="s">
        <v>36</v>
      </c>
      <c r="N81" s="5" t="s">
        <v>36</v>
      </c>
      <c r="O81" s="5"/>
      <c r="P81" s="5" t="s">
        <v>36</v>
      </c>
      <c r="Q81" s="5" t="s">
        <v>36</v>
      </c>
      <c r="R81" s="5"/>
      <c r="S81" s="5"/>
      <c r="T81" s="5"/>
      <c r="U81" s="5"/>
      <c r="V81" s="5"/>
      <c r="W81" s="5"/>
      <c r="X81" s="5"/>
      <c r="Y81" s="5"/>
    </row>
    <row r="82" spans="1:25" ht="14.25">
      <c r="A82" t="s">
        <v>221</v>
      </c>
      <c r="B82" t="s">
        <v>222</v>
      </c>
      <c r="C82" t="s">
        <v>225</v>
      </c>
      <c r="E82" t="s">
        <v>64</v>
      </c>
    </row>
    <row r="83" spans="1:25" ht="14.25">
      <c r="A83" t="s">
        <v>221</v>
      </c>
      <c r="B83" t="s">
        <v>222</v>
      </c>
      <c r="C83" t="s">
        <v>226</v>
      </c>
      <c r="E83" t="s">
        <v>44</v>
      </c>
    </row>
    <row r="84" spans="1:25" ht="14.25">
      <c r="A84" s="5" t="s">
        <v>227</v>
      </c>
      <c r="B84" s="5" t="s">
        <v>228</v>
      </c>
      <c r="C84" s="5" t="s">
        <v>229</v>
      </c>
      <c r="D84" s="5"/>
      <c r="E84" s="5" t="s">
        <v>33</v>
      </c>
      <c r="F84" s="5" t="s">
        <v>230</v>
      </c>
      <c r="G84" s="5"/>
      <c r="H84" s="5" t="s">
        <v>36</v>
      </c>
      <c r="I84" s="5" t="s">
        <v>231</v>
      </c>
      <c r="J84" s="5"/>
      <c r="K84" s="5" t="str">
        <f t="shared" ref="K84:K147" si="2">CONCATENATE(IF(M84="YES","UC1;",""),IF(N84="YES"," UC2;",""),IF(O84="YES"," UC3",""))</f>
        <v>UC1; UC2;</v>
      </c>
      <c r="L84" s="5" t="str">
        <f t="shared" ref="L84:L147" si="3">CONCATENATE(IF(P84="YES","e-Notification;",""),IF(Q84="YES"," e-Access;",""),IF(R84="YES"," e-Submission;",""),IF(S84="YES"," e-Evaluation;",""),IF(T84="YES"," e-Awarding;",""),IF(U84="YES"," e-Request;",""),IF(V84="YES"," e-Ordering;",""),IF(W84="YES"," e-Fulfiltment;",""),IF(X84="YES"," e-Invoicing;",""),IF(Y84="YES"," e-Payment;",""))</f>
        <v xml:space="preserve"> e-Access; e-Submission; e-Awarding;</v>
      </c>
      <c r="M84" s="5" t="s">
        <v>36</v>
      </c>
      <c r="N84" s="5" t="s">
        <v>36</v>
      </c>
      <c r="O84" s="5"/>
      <c r="P84" s="5"/>
      <c r="Q84" s="5" t="s">
        <v>36</v>
      </c>
      <c r="R84" s="5" t="s">
        <v>36</v>
      </c>
      <c r="S84" s="5"/>
      <c r="T84" s="5" t="s">
        <v>36</v>
      </c>
      <c r="U84" s="5"/>
      <c r="V84" s="5"/>
      <c r="W84" s="5"/>
      <c r="X84" s="5"/>
      <c r="Y84" s="5"/>
    </row>
    <row r="85" spans="1:25" ht="14.25">
      <c r="A85" t="s">
        <v>227</v>
      </c>
      <c r="B85" t="s">
        <v>228</v>
      </c>
      <c r="C85" t="s">
        <v>232</v>
      </c>
      <c r="E85" t="s">
        <v>61</v>
      </c>
      <c r="K85" t="str">
        <f t="shared" si="2"/>
        <v/>
      </c>
      <c r="L85" t="str">
        <f t="shared" si="3"/>
        <v/>
      </c>
    </row>
    <row r="86" spans="1:25" ht="14.25">
      <c r="A86" t="s">
        <v>227</v>
      </c>
      <c r="B86" t="s">
        <v>228</v>
      </c>
      <c r="C86" t="s">
        <v>233</v>
      </c>
      <c r="E86" t="s">
        <v>39</v>
      </c>
      <c r="F86" t="s">
        <v>234</v>
      </c>
      <c r="K86" t="str">
        <f t="shared" si="2"/>
        <v/>
      </c>
      <c r="L86" t="str">
        <f t="shared" si="3"/>
        <v/>
      </c>
    </row>
    <row r="87" spans="1:25" ht="14.25">
      <c r="A87" t="s">
        <v>227</v>
      </c>
      <c r="B87" t="s">
        <v>228</v>
      </c>
      <c r="C87" t="s">
        <v>235</v>
      </c>
      <c r="E87" t="s">
        <v>167</v>
      </c>
      <c r="F87" t="s">
        <v>180</v>
      </c>
      <c r="G87" t="s">
        <v>236</v>
      </c>
      <c r="K87" t="str">
        <f t="shared" si="2"/>
        <v/>
      </c>
      <c r="L87" t="str">
        <f t="shared" si="3"/>
        <v/>
      </c>
    </row>
    <row r="88" spans="1:25" ht="14.25">
      <c r="A88" s="5" t="s">
        <v>237</v>
      </c>
      <c r="B88" s="5" t="s">
        <v>238</v>
      </c>
      <c r="C88" s="5" t="s">
        <v>239</v>
      </c>
      <c r="D88" s="5"/>
      <c r="E88" s="5" t="s">
        <v>33</v>
      </c>
      <c r="F88" s="5" t="s">
        <v>240</v>
      </c>
      <c r="G88" s="5" t="s">
        <v>236</v>
      </c>
      <c r="H88" s="5" t="s">
        <v>36</v>
      </c>
      <c r="I88" s="5" t="s">
        <v>91</v>
      </c>
      <c r="J88" s="5"/>
      <c r="K88" s="5" t="str">
        <f t="shared" si="2"/>
        <v>UC1; UC2;</v>
      </c>
      <c r="L88" s="5" t="str">
        <f t="shared" si="3"/>
        <v>e-Notification; e-Evaluation; e-Awarding;</v>
      </c>
      <c r="M88" s="5" t="s">
        <v>36</v>
      </c>
      <c r="N88" s="5" t="s">
        <v>36</v>
      </c>
      <c r="O88" s="5"/>
      <c r="P88" s="5" t="s">
        <v>36</v>
      </c>
      <c r="Q88" s="5"/>
      <c r="R88" s="5"/>
      <c r="S88" s="5" t="s">
        <v>36</v>
      </c>
      <c r="T88" s="5" t="s">
        <v>36</v>
      </c>
      <c r="U88" s="5"/>
      <c r="V88" s="5"/>
      <c r="W88" s="5"/>
      <c r="X88" s="5"/>
      <c r="Y88" s="5"/>
    </row>
    <row r="89" spans="1:25" ht="14.25">
      <c r="A89" t="s">
        <v>237</v>
      </c>
      <c r="B89" t="s">
        <v>238</v>
      </c>
      <c r="C89" t="s">
        <v>241</v>
      </c>
      <c r="E89" t="s">
        <v>61</v>
      </c>
      <c r="G89" t="s">
        <v>236</v>
      </c>
      <c r="K89" t="str">
        <f t="shared" si="2"/>
        <v/>
      </c>
      <c r="L89" t="str">
        <f t="shared" si="3"/>
        <v/>
      </c>
    </row>
    <row r="90" spans="1:25" ht="14.25">
      <c r="A90" t="s">
        <v>237</v>
      </c>
      <c r="B90" t="s">
        <v>238</v>
      </c>
      <c r="C90" t="s">
        <v>242</v>
      </c>
      <c r="E90" t="s">
        <v>64</v>
      </c>
      <c r="G90" t="s">
        <v>236</v>
      </c>
      <c r="K90" t="str">
        <f t="shared" si="2"/>
        <v/>
      </c>
      <c r="L90" t="str">
        <f t="shared" si="3"/>
        <v/>
      </c>
    </row>
    <row r="91" spans="1:25" ht="14.25">
      <c r="A91" t="s">
        <v>237</v>
      </c>
      <c r="B91" t="s">
        <v>238</v>
      </c>
      <c r="C91" t="s">
        <v>243</v>
      </c>
      <c r="E91" t="s">
        <v>44</v>
      </c>
      <c r="G91" t="s">
        <v>236</v>
      </c>
      <c r="K91" t="str">
        <f t="shared" si="2"/>
        <v/>
      </c>
      <c r="L91" t="str">
        <f t="shared" si="3"/>
        <v/>
      </c>
    </row>
    <row r="92" spans="1:25" ht="14.25">
      <c r="A92" t="s">
        <v>237</v>
      </c>
      <c r="B92" t="s">
        <v>238</v>
      </c>
      <c r="C92" t="s">
        <v>244</v>
      </c>
      <c r="E92" t="s">
        <v>39</v>
      </c>
      <c r="F92" t="s">
        <v>245</v>
      </c>
      <c r="K92" t="str">
        <f t="shared" si="2"/>
        <v/>
      </c>
      <c r="L92" t="str">
        <f t="shared" si="3"/>
        <v/>
      </c>
    </row>
    <row r="93" spans="1:25" ht="14.25">
      <c r="A93" s="5" t="s">
        <v>246</v>
      </c>
      <c r="B93" s="5" t="s">
        <v>247</v>
      </c>
      <c r="C93" s="5" t="s">
        <v>248</v>
      </c>
      <c r="D93" s="5"/>
      <c r="E93" s="5" t="s">
        <v>61</v>
      </c>
      <c r="F93" s="5"/>
      <c r="G93" s="5"/>
      <c r="H93" s="5" t="s">
        <v>36</v>
      </c>
      <c r="I93" s="5" t="s">
        <v>72</v>
      </c>
      <c r="J93" s="5"/>
      <c r="K93" s="5" t="str">
        <f t="shared" si="2"/>
        <v/>
      </c>
      <c r="L93" s="5" t="str">
        <f t="shared" si="3"/>
        <v>e-Notification; e-Access; e-Submission; e-Evaluation; e-Awarding; e-Request; e-Ordering; e-Fulfiltment; e-Invoicing; e-Payment;</v>
      </c>
      <c r="M93" s="5"/>
      <c r="N93" s="5"/>
      <c r="O93" s="5"/>
      <c r="P93" s="5" t="s">
        <v>36</v>
      </c>
      <c r="Q93" s="5" t="s">
        <v>36</v>
      </c>
      <c r="R93" s="5" t="s">
        <v>36</v>
      </c>
      <c r="S93" s="5" t="s">
        <v>36</v>
      </c>
      <c r="T93" s="5" t="s">
        <v>36</v>
      </c>
      <c r="U93" s="5" t="s">
        <v>36</v>
      </c>
      <c r="V93" s="5" t="s">
        <v>36</v>
      </c>
      <c r="W93" s="5" t="s">
        <v>36</v>
      </c>
      <c r="X93" s="5" t="s">
        <v>36</v>
      </c>
      <c r="Y93" s="5" t="s">
        <v>36</v>
      </c>
    </row>
    <row r="94" spans="1:25" ht="14.25">
      <c r="A94" t="s">
        <v>246</v>
      </c>
      <c r="B94" t="s">
        <v>247</v>
      </c>
      <c r="C94" t="s">
        <v>249</v>
      </c>
      <c r="E94" t="s">
        <v>33</v>
      </c>
      <c r="F94" t="s">
        <v>250</v>
      </c>
      <c r="K94" t="str">
        <f t="shared" si="2"/>
        <v/>
      </c>
      <c r="L94" t="str">
        <f t="shared" si="3"/>
        <v/>
      </c>
    </row>
    <row r="95" spans="1:25" ht="14.25">
      <c r="A95" t="s">
        <v>246</v>
      </c>
      <c r="B95" t="s">
        <v>247</v>
      </c>
      <c r="C95" t="s">
        <v>251</v>
      </c>
      <c r="E95" t="s">
        <v>39</v>
      </c>
      <c r="F95" t="s">
        <v>182</v>
      </c>
      <c r="G95" t="s">
        <v>252</v>
      </c>
      <c r="K95" t="str">
        <f t="shared" si="2"/>
        <v/>
      </c>
      <c r="L95" t="str">
        <f t="shared" si="3"/>
        <v/>
      </c>
    </row>
    <row r="96" spans="1:25" ht="14.25">
      <c r="A96" s="5" t="s">
        <v>253</v>
      </c>
      <c r="B96" s="5" t="s">
        <v>254</v>
      </c>
      <c r="C96" s="5" t="s">
        <v>255</v>
      </c>
      <c r="D96" s="5"/>
      <c r="E96" s="5" t="s">
        <v>33</v>
      </c>
      <c r="F96" s="5"/>
      <c r="G96" s="5" t="s">
        <v>252</v>
      </c>
      <c r="H96" s="5" t="s">
        <v>36</v>
      </c>
      <c r="I96" s="5" t="s">
        <v>37</v>
      </c>
      <c r="J96" s="5"/>
      <c r="K96" s="5" t="str">
        <f t="shared" si="2"/>
        <v/>
      </c>
      <c r="L96" s="5" t="str">
        <f t="shared" si="3"/>
        <v>e-Notification;</v>
      </c>
      <c r="M96" s="5"/>
      <c r="N96" s="5"/>
      <c r="O96" s="5"/>
      <c r="P96" s="5" t="s">
        <v>36</v>
      </c>
      <c r="Q96" s="5"/>
      <c r="R96" s="5"/>
      <c r="S96" s="5"/>
      <c r="T96" s="5"/>
      <c r="U96" s="5"/>
      <c r="V96" s="5"/>
      <c r="W96" s="5"/>
      <c r="X96" s="5"/>
      <c r="Y96" s="5"/>
    </row>
    <row r="97" spans="1:25" ht="14.25">
      <c r="A97" t="s">
        <v>253</v>
      </c>
      <c r="B97" t="s">
        <v>254</v>
      </c>
      <c r="C97" t="s">
        <v>256</v>
      </c>
      <c r="E97" t="s">
        <v>39</v>
      </c>
      <c r="F97" t="s">
        <v>257</v>
      </c>
      <c r="G97" t="s">
        <v>258</v>
      </c>
      <c r="K97" t="str">
        <f t="shared" si="2"/>
        <v/>
      </c>
      <c r="L97" t="str">
        <f t="shared" si="3"/>
        <v/>
      </c>
    </row>
    <row r="98" spans="1:25" ht="14.25">
      <c r="A98" s="5" t="s">
        <v>259</v>
      </c>
      <c r="B98" s="5" t="s">
        <v>260</v>
      </c>
      <c r="C98" s="5" t="s">
        <v>261</v>
      </c>
      <c r="D98" s="5"/>
      <c r="E98" s="5" t="s">
        <v>33</v>
      </c>
      <c r="F98" s="5" t="s">
        <v>262</v>
      </c>
      <c r="G98" s="5" t="s">
        <v>258</v>
      </c>
      <c r="H98" s="5" t="s">
        <v>36</v>
      </c>
      <c r="I98" s="5" t="s">
        <v>208</v>
      </c>
      <c r="J98" s="5"/>
      <c r="K98" s="5" t="str">
        <f t="shared" si="2"/>
        <v/>
      </c>
      <c r="L98" s="5" t="str">
        <f t="shared" si="3"/>
        <v>e-Notification;</v>
      </c>
      <c r="M98" s="5"/>
      <c r="N98" s="5"/>
      <c r="O98" s="5"/>
      <c r="P98" s="5" t="s">
        <v>36</v>
      </c>
      <c r="Q98" s="5"/>
      <c r="R98" s="5"/>
      <c r="S98" s="5"/>
      <c r="T98" s="5"/>
      <c r="U98" s="5"/>
      <c r="V98" s="5"/>
      <c r="W98" s="5"/>
      <c r="X98" s="5"/>
      <c r="Y98" s="5"/>
    </row>
    <row r="99" spans="1:25" ht="14.25">
      <c r="A99" t="s">
        <v>259</v>
      </c>
      <c r="B99" t="s">
        <v>260</v>
      </c>
      <c r="C99" t="s">
        <v>263</v>
      </c>
      <c r="E99" t="s">
        <v>64</v>
      </c>
      <c r="G99" t="s">
        <v>264</v>
      </c>
      <c r="K99" t="str">
        <f t="shared" si="2"/>
        <v/>
      </c>
      <c r="L99" t="str">
        <f t="shared" si="3"/>
        <v/>
      </c>
    </row>
    <row r="100" spans="1:25" ht="14.25">
      <c r="A100" s="5" t="s">
        <v>265</v>
      </c>
      <c r="B100" s="5" t="s">
        <v>266</v>
      </c>
      <c r="C100" s="5" t="s">
        <v>267</v>
      </c>
      <c r="D100" s="5"/>
      <c r="E100" s="5" t="s">
        <v>33</v>
      </c>
      <c r="F100" s="5" t="s">
        <v>268</v>
      </c>
      <c r="G100" s="5" t="s">
        <v>264</v>
      </c>
      <c r="H100" s="5" t="s">
        <v>36</v>
      </c>
      <c r="I100" s="5" t="s">
        <v>269</v>
      </c>
      <c r="J100" s="5"/>
      <c r="K100" s="5" t="str">
        <f t="shared" si="2"/>
        <v/>
      </c>
      <c r="L100" s="5" t="str">
        <f t="shared" si="3"/>
        <v>e-Notification; e-Submission;</v>
      </c>
      <c r="M100" s="5"/>
      <c r="N100" s="5"/>
      <c r="O100" s="5"/>
      <c r="P100" s="5" t="s">
        <v>36</v>
      </c>
      <c r="Q100" s="5"/>
      <c r="R100" s="5" t="s">
        <v>36</v>
      </c>
      <c r="S100" s="5"/>
      <c r="T100" s="5"/>
      <c r="U100" s="5"/>
      <c r="V100" s="5"/>
      <c r="W100" s="5"/>
      <c r="X100" s="5"/>
      <c r="Y100" s="5"/>
    </row>
    <row r="101" spans="1:25" ht="14.25">
      <c r="A101" t="s">
        <v>265</v>
      </c>
      <c r="B101" t="s">
        <v>266</v>
      </c>
      <c r="C101" t="s">
        <v>270</v>
      </c>
      <c r="E101" t="s">
        <v>39</v>
      </c>
      <c r="F101" t="s">
        <v>271</v>
      </c>
      <c r="G101" t="s">
        <v>264</v>
      </c>
      <c r="K101" t="str">
        <f t="shared" si="2"/>
        <v/>
      </c>
      <c r="L101" t="str">
        <f t="shared" si="3"/>
        <v/>
      </c>
    </row>
    <row r="102" spans="1:25" ht="14.25">
      <c r="A102" t="s">
        <v>265</v>
      </c>
      <c r="B102" t="s">
        <v>266</v>
      </c>
      <c r="C102" t="s">
        <v>272</v>
      </c>
      <c r="E102" t="s">
        <v>61</v>
      </c>
      <c r="G102" t="s">
        <v>264</v>
      </c>
      <c r="K102" t="str">
        <f t="shared" si="2"/>
        <v/>
      </c>
      <c r="L102" t="str">
        <f t="shared" si="3"/>
        <v/>
      </c>
    </row>
    <row r="103" spans="1:25" ht="14.25">
      <c r="A103" t="s">
        <v>265</v>
      </c>
      <c r="B103" t="s">
        <v>266</v>
      </c>
      <c r="C103" t="s">
        <v>273</v>
      </c>
      <c r="E103" t="s">
        <v>44</v>
      </c>
      <c r="G103" t="s">
        <v>264</v>
      </c>
      <c r="K103" t="str">
        <f t="shared" si="2"/>
        <v/>
      </c>
      <c r="L103" t="str">
        <f t="shared" si="3"/>
        <v/>
      </c>
    </row>
    <row r="104" spans="1:25" ht="14.25">
      <c r="A104" t="s">
        <v>265</v>
      </c>
      <c r="B104" t="s">
        <v>266</v>
      </c>
      <c r="C104" t="s">
        <v>274</v>
      </c>
      <c r="E104" t="s">
        <v>44</v>
      </c>
      <c r="G104" t="s">
        <v>264</v>
      </c>
      <c r="K104" t="str">
        <f t="shared" si="2"/>
        <v/>
      </c>
      <c r="L104" t="str">
        <f t="shared" si="3"/>
        <v/>
      </c>
    </row>
    <row r="105" spans="1:25" ht="14.25">
      <c r="A105" t="s">
        <v>265</v>
      </c>
      <c r="B105" t="s">
        <v>266</v>
      </c>
      <c r="C105" t="s">
        <v>275</v>
      </c>
      <c r="E105" t="s">
        <v>44</v>
      </c>
      <c r="G105" t="s">
        <v>276</v>
      </c>
      <c r="K105" t="str">
        <f t="shared" si="2"/>
        <v/>
      </c>
      <c r="L105" t="str">
        <f t="shared" si="3"/>
        <v/>
      </c>
    </row>
    <row r="106" spans="1:25" ht="14.25">
      <c r="A106" s="5" t="s">
        <v>277</v>
      </c>
      <c r="B106" s="5" t="s">
        <v>278</v>
      </c>
      <c r="C106" s="5" t="s">
        <v>279</v>
      </c>
      <c r="D106" s="5"/>
      <c r="E106" s="5" t="s">
        <v>33</v>
      </c>
      <c r="F106" s="5" t="s">
        <v>280</v>
      </c>
      <c r="G106" s="5" t="s">
        <v>276</v>
      </c>
      <c r="H106" s="5" t="s">
        <v>36</v>
      </c>
      <c r="I106" s="5" t="s">
        <v>281</v>
      </c>
      <c r="J106" s="5"/>
      <c r="K106" s="5" t="str">
        <f t="shared" si="2"/>
        <v>UC1;</v>
      </c>
      <c r="L106" s="5" t="str">
        <f t="shared" si="3"/>
        <v>e-Notification;</v>
      </c>
      <c r="M106" s="5" t="s">
        <v>36</v>
      </c>
      <c r="N106" s="5"/>
      <c r="O106" s="5"/>
      <c r="P106" s="5" t="s">
        <v>36</v>
      </c>
      <c r="Q106" s="5"/>
      <c r="R106" s="5"/>
      <c r="S106" s="5"/>
      <c r="T106" s="5"/>
      <c r="U106" s="5"/>
      <c r="V106" s="5"/>
      <c r="W106" s="5"/>
      <c r="X106" s="5"/>
      <c r="Y106" s="5"/>
    </row>
    <row r="107" spans="1:25" ht="14.25">
      <c r="A107" t="s">
        <v>277</v>
      </c>
      <c r="B107" t="s">
        <v>278</v>
      </c>
      <c r="C107" t="s">
        <v>282</v>
      </c>
      <c r="E107" t="s">
        <v>64</v>
      </c>
      <c r="G107" t="s">
        <v>276</v>
      </c>
      <c r="K107" t="str">
        <f t="shared" si="2"/>
        <v/>
      </c>
      <c r="L107" t="str">
        <f t="shared" si="3"/>
        <v/>
      </c>
    </row>
    <row r="108" spans="1:25" ht="14.25">
      <c r="A108" t="s">
        <v>277</v>
      </c>
      <c r="B108" t="s">
        <v>278</v>
      </c>
      <c r="C108" t="s">
        <v>283</v>
      </c>
      <c r="E108" t="s">
        <v>64</v>
      </c>
      <c r="G108" t="s">
        <v>276</v>
      </c>
      <c r="K108" t="str">
        <f t="shared" si="2"/>
        <v/>
      </c>
      <c r="L108" t="str">
        <f t="shared" si="3"/>
        <v/>
      </c>
    </row>
    <row r="109" spans="1:25" ht="14.25">
      <c r="A109" t="s">
        <v>277</v>
      </c>
      <c r="B109" t="s">
        <v>278</v>
      </c>
      <c r="C109" t="s">
        <v>284</v>
      </c>
      <c r="E109" t="s">
        <v>285</v>
      </c>
      <c r="G109" t="s">
        <v>276</v>
      </c>
      <c r="K109" t="str">
        <f t="shared" si="2"/>
        <v/>
      </c>
      <c r="L109" t="str">
        <f t="shared" si="3"/>
        <v/>
      </c>
    </row>
    <row r="110" spans="1:25" ht="14.25">
      <c r="A110" t="s">
        <v>277</v>
      </c>
      <c r="B110" t="s">
        <v>278</v>
      </c>
      <c r="C110" t="s">
        <v>286</v>
      </c>
      <c r="E110" t="s">
        <v>39</v>
      </c>
      <c r="F110" t="s">
        <v>287</v>
      </c>
      <c r="G110" t="s">
        <v>276</v>
      </c>
      <c r="K110" t="str">
        <f t="shared" si="2"/>
        <v/>
      </c>
      <c r="L110" t="str">
        <f t="shared" si="3"/>
        <v/>
      </c>
    </row>
    <row r="111" spans="1:25" ht="14.25">
      <c r="A111" t="s">
        <v>277</v>
      </c>
      <c r="B111" t="s">
        <v>278</v>
      </c>
      <c r="C111" t="s">
        <v>288</v>
      </c>
      <c r="E111" t="s">
        <v>285</v>
      </c>
      <c r="F111" t="s">
        <v>289</v>
      </c>
      <c r="G111" t="s">
        <v>290</v>
      </c>
      <c r="K111" t="str">
        <f t="shared" si="2"/>
        <v/>
      </c>
      <c r="L111" t="str">
        <f t="shared" si="3"/>
        <v/>
      </c>
    </row>
    <row r="112" spans="1:25" ht="14.25">
      <c r="A112" s="5" t="s">
        <v>291</v>
      </c>
      <c r="B112" s="5" t="s">
        <v>292</v>
      </c>
      <c r="C112" s="5" t="s">
        <v>293</v>
      </c>
      <c r="D112" s="5"/>
      <c r="E112" s="5" t="s">
        <v>33</v>
      </c>
      <c r="F112" s="5" t="s">
        <v>294</v>
      </c>
      <c r="G112" s="5" t="s">
        <v>290</v>
      </c>
      <c r="H112" s="5" t="s">
        <v>36</v>
      </c>
      <c r="I112" s="5" t="s">
        <v>72</v>
      </c>
      <c r="J112" s="5"/>
      <c r="K112" s="5" t="str">
        <f t="shared" si="2"/>
        <v>UC1; UC2; UC3</v>
      </c>
      <c r="L112" s="5" t="str">
        <f t="shared" si="3"/>
        <v>e-Notification;</v>
      </c>
      <c r="M112" s="5" t="s">
        <v>36</v>
      </c>
      <c r="N112" s="5" t="s">
        <v>36</v>
      </c>
      <c r="O112" s="5" t="s">
        <v>36</v>
      </c>
      <c r="P112" s="5" t="s">
        <v>36</v>
      </c>
      <c r="Q112" s="5"/>
      <c r="R112" s="5"/>
      <c r="S112" s="5"/>
      <c r="T112" s="5"/>
      <c r="U112" s="5"/>
      <c r="V112" s="5"/>
      <c r="W112" s="5"/>
      <c r="X112" s="5"/>
      <c r="Y112" s="5"/>
    </row>
    <row r="113" spans="1:25" ht="14.25">
      <c r="A113" t="s">
        <v>291</v>
      </c>
      <c r="B113" t="s">
        <v>292</v>
      </c>
      <c r="C113" t="s">
        <v>295</v>
      </c>
      <c r="E113" t="s">
        <v>64</v>
      </c>
      <c r="G113" t="s">
        <v>290</v>
      </c>
      <c r="K113" t="str">
        <f t="shared" si="2"/>
        <v/>
      </c>
      <c r="L113" t="str">
        <f t="shared" si="3"/>
        <v/>
      </c>
    </row>
    <row r="114" spans="1:25" ht="14.25">
      <c r="A114" t="s">
        <v>291</v>
      </c>
      <c r="B114" t="s">
        <v>292</v>
      </c>
      <c r="C114" t="s">
        <v>296</v>
      </c>
      <c r="E114" t="s">
        <v>61</v>
      </c>
      <c r="G114" t="s">
        <v>297</v>
      </c>
      <c r="K114" t="str">
        <f t="shared" si="2"/>
        <v/>
      </c>
      <c r="L114" t="str">
        <f t="shared" si="3"/>
        <v/>
      </c>
    </row>
    <row r="115" spans="1:25" ht="14.25">
      <c r="A115" s="5" t="s">
        <v>298</v>
      </c>
      <c r="B115" s="5" t="s">
        <v>299</v>
      </c>
      <c r="C115" s="5" t="s">
        <v>300</v>
      </c>
      <c r="D115" s="5"/>
      <c r="E115" s="5" t="s">
        <v>33</v>
      </c>
      <c r="F115" s="5" t="s">
        <v>301</v>
      </c>
      <c r="G115" s="5" t="s">
        <v>297</v>
      </c>
      <c r="H115" s="5" t="s">
        <v>36</v>
      </c>
      <c r="I115" s="5" t="s">
        <v>91</v>
      </c>
      <c r="J115" s="5"/>
      <c r="K115" s="5" t="str">
        <f t="shared" si="2"/>
        <v>UC1;</v>
      </c>
      <c r="L115" s="5" t="str">
        <f t="shared" si="3"/>
        <v>e-Notification;</v>
      </c>
      <c r="M115" s="5" t="s">
        <v>36</v>
      </c>
      <c r="N115" s="5"/>
      <c r="O115" s="5"/>
      <c r="P115" s="5" t="s">
        <v>36</v>
      </c>
      <c r="Q115" s="5"/>
      <c r="R115" s="5"/>
      <c r="S115" s="5"/>
      <c r="T115" s="5"/>
      <c r="U115" s="5"/>
      <c r="V115" s="5"/>
      <c r="W115" s="5"/>
      <c r="X115" s="5"/>
      <c r="Y115" s="5"/>
    </row>
    <row r="116" spans="1:25" ht="14.25">
      <c r="A116" t="s">
        <v>298</v>
      </c>
      <c r="B116" t="s">
        <v>299</v>
      </c>
      <c r="C116" t="s">
        <v>302</v>
      </c>
      <c r="E116" t="s">
        <v>98</v>
      </c>
      <c r="F116" t="s">
        <v>303</v>
      </c>
      <c r="G116" t="s">
        <v>297</v>
      </c>
      <c r="K116" t="str">
        <f t="shared" si="2"/>
        <v/>
      </c>
      <c r="L116" t="str">
        <f t="shared" si="3"/>
        <v/>
      </c>
    </row>
    <row r="117" spans="1:25" ht="14.25">
      <c r="A117" t="s">
        <v>298</v>
      </c>
      <c r="B117" t="s">
        <v>299</v>
      </c>
      <c r="C117" t="s">
        <v>304</v>
      </c>
      <c r="E117" t="s">
        <v>98</v>
      </c>
      <c r="F117" t="s">
        <v>305</v>
      </c>
      <c r="G117" t="s">
        <v>306</v>
      </c>
      <c r="K117" t="str">
        <f t="shared" si="2"/>
        <v/>
      </c>
      <c r="L117" t="str">
        <f t="shared" si="3"/>
        <v/>
      </c>
    </row>
    <row r="118" spans="1:25" ht="14.25">
      <c r="A118" s="5" t="s">
        <v>307</v>
      </c>
      <c r="B118" s="5" t="s">
        <v>308</v>
      </c>
      <c r="C118" s="5" t="s">
        <v>309</v>
      </c>
      <c r="D118" s="5"/>
      <c r="E118" s="5" t="s">
        <v>33</v>
      </c>
      <c r="F118" s="5" t="s">
        <v>310</v>
      </c>
      <c r="G118" s="5"/>
      <c r="H118" s="5" t="s">
        <v>36</v>
      </c>
      <c r="I118" s="5" t="s">
        <v>37</v>
      </c>
      <c r="J118" s="5"/>
      <c r="K118" s="5" t="str">
        <f t="shared" si="2"/>
        <v/>
      </c>
      <c r="L118" s="5" t="str">
        <f t="shared" si="3"/>
        <v>e-Notification;</v>
      </c>
      <c r="M118" s="5"/>
      <c r="N118" s="5"/>
      <c r="O118" s="5"/>
      <c r="P118" s="5" t="s">
        <v>36</v>
      </c>
      <c r="Q118" s="5"/>
      <c r="R118" s="5"/>
      <c r="S118" s="5"/>
      <c r="T118" s="5"/>
      <c r="U118" s="5"/>
      <c r="V118" s="5"/>
      <c r="W118" s="5"/>
      <c r="X118" s="5"/>
      <c r="Y118" s="5"/>
    </row>
    <row r="119" spans="1:25" ht="14.25">
      <c r="A119" s="5" t="s">
        <v>311</v>
      </c>
      <c r="B119" s="5" t="s">
        <v>312</v>
      </c>
      <c r="C119" s="5" t="s">
        <v>313</v>
      </c>
      <c r="D119" s="5"/>
      <c r="E119" s="5" t="s">
        <v>64</v>
      </c>
      <c r="F119" s="5"/>
      <c r="G119" s="5"/>
      <c r="H119" s="5" t="s">
        <v>36</v>
      </c>
      <c r="I119" s="5" t="s">
        <v>208</v>
      </c>
      <c r="J119" s="5"/>
      <c r="K119" s="5" t="str">
        <f t="shared" si="2"/>
        <v xml:space="preserve"> UC2; UC3</v>
      </c>
      <c r="L119" s="5" t="str">
        <f t="shared" si="3"/>
        <v xml:space="preserve"> e-Request; e-Ordering; e-Fulfiltment; e-Invoicing; e-Payment;</v>
      </c>
      <c r="M119" s="5"/>
      <c r="N119" s="5" t="s">
        <v>36</v>
      </c>
      <c r="O119" s="5" t="s">
        <v>36</v>
      </c>
      <c r="P119" s="5"/>
      <c r="Q119" s="5"/>
      <c r="R119" s="5"/>
      <c r="S119" s="5"/>
      <c r="T119" s="5"/>
      <c r="U119" s="5" t="s">
        <v>36</v>
      </c>
      <c r="V119" s="5" t="s">
        <v>36</v>
      </c>
      <c r="W119" s="5" t="s">
        <v>36</v>
      </c>
      <c r="X119" s="5" t="s">
        <v>36</v>
      </c>
      <c r="Y119" s="5" t="s">
        <v>36</v>
      </c>
    </row>
    <row r="120" spans="1:25" ht="14.25">
      <c r="A120" t="s">
        <v>311</v>
      </c>
      <c r="B120" t="s">
        <v>312</v>
      </c>
      <c r="C120" t="s">
        <v>314</v>
      </c>
      <c r="E120" t="s">
        <v>39</v>
      </c>
      <c r="F120" t="s">
        <v>182</v>
      </c>
      <c r="K120" t="str">
        <f t="shared" si="2"/>
        <v/>
      </c>
      <c r="L120" t="str">
        <f t="shared" si="3"/>
        <v/>
      </c>
    </row>
    <row r="121" spans="1:25" ht="14.25">
      <c r="A121" s="5" t="s">
        <v>315</v>
      </c>
      <c r="B121" s="5" t="s">
        <v>316</v>
      </c>
      <c r="C121" s="5" t="s">
        <v>317</v>
      </c>
      <c r="D121" s="5"/>
      <c r="E121" s="5" t="s">
        <v>33</v>
      </c>
      <c r="F121" s="5" t="s">
        <v>318</v>
      </c>
      <c r="G121" s="5"/>
      <c r="H121" s="5" t="s">
        <v>36</v>
      </c>
      <c r="I121" s="5" t="s">
        <v>269</v>
      </c>
      <c r="J121" s="5"/>
      <c r="K121" s="5" t="str">
        <f t="shared" si="2"/>
        <v>UC1; UC2; UC3</v>
      </c>
      <c r="L121" s="5" t="str">
        <f t="shared" si="3"/>
        <v>e-Notification;</v>
      </c>
      <c r="M121" s="5" t="s">
        <v>36</v>
      </c>
      <c r="N121" s="5" t="s">
        <v>36</v>
      </c>
      <c r="O121" s="5" t="s">
        <v>36</v>
      </c>
      <c r="P121" s="5" t="s">
        <v>36</v>
      </c>
      <c r="Q121" s="5"/>
      <c r="R121" s="5"/>
      <c r="S121" s="5"/>
      <c r="T121" s="5"/>
      <c r="U121" s="5"/>
      <c r="V121" s="5"/>
      <c r="W121" s="5"/>
      <c r="X121" s="5"/>
      <c r="Y121" s="5"/>
    </row>
    <row r="122" spans="1:25" ht="14.25">
      <c r="A122" t="s">
        <v>315</v>
      </c>
      <c r="B122" t="s">
        <v>316</v>
      </c>
      <c r="C122" t="s">
        <v>319</v>
      </c>
      <c r="E122" t="s">
        <v>64</v>
      </c>
      <c r="K122" t="str">
        <f t="shared" si="2"/>
        <v/>
      </c>
      <c r="L122" t="str">
        <f t="shared" si="3"/>
        <v/>
      </c>
    </row>
    <row r="123" spans="1:25" ht="14.25">
      <c r="A123" t="s">
        <v>315</v>
      </c>
      <c r="B123" t="s">
        <v>316</v>
      </c>
      <c r="C123" t="s">
        <v>320</v>
      </c>
      <c r="E123" t="s">
        <v>39</v>
      </c>
      <c r="F123" t="s">
        <v>321</v>
      </c>
      <c r="K123" t="str">
        <f t="shared" si="2"/>
        <v/>
      </c>
      <c r="L123" t="str">
        <f t="shared" si="3"/>
        <v/>
      </c>
    </row>
    <row r="124" spans="1:25" ht="14.25">
      <c r="A124" t="s">
        <v>315</v>
      </c>
      <c r="B124" t="s">
        <v>316</v>
      </c>
      <c r="C124" t="s">
        <v>322</v>
      </c>
      <c r="E124" t="s">
        <v>44</v>
      </c>
      <c r="K124" t="str">
        <f t="shared" si="2"/>
        <v/>
      </c>
      <c r="L124" t="str">
        <f t="shared" si="3"/>
        <v/>
      </c>
    </row>
    <row r="125" spans="1:25" ht="14.25">
      <c r="A125" t="s">
        <v>315</v>
      </c>
      <c r="B125" t="s">
        <v>316</v>
      </c>
      <c r="C125" t="s">
        <v>323</v>
      </c>
      <c r="E125" t="s">
        <v>167</v>
      </c>
      <c r="G125" t="s">
        <v>324</v>
      </c>
      <c r="K125" t="str">
        <f t="shared" si="2"/>
        <v/>
      </c>
      <c r="L125" t="str">
        <f t="shared" si="3"/>
        <v/>
      </c>
    </row>
    <row r="126" spans="1:25" ht="14.25">
      <c r="A126" s="5" t="s">
        <v>325</v>
      </c>
      <c r="B126" s="5" t="s">
        <v>326</v>
      </c>
      <c r="C126" s="5" t="s">
        <v>327</v>
      </c>
      <c r="D126" s="5"/>
      <c r="E126" s="5" t="s">
        <v>33</v>
      </c>
      <c r="F126" s="5"/>
      <c r="G126" s="5" t="s">
        <v>324</v>
      </c>
      <c r="H126" s="5" t="s">
        <v>36</v>
      </c>
      <c r="I126" s="5" t="s">
        <v>37</v>
      </c>
      <c r="J126" s="5"/>
      <c r="K126" s="5" t="str">
        <f t="shared" si="2"/>
        <v/>
      </c>
      <c r="L126" s="5" t="str">
        <f t="shared" si="3"/>
        <v>e-Notification; e-Request; e-Ordering;</v>
      </c>
      <c r="M126" s="5"/>
      <c r="N126" s="5"/>
      <c r="O126" s="5"/>
      <c r="P126" s="5" t="s">
        <v>36</v>
      </c>
      <c r="Q126" s="5"/>
      <c r="R126" s="5"/>
      <c r="S126" s="5"/>
      <c r="T126" s="5"/>
      <c r="U126" s="5" t="s">
        <v>36</v>
      </c>
      <c r="V126" s="5" t="s">
        <v>36</v>
      </c>
      <c r="W126" s="5"/>
      <c r="X126" s="5"/>
      <c r="Y126" s="5"/>
    </row>
    <row r="127" spans="1:25" ht="14.25">
      <c r="A127" t="s">
        <v>325</v>
      </c>
      <c r="B127" t="s">
        <v>326</v>
      </c>
      <c r="C127" t="s">
        <v>328</v>
      </c>
      <c r="E127" t="s">
        <v>64</v>
      </c>
      <c r="G127" t="s">
        <v>329</v>
      </c>
      <c r="K127" t="str">
        <f t="shared" si="2"/>
        <v/>
      </c>
      <c r="L127" t="str">
        <f t="shared" si="3"/>
        <v/>
      </c>
    </row>
    <row r="128" spans="1:25" ht="14.25">
      <c r="A128" s="5" t="s">
        <v>330</v>
      </c>
      <c r="B128" s="5" t="s">
        <v>331</v>
      </c>
      <c r="C128" s="5" t="s">
        <v>332</v>
      </c>
      <c r="D128" s="5"/>
      <c r="E128" s="5" t="s">
        <v>33</v>
      </c>
      <c r="F128" s="5"/>
      <c r="G128" s="5" t="s">
        <v>329</v>
      </c>
      <c r="H128" s="5" t="s">
        <v>36</v>
      </c>
      <c r="I128" s="5" t="s">
        <v>37</v>
      </c>
      <c r="J128" s="5"/>
      <c r="K128" s="5" t="str">
        <f t="shared" si="2"/>
        <v/>
      </c>
      <c r="L128" s="5" t="str">
        <f t="shared" si="3"/>
        <v xml:space="preserve"> e-Request; e-Ordering; e-Fulfiltment; e-Invoicing; e-Payment;</v>
      </c>
      <c r="M128" s="5"/>
      <c r="N128" s="5"/>
      <c r="O128" s="5"/>
      <c r="P128" s="5"/>
      <c r="Q128" s="5"/>
      <c r="R128" s="5"/>
      <c r="S128" s="5"/>
      <c r="T128" s="5"/>
      <c r="U128" s="5" t="s">
        <v>36</v>
      </c>
      <c r="V128" s="5" t="s">
        <v>36</v>
      </c>
      <c r="W128" s="5" t="s">
        <v>36</v>
      </c>
      <c r="X128" s="5" t="s">
        <v>36</v>
      </c>
      <c r="Y128" s="5" t="s">
        <v>36</v>
      </c>
    </row>
    <row r="129" spans="1:25" ht="14.25">
      <c r="A129" t="s">
        <v>330</v>
      </c>
      <c r="B129" t="s">
        <v>331</v>
      </c>
      <c r="C129" t="s">
        <v>333</v>
      </c>
      <c r="E129" t="s">
        <v>64</v>
      </c>
      <c r="G129" t="s">
        <v>329</v>
      </c>
      <c r="K129" t="str">
        <f t="shared" si="2"/>
        <v/>
      </c>
      <c r="L129" t="str">
        <f t="shared" si="3"/>
        <v/>
      </c>
    </row>
    <row r="130" spans="1:25" ht="14.25">
      <c r="A130" t="s">
        <v>330</v>
      </c>
      <c r="B130" t="s">
        <v>331</v>
      </c>
      <c r="C130" t="s">
        <v>334</v>
      </c>
      <c r="G130" t="s">
        <v>335</v>
      </c>
      <c r="K130" t="str">
        <f t="shared" si="2"/>
        <v/>
      </c>
      <c r="L130" t="str">
        <f t="shared" si="3"/>
        <v/>
      </c>
    </row>
    <row r="131" spans="1:25" ht="14.25">
      <c r="A131" s="5" t="s">
        <v>336</v>
      </c>
      <c r="B131" s="5" t="s">
        <v>337</v>
      </c>
      <c r="C131" s="5" t="s">
        <v>338</v>
      </c>
      <c r="D131" s="5"/>
      <c r="E131" s="5" t="s">
        <v>33</v>
      </c>
      <c r="F131" s="5" t="s">
        <v>339</v>
      </c>
      <c r="G131" s="5" t="s">
        <v>335</v>
      </c>
      <c r="H131" s="5" t="s">
        <v>36</v>
      </c>
      <c r="I131" s="5" t="s">
        <v>217</v>
      </c>
      <c r="J131" s="5"/>
      <c r="K131" s="5" t="str">
        <f t="shared" si="2"/>
        <v>UC1;</v>
      </c>
      <c r="L131" s="5" t="str">
        <f t="shared" si="3"/>
        <v>e-Notification;</v>
      </c>
      <c r="M131" s="5" t="s">
        <v>36</v>
      </c>
      <c r="N131" s="5"/>
      <c r="O131" s="5"/>
      <c r="P131" s="5" t="s">
        <v>36</v>
      </c>
      <c r="Q131" s="5"/>
      <c r="R131" s="5"/>
      <c r="S131" s="5"/>
      <c r="T131" s="5"/>
      <c r="U131" s="5"/>
      <c r="V131" s="5"/>
      <c r="W131" s="5"/>
      <c r="X131" s="5"/>
      <c r="Y131" s="5"/>
    </row>
    <row r="132" spans="1:25" ht="14.25">
      <c r="A132" t="s">
        <v>336</v>
      </c>
      <c r="B132" t="s">
        <v>337</v>
      </c>
      <c r="C132" t="s">
        <v>340</v>
      </c>
      <c r="E132" t="s">
        <v>64</v>
      </c>
      <c r="G132" t="s">
        <v>335</v>
      </c>
      <c r="K132" t="str">
        <f t="shared" si="2"/>
        <v/>
      </c>
      <c r="L132" t="str">
        <f t="shared" si="3"/>
        <v/>
      </c>
    </row>
    <row r="133" spans="1:25" ht="14.25">
      <c r="A133" t="s">
        <v>336</v>
      </c>
      <c r="B133" t="s">
        <v>337</v>
      </c>
      <c r="C133" t="s">
        <v>341</v>
      </c>
      <c r="E133" t="s">
        <v>61</v>
      </c>
      <c r="G133" t="s">
        <v>335</v>
      </c>
      <c r="K133" t="str">
        <f t="shared" si="2"/>
        <v/>
      </c>
      <c r="L133" t="str">
        <f t="shared" si="3"/>
        <v/>
      </c>
    </row>
    <row r="134" spans="1:25" ht="14.25">
      <c r="A134" t="s">
        <v>336</v>
      </c>
      <c r="B134" t="s">
        <v>337</v>
      </c>
      <c r="C134" t="s">
        <v>342</v>
      </c>
      <c r="E134" t="s">
        <v>39</v>
      </c>
      <c r="F134" t="s">
        <v>343</v>
      </c>
      <c r="G134" t="s">
        <v>335</v>
      </c>
      <c r="K134" t="str">
        <f t="shared" si="2"/>
        <v/>
      </c>
      <c r="L134" t="str">
        <f t="shared" si="3"/>
        <v/>
      </c>
    </row>
    <row r="135" spans="1:25" ht="14.25">
      <c r="A135" s="5" t="s">
        <v>344</v>
      </c>
      <c r="B135" s="5" t="s">
        <v>345</v>
      </c>
      <c r="C135" s="5" t="s">
        <v>346</v>
      </c>
      <c r="D135" s="5"/>
      <c r="E135" s="5" t="s">
        <v>33</v>
      </c>
      <c r="F135" s="5" t="s">
        <v>347</v>
      </c>
      <c r="G135" s="5" t="s">
        <v>348</v>
      </c>
      <c r="H135" s="5" t="s">
        <v>36</v>
      </c>
      <c r="I135" s="5" t="s">
        <v>349</v>
      </c>
      <c r="J135" s="5"/>
      <c r="K135" s="5" t="str">
        <f t="shared" si="2"/>
        <v/>
      </c>
      <c r="L135" s="5" t="str">
        <f t="shared" si="3"/>
        <v>e-Notification;</v>
      </c>
      <c r="M135" s="5"/>
      <c r="N135" s="5"/>
      <c r="O135" s="5"/>
      <c r="P135" s="5" t="s">
        <v>36</v>
      </c>
      <c r="Q135" s="5"/>
      <c r="R135" s="5"/>
      <c r="S135" s="5"/>
      <c r="T135" s="5"/>
      <c r="U135" s="5"/>
      <c r="V135" s="5"/>
      <c r="W135" s="5"/>
      <c r="X135" s="5"/>
      <c r="Y135" s="5"/>
    </row>
    <row r="136" spans="1:25" ht="14.25">
      <c r="A136" t="s">
        <v>344</v>
      </c>
      <c r="B136" t="s">
        <v>345</v>
      </c>
      <c r="C136" t="s">
        <v>350</v>
      </c>
      <c r="E136" t="s">
        <v>64</v>
      </c>
      <c r="G136" t="s">
        <v>351</v>
      </c>
      <c r="K136" t="str">
        <f t="shared" si="2"/>
        <v/>
      </c>
      <c r="L136" t="str">
        <f t="shared" si="3"/>
        <v/>
      </c>
    </row>
    <row r="137" spans="1:25" ht="14.25">
      <c r="A137" s="5" t="s">
        <v>352</v>
      </c>
      <c r="B137" s="5" t="s">
        <v>353</v>
      </c>
      <c r="C137" s="5" t="s">
        <v>354</v>
      </c>
      <c r="D137" s="5"/>
      <c r="E137" s="5" t="s">
        <v>33</v>
      </c>
      <c r="F137" s="5"/>
      <c r="G137" s="5" t="s">
        <v>351</v>
      </c>
      <c r="H137" s="5" t="s">
        <v>36</v>
      </c>
      <c r="I137" s="5" t="s">
        <v>37</v>
      </c>
      <c r="J137" s="5"/>
      <c r="K137" s="5" t="str">
        <f t="shared" si="2"/>
        <v/>
      </c>
      <c r="L137" s="5" t="str">
        <f t="shared" si="3"/>
        <v>e-Notification;</v>
      </c>
      <c r="M137" s="5"/>
      <c r="N137" s="5"/>
      <c r="O137" s="5"/>
      <c r="P137" s="5" t="s">
        <v>36</v>
      </c>
      <c r="Q137" s="5"/>
      <c r="R137" s="5"/>
      <c r="S137" s="5"/>
      <c r="T137" s="5"/>
      <c r="U137" s="5"/>
      <c r="V137" s="5"/>
      <c r="W137" s="5"/>
      <c r="X137" s="5"/>
      <c r="Y137" s="5"/>
    </row>
    <row r="138" spans="1:25" ht="14.25">
      <c r="A138" t="s">
        <v>352</v>
      </c>
      <c r="B138" t="s">
        <v>353</v>
      </c>
      <c r="C138" t="s">
        <v>355</v>
      </c>
      <c r="E138" t="s">
        <v>64</v>
      </c>
      <c r="G138" t="s">
        <v>356</v>
      </c>
      <c r="K138" t="str">
        <f t="shared" si="2"/>
        <v/>
      </c>
      <c r="L138" t="str">
        <f t="shared" si="3"/>
        <v/>
      </c>
    </row>
    <row r="139" spans="1:25" ht="14.25">
      <c r="A139" s="5" t="s">
        <v>357</v>
      </c>
      <c r="B139" s="5" t="s">
        <v>358</v>
      </c>
      <c r="C139" s="5" t="s">
        <v>359</v>
      </c>
      <c r="D139" s="5"/>
      <c r="E139" s="5" t="s">
        <v>45</v>
      </c>
      <c r="F139" s="5"/>
      <c r="G139" s="5" t="s">
        <v>356</v>
      </c>
      <c r="H139" s="5" t="s">
        <v>36</v>
      </c>
      <c r="I139" s="5" t="s">
        <v>37</v>
      </c>
      <c r="J139" s="5"/>
      <c r="K139" s="5" t="str">
        <f t="shared" si="2"/>
        <v/>
      </c>
      <c r="L139" s="5" t="str">
        <f t="shared" si="3"/>
        <v/>
      </c>
      <c r="M139" s="5"/>
      <c r="N139" s="5"/>
      <c r="O139" s="5"/>
      <c r="P139" s="5"/>
      <c r="Q139" s="5"/>
      <c r="R139" s="5"/>
      <c r="S139" s="5"/>
      <c r="T139" s="5"/>
      <c r="U139" s="5"/>
      <c r="V139" s="5"/>
      <c r="W139" s="5"/>
      <c r="X139" s="5"/>
      <c r="Y139" s="5"/>
    </row>
    <row r="140" spans="1:25" ht="14.25">
      <c r="A140" t="s">
        <v>357</v>
      </c>
      <c r="B140" t="s">
        <v>358</v>
      </c>
      <c r="C140" t="s">
        <v>360</v>
      </c>
      <c r="E140" t="s">
        <v>64</v>
      </c>
      <c r="G140" t="s">
        <v>361</v>
      </c>
      <c r="K140" t="str">
        <f t="shared" si="2"/>
        <v/>
      </c>
      <c r="L140" t="str">
        <f t="shared" si="3"/>
        <v/>
      </c>
    </row>
    <row r="141" spans="1:25" ht="14.25">
      <c r="A141" t="s">
        <v>362</v>
      </c>
      <c r="B141" t="s">
        <v>358</v>
      </c>
      <c r="C141" t="s">
        <v>363</v>
      </c>
      <c r="E141" t="s">
        <v>33</v>
      </c>
      <c r="G141" t="s">
        <v>361</v>
      </c>
      <c r="K141" t="str">
        <f t="shared" si="2"/>
        <v/>
      </c>
      <c r="L141" t="str">
        <f t="shared" si="3"/>
        <v>e-Notification;</v>
      </c>
      <c r="P141" t="s">
        <v>36</v>
      </c>
    </row>
    <row r="142" spans="1:25" ht="14.25">
      <c r="A142" t="s">
        <v>364</v>
      </c>
      <c r="B142" t="s">
        <v>365</v>
      </c>
      <c r="C142" t="s">
        <v>366</v>
      </c>
      <c r="E142" t="s">
        <v>64</v>
      </c>
      <c r="K142" t="str">
        <f t="shared" si="2"/>
        <v/>
      </c>
      <c r="L142" t="str">
        <f t="shared" si="3"/>
        <v/>
      </c>
    </row>
    <row r="143" spans="1:25" ht="14.25">
      <c r="A143" t="s">
        <v>364</v>
      </c>
      <c r="B143" t="s">
        <v>365</v>
      </c>
      <c r="C143" t="s">
        <v>367</v>
      </c>
      <c r="E143" t="s">
        <v>170</v>
      </c>
      <c r="K143" t="str">
        <f t="shared" si="2"/>
        <v>UC1; UC2;</v>
      </c>
      <c r="L143" t="str">
        <f t="shared" si="3"/>
        <v>e-Notification; e-Access; e-Evaluation; e-Awarding;</v>
      </c>
      <c r="M143" t="s">
        <v>36</v>
      </c>
      <c r="N143" t="s">
        <v>36</v>
      </c>
      <c r="P143" t="s">
        <v>36</v>
      </c>
      <c r="Q143" t="s">
        <v>36</v>
      </c>
      <c r="S143" t="s">
        <v>36</v>
      </c>
      <c r="T143" t="s">
        <v>36</v>
      </c>
    </row>
    <row r="144" spans="1:25" ht="14.25">
      <c r="A144" s="5" t="s">
        <v>364</v>
      </c>
      <c r="B144" s="5" t="s">
        <v>365</v>
      </c>
      <c r="C144" s="5" t="s">
        <v>368</v>
      </c>
      <c r="D144" s="5"/>
      <c r="E144" s="5" t="s">
        <v>45</v>
      </c>
      <c r="F144" s="5"/>
      <c r="G144" s="5"/>
      <c r="H144" s="5" t="s">
        <v>36</v>
      </c>
      <c r="I144" s="5" t="s">
        <v>369</v>
      </c>
      <c r="J144" s="5"/>
      <c r="K144" s="5" t="str">
        <f t="shared" si="2"/>
        <v/>
      </c>
      <c r="L144" s="5" t="str">
        <f t="shared" si="3"/>
        <v/>
      </c>
      <c r="M144" s="5"/>
      <c r="N144" s="5"/>
      <c r="O144" s="5"/>
      <c r="P144" s="5"/>
      <c r="Q144" s="5"/>
      <c r="R144" s="5"/>
      <c r="S144" s="5"/>
      <c r="T144" s="5"/>
      <c r="U144" s="5"/>
      <c r="V144" s="5"/>
      <c r="W144" s="5"/>
      <c r="X144" s="5"/>
      <c r="Y144" s="5"/>
    </row>
    <row r="145" spans="1:25" ht="14.25">
      <c r="A145" t="s">
        <v>364</v>
      </c>
      <c r="B145" t="s">
        <v>365</v>
      </c>
      <c r="C145" t="s">
        <v>370</v>
      </c>
      <c r="E145" t="s">
        <v>192</v>
      </c>
      <c r="G145" t="s">
        <v>371</v>
      </c>
      <c r="K145" t="str">
        <f t="shared" si="2"/>
        <v/>
      </c>
      <c r="L145" t="str">
        <f t="shared" si="3"/>
        <v/>
      </c>
    </row>
    <row r="146" spans="1:25" ht="14.25">
      <c r="A146" t="s">
        <v>372</v>
      </c>
      <c r="B146" t="s">
        <v>373</v>
      </c>
      <c r="C146" t="s">
        <v>374</v>
      </c>
      <c r="E146" t="s">
        <v>33</v>
      </c>
      <c r="F146" t="s">
        <v>375</v>
      </c>
      <c r="G146" t="s">
        <v>371</v>
      </c>
      <c r="K146" t="str">
        <f t="shared" si="2"/>
        <v>UC1; UC2;</v>
      </c>
      <c r="L146" t="str">
        <f t="shared" si="3"/>
        <v>e-Notification; e-Access; e-Evaluation; e-Awarding;</v>
      </c>
      <c r="M146" t="s">
        <v>36</v>
      </c>
      <c r="N146" t="s">
        <v>36</v>
      </c>
      <c r="P146" t="s">
        <v>36</v>
      </c>
      <c r="Q146" t="s">
        <v>36</v>
      </c>
      <c r="S146" t="s">
        <v>36</v>
      </c>
      <c r="T146" t="s">
        <v>36</v>
      </c>
    </row>
    <row r="147" spans="1:25" ht="14.25">
      <c r="A147" s="5" t="s">
        <v>372</v>
      </c>
      <c r="B147" s="5" t="s">
        <v>373</v>
      </c>
      <c r="C147" s="5" t="s">
        <v>376</v>
      </c>
      <c r="D147" s="5"/>
      <c r="E147" s="5" t="s">
        <v>64</v>
      </c>
      <c r="F147" s="5"/>
      <c r="G147" s="5" t="s">
        <v>371</v>
      </c>
      <c r="H147" s="5" t="s">
        <v>36</v>
      </c>
      <c r="I147" s="5" t="s">
        <v>377</v>
      </c>
      <c r="J147" s="5"/>
      <c r="K147" s="5" t="str">
        <f t="shared" si="2"/>
        <v/>
      </c>
      <c r="L147" s="5" t="str">
        <f t="shared" si="3"/>
        <v/>
      </c>
      <c r="M147" s="5"/>
      <c r="N147" s="5"/>
      <c r="O147" s="5"/>
      <c r="P147" s="5"/>
      <c r="Q147" s="5"/>
      <c r="R147" s="5"/>
      <c r="S147" s="5"/>
      <c r="T147" s="5"/>
      <c r="U147" s="5"/>
      <c r="V147" s="5"/>
      <c r="W147" s="5"/>
      <c r="X147" s="5"/>
      <c r="Y147" s="5"/>
    </row>
    <row r="148" spans="1:25" ht="14.25">
      <c r="A148" t="s">
        <v>372</v>
      </c>
      <c r="B148" t="s">
        <v>373</v>
      </c>
      <c r="C148" t="s">
        <v>378</v>
      </c>
      <c r="E148" t="s">
        <v>39</v>
      </c>
      <c r="F148" t="s">
        <v>379</v>
      </c>
      <c r="G148" t="s">
        <v>371</v>
      </c>
      <c r="K148" t="str">
        <f t="shared" ref="K148:K211" si="4">CONCATENATE(IF(M148="YES","UC1;",""),IF(N148="YES"," UC2;",""),IF(O148="YES"," UC3",""))</f>
        <v/>
      </c>
      <c r="L148" t="str">
        <f t="shared" ref="L148:L211" si="5">CONCATENATE(IF(P148="YES","e-Notification;",""),IF(Q148="YES"," e-Access;",""),IF(R148="YES"," e-Submission;",""),IF(S148="YES"," e-Evaluation;",""),IF(T148="YES"," e-Awarding;",""),IF(U148="YES"," e-Request;",""),IF(V148="YES"," e-Ordering;",""),IF(W148="YES"," e-Fulfiltment;",""),IF(X148="YES"," e-Invoicing;",""),IF(Y148="YES"," e-Payment;",""))</f>
        <v/>
      </c>
    </row>
    <row r="149" spans="1:25" ht="14.25">
      <c r="A149" t="s">
        <v>372</v>
      </c>
      <c r="B149" t="s">
        <v>373</v>
      </c>
      <c r="C149" t="s">
        <v>380</v>
      </c>
      <c r="E149" t="s">
        <v>44</v>
      </c>
      <c r="G149" t="s">
        <v>371</v>
      </c>
      <c r="K149" t="str">
        <f t="shared" si="4"/>
        <v/>
      </c>
      <c r="L149" t="str">
        <f t="shared" si="5"/>
        <v/>
      </c>
    </row>
    <row r="150" spans="1:25" ht="14.25">
      <c r="A150" t="s">
        <v>372</v>
      </c>
      <c r="B150" t="s">
        <v>373</v>
      </c>
      <c r="C150" t="s">
        <v>376</v>
      </c>
      <c r="E150" t="s">
        <v>45</v>
      </c>
      <c r="G150" t="s">
        <v>381</v>
      </c>
      <c r="K150" t="str">
        <f t="shared" si="4"/>
        <v/>
      </c>
      <c r="L150" t="str">
        <f t="shared" si="5"/>
        <v/>
      </c>
    </row>
    <row r="151" spans="1:25" ht="14.25">
      <c r="A151" t="s">
        <v>382</v>
      </c>
      <c r="B151" t="s">
        <v>383</v>
      </c>
      <c r="C151" t="s">
        <v>384</v>
      </c>
      <c r="E151" t="s">
        <v>33</v>
      </c>
      <c r="F151" t="s">
        <v>385</v>
      </c>
      <c r="G151" t="s">
        <v>381</v>
      </c>
      <c r="K151" t="str">
        <f t="shared" si="4"/>
        <v/>
      </c>
      <c r="L151" t="str">
        <f t="shared" si="5"/>
        <v>e-Notification;</v>
      </c>
      <c r="P151" t="s">
        <v>36</v>
      </c>
    </row>
    <row r="152" spans="1:25" ht="14.25">
      <c r="A152" s="5" t="s">
        <v>382</v>
      </c>
      <c r="B152" s="5" t="s">
        <v>383</v>
      </c>
      <c r="C152" s="5" t="s">
        <v>386</v>
      </c>
      <c r="D152" s="5"/>
      <c r="E152" s="5" t="s">
        <v>61</v>
      </c>
      <c r="F152" s="5"/>
      <c r="G152" s="5" t="s">
        <v>381</v>
      </c>
      <c r="H152" s="5" t="s">
        <v>36</v>
      </c>
      <c r="I152" s="5" t="s">
        <v>91</v>
      </c>
      <c r="J152" s="5"/>
      <c r="K152" s="5" t="str">
        <f t="shared" si="4"/>
        <v/>
      </c>
      <c r="L152" s="5" t="str">
        <f t="shared" si="5"/>
        <v/>
      </c>
      <c r="M152" s="5"/>
      <c r="N152" s="5"/>
      <c r="O152" s="5"/>
      <c r="P152" s="5"/>
      <c r="Q152" s="5"/>
      <c r="R152" s="5"/>
      <c r="S152" s="5"/>
      <c r="T152" s="5"/>
      <c r="U152" s="5"/>
      <c r="V152" s="5"/>
      <c r="W152" s="5"/>
      <c r="X152" s="5"/>
      <c r="Y152" s="5"/>
    </row>
    <row r="153" spans="1:25" ht="14.25">
      <c r="A153" t="s">
        <v>382</v>
      </c>
      <c r="B153" t="s">
        <v>383</v>
      </c>
      <c r="C153" t="s">
        <v>387</v>
      </c>
      <c r="E153" t="s">
        <v>39</v>
      </c>
      <c r="F153" t="s">
        <v>388</v>
      </c>
      <c r="G153" t="s">
        <v>381</v>
      </c>
      <c r="K153" t="str">
        <f t="shared" si="4"/>
        <v/>
      </c>
      <c r="L153" t="str">
        <f t="shared" si="5"/>
        <v/>
      </c>
    </row>
    <row r="154" spans="1:25" ht="14.25">
      <c r="A154" t="s">
        <v>382</v>
      </c>
      <c r="B154" t="s">
        <v>383</v>
      </c>
      <c r="C154" t="s">
        <v>389</v>
      </c>
      <c r="E154" t="s">
        <v>64</v>
      </c>
      <c r="G154" t="s">
        <v>390</v>
      </c>
      <c r="K154" t="str">
        <f t="shared" si="4"/>
        <v/>
      </c>
      <c r="L154" t="str">
        <f t="shared" si="5"/>
        <v/>
      </c>
    </row>
    <row r="155" spans="1:25" ht="14.25">
      <c r="A155" t="s">
        <v>391</v>
      </c>
      <c r="B155" t="s">
        <v>392</v>
      </c>
      <c r="C155" t="s">
        <v>393</v>
      </c>
      <c r="E155" t="s">
        <v>33</v>
      </c>
      <c r="G155" t="s">
        <v>390</v>
      </c>
      <c r="K155" t="str">
        <f t="shared" si="4"/>
        <v/>
      </c>
      <c r="L155" t="str">
        <f t="shared" si="5"/>
        <v xml:space="preserve"> e-Awarding;</v>
      </c>
      <c r="T155" t="s">
        <v>36</v>
      </c>
    </row>
    <row r="156" spans="1:25" ht="14.25">
      <c r="A156" s="5" t="s">
        <v>391</v>
      </c>
      <c r="B156" s="5" t="s">
        <v>392</v>
      </c>
      <c r="C156" s="5" t="s">
        <v>394</v>
      </c>
      <c r="D156" s="5"/>
      <c r="E156" s="5" t="s">
        <v>64</v>
      </c>
      <c r="F156" s="5"/>
      <c r="G156" s="5" t="s">
        <v>390</v>
      </c>
      <c r="H156" s="5" t="s">
        <v>36</v>
      </c>
      <c r="I156" s="5" t="s">
        <v>37</v>
      </c>
      <c r="J156" s="5"/>
      <c r="K156" s="5" t="str">
        <f t="shared" si="4"/>
        <v/>
      </c>
      <c r="L156" s="5" t="str">
        <f t="shared" si="5"/>
        <v/>
      </c>
      <c r="M156" s="5"/>
      <c r="N156" s="5"/>
      <c r="O156" s="5"/>
      <c r="P156" s="5"/>
      <c r="Q156" s="5"/>
      <c r="R156" s="5"/>
      <c r="S156" s="5"/>
      <c r="T156" s="5"/>
      <c r="U156" s="5"/>
      <c r="V156" s="5"/>
      <c r="W156" s="5"/>
      <c r="X156" s="5"/>
      <c r="Y156" s="5"/>
    </row>
    <row r="157" spans="1:25" ht="14.25">
      <c r="A157" t="s">
        <v>391</v>
      </c>
      <c r="B157" t="s">
        <v>392</v>
      </c>
      <c r="C157" t="s">
        <v>395</v>
      </c>
      <c r="E157" t="s">
        <v>44</v>
      </c>
      <c r="G157" t="s">
        <v>390</v>
      </c>
      <c r="K157" t="str">
        <f t="shared" si="4"/>
        <v/>
      </c>
      <c r="L157" t="str">
        <f t="shared" si="5"/>
        <v/>
      </c>
    </row>
    <row r="158" spans="1:25" ht="14.25">
      <c r="A158" t="s">
        <v>391</v>
      </c>
      <c r="B158" t="s">
        <v>392</v>
      </c>
      <c r="C158" t="s">
        <v>396</v>
      </c>
      <c r="E158" t="s">
        <v>39</v>
      </c>
      <c r="F158" t="s">
        <v>397</v>
      </c>
      <c r="G158" t="s">
        <v>390</v>
      </c>
      <c r="K158" t="str">
        <f t="shared" si="4"/>
        <v/>
      </c>
      <c r="L158" t="str">
        <f t="shared" si="5"/>
        <v/>
      </c>
    </row>
    <row r="159" spans="1:25" ht="14.25">
      <c r="A159" t="s">
        <v>391</v>
      </c>
      <c r="B159" t="s">
        <v>392</v>
      </c>
      <c r="C159" t="s">
        <v>398</v>
      </c>
      <c r="E159" t="s">
        <v>39</v>
      </c>
      <c r="F159" t="s">
        <v>399</v>
      </c>
      <c r="G159" t="s">
        <v>356</v>
      </c>
      <c r="K159" t="str">
        <f t="shared" si="4"/>
        <v/>
      </c>
      <c r="L159" t="str">
        <f t="shared" si="5"/>
        <v/>
      </c>
    </row>
    <row r="160" spans="1:25" ht="14.25">
      <c r="A160" t="s">
        <v>357</v>
      </c>
      <c r="B160" t="s">
        <v>400</v>
      </c>
      <c r="C160" t="s">
        <v>401</v>
      </c>
      <c r="E160" t="s">
        <v>33</v>
      </c>
      <c r="G160" t="s">
        <v>402</v>
      </c>
      <c r="K160" t="str">
        <f t="shared" si="4"/>
        <v/>
      </c>
      <c r="L160" t="str">
        <f t="shared" si="5"/>
        <v>e-Notification;</v>
      </c>
      <c r="P160" t="s">
        <v>36</v>
      </c>
    </row>
    <row r="161" spans="1:25" ht="14.25">
      <c r="A161" s="5" t="s">
        <v>403</v>
      </c>
      <c r="B161" s="5" t="s">
        <v>404</v>
      </c>
      <c r="C161" s="5" t="s">
        <v>405</v>
      </c>
      <c r="D161" s="5"/>
      <c r="E161" s="5" t="s">
        <v>33</v>
      </c>
      <c r="F161" s="5" t="s">
        <v>406</v>
      </c>
      <c r="G161" s="5" t="s">
        <v>402</v>
      </c>
      <c r="H161" s="5" t="s">
        <v>36</v>
      </c>
      <c r="I161" s="5" t="s">
        <v>91</v>
      </c>
      <c r="J161" s="5"/>
      <c r="K161" s="5" t="str">
        <f t="shared" si="4"/>
        <v/>
      </c>
      <c r="L161" s="5" t="str">
        <f t="shared" si="5"/>
        <v>e-Notification;</v>
      </c>
      <c r="M161" s="5"/>
      <c r="N161" s="5"/>
      <c r="O161" s="5"/>
      <c r="P161" s="5" t="s">
        <v>36</v>
      </c>
      <c r="Q161" s="5"/>
      <c r="R161" s="5"/>
      <c r="S161" s="5"/>
      <c r="T161" s="5"/>
      <c r="U161" s="5"/>
      <c r="V161" s="5"/>
      <c r="W161" s="5"/>
      <c r="X161" s="5"/>
      <c r="Y161" s="5"/>
    </row>
    <row r="162" spans="1:25" ht="14.25">
      <c r="A162" t="s">
        <v>403</v>
      </c>
      <c r="B162" t="s">
        <v>404</v>
      </c>
      <c r="C162" t="s">
        <v>407</v>
      </c>
      <c r="E162" t="s">
        <v>61</v>
      </c>
      <c r="G162" t="s">
        <v>402</v>
      </c>
      <c r="K162" t="str">
        <f t="shared" si="4"/>
        <v/>
      </c>
      <c r="L162" t="str">
        <f t="shared" si="5"/>
        <v/>
      </c>
    </row>
    <row r="163" spans="1:25" ht="14.25">
      <c r="A163" t="s">
        <v>403</v>
      </c>
      <c r="B163" t="s">
        <v>404</v>
      </c>
      <c r="C163" t="s">
        <v>408</v>
      </c>
      <c r="E163" t="s">
        <v>61</v>
      </c>
      <c r="G163" t="s">
        <v>402</v>
      </c>
      <c r="K163" t="str">
        <f t="shared" si="4"/>
        <v/>
      </c>
      <c r="L163" t="str">
        <f t="shared" si="5"/>
        <v/>
      </c>
    </row>
    <row r="164" spans="1:25" ht="14.25">
      <c r="A164" t="s">
        <v>403</v>
      </c>
      <c r="B164" t="s">
        <v>404</v>
      </c>
      <c r="C164" t="s">
        <v>409</v>
      </c>
      <c r="E164" t="s">
        <v>64</v>
      </c>
      <c r="G164" t="s">
        <v>402</v>
      </c>
      <c r="K164" t="str">
        <f t="shared" si="4"/>
        <v/>
      </c>
      <c r="L164" t="str">
        <f t="shared" si="5"/>
        <v/>
      </c>
    </row>
    <row r="165" spans="1:25" ht="14.25">
      <c r="A165" t="s">
        <v>403</v>
      </c>
      <c r="B165" t="s">
        <v>404</v>
      </c>
      <c r="C165" t="s">
        <v>410</v>
      </c>
      <c r="E165" t="s">
        <v>39</v>
      </c>
      <c r="F165" t="s">
        <v>411</v>
      </c>
      <c r="G165" t="s">
        <v>402</v>
      </c>
      <c r="K165" t="str">
        <f t="shared" si="4"/>
        <v/>
      </c>
      <c r="L165" t="str">
        <f t="shared" si="5"/>
        <v/>
      </c>
    </row>
    <row r="166" spans="1:25" ht="14.25">
      <c r="A166" t="s">
        <v>403</v>
      </c>
      <c r="B166" t="s">
        <v>404</v>
      </c>
      <c r="C166" t="s">
        <v>412</v>
      </c>
      <c r="E166" t="s">
        <v>154</v>
      </c>
      <c r="F166" t="s">
        <v>413</v>
      </c>
      <c r="G166" t="s">
        <v>402</v>
      </c>
      <c r="K166" t="str">
        <f t="shared" si="4"/>
        <v/>
      </c>
      <c r="L166" t="str">
        <f t="shared" si="5"/>
        <v/>
      </c>
    </row>
    <row r="167" spans="1:25" ht="14.25">
      <c r="A167" t="s">
        <v>403</v>
      </c>
      <c r="B167" t="s">
        <v>404</v>
      </c>
      <c r="C167" t="s">
        <v>414</v>
      </c>
      <c r="E167" t="s">
        <v>154</v>
      </c>
      <c r="F167" t="s">
        <v>415</v>
      </c>
      <c r="G167" t="s">
        <v>416</v>
      </c>
      <c r="K167" t="str">
        <f t="shared" si="4"/>
        <v/>
      </c>
      <c r="L167" t="str">
        <f t="shared" si="5"/>
        <v/>
      </c>
    </row>
    <row r="168" spans="1:25" ht="14.25">
      <c r="A168" s="5" t="s">
        <v>417</v>
      </c>
      <c r="B168" s="5" t="s">
        <v>418</v>
      </c>
      <c r="C168" s="5" t="s">
        <v>419</v>
      </c>
      <c r="D168" s="5"/>
      <c r="E168" s="5" t="s">
        <v>33</v>
      </c>
      <c r="F168" s="5" t="s">
        <v>420</v>
      </c>
      <c r="G168" s="5" t="s">
        <v>416</v>
      </c>
      <c r="H168" s="5" t="s">
        <v>36</v>
      </c>
      <c r="I168" s="5" t="s">
        <v>421</v>
      </c>
      <c r="J168" s="5"/>
      <c r="K168" s="5" t="str">
        <f t="shared" si="4"/>
        <v/>
      </c>
      <c r="L168" s="5" t="str">
        <f t="shared" si="5"/>
        <v>e-Notification; e-Request; e-Ordering;</v>
      </c>
      <c r="M168" s="5"/>
      <c r="N168" s="5"/>
      <c r="O168" s="5"/>
      <c r="P168" s="5" t="s">
        <v>36</v>
      </c>
      <c r="Q168" s="5"/>
      <c r="R168" s="5"/>
      <c r="S168" s="5"/>
      <c r="T168" s="5"/>
      <c r="U168" s="5" t="s">
        <v>36</v>
      </c>
      <c r="V168" s="5" t="s">
        <v>36</v>
      </c>
      <c r="W168" s="5"/>
      <c r="X168" s="5"/>
      <c r="Y168" s="5"/>
    </row>
    <row r="169" spans="1:25" ht="14.25">
      <c r="A169" t="s">
        <v>417</v>
      </c>
      <c r="B169" t="s">
        <v>418</v>
      </c>
      <c r="C169" t="s">
        <v>422</v>
      </c>
      <c r="E169" t="s">
        <v>61</v>
      </c>
      <c r="G169" t="s">
        <v>416</v>
      </c>
      <c r="K169" t="str">
        <f t="shared" si="4"/>
        <v/>
      </c>
      <c r="L169" t="str">
        <f t="shared" si="5"/>
        <v/>
      </c>
    </row>
    <row r="170" spans="1:25" ht="14.25">
      <c r="A170" t="s">
        <v>417</v>
      </c>
      <c r="B170" t="s">
        <v>418</v>
      </c>
      <c r="C170" t="s">
        <v>423</v>
      </c>
      <c r="E170" t="s">
        <v>61</v>
      </c>
      <c r="G170" t="s">
        <v>416</v>
      </c>
      <c r="K170" t="str">
        <f t="shared" si="4"/>
        <v/>
      </c>
      <c r="L170" t="str">
        <f t="shared" si="5"/>
        <v/>
      </c>
    </row>
    <row r="171" spans="1:25" ht="14.25">
      <c r="A171" t="s">
        <v>417</v>
      </c>
      <c r="B171" t="s">
        <v>418</v>
      </c>
      <c r="C171" t="s">
        <v>424</v>
      </c>
      <c r="E171" t="s">
        <v>64</v>
      </c>
      <c r="G171" t="s">
        <v>416</v>
      </c>
      <c r="K171" t="str">
        <f t="shared" si="4"/>
        <v/>
      </c>
      <c r="L171" t="str">
        <f t="shared" si="5"/>
        <v/>
      </c>
    </row>
    <row r="172" spans="1:25" ht="14.25">
      <c r="A172" t="s">
        <v>417</v>
      </c>
      <c r="B172" t="s">
        <v>418</v>
      </c>
      <c r="C172" t="s">
        <v>425</v>
      </c>
      <c r="E172" t="s">
        <v>44</v>
      </c>
      <c r="G172" t="s">
        <v>416</v>
      </c>
      <c r="K172" t="str">
        <f t="shared" si="4"/>
        <v/>
      </c>
      <c r="L172" t="str">
        <f t="shared" si="5"/>
        <v/>
      </c>
    </row>
    <row r="173" spans="1:25" ht="14.25">
      <c r="A173" t="s">
        <v>417</v>
      </c>
      <c r="B173" t="s">
        <v>418</v>
      </c>
      <c r="C173" t="s">
        <v>426</v>
      </c>
      <c r="E173" t="s">
        <v>44</v>
      </c>
      <c r="G173" t="s">
        <v>416</v>
      </c>
      <c r="K173" t="str">
        <f t="shared" si="4"/>
        <v/>
      </c>
      <c r="L173" t="str">
        <f t="shared" si="5"/>
        <v/>
      </c>
    </row>
    <row r="174" spans="1:25" ht="14.25">
      <c r="A174" t="s">
        <v>417</v>
      </c>
      <c r="B174" t="s">
        <v>418</v>
      </c>
      <c r="C174" t="s">
        <v>427</v>
      </c>
      <c r="E174" t="s">
        <v>39</v>
      </c>
      <c r="F174" t="s">
        <v>428</v>
      </c>
      <c r="G174" t="s">
        <v>429</v>
      </c>
      <c r="K174" t="str">
        <f t="shared" si="4"/>
        <v/>
      </c>
      <c r="L174" t="str">
        <f t="shared" si="5"/>
        <v/>
      </c>
    </row>
    <row r="175" spans="1:25" ht="14.25">
      <c r="A175" s="5" t="s">
        <v>430</v>
      </c>
      <c r="B175" s="5" t="s">
        <v>431</v>
      </c>
      <c r="C175" s="5" t="s">
        <v>432</v>
      </c>
      <c r="D175" s="5"/>
      <c r="E175" s="5" t="s">
        <v>33</v>
      </c>
      <c r="F175" s="5"/>
      <c r="G175" s="5" t="s">
        <v>429</v>
      </c>
      <c r="H175" s="5" t="s">
        <v>36</v>
      </c>
      <c r="I175" s="5" t="s">
        <v>37</v>
      </c>
      <c r="J175" s="5"/>
      <c r="K175" s="5" t="str">
        <f t="shared" si="4"/>
        <v/>
      </c>
      <c r="L175" s="5" t="str">
        <f t="shared" si="5"/>
        <v>e-Notification;</v>
      </c>
      <c r="M175" s="5"/>
      <c r="N175" s="5"/>
      <c r="O175" s="5"/>
      <c r="P175" s="5" t="s">
        <v>36</v>
      </c>
      <c r="Q175" s="5"/>
      <c r="R175" s="5"/>
      <c r="S175" s="5"/>
      <c r="T175" s="5"/>
      <c r="U175" s="5"/>
      <c r="V175" s="5"/>
      <c r="W175" s="5"/>
      <c r="X175" s="5"/>
      <c r="Y175" s="5"/>
    </row>
    <row r="176" spans="1:25" ht="14.25">
      <c r="A176" t="s">
        <v>430</v>
      </c>
      <c r="B176" t="s">
        <v>431</v>
      </c>
      <c r="C176" t="s">
        <v>433</v>
      </c>
      <c r="E176" t="s">
        <v>39</v>
      </c>
      <c r="F176" t="s">
        <v>434</v>
      </c>
      <c r="G176" t="s">
        <v>435</v>
      </c>
      <c r="K176" t="str">
        <f t="shared" si="4"/>
        <v/>
      </c>
      <c r="L176" t="str">
        <f t="shared" si="5"/>
        <v/>
      </c>
    </row>
    <row r="177" spans="1:25" ht="14.25">
      <c r="A177" s="5" t="s">
        <v>436</v>
      </c>
      <c r="B177" s="5" t="s">
        <v>437</v>
      </c>
      <c r="C177" s="5" t="s">
        <v>438</v>
      </c>
      <c r="D177" s="5"/>
      <c r="E177" s="5" t="s">
        <v>33</v>
      </c>
      <c r="F177" s="5" t="s">
        <v>439</v>
      </c>
      <c r="G177" s="5" t="s">
        <v>435</v>
      </c>
      <c r="H177" s="5" t="s">
        <v>36</v>
      </c>
      <c r="I177" s="5" t="s">
        <v>91</v>
      </c>
      <c r="J177" s="5"/>
      <c r="K177" s="5" t="str">
        <f t="shared" si="4"/>
        <v/>
      </c>
      <c r="L177" s="5" t="str">
        <f t="shared" si="5"/>
        <v>e-Notification; e-Submission; e-Evaluation; e-Awarding;</v>
      </c>
      <c r="M177" s="5"/>
      <c r="N177" s="5"/>
      <c r="O177" s="5"/>
      <c r="P177" s="5" t="s">
        <v>36</v>
      </c>
      <c r="Q177" s="5"/>
      <c r="R177" s="5" t="s">
        <v>36</v>
      </c>
      <c r="S177" s="5" t="s">
        <v>36</v>
      </c>
      <c r="T177" s="5" t="s">
        <v>36</v>
      </c>
      <c r="U177" s="5"/>
      <c r="V177" s="5"/>
      <c r="W177" s="5"/>
      <c r="X177" s="5"/>
      <c r="Y177" s="5"/>
    </row>
    <row r="178" spans="1:25" ht="14.25">
      <c r="A178" t="s">
        <v>436</v>
      </c>
      <c r="B178" t="s">
        <v>437</v>
      </c>
      <c r="C178" t="s">
        <v>440</v>
      </c>
      <c r="E178" t="s">
        <v>64</v>
      </c>
      <c r="G178" t="s">
        <v>435</v>
      </c>
      <c r="K178" t="str">
        <f t="shared" si="4"/>
        <v/>
      </c>
      <c r="L178" t="str">
        <f t="shared" si="5"/>
        <v/>
      </c>
    </row>
    <row r="179" spans="1:25" ht="14.25">
      <c r="A179" t="s">
        <v>436</v>
      </c>
      <c r="B179" t="s">
        <v>437</v>
      </c>
      <c r="C179" t="s">
        <v>441</v>
      </c>
      <c r="E179" t="s">
        <v>39</v>
      </c>
      <c r="F179" t="s">
        <v>442</v>
      </c>
      <c r="G179" t="s">
        <v>435</v>
      </c>
      <c r="K179" t="str">
        <f t="shared" si="4"/>
        <v/>
      </c>
      <c r="L179" t="str">
        <f t="shared" si="5"/>
        <v/>
      </c>
    </row>
    <row r="180" spans="1:25" ht="14.25">
      <c r="A180" t="s">
        <v>436</v>
      </c>
      <c r="B180" t="s">
        <v>437</v>
      </c>
      <c r="C180" t="s">
        <v>443</v>
      </c>
      <c r="E180" t="s">
        <v>44</v>
      </c>
      <c r="G180" t="s">
        <v>435</v>
      </c>
      <c r="K180" t="str">
        <f t="shared" si="4"/>
        <v/>
      </c>
      <c r="L180" t="str">
        <f t="shared" si="5"/>
        <v/>
      </c>
    </row>
    <row r="181" spans="1:25" ht="14.25">
      <c r="A181" t="s">
        <v>436</v>
      </c>
      <c r="B181" t="s">
        <v>437</v>
      </c>
      <c r="C181" t="s">
        <v>444</v>
      </c>
      <c r="E181" t="s">
        <v>107</v>
      </c>
      <c r="F181" t="s">
        <v>445</v>
      </c>
      <c r="G181" t="s">
        <v>446</v>
      </c>
      <c r="K181" t="str">
        <f t="shared" si="4"/>
        <v/>
      </c>
      <c r="L181" t="str">
        <f t="shared" si="5"/>
        <v/>
      </c>
    </row>
    <row r="182" spans="1:25" ht="14.25">
      <c r="A182" s="5" t="s">
        <v>447</v>
      </c>
      <c r="B182" s="5" t="s">
        <v>448</v>
      </c>
      <c r="C182" s="5" t="s">
        <v>449</v>
      </c>
      <c r="D182" s="5"/>
      <c r="E182" s="5" t="s">
        <v>33</v>
      </c>
      <c r="F182" s="5" t="s">
        <v>450</v>
      </c>
      <c r="G182" s="5" t="s">
        <v>446</v>
      </c>
      <c r="H182" s="5" t="s">
        <v>36</v>
      </c>
      <c r="I182" s="5" t="s">
        <v>91</v>
      </c>
      <c r="J182" s="5"/>
      <c r="K182" s="5" t="str">
        <f t="shared" si="4"/>
        <v/>
      </c>
      <c r="L182" s="5" t="str">
        <f t="shared" si="5"/>
        <v>e-Notification;</v>
      </c>
      <c r="M182" s="5"/>
      <c r="N182" s="5"/>
      <c r="O182" s="5"/>
      <c r="P182" s="5" t="s">
        <v>36</v>
      </c>
      <c r="Q182" s="5"/>
      <c r="R182" s="5"/>
      <c r="S182" s="5"/>
      <c r="T182" s="5"/>
      <c r="U182" s="5"/>
      <c r="V182" s="5"/>
      <c r="W182" s="5"/>
      <c r="X182" s="5"/>
      <c r="Y182" s="5"/>
    </row>
    <row r="183" spans="1:25" ht="14.25">
      <c r="A183" t="s">
        <v>447</v>
      </c>
      <c r="B183" t="s">
        <v>448</v>
      </c>
      <c r="C183" t="s">
        <v>451</v>
      </c>
      <c r="E183" t="s">
        <v>64</v>
      </c>
      <c r="G183" t="s">
        <v>446</v>
      </c>
      <c r="K183" t="str">
        <f t="shared" si="4"/>
        <v/>
      </c>
      <c r="L183" t="str">
        <f t="shared" si="5"/>
        <v/>
      </c>
    </row>
    <row r="184" spans="1:25" ht="14.25">
      <c r="A184" t="s">
        <v>447</v>
      </c>
      <c r="B184" t="s">
        <v>448</v>
      </c>
      <c r="C184" t="s">
        <v>452</v>
      </c>
      <c r="E184" t="s">
        <v>39</v>
      </c>
      <c r="F184" t="s">
        <v>453</v>
      </c>
      <c r="G184" t="s">
        <v>446</v>
      </c>
      <c r="K184" t="str">
        <f t="shared" si="4"/>
        <v/>
      </c>
      <c r="L184" t="str">
        <f t="shared" si="5"/>
        <v/>
      </c>
    </row>
    <row r="185" spans="1:25" ht="14.25">
      <c r="A185" t="s">
        <v>447</v>
      </c>
      <c r="B185" t="s">
        <v>448</v>
      </c>
      <c r="C185" t="s">
        <v>451</v>
      </c>
      <c r="E185" t="s">
        <v>44</v>
      </c>
      <c r="F185" t="s">
        <v>454</v>
      </c>
      <c r="G185" t="s">
        <v>455</v>
      </c>
      <c r="K185" t="str">
        <f t="shared" si="4"/>
        <v/>
      </c>
      <c r="L185" t="str">
        <f t="shared" si="5"/>
        <v/>
      </c>
    </row>
    <row r="186" spans="1:25" ht="14.25">
      <c r="A186" s="5" t="s">
        <v>456</v>
      </c>
      <c r="B186" s="5" t="s">
        <v>457</v>
      </c>
      <c r="C186" s="5" t="s">
        <v>438</v>
      </c>
      <c r="D186" s="5"/>
      <c r="E186" s="5" t="s">
        <v>33</v>
      </c>
      <c r="F186" s="5" t="s">
        <v>458</v>
      </c>
      <c r="G186" s="5" t="s">
        <v>455</v>
      </c>
      <c r="H186" s="5" t="s">
        <v>36</v>
      </c>
      <c r="I186" s="5" t="s">
        <v>91</v>
      </c>
      <c r="J186" s="5"/>
      <c r="K186" s="5" t="str">
        <f t="shared" si="4"/>
        <v/>
      </c>
      <c r="L186" s="5" t="str">
        <f t="shared" si="5"/>
        <v>e-Notification;</v>
      </c>
      <c r="M186" s="5"/>
      <c r="N186" s="5"/>
      <c r="O186" s="5"/>
      <c r="P186" s="5" t="s">
        <v>36</v>
      </c>
      <c r="Q186" s="5"/>
      <c r="R186" s="5"/>
      <c r="S186" s="5"/>
      <c r="T186" s="5"/>
      <c r="U186" s="5"/>
      <c r="V186" s="5"/>
      <c r="W186" s="5"/>
      <c r="X186" s="5"/>
      <c r="Y186" s="5"/>
    </row>
    <row r="187" spans="1:25" ht="14.25">
      <c r="A187" t="s">
        <v>456</v>
      </c>
      <c r="B187" t="s">
        <v>457</v>
      </c>
      <c r="C187" t="s">
        <v>459</v>
      </c>
      <c r="E187" t="s">
        <v>64</v>
      </c>
      <c r="G187" t="s">
        <v>455</v>
      </c>
      <c r="K187" t="str">
        <f t="shared" si="4"/>
        <v/>
      </c>
      <c r="L187" t="str">
        <f t="shared" si="5"/>
        <v/>
      </c>
    </row>
    <row r="188" spans="1:25" ht="14.25">
      <c r="A188" t="s">
        <v>456</v>
      </c>
      <c r="B188" t="s">
        <v>457</v>
      </c>
      <c r="C188" t="s">
        <v>460</v>
      </c>
      <c r="E188" t="s">
        <v>39</v>
      </c>
      <c r="F188" t="s">
        <v>461</v>
      </c>
      <c r="G188" t="s">
        <v>455</v>
      </c>
      <c r="K188" t="str">
        <f t="shared" si="4"/>
        <v/>
      </c>
      <c r="L188" t="str">
        <f t="shared" si="5"/>
        <v/>
      </c>
    </row>
    <row r="189" spans="1:25" ht="14.25">
      <c r="A189" t="s">
        <v>456</v>
      </c>
      <c r="B189" t="s">
        <v>457</v>
      </c>
      <c r="C189" t="s">
        <v>459</v>
      </c>
      <c r="E189" t="s">
        <v>44</v>
      </c>
      <c r="G189" t="s">
        <v>462</v>
      </c>
      <c r="K189" t="str">
        <f t="shared" si="4"/>
        <v/>
      </c>
      <c r="L189" t="str">
        <f t="shared" si="5"/>
        <v/>
      </c>
    </row>
    <row r="190" spans="1:25" ht="14.25">
      <c r="A190" s="5" t="s">
        <v>463</v>
      </c>
      <c r="B190" s="5" t="s">
        <v>464</v>
      </c>
      <c r="C190" s="5" t="s">
        <v>465</v>
      </c>
      <c r="D190" s="5"/>
      <c r="E190" s="5" t="s">
        <v>33</v>
      </c>
      <c r="F190" s="5" t="s">
        <v>385</v>
      </c>
      <c r="G190" s="5" t="s">
        <v>462</v>
      </c>
      <c r="H190" s="5" t="s">
        <v>36</v>
      </c>
      <c r="I190" s="5" t="s">
        <v>91</v>
      </c>
      <c r="J190" s="5"/>
      <c r="K190" s="5" t="str">
        <f t="shared" si="4"/>
        <v/>
      </c>
      <c r="L190" s="5" t="str">
        <f t="shared" si="5"/>
        <v>e-Notification;</v>
      </c>
      <c r="M190" s="5"/>
      <c r="N190" s="5"/>
      <c r="O190" s="5"/>
      <c r="P190" s="5" t="s">
        <v>36</v>
      </c>
      <c r="Q190" s="5"/>
      <c r="R190" s="5"/>
      <c r="S190" s="5"/>
      <c r="T190" s="5"/>
      <c r="U190" s="5"/>
      <c r="V190" s="5"/>
      <c r="W190" s="5"/>
      <c r="X190" s="5"/>
      <c r="Y190" s="5"/>
    </row>
    <row r="191" spans="1:25" ht="14.25">
      <c r="A191" t="s">
        <v>463</v>
      </c>
      <c r="B191" t="s">
        <v>464</v>
      </c>
      <c r="C191" t="s">
        <v>466</v>
      </c>
      <c r="E191" t="s">
        <v>64</v>
      </c>
      <c r="G191" t="s">
        <v>462</v>
      </c>
      <c r="K191" t="str">
        <f t="shared" si="4"/>
        <v/>
      </c>
      <c r="L191" t="str">
        <f t="shared" si="5"/>
        <v/>
      </c>
    </row>
    <row r="192" spans="1:25" ht="14.25">
      <c r="A192" t="s">
        <v>463</v>
      </c>
      <c r="B192" t="s">
        <v>464</v>
      </c>
      <c r="C192" t="s">
        <v>467</v>
      </c>
      <c r="E192" t="s">
        <v>39</v>
      </c>
      <c r="F192" t="s">
        <v>453</v>
      </c>
      <c r="G192" t="s">
        <v>462</v>
      </c>
      <c r="K192" t="str">
        <f t="shared" si="4"/>
        <v/>
      </c>
      <c r="L192" t="str">
        <f t="shared" si="5"/>
        <v/>
      </c>
    </row>
    <row r="193" spans="1:25" ht="14.25">
      <c r="A193" t="s">
        <v>463</v>
      </c>
      <c r="B193" t="s">
        <v>464</v>
      </c>
      <c r="C193" t="s">
        <v>466</v>
      </c>
      <c r="E193" t="s">
        <v>44</v>
      </c>
      <c r="G193" t="s">
        <v>468</v>
      </c>
      <c r="K193" t="str">
        <f t="shared" si="4"/>
        <v/>
      </c>
      <c r="L193" t="str">
        <f t="shared" si="5"/>
        <v/>
      </c>
    </row>
    <row r="194" spans="1:25" ht="14.25">
      <c r="A194" s="5" t="s">
        <v>469</v>
      </c>
      <c r="B194" s="5" t="s">
        <v>470</v>
      </c>
      <c r="C194" s="5" t="s">
        <v>471</v>
      </c>
      <c r="D194" s="5"/>
      <c r="E194" s="5" t="s">
        <v>33</v>
      </c>
      <c r="F194" s="5" t="s">
        <v>472</v>
      </c>
      <c r="G194" s="5" t="s">
        <v>468</v>
      </c>
      <c r="H194" s="5" t="s">
        <v>36</v>
      </c>
      <c r="I194" s="5" t="s">
        <v>349</v>
      </c>
      <c r="J194" s="5"/>
      <c r="K194" s="5" t="str">
        <f t="shared" si="4"/>
        <v>UC1; UC2;</v>
      </c>
      <c r="L194" s="5" t="str">
        <f t="shared" si="5"/>
        <v>e-Notification; e-Evaluation;</v>
      </c>
      <c r="M194" s="5" t="s">
        <v>36</v>
      </c>
      <c r="N194" s="5" t="s">
        <v>36</v>
      </c>
      <c r="O194" s="5"/>
      <c r="P194" s="5" t="s">
        <v>36</v>
      </c>
      <c r="Q194" s="5"/>
      <c r="R194" s="5"/>
      <c r="S194" s="5" t="s">
        <v>36</v>
      </c>
      <c r="T194" s="5"/>
      <c r="U194" s="5"/>
      <c r="V194" s="5"/>
      <c r="W194" s="5"/>
      <c r="X194" s="5"/>
      <c r="Y194" s="5"/>
    </row>
    <row r="195" spans="1:25" ht="14.25">
      <c r="A195" s="5" t="s">
        <v>469</v>
      </c>
      <c r="B195" s="5" t="s">
        <v>470</v>
      </c>
      <c r="C195" s="5" t="s">
        <v>473</v>
      </c>
      <c r="D195" s="5"/>
      <c r="E195" s="5" t="s">
        <v>64</v>
      </c>
      <c r="F195" s="5"/>
      <c r="G195" s="5" t="s">
        <v>468</v>
      </c>
      <c r="H195" s="5" t="s">
        <v>36</v>
      </c>
      <c r="I195" s="5" t="s">
        <v>474</v>
      </c>
      <c r="J195" s="5"/>
      <c r="K195" s="5" t="str">
        <f t="shared" si="4"/>
        <v/>
      </c>
      <c r="L195" s="5" t="str">
        <f t="shared" si="5"/>
        <v/>
      </c>
      <c r="M195" s="5"/>
      <c r="N195" s="5"/>
      <c r="O195" s="5"/>
      <c r="P195" s="5"/>
      <c r="Q195" s="5"/>
      <c r="R195" s="5"/>
      <c r="S195" s="5"/>
      <c r="T195" s="5"/>
      <c r="U195" s="5"/>
      <c r="V195" s="5"/>
      <c r="W195" s="5"/>
      <c r="X195" s="5"/>
      <c r="Y195" s="5"/>
    </row>
    <row r="196" spans="1:25" ht="14.25">
      <c r="A196" t="s">
        <v>469</v>
      </c>
      <c r="B196" t="s">
        <v>470</v>
      </c>
      <c r="C196" t="s">
        <v>475</v>
      </c>
      <c r="E196" t="s">
        <v>61</v>
      </c>
      <c r="G196" t="s">
        <v>468</v>
      </c>
      <c r="K196" t="str">
        <f t="shared" si="4"/>
        <v/>
      </c>
      <c r="L196" t="str">
        <f t="shared" si="5"/>
        <v/>
      </c>
    </row>
    <row r="197" spans="1:25" ht="14.25">
      <c r="A197" t="s">
        <v>469</v>
      </c>
      <c r="B197" t="s">
        <v>470</v>
      </c>
      <c r="C197" t="s">
        <v>476</v>
      </c>
      <c r="E197" t="s">
        <v>39</v>
      </c>
      <c r="F197" t="s">
        <v>477</v>
      </c>
      <c r="G197" t="s">
        <v>468</v>
      </c>
      <c r="K197" t="str">
        <f t="shared" si="4"/>
        <v/>
      </c>
      <c r="L197" t="str">
        <f t="shared" si="5"/>
        <v/>
      </c>
    </row>
    <row r="198" spans="1:25" ht="14.25">
      <c r="A198" t="s">
        <v>469</v>
      </c>
      <c r="B198" t="s">
        <v>470</v>
      </c>
      <c r="C198" t="s">
        <v>478</v>
      </c>
      <c r="E198" t="s">
        <v>39</v>
      </c>
      <c r="F198" t="s">
        <v>479</v>
      </c>
      <c r="G198" t="s">
        <v>468</v>
      </c>
      <c r="K198" t="str">
        <f t="shared" si="4"/>
        <v/>
      </c>
      <c r="L198" t="str">
        <f t="shared" si="5"/>
        <v/>
      </c>
    </row>
    <row r="199" spans="1:25" ht="14.25">
      <c r="A199" t="s">
        <v>469</v>
      </c>
      <c r="B199" t="s">
        <v>470</v>
      </c>
      <c r="C199" t="s">
        <v>473</v>
      </c>
      <c r="E199" t="s">
        <v>45</v>
      </c>
      <c r="G199" t="s">
        <v>468</v>
      </c>
      <c r="K199" t="str">
        <f t="shared" si="4"/>
        <v/>
      </c>
      <c r="L199" t="str">
        <f t="shared" si="5"/>
        <v/>
      </c>
    </row>
    <row r="200" spans="1:25" ht="14.25">
      <c r="A200" t="s">
        <v>469</v>
      </c>
      <c r="B200" t="s">
        <v>470</v>
      </c>
      <c r="C200" t="s">
        <v>473</v>
      </c>
      <c r="E200" t="s">
        <v>44</v>
      </c>
      <c r="K200" t="str">
        <f t="shared" si="4"/>
        <v/>
      </c>
      <c r="L200" t="str">
        <f t="shared" si="5"/>
        <v/>
      </c>
    </row>
    <row r="201" spans="1:25" ht="14.25">
      <c r="A201" t="s">
        <v>480</v>
      </c>
      <c r="B201" t="s">
        <v>481</v>
      </c>
      <c r="C201" t="s">
        <v>482</v>
      </c>
      <c r="E201" t="s">
        <v>39</v>
      </c>
      <c r="F201" t="s">
        <v>182</v>
      </c>
      <c r="K201" t="str">
        <f t="shared" si="4"/>
        <v>UC1; UC2; UC3</v>
      </c>
      <c r="L201" t="str">
        <f t="shared" si="5"/>
        <v>e-Notification; e-Access; e-Submission; e-Evaluation; e-Awarding; e-Request; e-Ordering; e-Fulfiltment; e-Invoicing; e-Payment;</v>
      </c>
      <c r="M201" t="s">
        <v>36</v>
      </c>
      <c r="N201" t="s">
        <v>36</v>
      </c>
      <c r="O201" t="s">
        <v>36</v>
      </c>
      <c r="P201" t="s">
        <v>36</v>
      </c>
      <c r="Q201" t="s">
        <v>36</v>
      </c>
      <c r="R201" t="s">
        <v>36</v>
      </c>
      <c r="S201" t="s">
        <v>36</v>
      </c>
      <c r="T201" t="s">
        <v>36</v>
      </c>
      <c r="U201" t="s">
        <v>36</v>
      </c>
      <c r="V201" t="s">
        <v>36</v>
      </c>
      <c r="W201" t="s">
        <v>36</v>
      </c>
      <c r="X201" t="s">
        <v>36</v>
      </c>
      <c r="Y201" t="s">
        <v>36</v>
      </c>
    </row>
    <row r="202" spans="1:25" ht="14.25">
      <c r="A202" s="5" t="s">
        <v>480</v>
      </c>
      <c r="B202" s="5" t="s">
        <v>481</v>
      </c>
      <c r="C202" s="5" t="s">
        <v>483</v>
      </c>
      <c r="D202" s="5"/>
      <c r="E202" s="5" t="s">
        <v>45</v>
      </c>
      <c r="F202" s="5"/>
      <c r="G202" s="5"/>
      <c r="H202" s="5" t="s">
        <v>36</v>
      </c>
      <c r="I202" s="5" t="s">
        <v>484</v>
      </c>
      <c r="J202" s="5"/>
      <c r="K202" s="5" t="str">
        <f t="shared" si="4"/>
        <v/>
      </c>
      <c r="L202" s="5" t="str">
        <f t="shared" si="5"/>
        <v/>
      </c>
      <c r="M202" s="5"/>
      <c r="N202" s="5"/>
      <c r="O202" s="5"/>
      <c r="P202" s="5"/>
      <c r="Q202" s="5"/>
      <c r="R202" s="5"/>
      <c r="S202" s="5"/>
      <c r="T202" s="5"/>
      <c r="U202" s="5"/>
      <c r="V202" s="5"/>
      <c r="W202" s="5"/>
      <c r="X202" s="5"/>
      <c r="Y202" s="5"/>
    </row>
    <row r="203" spans="1:25" ht="14.25">
      <c r="A203" t="s">
        <v>480</v>
      </c>
      <c r="B203" t="s">
        <v>481</v>
      </c>
      <c r="C203" t="s">
        <v>485</v>
      </c>
      <c r="E203" t="s">
        <v>64</v>
      </c>
      <c r="K203" t="str">
        <f t="shared" si="4"/>
        <v/>
      </c>
      <c r="L203" t="str">
        <f t="shared" si="5"/>
        <v/>
      </c>
    </row>
    <row r="204" spans="1:25" ht="14.25">
      <c r="A204" t="s">
        <v>480</v>
      </c>
      <c r="B204" t="s">
        <v>481</v>
      </c>
      <c r="C204" t="s">
        <v>486</v>
      </c>
      <c r="E204" t="s">
        <v>487</v>
      </c>
      <c r="F204" t="s">
        <v>488</v>
      </c>
      <c r="G204" t="s">
        <v>489</v>
      </c>
      <c r="K204" t="str">
        <f t="shared" si="4"/>
        <v/>
      </c>
      <c r="L204" t="str">
        <f t="shared" si="5"/>
        <v/>
      </c>
    </row>
    <row r="205" spans="1:25" ht="14.25">
      <c r="A205" t="s">
        <v>490</v>
      </c>
      <c r="B205" t="s">
        <v>491</v>
      </c>
      <c r="C205" t="s">
        <v>492</v>
      </c>
      <c r="E205" t="s">
        <v>33</v>
      </c>
      <c r="F205" t="s">
        <v>493</v>
      </c>
      <c r="G205" t="s">
        <v>489</v>
      </c>
      <c r="K205" t="str">
        <f t="shared" si="4"/>
        <v/>
      </c>
      <c r="L205" t="str">
        <f t="shared" si="5"/>
        <v>e-Notification; e-Evaluation; e-Awarding;</v>
      </c>
      <c r="P205" t="s">
        <v>36</v>
      </c>
      <c r="S205" t="s">
        <v>36</v>
      </c>
      <c r="T205" t="s">
        <v>36</v>
      </c>
    </row>
    <row r="206" spans="1:25" ht="14.25">
      <c r="A206" s="5" t="s">
        <v>490</v>
      </c>
      <c r="B206" s="5" t="s">
        <v>491</v>
      </c>
      <c r="C206" s="5" t="s">
        <v>494</v>
      </c>
      <c r="D206" s="5"/>
      <c r="E206" s="5" t="s">
        <v>33</v>
      </c>
      <c r="F206" s="5" t="s">
        <v>495</v>
      </c>
      <c r="G206" s="5" t="s">
        <v>489</v>
      </c>
      <c r="H206" s="5" t="s">
        <v>36</v>
      </c>
      <c r="I206" s="5" t="s">
        <v>37</v>
      </c>
      <c r="J206" s="5"/>
      <c r="K206" s="5" t="str">
        <f t="shared" si="4"/>
        <v/>
      </c>
      <c r="L206" s="5" t="str">
        <f t="shared" si="5"/>
        <v>e-Notification; e-Evaluation; e-Awarding;</v>
      </c>
      <c r="M206" s="5"/>
      <c r="N206" s="5"/>
      <c r="O206" s="5"/>
      <c r="P206" s="5" t="s">
        <v>36</v>
      </c>
      <c r="Q206" s="5"/>
      <c r="R206" s="5"/>
      <c r="S206" s="5" t="s">
        <v>36</v>
      </c>
      <c r="T206" s="5" t="s">
        <v>36</v>
      </c>
      <c r="U206" s="5"/>
      <c r="V206" s="5"/>
      <c r="W206" s="5"/>
      <c r="X206" s="5"/>
      <c r="Y206" s="5"/>
    </row>
    <row r="207" spans="1:25" ht="14.25">
      <c r="A207" s="5" t="s">
        <v>490</v>
      </c>
      <c r="B207" s="5" t="s">
        <v>491</v>
      </c>
      <c r="C207" s="5" t="s">
        <v>496</v>
      </c>
      <c r="D207" s="5"/>
      <c r="E207" s="5" t="s">
        <v>33</v>
      </c>
      <c r="F207" s="5" t="s">
        <v>262</v>
      </c>
      <c r="G207" s="5" t="s">
        <v>489</v>
      </c>
      <c r="H207" s="5" t="s">
        <v>36</v>
      </c>
      <c r="I207" s="5" t="s">
        <v>37</v>
      </c>
      <c r="J207" s="5"/>
      <c r="K207" s="5" t="str">
        <f t="shared" si="4"/>
        <v/>
      </c>
      <c r="L207" s="5" t="str">
        <f t="shared" si="5"/>
        <v/>
      </c>
      <c r="M207" s="5"/>
      <c r="N207" s="5"/>
      <c r="O207" s="5"/>
      <c r="P207" s="5"/>
      <c r="Q207" s="5"/>
      <c r="R207" s="5"/>
      <c r="S207" s="5"/>
      <c r="T207" s="5"/>
      <c r="U207" s="5"/>
      <c r="V207" s="5"/>
      <c r="W207" s="5"/>
      <c r="X207" s="5"/>
      <c r="Y207" s="5"/>
    </row>
    <row r="208" spans="1:25" ht="14.25">
      <c r="A208" t="s">
        <v>490</v>
      </c>
      <c r="B208" t="s">
        <v>491</v>
      </c>
      <c r="C208" t="s">
        <v>497</v>
      </c>
      <c r="E208" t="s">
        <v>64</v>
      </c>
      <c r="G208" t="s">
        <v>489</v>
      </c>
      <c r="K208" t="str">
        <f t="shared" si="4"/>
        <v/>
      </c>
      <c r="L208" t="str">
        <f t="shared" si="5"/>
        <v/>
      </c>
    </row>
    <row r="209" spans="1:25" ht="14.25">
      <c r="A209" t="s">
        <v>490</v>
      </c>
      <c r="B209" t="s">
        <v>491</v>
      </c>
      <c r="C209" t="s">
        <v>498</v>
      </c>
      <c r="E209" t="s">
        <v>44</v>
      </c>
      <c r="G209" t="s">
        <v>499</v>
      </c>
      <c r="K209" t="str">
        <f t="shared" si="4"/>
        <v/>
      </c>
      <c r="L209" t="str">
        <f t="shared" si="5"/>
        <v/>
      </c>
    </row>
    <row r="210" spans="1:25" ht="14.25">
      <c r="A210" s="5" t="s">
        <v>500</v>
      </c>
      <c r="B210" s="5" t="s">
        <v>501</v>
      </c>
      <c r="C210" s="5" t="s">
        <v>502</v>
      </c>
      <c r="D210" s="5"/>
      <c r="E210" s="5" t="s">
        <v>33</v>
      </c>
      <c r="F210" s="5" t="s">
        <v>503</v>
      </c>
      <c r="G210" s="5" t="s">
        <v>504</v>
      </c>
      <c r="H210" s="5" t="s">
        <v>36</v>
      </c>
      <c r="I210" s="5" t="s">
        <v>37</v>
      </c>
      <c r="J210" s="5"/>
      <c r="K210" s="5" t="str">
        <f t="shared" si="4"/>
        <v/>
      </c>
      <c r="L210" s="5" t="str">
        <f t="shared" si="5"/>
        <v>e-Notification; e-Submission;</v>
      </c>
      <c r="M210" s="5"/>
      <c r="N210" s="5"/>
      <c r="O210" s="5"/>
      <c r="P210" s="5" t="s">
        <v>36</v>
      </c>
      <c r="Q210" s="5"/>
      <c r="R210" s="5" t="s">
        <v>36</v>
      </c>
      <c r="S210" s="5"/>
      <c r="T210" s="5"/>
      <c r="U210" s="5"/>
      <c r="V210" s="5"/>
      <c r="W210" s="5"/>
      <c r="X210" s="5"/>
      <c r="Y210" s="5"/>
    </row>
    <row r="211" spans="1:25" ht="14.25">
      <c r="A211" s="5" t="s">
        <v>505</v>
      </c>
      <c r="B211" s="5" t="s">
        <v>506</v>
      </c>
      <c r="C211" s="5" t="s">
        <v>507</v>
      </c>
      <c r="D211" s="5"/>
      <c r="E211" s="5" t="s">
        <v>33</v>
      </c>
      <c r="F211" s="5" t="s">
        <v>508</v>
      </c>
      <c r="G211" s="5" t="s">
        <v>504</v>
      </c>
      <c r="H211" s="5" t="s">
        <v>36</v>
      </c>
      <c r="I211" s="5" t="s">
        <v>509</v>
      </c>
      <c r="J211" s="5"/>
      <c r="K211" s="5" t="str">
        <f t="shared" si="4"/>
        <v xml:space="preserve"> UC3</v>
      </c>
      <c r="L211" s="5" t="str">
        <f t="shared" si="5"/>
        <v>e-Notification;</v>
      </c>
      <c r="M211" s="5"/>
      <c r="N211" s="5"/>
      <c r="O211" s="5" t="s">
        <v>36</v>
      </c>
      <c r="P211" s="5" t="s">
        <v>36</v>
      </c>
      <c r="Q211" s="5"/>
      <c r="R211" s="5"/>
      <c r="S211" s="5"/>
      <c r="T211" s="5"/>
      <c r="U211" s="5"/>
      <c r="V211" s="5"/>
      <c r="W211" s="5"/>
      <c r="X211" s="5"/>
      <c r="Y211" s="5"/>
    </row>
    <row r="212" spans="1:25" ht="14.25">
      <c r="A212" t="s">
        <v>505</v>
      </c>
      <c r="B212" t="s">
        <v>506</v>
      </c>
      <c r="C212" t="s">
        <v>510</v>
      </c>
      <c r="E212" t="s">
        <v>39</v>
      </c>
      <c r="F212" t="s">
        <v>511</v>
      </c>
      <c r="G212" t="s">
        <v>504</v>
      </c>
      <c r="K212" t="str">
        <f t="shared" ref="K212:K275" si="6">CONCATENATE(IF(M212="YES","UC1;",""),IF(N212="YES"," UC2;",""),IF(O212="YES"," UC3",""))</f>
        <v/>
      </c>
      <c r="L212" t="str">
        <f t="shared" ref="L212:L275" si="7">CONCATENATE(IF(P212="YES","e-Notification;",""),IF(Q212="YES"," e-Access;",""),IF(R212="YES"," e-Submission;",""),IF(S212="YES"," e-Evaluation;",""),IF(T212="YES"," e-Awarding;",""),IF(U212="YES"," e-Request;",""),IF(V212="YES"," e-Ordering;",""),IF(W212="YES"," e-Fulfiltment;",""),IF(X212="YES"," e-Invoicing;",""),IF(Y212="YES"," e-Payment;",""))</f>
        <v/>
      </c>
    </row>
    <row r="213" spans="1:25" ht="14.25">
      <c r="A213" t="s">
        <v>505</v>
      </c>
      <c r="B213" t="s">
        <v>506</v>
      </c>
      <c r="C213" t="s">
        <v>512</v>
      </c>
      <c r="E213" t="s">
        <v>64</v>
      </c>
      <c r="G213" t="s">
        <v>504</v>
      </c>
      <c r="K213" t="str">
        <f t="shared" si="6"/>
        <v/>
      </c>
      <c r="L213" t="str">
        <f t="shared" si="7"/>
        <v/>
      </c>
    </row>
    <row r="214" spans="1:25" ht="14.25">
      <c r="A214" t="s">
        <v>505</v>
      </c>
      <c r="B214" t="s">
        <v>506</v>
      </c>
      <c r="C214" t="s">
        <v>513</v>
      </c>
      <c r="E214" t="s">
        <v>39</v>
      </c>
      <c r="F214" t="s">
        <v>514</v>
      </c>
      <c r="G214" t="s">
        <v>504</v>
      </c>
      <c r="K214" t="str">
        <f t="shared" si="6"/>
        <v/>
      </c>
      <c r="L214" t="str">
        <f t="shared" si="7"/>
        <v/>
      </c>
    </row>
    <row r="215" spans="1:25" ht="14.25">
      <c r="A215" t="s">
        <v>505</v>
      </c>
      <c r="B215" t="s">
        <v>506</v>
      </c>
      <c r="C215" t="s">
        <v>515</v>
      </c>
      <c r="E215" t="s">
        <v>44</v>
      </c>
      <c r="G215" t="s">
        <v>504</v>
      </c>
      <c r="K215" t="str">
        <f t="shared" si="6"/>
        <v/>
      </c>
      <c r="L215" t="str">
        <f t="shared" si="7"/>
        <v/>
      </c>
    </row>
    <row r="216" spans="1:25" ht="14.25">
      <c r="A216" s="5" t="s">
        <v>516</v>
      </c>
      <c r="B216" s="5" t="s">
        <v>517</v>
      </c>
      <c r="C216" s="5" t="s">
        <v>518</v>
      </c>
      <c r="D216" s="5"/>
      <c r="E216" s="5" t="s">
        <v>44</v>
      </c>
      <c r="F216" s="5"/>
      <c r="G216" s="5" t="s">
        <v>519</v>
      </c>
      <c r="H216" s="5" t="s">
        <v>36</v>
      </c>
      <c r="I216" s="5" t="s">
        <v>269</v>
      </c>
      <c r="J216" s="5"/>
      <c r="K216" s="5" t="str">
        <f t="shared" si="6"/>
        <v/>
      </c>
      <c r="L216" s="5" t="str">
        <f t="shared" si="7"/>
        <v>e-Notification;</v>
      </c>
      <c r="M216" s="5"/>
      <c r="N216" s="5"/>
      <c r="O216" s="5"/>
      <c r="P216" s="5" t="s">
        <v>36</v>
      </c>
      <c r="Q216" s="5"/>
      <c r="R216" s="5"/>
      <c r="S216" s="5"/>
      <c r="T216" s="5"/>
      <c r="U216" s="5"/>
      <c r="V216" s="5"/>
      <c r="W216" s="5"/>
      <c r="X216" s="5"/>
      <c r="Y216" s="5"/>
    </row>
    <row r="217" spans="1:25" ht="14.25">
      <c r="A217" t="s">
        <v>516</v>
      </c>
      <c r="B217" t="s">
        <v>517</v>
      </c>
      <c r="C217" t="s">
        <v>518</v>
      </c>
      <c r="E217" t="s">
        <v>64</v>
      </c>
      <c r="G217" t="s">
        <v>504</v>
      </c>
      <c r="K217" t="str">
        <f t="shared" si="6"/>
        <v/>
      </c>
      <c r="L217" t="str">
        <f t="shared" si="7"/>
        <v/>
      </c>
    </row>
    <row r="218" spans="1:25" ht="14.25">
      <c r="A218" t="s">
        <v>516</v>
      </c>
      <c r="B218" t="s">
        <v>517</v>
      </c>
      <c r="C218" t="s">
        <v>520</v>
      </c>
      <c r="E218" t="s">
        <v>61</v>
      </c>
      <c r="G218" t="s">
        <v>504</v>
      </c>
      <c r="K218" t="str">
        <f t="shared" si="6"/>
        <v/>
      </c>
      <c r="L218" t="str">
        <f t="shared" si="7"/>
        <v/>
      </c>
    </row>
    <row r="219" spans="1:25" ht="14.25">
      <c r="A219" t="s">
        <v>516</v>
      </c>
      <c r="B219" t="s">
        <v>517</v>
      </c>
      <c r="C219" t="s">
        <v>521</v>
      </c>
      <c r="E219" t="s">
        <v>39</v>
      </c>
      <c r="F219" t="s">
        <v>514</v>
      </c>
      <c r="G219" t="s">
        <v>504</v>
      </c>
      <c r="K219" t="str">
        <f t="shared" si="6"/>
        <v/>
      </c>
      <c r="L219" t="str">
        <f t="shared" si="7"/>
        <v/>
      </c>
    </row>
    <row r="220" spans="1:25" ht="14.25">
      <c r="A220" s="5" t="s">
        <v>522</v>
      </c>
      <c r="B220" s="5" t="s">
        <v>523</v>
      </c>
      <c r="C220" s="5" t="s">
        <v>524</v>
      </c>
      <c r="D220" s="5"/>
      <c r="E220" s="5" t="s">
        <v>33</v>
      </c>
      <c r="F220" s="5"/>
      <c r="G220" s="5" t="s">
        <v>519</v>
      </c>
      <c r="H220" s="5" t="s">
        <v>36</v>
      </c>
      <c r="I220" s="5" t="s">
        <v>37</v>
      </c>
      <c r="J220" s="5"/>
      <c r="K220" s="5" t="str">
        <f t="shared" si="6"/>
        <v/>
      </c>
      <c r="L220" s="5" t="str">
        <f t="shared" si="7"/>
        <v>e-Notification; e-Submission;</v>
      </c>
      <c r="M220" s="5"/>
      <c r="N220" s="5"/>
      <c r="O220" s="5"/>
      <c r="P220" s="5" t="s">
        <v>36</v>
      </c>
      <c r="Q220" s="5"/>
      <c r="R220" s="5" t="s">
        <v>36</v>
      </c>
      <c r="S220" s="5"/>
      <c r="T220" s="5"/>
      <c r="U220" s="5"/>
      <c r="V220" s="5"/>
      <c r="W220" s="5"/>
      <c r="X220" s="5"/>
      <c r="Y220" s="5"/>
    </row>
    <row r="221" spans="1:25" ht="14.25">
      <c r="A221" t="s">
        <v>522</v>
      </c>
      <c r="B221" t="s">
        <v>523</v>
      </c>
      <c r="C221" t="s">
        <v>525</v>
      </c>
      <c r="E221" t="s">
        <v>39</v>
      </c>
      <c r="F221" t="s">
        <v>526</v>
      </c>
      <c r="G221" t="s">
        <v>519</v>
      </c>
      <c r="K221" t="str">
        <f t="shared" si="6"/>
        <v/>
      </c>
      <c r="L221" t="str">
        <f t="shared" si="7"/>
        <v/>
      </c>
    </row>
    <row r="222" spans="1:25" ht="14.25">
      <c r="A222" t="s">
        <v>522</v>
      </c>
      <c r="B222" t="s">
        <v>523</v>
      </c>
      <c r="C222" t="s">
        <v>527</v>
      </c>
      <c r="E222" t="s">
        <v>39</v>
      </c>
      <c r="F222" t="s">
        <v>528</v>
      </c>
      <c r="G222" t="s">
        <v>519</v>
      </c>
      <c r="K222" t="str">
        <f t="shared" si="6"/>
        <v/>
      </c>
      <c r="L222" t="str">
        <f t="shared" si="7"/>
        <v/>
      </c>
    </row>
    <row r="223" spans="1:25" ht="14.25">
      <c r="A223" t="s">
        <v>522</v>
      </c>
      <c r="B223" t="s">
        <v>523</v>
      </c>
      <c r="C223" t="s">
        <v>529</v>
      </c>
      <c r="E223" t="s">
        <v>39</v>
      </c>
      <c r="F223" t="s">
        <v>182</v>
      </c>
      <c r="G223" t="s">
        <v>530</v>
      </c>
      <c r="K223" t="str">
        <f t="shared" si="6"/>
        <v/>
      </c>
      <c r="L223" t="str">
        <f t="shared" si="7"/>
        <v/>
      </c>
    </row>
    <row r="224" spans="1:25" ht="14.25">
      <c r="A224" s="5" t="s">
        <v>531</v>
      </c>
      <c r="B224" s="5" t="s">
        <v>532</v>
      </c>
      <c r="C224" s="5" t="s">
        <v>533</v>
      </c>
      <c r="D224" s="5"/>
      <c r="E224" s="5" t="s">
        <v>33</v>
      </c>
      <c r="F224" s="5"/>
      <c r="G224" s="5" t="s">
        <v>530</v>
      </c>
      <c r="H224" s="5" t="s">
        <v>36</v>
      </c>
      <c r="I224" s="5" t="s">
        <v>37</v>
      </c>
      <c r="J224" s="5"/>
      <c r="K224" s="5" t="str">
        <f t="shared" si="6"/>
        <v xml:space="preserve"> UC3</v>
      </c>
      <c r="L224" s="5" t="str">
        <f t="shared" si="7"/>
        <v>e-Notification; e-Ordering;</v>
      </c>
      <c r="M224" s="5"/>
      <c r="N224" s="5"/>
      <c r="O224" s="5" t="s">
        <v>36</v>
      </c>
      <c r="P224" s="5" t="s">
        <v>36</v>
      </c>
      <c r="Q224" s="5"/>
      <c r="R224" s="5"/>
      <c r="S224" s="5"/>
      <c r="T224" s="5"/>
      <c r="U224" s="5"/>
      <c r="V224" s="5" t="s">
        <v>36</v>
      </c>
      <c r="W224" s="5"/>
      <c r="X224" s="5"/>
      <c r="Y224" s="5"/>
    </row>
    <row r="225" spans="1:25" ht="14.25">
      <c r="A225" t="s">
        <v>531</v>
      </c>
      <c r="B225" t="s">
        <v>532</v>
      </c>
      <c r="C225" t="s">
        <v>534</v>
      </c>
      <c r="E225" t="s">
        <v>44</v>
      </c>
      <c r="G225" t="s">
        <v>535</v>
      </c>
      <c r="K225" t="str">
        <f t="shared" si="6"/>
        <v/>
      </c>
      <c r="L225" t="str">
        <f t="shared" si="7"/>
        <v/>
      </c>
    </row>
    <row r="226" spans="1:25" ht="14.25">
      <c r="A226" s="5" t="s">
        <v>536</v>
      </c>
      <c r="B226" s="5" t="s">
        <v>537</v>
      </c>
      <c r="C226" s="5" t="s">
        <v>538</v>
      </c>
      <c r="D226" s="5"/>
      <c r="E226" s="5" t="s">
        <v>33</v>
      </c>
      <c r="F226" s="5"/>
      <c r="G226" s="5" t="s">
        <v>535</v>
      </c>
      <c r="H226" s="5" t="s">
        <v>36</v>
      </c>
      <c r="I226" s="5" t="s">
        <v>37</v>
      </c>
      <c r="J226" s="5"/>
      <c r="K226" s="5" t="str">
        <f t="shared" si="6"/>
        <v xml:space="preserve"> UC3</v>
      </c>
      <c r="L226" s="5" t="str">
        <f t="shared" si="7"/>
        <v>e-Notification; e-Payment;</v>
      </c>
      <c r="M226" s="5"/>
      <c r="N226" s="5"/>
      <c r="O226" s="5" t="s">
        <v>36</v>
      </c>
      <c r="P226" s="5" t="s">
        <v>36</v>
      </c>
      <c r="Q226" s="5"/>
      <c r="R226" s="5"/>
      <c r="S226" s="5"/>
      <c r="T226" s="5"/>
      <c r="U226" s="5"/>
      <c r="V226" s="5"/>
      <c r="W226" s="5"/>
      <c r="X226" s="5"/>
      <c r="Y226" s="5" t="s">
        <v>36</v>
      </c>
    </row>
    <row r="227" spans="1:25" ht="14.25">
      <c r="A227" t="s">
        <v>536</v>
      </c>
      <c r="B227" t="s">
        <v>537</v>
      </c>
      <c r="C227" t="s">
        <v>539</v>
      </c>
      <c r="E227" t="s">
        <v>44</v>
      </c>
      <c r="G227" t="s">
        <v>540</v>
      </c>
      <c r="K227" t="str">
        <f t="shared" si="6"/>
        <v/>
      </c>
      <c r="L227" t="str">
        <f t="shared" si="7"/>
        <v/>
      </c>
    </row>
    <row r="228" spans="1:25" ht="14.25">
      <c r="A228" s="5" t="s">
        <v>541</v>
      </c>
      <c r="B228" s="5" t="s">
        <v>542</v>
      </c>
      <c r="C228" s="5" t="s">
        <v>543</v>
      </c>
      <c r="D228" s="5"/>
      <c r="E228" s="5" t="s">
        <v>33</v>
      </c>
      <c r="F228" s="5" t="s">
        <v>544</v>
      </c>
      <c r="G228" s="5" t="s">
        <v>540</v>
      </c>
      <c r="H228" s="5" t="s">
        <v>36</v>
      </c>
      <c r="I228" s="5" t="s">
        <v>91</v>
      </c>
      <c r="J228" s="5"/>
      <c r="K228" s="5" t="str">
        <f t="shared" si="6"/>
        <v/>
      </c>
      <c r="L228" s="5" t="str">
        <f t="shared" si="7"/>
        <v>e-Notification; e-Submission;</v>
      </c>
      <c r="M228" s="5"/>
      <c r="N228" s="5"/>
      <c r="O228" s="5"/>
      <c r="P228" s="5" t="s">
        <v>36</v>
      </c>
      <c r="Q228" s="5"/>
      <c r="R228" s="5" t="s">
        <v>36</v>
      </c>
      <c r="S228" s="5"/>
      <c r="T228" s="5"/>
      <c r="U228" s="5"/>
      <c r="V228" s="5"/>
      <c r="W228" s="5"/>
      <c r="X228" s="5"/>
      <c r="Y228" s="5"/>
    </row>
    <row r="229" spans="1:25" ht="14.25">
      <c r="A229" t="s">
        <v>541</v>
      </c>
      <c r="B229" t="s">
        <v>542</v>
      </c>
      <c r="C229" t="s">
        <v>545</v>
      </c>
      <c r="E229" t="s">
        <v>64</v>
      </c>
      <c r="G229" t="s">
        <v>540</v>
      </c>
      <c r="K229" t="str">
        <f t="shared" si="6"/>
        <v/>
      </c>
      <c r="L229" t="str">
        <f t="shared" si="7"/>
        <v/>
      </c>
    </row>
    <row r="230" spans="1:25" ht="14.25">
      <c r="A230" t="s">
        <v>541</v>
      </c>
      <c r="B230" t="s">
        <v>542</v>
      </c>
      <c r="C230" t="s">
        <v>546</v>
      </c>
      <c r="E230" t="s">
        <v>61</v>
      </c>
      <c r="G230" t="s">
        <v>540</v>
      </c>
      <c r="K230" t="str">
        <f t="shared" si="6"/>
        <v/>
      </c>
      <c r="L230" t="str">
        <f t="shared" si="7"/>
        <v/>
      </c>
    </row>
    <row r="231" spans="1:25" ht="14.25">
      <c r="A231" t="s">
        <v>541</v>
      </c>
      <c r="B231" t="s">
        <v>542</v>
      </c>
      <c r="C231" t="s">
        <v>547</v>
      </c>
      <c r="E231" t="s">
        <v>39</v>
      </c>
      <c r="F231" t="s">
        <v>548</v>
      </c>
      <c r="G231" t="s">
        <v>549</v>
      </c>
      <c r="K231" t="str">
        <f t="shared" si="6"/>
        <v/>
      </c>
      <c r="L231" t="str">
        <f t="shared" si="7"/>
        <v/>
      </c>
    </row>
    <row r="232" spans="1:25" ht="14.25">
      <c r="A232" s="5" t="s">
        <v>550</v>
      </c>
      <c r="B232" s="5" t="s">
        <v>551</v>
      </c>
      <c r="C232" s="5" t="s">
        <v>552</v>
      </c>
      <c r="D232" s="5"/>
      <c r="E232" s="5" t="s">
        <v>33</v>
      </c>
      <c r="F232" s="5"/>
      <c r="G232" s="5" t="s">
        <v>549</v>
      </c>
      <c r="H232" s="5" t="s">
        <v>36</v>
      </c>
      <c r="I232" s="5" t="s">
        <v>37</v>
      </c>
      <c r="J232" s="5"/>
      <c r="K232" s="5" t="str">
        <f t="shared" si="6"/>
        <v/>
      </c>
      <c r="L232" s="5" t="str">
        <f t="shared" si="7"/>
        <v>e-Notification;</v>
      </c>
      <c r="M232" s="5"/>
      <c r="N232" s="5"/>
      <c r="O232" s="5"/>
      <c r="P232" s="5" t="s">
        <v>36</v>
      </c>
      <c r="Q232" s="5"/>
      <c r="R232" s="5"/>
      <c r="S232" s="5"/>
      <c r="T232" s="5"/>
      <c r="U232" s="5"/>
      <c r="V232" s="5"/>
      <c r="W232" s="5"/>
      <c r="X232" s="5"/>
      <c r="Y232" s="5"/>
    </row>
    <row r="233" spans="1:25" ht="14.25">
      <c r="A233" t="s">
        <v>550</v>
      </c>
      <c r="B233" t="s">
        <v>551</v>
      </c>
      <c r="C233" t="s">
        <v>553</v>
      </c>
      <c r="E233" t="s">
        <v>554</v>
      </c>
      <c r="G233" t="s">
        <v>555</v>
      </c>
      <c r="K233" t="str">
        <f t="shared" si="6"/>
        <v/>
      </c>
      <c r="L233" t="str">
        <f t="shared" si="7"/>
        <v/>
      </c>
    </row>
    <row r="234" spans="1:25" ht="14.25">
      <c r="A234" s="5" t="s">
        <v>556</v>
      </c>
      <c r="B234" s="5" t="s">
        <v>557</v>
      </c>
      <c r="C234" s="5" t="s">
        <v>558</v>
      </c>
      <c r="D234" s="5"/>
      <c r="E234" s="5" t="s">
        <v>33</v>
      </c>
      <c r="F234" s="5" t="s">
        <v>559</v>
      </c>
      <c r="G234" s="5" t="s">
        <v>555</v>
      </c>
      <c r="H234" s="5" t="s">
        <v>36</v>
      </c>
      <c r="I234" s="5" t="s">
        <v>139</v>
      </c>
      <c r="J234" s="5"/>
      <c r="K234" s="5" t="str">
        <f t="shared" si="6"/>
        <v/>
      </c>
      <c r="L234" s="5" t="str">
        <f t="shared" si="7"/>
        <v/>
      </c>
      <c r="M234" s="5"/>
      <c r="N234" s="5"/>
      <c r="O234" s="5"/>
      <c r="P234" s="5"/>
      <c r="Q234" s="5"/>
      <c r="R234" s="5"/>
      <c r="S234" s="5"/>
      <c r="T234" s="5"/>
      <c r="U234" s="5"/>
      <c r="V234" s="5"/>
      <c r="W234" s="5"/>
      <c r="X234" s="5"/>
      <c r="Y234" s="5"/>
    </row>
    <row r="235" spans="1:25" ht="14.25">
      <c r="A235" t="s">
        <v>556</v>
      </c>
      <c r="B235" t="s">
        <v>557</v>
      </c>
      <c r="C235" t="s">
        <v>560</v>
      </c>
      <c r="E235" t="s">
        <v>45</v>
      </c>
      <c r="F235" t="s">
        <v>561</v>
      </c>
      <c r="G235" t="s">
        <v>562</v>
      </c>
      <c r="K235" t="str">
        <f t="shared" si="6"/>
        <v/>
      </c>
      <c r="L235" t="str">
        <f t="shared" si="7"/>
        <v/>
      </c>
    </row>
    <row r="236" spans="1:25" ht="14.25">
      <c r="A236" s="5" t="s">
        <v>563</v>
      </c>
      <c r="B236" s="5" t="s">
        <v>564</v>
      </c>
      <c r="C236" s="5" t="s">
        <v>565</v>
      </c>
      <c r="D236" s="5"/>
      <c r="E236" s="5" t="s">
        <v>33</v>
      </c>
      <c r="F236" s="5" t="s">
        <v>566</v>
      </c>
      <c r="G236" s="5" t="s">
        <v>562</v>
      </c>
      <c r="H236" s="5" t="s">
        <v>36</v>
      </c>
      <c r="I236" s="5" t="s">
        <v>91</v>
      </c>
      <c r="J236" s="5"/>
      <c r="K236" s="5" t="str">
        <f t="shared" si="6"/>
        <v/>
      </c>
      <c r="L236" s="5" t="str">
        <f t="shared" si="7"/>
        <v/>
      </c>
      <c r="M236" s="5"/>
      <c r="N236" s="5"/>
      <c r="O236" s="5"/>
      <c r="P236" s="5"/>
      <c r="Q236" s="5"/>
      <c r="R236" s="5"/>
      <c r="S236" s="5"/>
      <c r="T236" s="5"/>
      <c r="U236" s="5"/>
      <c r="V236" s="5"/>
      <c r="W236" s="5"/>
      <c r="X236" s="5"/>
      <c r="Y236" s="5"/>
    </row>
    <row r="237" spans="1:25" ht="14.25">
      <c r="A237" t="s">
        <v>563</v>
      </c>
      <c r="B237" t="s">
        <v>564</v>
      </c>
      <c r="C237" t="s">
        <v>567</v>
      </c>
      <c r="E237" t="s">
        <v>56</v>
      </c>
      <c r="F237" t="s">
        <v>568</v>
      </c>
      <c r="G237" t="s">
        <v>562</v>
      </c>
      <c r="K237" t="str">
        <f t="shared" si="6"/>
        <v/>
      </c>
      <c r="L237" t="str">
        <f t="shared" si="7"/>
        <v/>
      </c>
    </row>
    <row r="238" spans="1:25" ht="14.25">
      <c r="A238" t="s">
        <v>563</v>
      </c>
      <c r="B238" t="s">
        <v>564</v>
      </c>
      <c r="C238" t="s">
        <v>569</v>
      </c>
      <c r="E238" t="s">
        <v>56</v>
      </c>
      <c r="F238" t="s">
        <v>570</v>
      </c>
      <c r="G238" t="s">
        <v>562</v>
      </c>
      <c r="K238" t="str">
        <f t="shared" si="6"/>
        <v/>
      </c>
      <c r="L238" t="str">
        <f t="shared" si="7"/>
        <v/>
      </c>
    </row>
    <row r="239" spans="1:25" ht="14.25">
      <c r="A239" t="s">
        <v>563</v>
      </c>
      <c r="B239" t="s">
        <v>564</v>
      </c>
      <c r="C239" t="s">
        <v>571</v>
      </c>
      <c r="E239" t="s">
        <v>64</v>
      </c>
      <c r="G239" t="s">
        <v>572</v>
      </c>
      <c r="K239" t="str">
        <f t="shared" si="6"/>
        <v/>
      </c>
      <c r="L239" t="str">
        <f t="shared" si="7"/>
        <v/>
      </c>
    </row>
    <row r="240" spans="1:25" ht="14.25">
      <c r="A240" s="5" t="s">
        <v>573</v>
      </c>
      <c r="B240" s="5" t="s">
        <v>574</v>
      </c>
      <c r="C240" s="5" t="s">
        <v>575</v>
      </c>
      <c r="D240" s="5"/>
      <c r="E240" s="5" t="s">
        <v>33</v>
      </c>
      <c r="F240" s="5" t="s">
        <v>559</v>
      </c>
      <c r="G240" s="5" t="s">
        <v>572</v>
      </c>
      <c r="H240" s="5" t="s">
        <v>36</v>
      </c>
      <c r="I240" s="5" t="s">
        <v>139</v>
      </c>
      <c r="J240" s="5"/>
      <c r="K240" s="5" t="str">
        <f t="shared" si="6"/>
        <v/>
      </c>
      <c r="L240" s="5" t="str">
        <f t="shared" si="7"/>
        <v xml:space="preserve"> e-Evaluation;</v>
      </c>
      <c r="M240" s="5"/>
      <c r="N240" s="5"/>
      <c r="O240" s="5"/>
      <c r="P240" s="5"/>
      <c r="Q240" s="5"/>
      <c r="R240" s="5"/>
      <c r="S240" s="5" t="s">
        <v>36</v>
      </c>
      <c r="T240" s="5"/>
      <c r="U240" s="5"/>
      <c r="V240" s="5"/>
      <c r="W240" s="5"/>
      <c r="X240" s="5"/>
      <c r="Y240" s="5"/>
    </row>
    <row r="241" spans="1:25" ht="14.25">
      <c r="A241" t="s">
        <v>573</v>
      </c>
      <c r="B241" t="s">
        <v>574</v>
      </c>
      <c r="C241" t="s">
        <v>576</v>
      </c>
      <c r="E241" t="s">
        <v>45</v>
      </c>
      <c r="F241" t="s">
        <v>561</v>
      </c>
      <c r="G241" t="s">
        <v>577</v>
      </c>
      <c r="K241" t="str">
        <f t="shared" si="6"/>
        <v/>
      </c>
      <c r="L241" t="str">
        <f t="shared" si="7"/>
        <v/>
      </c>
    </row>
    <row r="242" spans="1:25" ht="14.25">
      <c r="A242" t="s">
        <v>578</v>
      </c>
      <c r="B242" t="s">
        <v>579</v>
      </c>
      <c r="C242" t="s">
        <v>580</v>
      </c>
      <c r="E242" t="s">
        <v>33</v>
      </c>
      <c r="F242" t="s">
        <v>566</v>
      </c>
      <c r="G242" t="s">
        <v>577</v>
      </c>
      <c r="K242" t="str">
        <f t="shared" si="6"/>
        <v/>
      </c>
      <c r="L242" t="str">
        <f t="shared" si="7"/>
        <v>e-Notification; e-Evaluation;</v>
      </c>
      <c r="P242" t="s">
        <v>36</v>
      </c>
      <c r="S242" t="s">
        <v>36</v>
      </c>
    </row>
    <row r="243" spans="1:25" ht="14.25">
      <c r="A243" s="5" t="s">
        <v>578</v>
      </c>
      <c r="B243" s="5" t="s">
        <v>579</v>
      </c>
      <c r="C243" s="5" t="s">
        <v>567</v>
      </c>
      <c r="D243" s="5"/>
      <c r="E243" s="5" t="s">
        <v>56</v>
      </c>
      <c r="F243" s="5" t="s">
        <v>568</v>
      </c>
      <c r="G243" s="5" t="s">
        <v>577</v>
      </c>
      <c r="H243" s="5" t="s">
        <v>36</v>
      </c>
      <c r="I243" s="5" t="s">
        <v>91</v>
      </c>
      <c r="J243" s="5"/>
      <c r="K243" s="5" t="str">
        <f t="shared" si="6"/>
        <v/>
      </c>
      <c r="L243" s="5" t="str">
        <f t="shared" si="7"/>
        <v/>
      </c>
      <c r="M243" s="5"/>
      <c r="N243" s="5"/>
      <c r="O243" s="5"/>
      <c r="P243" s="5"/>
      <c r="Q243" s="5"/>
      <c r="R243" s="5"/>
      <c r="S243" s="5"/>
      <c r="T243" s="5"/>
      <c r="U243" s="5"/>
      <c r="V243" s="5"/>
      <c r="W243" s="5"/>
      <c r="X243" s="5"/>
      <c r="Y243" s="5"/>
    </row>
    <row r="244" spans="1:25" ht="14.25">
      <c r="A244" t="s">
        <v>578</v>
      </c>
      <c r="B244" t="s">
        <v>579</v>
      </c>
      <c r="C244" t="s">
        <v>569</v>
      </c>
      <c r="E244" t="s">
        <v>56</v>
      </c>
      <c r="F244" t="s">
        <v>570</v>
      </c>
      <c r="G244" t="s">
        <v>577</v>
      </c>
      <c r="K244" t="str">
        <f t="shared" si="6"/>
        <v/>
      </c>
      <c r="L244" t="str">
        <f t="shared" si="7"/>
        <v/>
      </c>
    </row>
    <row r="245" spans="1:25" ht="14.25">
      <c r="A245" t="s">
        <v>578</v>
      </c>
      <c r="B245" t="s">
        <v>579</v>
      </c>
      <c r="C245" t="s">
        <v>581</v>
      </c>
      <c r="E245" t="s">
        <v>64</v>
      </c>
      <c r="G245" t="s">
        <v>582</v>
      </c>
      <c r="K245" t="str">
        <f t="shared" si="6"/>
        <v/>
      </c>
      <c r="L245" t="str">
        <f t="shared" si="7"/>
        <v/>
      </c>
    </row>
    <row r="246" spans="1:25" ht="14.25">
      <c r="A246" s="5" t="s">
        <v>583</v>
      </c>
      <c r="B246" s="5" t="s">
        <v>584</v>
      </c>
      <c r="C246" s="5" t="s">
        <v>585</v>
      </c>
      <c r="D246" s="5"/>
      <c r="E246" s="5" t="s">
        <v>33</v>
      </c>
      <c r="F246" s="5"/>
      <c r="G246" s="5" t="s">
        <v>586</v>
      </c>
      <c r="H246" s="5" t="s">
        <v>36</v>
      </c>
      <c r="I246" s="5" t="s">
        <v>37</v>
      </c>
      <c r="J246" s="5"/>
      <c r="K246" s="5" t="str">
        <f t="shared" si="6"/>
        <v>UC1;</v>
      </c>
      <c r="L246" s="5" t="str">
        <f t="shared" si="7"/>
        <v>e-Notification; e-Access; e-Submission; e-Evaluation; e-Awarding; e-Request; e-Ordering; e-Fulfiltment; e-Invoicing; e-Payment;</v>
      </c>
      <c r="M246" s="5" t="s">
        <v>36</v>
      </c>
      <c r="N246" s="5"/>
      <c r="O246" s="5"/>
      <c r="P246" s="5" t="s">
        <v>36</v>
      </c>
      <c r="Q246" s="5" t="s">
        <v>36</v>
      </c>
      <c r="R246" s="5" t="s">
        <v>36</v>
      </c>
      <c r="S246" s="5" t="s">
        <v>36</v>
      </c>
      <c r="T246" s="5" t="s">
        <v>36</v>
      </c>
      <c r="U246" s="5" t="s">
        <v>36</v>
      </c>
      <c r="V246" s="5" t="s">
        <v>36</v>
      </c>
      <c r="W246" s="5" t="s">
        <v>36</v>
      </c>
      <c r="X246" s="5" t="s">
        <v>36</v>
      </c>
      <c r="Y246" s="5" t="s">
        <v>36</v>
      </c>
    </row>
    <row r="247" spans="1:25" ht="14.25">
      <c r="A247" s="5" t="s">
        <v>587</v>
      </c>
      <c r="B247" s="5" t="s">
        <v>588</v>
      </c>
      <c r="C247" s="5" t="s">
        <v>589</v>
      </c>
      <c r="D247" s="5"/>
      <c r="E247" s="5" t="s">
        <v>33</v>
      </c>
      <c r="F247" s="5" t="s">
        <v>262</v>
      </c>
      <c r="G247" s="5" t="s">
        <v>586</v>
      </c>
      <c r="H247" s="5" t="s">
        <v>36</v>
      </c>
      <c r="I247" s="5" t="s">
        <v>208</v>
      </c>
      <c r="J247" s="5"/>
      <c r="K247" s="5" t="str">
        <f t="shared" si="6"/>
        <v>UC1; UC3</v>
      </c>
      <c r="L247" s="5" t="str">
        <f t="shared" si="7"/>
        <v>e-Notification;</v>
      </c>
      <c r="M247" s="5" t="s">
        <v>36</v>
      </c>
      <c r="N247" s="5"/>
      <c r="O247" s="5" t="s">
        <v>36</v>
      </c>
      <c r="P247" s="5" t="s">
        <v>36</v>
      </c>
      <c r="Q247" s="5"/>
      <c r="R247" s="5"/>
      <c r="S247" s="5"/>
      <c r="T247" s="5"/>
      <c r="U247" s="5"/>
      <c r="V247" s="5"/>
      <c r="W247" s="5"/>
      <c r="X247" s="5"/>
      <c r="Y247" s="5"/>
    </row>
    <row r="248" spans="1:25" ht="14.25">
      <c r="A248" t="s">
        <v>587</v>
      </c>
      <c r="B248" t="s">
        <v>588</v>
      </c>
      <c r="C248" t="s">
        <v>590</v>
      </c>
      <c r="E248" t="s">
        <v>64</v>
      </c>
      <c r="G248" t="s">
        <v>586</v>
      </c>
      <c r="K248" t="str">
        <f t="shared" si="6"/>
        <v/>
      </c>
      <c r="L248" t="str">
        <f t="shared" si="7"/>
        <v/>
      </c>
    </row>
    <row r="249" spans="1:25" ht="14.25">
      <c r="A249" t="s">
        <v>587</v>
      </c>
      <c r="B249" t="s">
        <v>588</v>
      </c>
      <c r="C249" t="s">
        <v>591</v>
      </c>
      <c r="E249" t="s">
        <v>44</v>
      </c>
      <c r="G249" t="s">
        <v>586</v>
      </c>
      <c r="K249" t="str">
        <f t="shared" si="6"/>
        <v/>
      </c>
      <c r="L249" t="str">
        <f t="shared" si="7"/>
        <v/>
      </c>
    </row>
    <row r="250" spans="1:25" ht="14.25">
      <c r="A250" t="s">
        <v>587</v>
      </c>
      <c r="B250" t="s">
        <v>588</v>
      </c>
      <c r="C250" t="s">
        <v>592</v>
      </c>
      <c r="E250" t="s">
        <v>39</v>
      </c>
      <c r="F250" t="s">
        <v>593</v>
      </c>
      <c r="G250" t="s">
        <v>594</v>
      </c>
      <c r="K250" t="str">
        <f t="shared" si="6"/>
        <v/>
      </c>
      <c r="L250" t="str">
        <f t="shared" si="7"/>
        <v/>
      </c>
    </row>
    <row r="251" spans="1:25" ht="14.25">
      <c r="A251" s="5" t="s">
        <v>595</v>
      </c>
      <c r="B251" s="5" t="s">
        <v>596</v>
      </c>
      <c r="C251" s="5" t="s">
        <v>597</v>
      </c>
      <c r="D251" s="5"/>
      <c r="E251" s="5" t="s">
        <v>33</v>
      </c>
      <c r="F251" s="5"/>
      <c r="G251" s="5" t="s">
        <v>594</v>
      </c>
      <c r="H251" s="5" t="s">
        <v>36</v>
      </c>
      <c r="I251" s="5" t="s">
        <v>37</v>
      </c>
      <c r="J251" s="5"/>
      <c r="K251" s="5" t="str">
        <f t="shared" si="6"/>
        <v>UC1;</v>
      </c>
      <c r="L251" s="5" t="str">
        <f t="shared" si="7"/>
        <v>e-Notification;</v>
      </c>
      <c r="M251" s="5" t="s">
        <v>36</v>
      </c>
      <c r="N251" s="5"/>
      <c r="O251" s="5"/>
      <c r="P251" s="5" t="s">
        <v>36</v>
      </c>
      <c r="Q251" s="5"/>
      <c r="R251" s="5"/>
      <c r="S251" s="5"/>
      <c r="T251" s="5"/>
      <c r="U251" s="5"/>
      <c r="V251" s="5"/>
      <c r="W251" s="5"/>
      <c r="X251" s="5"/>
      <c r="Y251" s="5"/>
    </row>
    <row r="252" spans="1:25" ht="14.25">
      <c r="A252" t="s">
        <v>595</v>
      </c>
      <c r="B252" t="s">
        <v>596</v>
      </c>
      <c r="C252" t="s">
        <v>598</v>
      </c>
      <c r="E252" t="s">
        <v>64</v>
      </c>
      <c r="G252" t="s">
        <v>594</v>
      </c>
      <c r="K252" t="str">
        <f t="shared" si="6"/>
        <v/>
      </c>
      <c r="L252" t="str">
        <f t="shared" si="7"/>
        <v/>
      </c>
    </row>
    <row r="253" spans="1:25" ht="14.25">
      <c r="A253" t="s">
        <v>595</v>
      </c>
      <c r="B253" t="s">
        <v>596</v>
      </c>
      <c r="C253" t="s">
        <v>599</v>
      </c>
      <c r="E253" t="s">
        <v>39</v>
      </c>
      <c r="F253" t="s">
        <v>600</v>
      </c>
      <c r="G253" t="s">
        <v>594</v>
      </c>
      <c r="K253" t="str">
        <f t="shared" si="6"/>
        <v/>
      </c>
      <c r="L253" t="str">
        <f t="shared" si="7"/>
        <v/>
      </c>
    </row>
    <row r="254" spans="1:25" ht="14.25">
      <c r="A254" t="s">
        <v>595</v>
      </c>
      <c r="B254" t="s">
        <v>596</v>
      </c>
      <c r="C254" t="s">
        <v>591</v>
      </c>
      <c r="E254" t="s">
        <v>44</v>
      </c>
      <c r="G254" t="s">
        <v>594</v>
      </c>
      <c r="K254" t="str">
        <f t="shared" si="6"/>
        <v/>
      </c>
      <c r="L254" t="str">
        <f t="shared" si="7"/>
        <v/>
      </c>
    </row>
    <row r="255" spans="1:25" ht="14.25">
      <c r="A255" t="s">
        <v>595</v>
      </c>
      <c r="B255" t="s">
        <v>596</v>
      </c>
      <c r="C255" t="s">
        <v>601</v>
      </c>
      <c r="E255" t="s">
        <v>45</v>
      </c>
      <c r="K255" t="str">
        <f t="shared" si="6"/>
        <v/>
      </c>
      <c r="L255" t="str">
        <f t="shared" si="7"/>
        <v/>
      </c>
    </row>
    <row r="256" spans="1:25" ht="14.25">
      <c r="A256" s="5" t="s">
        <v>602</v>
      </c>
      <c r="B256" s="5" t="s">
        <v>603</v>
      </c>
      <c r="C256" s="5" t="s">
        <v>604</v>
      </c>
      <c r="D256" s="5"/>
      <c r="E256" s="5" t="s">
        <v>33</v>
      </c>
      <c r="F256" s="5" t="s">
        <v>605</v>
      </c>
      <c r="G256" s="5"/>
      <c r="H256" s="5" t="s">
        <v>36</v>
      </c>
      <c r="I256" s="5" t="s">
        <v>91</v>
      </c>
      <c r="J256" s="5"/>
      <c r="K256" s="5" t="str">
        <f t="shared" si="6"/>
        <v>UC1;</v>
      </c>
      <c r="L256" s="5" t="str">
        <f t="shared" si="7"/>
        <v>e-Notification;</v>
      </c>
      <c r="M256" s="5" t="s">
        <v>36</v>
      </c>
      <c r="N256" s="5"/>
      <c r="O256" s="5"/>
      <c r="P256" s="5" t="s">
        <v>36</v>
      </c>
      <c r="Q256" s="5"/>
      <c r="R256" s="5"/>
      <c r="S256" s="5"/>
      <c r="T256" s="5"/>
      <c r="U256" s="5"/>
      <c r="V256" s="5"/>
      <c r="W256" s="5"/>
      <c r="X256" s="5"/>
      <c r="Y256" s="5"/>
    </row>
    <row r="257" spans="1:25" ht="14.25">
      <c r="A257" t="s">
        <v>602</v>
      </c>
      <c r="B257" t="s">
        <v>603</v>
      </c>
      <c r="C257" t="s">
        <v>592</v>
      </c>
      <c r="E257" t="s">
        <v>39</v>
      </c>
      <c r="F257" t="s">
        <v>593</v>
      </c>
      <c r="G257" t="s">
        <v>606</v>
      </c>
      <c r="K257" t="str">
        <f t="shared" si="6"/>
        <v/>
      </c>
      <c r="L257" t="str">
        <f t="shared" si="7"/>
        <v/>
      </c>
    </row>
    <row r="258" spans="1:25" ht="14.25">
      <c r="A258" s="5" t="s">
        <v>607</v>
      </c>
      <c r="B258" s="5" t="s">
        <v>608</v>
      </c>
      <c r="C258" s="5" t="s">
        <v>609</v>
      </c>
      <c r="D258" s="5"/>
      <c r="E258" s="5" t="s">
        <v>33</v>
      </c>
      <c r="F258" s="5" t="s">
        <v>610</v>
      </c>
      <c r="G258" s="5" t="s">
        <v>606</v>
      </c>
      <c r="H258" s="5" t="s">
        <v>36</v>
      </c>
      <c r="I258" s="5" t="s">
        <v>611</v>
      </c>
      <c r="J258" s="5"/>
      <c r="K258" s="5" t="str">
        <f t="shared" si="6"/>
        <v/>
      </c>
      <c r="L258" s="5" t="str">
        <f t="shared" si="7"/>
        <v>e-Notification;</v>
      </c>
      <c r="M258" s="5"/>
      <c r="N258" s="5"/>
      <c r="O258" s="5"/>
      <c r="P258" s="5" t="s">
        <v>36</v>
      </c>
      <c r="Q258" s="5"/>
      <c r="R258" s="5"/>
      <c r="S258" s="5"/>
      <c r="T258" s="5"/>
      <c r="U258" s="5"/>
      <c r="V258" s="5"/>
      <c r="W258" s="5"/>
      <c r="X258" s="5"/>
      <c r="Y258" s="5"/>
    </row>
    <row r="259" spans="1:25" ht="14.25">
      <c r="A259" t="s">
        <v>607</v>
      </c>
      <c r="B259" t="s">
        <v>608</v>
      </c>
      <c r="C259" t="s">
        <v>612</v>
      </c>
      <c r="E259" t="s">
        <v>64</v>
      </c>
      <c r="G259" t="s">
        <v>606</v>
      </c>
      <c r="K259" t="str">
        <f t="shared" si="6"/>
        <v/>
      </c>
      <c r="L259" t="str">
        <f t="shared" si="7"/>
        <v/>
      </c>
    </row>
    <row r="260" spans="1:25" ht="14.25">
      <c r="A260" t="s">
        <v>607</v>
      </c>
      <c r="B260" t="s">
        <v>608</v>
      </c>
      <c r="C260" t="s">
        <v>613</v>
      </c>
      <c r="E260" t="s">
        <v>61</v>
      </c>
      <c r="G260" t="s">
        <v>606</v>
      </c>
      <c r="K260" t="str">
        <f t="shared" si="6"/>
        <v/>
      </c>
      <c r="L260" t="str">
        <f t="shared" si="7"/>
        <v/>
      </c>
    </row>
    <row r="261" spans="1:25" ht="14.25">
      <c r="A261" t="s">
        <v>607</v>
      </c>
      <c r="B261" t="s">
        <v>608</v>
      </c>
      <c r="C261" t="s">
        <v>614</v>
      </c>
      <c r="E261" t="s">
        <v>39</v>
      </c>
      <c r="F261" t="s">
        <v>615</v>
      </c>
      <c r="G261" t="s">
        <v>616</v>
      </c>
      <c r="K261" t="str">
        <f t="shared" si="6"/>
        <v/>
      </c>
      <c r="L261" t="str">
        <f t="shared" si="7"/>
        <v/>
      </c>
    </row>
    <row r="262" spans="1:25" ht="14.25">
      <c r="A262" s="5" t="s">
        <v>607</v>
      </c>
      <c r="B262" s="5" t="s">
        <v>608</v>
      </c>
      <c r="C262" s="5" t="s">
        <v>617</v>
      </c>
      <c r="D262" s="5"/>
      <c r="E262" s="5" t="s">
        <v>45</v>
      </c>
      <c r="F262" s="5"/>
      <c r="G262" s="5" t="s">
        <v>618</v>
      </c>
      <c r="H262" s="5" t="s">
        <v>36</v>
      </c>
      <c r="I262" s="5" t="s">
        <v>619</v>
      </c>
      <c r="J262" s="5"/>
      <c r="K262" s="5" t="str">
        <f t="shared" si="6"/>
        <v/>
      </c>
      <c r="L262" s="5" t="str">
        <f t="shared" si="7"/>
        <v>e-Notification;</v>
      </c>
      <c r="M262" s="5"/>
      <c r="N262" s="5"/>
      <c r="O262" s="5"/>
      <c r="P262" s="5" t="s">
        <v>36</v>
      </c>
      <c r="Q262" s="5"/>
      <c r="R262" s="5"/>
      <c r="S262" s="5"/>
      <c r="T262" s="5"/>
      <c r="U262" s="5"/>
      <c r="V262" s="5"/>
      <c r="W262" s="5"/>
      <c r="X262" s="5"/>
      <c r="Y262" s="5"/>
    </row>
    <row r="263" spans="1:25" ht="14.25">
      <c r="A263" t="s">
        <v>607</v>
      </c>
      <c r="B263" t="s">
        <v>608</v>
      </c>
      <c r="C263" t="s">
        <v>620</v>
      </c>
      <c r="E263" t="s">
        <v>44</v>
      </c>
      <c r="G263" t="s">
        <v>618</v>
      </c>
      <c r="K263" t="str">
        <f t="shared" si="6"/>
        <v/>
      </c>
      <c r="L263" t="str">
        <f t="shared" si="7"/>
        <v/>
      </c>
    </row>
    <row r="264" spans="1:25" ht="14.25">
      <c r="A264" t="s">
        <v>607</v>
      </c>
      <c r="B264" t="s">
        <v>608</v>
      </c>
      <c r="C264" t="s">
        <v>620</v>
      </c>
      <c r="E264" t="s">
        <v>45</v>
      </c>
      <c r="F264" t="s">
        <v>621</v>
      </c>
      <c r="G264" t="s">
        <v>618</v>
      </c>
      <c r="K264" t="str">
        <f t="shared" si="6"/>
        <v/>
      </c>
      <c r="L264" t="str">
        <f t="shared" si="7"/>
        <v/>
      </c>
    </row>
    <row r="265" spans="1:25" ht="14.25">
      <c r="A265" t="s">
        <v>607</v>
      </c>
      <c r="B265" t="s">
        <v>608</v>
      </c>
      <c r="C265" t="s">
        <v>617</v>
      </c>
      <c r="E265" t="s">
        <v>45</v>
      </c>
      <c r="F265" t="s">
        <v>621</v>
      </c>
      <c r="G265" t="s">
        <v>606</v>
      </c>
      <c r="K265" t="str">
        <f t="shared" si="6"/>
        <v/>
      </c>
      <c r="L265" t="str">
        <f t="shared" si="7"/>
        <v/>
      </c>
    </row>
    <row r="266" spans="1:25" ht="14.25">
      <c r="A266" t="s">
        <v>607</v>
      </c>
      <c r="B266" t="s">
        <v>608</v>
      </c>
      <c r="C266" t="s">
        <v>622</v>
      </c>
      <c r="E266" t="s">
        <v>623</v>
      </c>
      <c r="F266" t="s">
        <v>624</v>
      </c>
      <c r="G266" t="s">
        <v>625</v>
      </c>
      <c r="K266" t="str">
        <f t="shared" si="6"/>
        <v/>
      </c>
      <c r="L266" t="str">
        <f t="shared" si="7"/>
        <v/>
      </c>
    </row>
    <row r="267" spans="1:25" ht="14.25">
      <c r="A267" s="5" t="s">
        <v>626</v>
      </c>
      <c r="B267" s="5" t="s">
        <v>627</v>
      </c>
      <c r="C267" s="5" t="s">
        <v>628</v>
      </c>
      <c r="D267" s="5"/>
      <c r="E267" s="5" t="s">
        <v>33</v>
      </c>
      <c r="F267" s="5"/>
      <c r="G267" s="5" t="s">
        <v>629</v>
      </c>
      <c r="H267" s="5" t="s">
        <v>36</v>
      </c>
      <c r="I267" s="5" t="s">
        <v>37</v>
      </c>
      <c r="J267" s="5"/>
      <c r="K267" s="5" t="str">
        <f t="shared" si="6"/>
        <v>UC1; UC2;</v>
      </c>
      <c r="L267" s="5" t="str">
        <f t="shared" si="7"/>
        <v>e-Notification; e-Access; e-Evaluation;</v>
      </c>
      <c r="M267" s="5" t="s">
        <v>36</v>
      </c>
      <c r="N267" s="5" t="s">
        <v>36</v>
      </c>
      <c r="O267" s="5"/>
      <c r="P267" s="5" t="s">
        <v>36</v>
      </c>
      <c r="Q267" s="5" t="s">
        <v>36</v>
      </c>
      <c r="R267" s="5"/>
      <c r="S267" s="5" t="s">
        <v>36</v>
      </c>
      <c r="T267" s="5"/>
      <c r="U267" s="5"/>
      <c r="V267" s="5"/>
      <c r="W267" s="5"/>
      <c r="X267" s="5"/>
      <c r="Y267" s="5"/>
    </row>
    <row r="268" spans="1:25" ht="14.25">
      <c r="A268" s="5" t="s">
        <v>630</v>
      </c>
      <c r="B268" s="5" t="s">
        <v>631</v>
      </c>
      <c r="C268" s="5" t="s">
        <v>632</v>
      </c>
      <c r="D268" s="5"/>
      <c r="E268" s="5" t="s">
        <v>64</v>
      </c>
      <c r="F268" s="5"/>
      <c r="G268" s="5" t="s">
        <v>629</v>
      </c>
      <c r="H268" s="5" t="s">
        <v>36</v>
      </c>
      <c r="I268" s="5" t="s">
        <v>208</v>
      </c>
      <c r="J268" s="5"/>
      <c r="K268" s="5" t="str">
        <f t="shared" si="6"/>
        <v>UC1;</v>
      </c>
      <c r="L268" s="5" t="str">
        <f t="shared" si="7"/>
        <v>e-Notification; e-Access; e-Evaluation;</v>
      </c>
      <c r="M268" s="5" t="s">
        <v>36</v>
      </c>
      <c r="N268" s="5"/>
      <c r="O268" s="5"/>
      <c r="P268" s="5" t="s">
        <v>36</v>
      </c>
      <c r="Q268" s="5" t="s">
        <v>36</v>
      </c>
      <c r="R268" s="5"/>
      <c r="S268" s="5" t="s">
        <v>36</v>
      </c>
      <c r="T268" s="5"/>
      <c r="U268" s="5"/>
      <c r="V268" s="5"/>
      <c r="W268" s="5"/>
      <c r="X268" s="5"/>
      <c r="Y268" s="5"/>
    </row>
    <row r="269" spans="1:25" ht="14.25">
      <c r="A269" t="s">
        <v>630</v>
      </c>
      <c r="B269" t="s">
        <v>631</v>
      </c>
      <c r="C269" t="s">
        <v>633</v>
      </c>
      <c r="E269" t="s">
        <v>634</v>
      </c>
      <c r="F269" t="s">
        <v>635</v>
      </c>
      <c r="G269" t="s">
        <v>629</v>
      </c>
      <c r="K269" t="str">
        <f t="shared" si="6"/>
        <v/>
      </c>
      <c r="L269" t="str">
        <f t="shared" si="7"/>
        <v/>
      </c>
    </row>
    <row r="270" spans="1:25" ht="14.25">
      <c r="A270" t="s">
        <v>630</v>
      </c>
      <c r="B270" t="s">
        <v>631</v>
      </c>
      <c r="C270" t="s">
        <v>636</v>
      </c>
      <c r="E270" t="s">
        <v>637</v>
      </c>
      <c r="F270" t="s">
        <v>638</v>
      </c>
      <c r="G270" t="s">
        <v>35</v>
      </c>
      <c r="K270" t="str">
        <f t="shared" si="6"/>
        <v/>
      </c>
      <c r="L270" t="str">
        <f t="shared" si="7"/>
        <v/>
      </c>
    </row>
    <row r="271" spans="1:25" ht="14.25">
      <c r="A271" s="5" t="s">
        <v>639</v>
      </c>
      <c r="B271" s="5" t="s">
        <v>640</v>
      </c>
      <c r="C271" s="5" t="s">
        <v>32</v>
      </c>
      <c r="D271" s="5"/>
      <c r="E271" s="5" t="s">
        <v>33</v>
      </c>
      <c r="F271" s="5" t="s">
        <v>641</v>
      </c>
      <c r="G271" s="5" t="s">
        <v>35</v>
      </c>
      <c r="H271" s="5" t="s">
        <v>36</v>
      </c>
      <c r="I271" s="5" t="s">
        <v>37</v>
      </c>
      <c r="J271" s="5"/>
      <c r="K271" s="5" t="str">
        <f t="shared" si="6"/>
        <v/>
      </c>
      <c r="L271" s="5" t="str">
        <f t="shared" si="7"/>
        <v xml:space="preserve"> e-Evaluation; e-Awarding;</v>
      </c>
      <c r="M271" s="5"/>
      <c r="N271" s="5"/>
      <c r="O271" s="5"/>
      <c r="P271" s="5"/>
      <c r="Q271" s="5"/>
      <c r="R271" s="5"/>
      <c r="S271" s="5" t="s">
        <v>36</v>
      </c>
      <c r="T271" s="5" t="s">
        <v>36</v>
      </c>
      <c r="U271" s="5"/>
      <c r="V271" s="5"/>
      <c r="W271" s="5"/>
      <c r="X271" s="5"/>
      <c r="Y271" s="5"/>
    </row>
    <row r="272" spans="1:25" ht="14.25">
      <c r="A272" t="s">
        <v>639</v>
      </c>
      <c r="B272" t="s">
        <v>640</v>
      </c>
      <c r="C272" t="s">
        <v>642</v>
      </c>
      <c r="E272" t="s">
        <v>64</v>
      </c>
      <c r="G272" t="s">
        <v>35</v>
      </c>
      <c r="K272" t="str">
        <f t="shared" si="6"/>
        <v/>
      </c>
      <c r="L272" t="str">
        <f t="shared" si="7"/>
        <v/>
      </c>
    </row>
    <row r="273" spans="1:25" ht="14.25">
      <c r="A273" t="s">
        <v>639</v>
      </c>
      <c r="B273" t="s">
        <v>640</v>
      </c>
      <c r="C273" t="s">
        <v>43</v>
      </c>
      <c r="E273" t="s">
        <v>44</v>
      </c>
      <c r="G273" t="s">
        <v>35</v>
      </c>
      <c r="K273" t="str">
        <f t="shared" si="6"/>
        <v/>
      </c>
      <c r="L273" t="str">
        <f t="shared" si="7"/>
        <v/>
      </c>
    </row>
    <row r="274" spans="1:25" ht="14.25">
      <c r="A274" t="s">
        <v>639</v>
      </c>
      <c r="B274" t="s">
        <v>640</v>
      </c>
      <c r="C274" t="s">
        <v>643</v>
      </c>
      <c r="E274" t="s">
        <v>61</v>
      </c>
      <c r="G274" t="s">
        <v>644</v>
      </c>
      <c r="K274" t="str">
        <f t="shared" si="6"/>
        <v/>
      </c>
      <c r="L274" t="str">
        <f t="shared" si="7"/>
        <v/>
      </c>
    </row>
    <row r="275" spans="1:25" ht="14.25">
      <c r="A275" s="5" t="s">
        <v>645</v>
      </c>
      <c r="B275" s="5" t="s">
        <v>646</v>
      </c>
      <c r="C275" s="5" t="s">
        <v>647</v>
      </c>
      <c r="D275" s="5"/>
      <c r="E275" s="5" t="s">
        <v>33</v>
      </c>
      <c r="F275" s="5"/>
      <c r="G275" s="5" t="s">
        <v>644</v>
      </c>
      <c r="H275" s="5" t="s">
        <v>36</v>
      </c>
      <c r="I275" s="5" t="s">
        <v>37</v>
      </c>
      <c r="J275" s="5"/>
      <c r="K275" s="5" t="str">
        <f t="shared" si="6"/>
        <v/>
      </c>
      <c r="L275" s="5" t="str">
        <f t="shared" si="7"/>
        <v>e-Notification;</v>
      </c>
      <c r="M275" s="5"/>
      <c r="N275" s="5"/>
      <c r="O275" s="5"/>
      <c r="P275" s="5" t="s">
        <v>36</v>
      </c>
      <c r="Q275" s="5"/>
      <c r="R275" s="5"/>
      <c r="S275" s="5"/>
      <c r="T275" s="5"/>
      <c r="U275" s="5"/>
      <c r="V275" s="5"/>
      <c r="W275" s="5"/>
      <c r="X275" s="5"/>
      <c r="Y275" s="5"/>
    </row>
    <row r="276" spans="1:25" ht="14.25">
      <c r="A276" t="s">
        <v>645</v>
      </c>
      <c r="B276" t="s">
        <v>646</v>
      </c>
      <c r="C276" t="s">
        <v>648</v>
      </c>
      <c r="E276" t="s">
        <v>61</v>
      </c>
      <c r="G276" t="s">
        <v>649</v>
      </c>
      <c r="K276" t="str">
        <f t="shared" ref="K276:K339" si="8">CONCATENATE(IF(M276="YES","UC1;",""),IF(N276="YES"," UC2;",""),IF(O276="YES"," UC3",""))</f>
        <v/>
      </c>
      <c r="L276" t="str">
        <f t="shared" ref="L276:L339" si="9">CONCATENATE(IF(P276="YES","e-Notification;",""),IF(Q276="YES"," e-Access;",""),IF(R276="YES"," e-Submission;",""),IF(S276="YES"," e-Evaluation;",""),IF(T276="YES"," e-Awarding;",""),IF(U276="YES"," e-Request;",""),IF(V276="YES"," e-Ordering;",""),IF(W276="YES"," e-Fulfiltment;",""),IF(X276="YES"," e-Invoicing;",""),IF(Y276="YES"," e-Payment;",""))</f>
        <v/>
      </c>
    </row>
    <row r="277" spans="1:25" ht="14.25">
      <c r="A277" s="5" t="s">
        <v>650</v>
      </c>
      <c r="B277" s="5" t="s">
        <v>651</v>
      </c>
      <c r="C277" s="5" t="s">
        <v>652</v>
      </c>
      <c r="D277" s="5"/>
      <c r="E277" s="5" t="s">
        <v>33</v>
      </c>
      <c r="F277" s="5" t="s">
        <v>385</v>
      </c>
      <c r="G277" s="5" t="s">
        <v>649</v>
      </c>
      <c r="H277" s="5" t="s">
        <v>36</v>
      </c>
      <c r="I277" s="5" t="s">
        <v>91</v>
      </c>
      <c r="J277" s="5"/>
      <c r="K277" s="5" t="str">
        <f t="shared" si="8"/>
        <v/>
      </c>
      <c r="L277" s="5" t="str">
        <f t="shared" si="9"/>
        <v>e-Notification;</v>
      </c>
      <c r="M277" s="5"/>
      <c r="N277" s="5"/>
      <c r="O277" s="5"/>
      <c r="P277" s="5" t="s">
        <v>36</v>
      </c>
      <c r="Q277" s="5"/>
      <c r="R277" s="5"/>
      <c r="S277" s="5"/>
      <c r="T277" s="5"/>
      <c r="U277" s="5"/>
      <c r="V277" s="5"/>
      <c r="W277" s="5"/>
      <c r="X277" s="5"/>
      <c r="Y277" s="5"/>
    </row>
    <row r="278" spans="1:25" ht="14.25">
      <c r="A278" t="s">
        <v>650</v>
      </c>
      <c r="B278" t="s">
        <v>651</v>
      </c>
      <c r="C278" t="s">
        <v>653</v>
      </c>
      <c r="E278" t="s">
        <v>39</v>
      </c>
      <c r="F278" t="s">
        <v>428</v>
      </c>
      <c r="G278" t="s">
        <v>654</v>
      </c>
      <c r="K278" t="str">
        <f t="shared" si="8"/>
        <v/>
      </c>
      <c r="L278" t="str">
        <f t="shared" si="9"/>
        <v/>
      </c>
    </row>
    <row r="279" spans="1:25" ht="14.25">
      <c r="A279" s="5" t="s">
        <v>655</v>
      </c>
      <c r="B279" s="5" t="s">
        <v>656</v>
      </c>
      <c r="C279" s="5" t="s">
        <v>552</v>
      </c>
      <c r="D279" s="5"/>
      <c r="E279" s="5" t="s">
        <v>33</v>
      </c>
      <c r="F279" s="5" t="s">
        <v>310</v>
      </c>
      <c r="G279" s="5" t="s">
        <v>654</v>
      </c>
      <c r="H279" s="5" t="s">
        <v>36</v>
      </c>
      <c r="I279" s="5" t="s">
        <v>37</v>
      </c>
      <c r="J279" s="5"/>
      <c r="K279" s="5" t="str">
        <f t="shared" si="8"/>
        <v/>
      </c>
      <c r="L279" s="5" t="str">
        <f t="shared" si="9"/>
        <v>e-Notification;</v>
      </c>
      <c r="M279" s="5"/>
      <c r="N279" s="5"/>
      <c r="O279" s="5"/>
      <c r="P279" s="5" t="s">
        <v>36</v>
      </c>
      <c r="Q279" s="5"/>
      <c r="R279" s="5"/>
      <c r="S279" s="5"/>
      <c r="T279" s="5"/>
      <c r="U279" s="5"/>
      <c r="V279" s="5"/>
      <c r="W279" s="5"/>
      <c r="X279" s="5"/>
      <c r="Y279" s="5"/>
    </row>
    <row r="280" spans="1:25" ht="14.25">
      <c r="A280" t="s">
        <v>655</v>
      </c>
      <c r="B280" t="s">
        <v>656</v>
      </c>
      <c r="C280" t="s">
        <v>657</v>
      </c>
      <c r="E280" t="s">
        <v>658</v>
      </c>
      <c r="F280" t="s">
        <v>310</v>
      </c>
      <c r="G280" t="s">
        <v>659</v>
      </c>
      <c r="K280" t="str">
        <f t="shared" si="8"/>
        <v/>
      </c>
      <c r="L280" t="str">
        <f t="shared" si="9"/>
        <v/>
      </c>
    </row>
    <row r="281" spans="1:25" ht="14.25">
      <c r="A281" s="5" t="s">
        <v>660</v>
      </c>
      <c r="B281" s="5" t="s">
        <v>661</v>
      </c>
      <c r="C281" s="5" t="s">
        <v>662</v>
      </c>
      <c r="D281" s="5"/>
      <c r="E281" s="5" t="s">
        <v>33</v>
      </c>
      <c r="F281" s="5" t="s">
        <v>663</v>
      </c>
      <c r="G281" s="5" t="s">
        <v>659</v>
      </c>
      <c r="H281" s="5" t="s">
        <v>36</v>
      </c>
      <c r="I281" s="5" t="s">
        <v>269</v>
      </c>
      <c r="J281" s="5"/>
      <c r="K281" s="5" t="str">
        <f t="shared" si="8"/>
        <v/>
      </c>
      <c r="L281" s="5" t="str">
        <f t="shared" si="9"/>
        <v>e-Notification;</v>
      </c>
      <c r="M281" s="5"/>
      <c r="N281" s="5"/>
      <c r="O281" s="5"/>
      <c r="P281" s="5" t="s">
        <v>36</v>
      </c>
      <c r="Q281" s="5"/>
      <c r="R281" s="5"/>
      <c r="S281" s="5"/>
      <c r="T281" s="5"/>
      <c r="U281" s="5"/>
      <c r="V281" s="5"/>
      <c r="W281" s="5"/>
      <c r="X281" s="5"/>
      <c r="Y281" s="5"/>
    </row>
    <row r="282" spans="1:25" ht="14.25">
      <c r="A282" t="s">
        <v>660</v>
      </c>
      <c r="B282" t="s">
        <v>661</v>
      </c>
      <c r="C282" t="s">
        <v>664</v>
      </c>
      <c r="E282" t="s">
        <v>44</v>
      </c>
      <c r="G282" t="s">
        <v>665</v>
      </c>
      <c r="K282" t="str">
        <f t="shared" si="8"/>
        <v/>
      </c>
      <c r="L282" t="str">
        <f t="shared" si="9"/>
        <v/>
      </c>
    </row>
    <row r="283" spans="1:25" ht="14.25">
      <c r="A283" s="5" t="s">
        <v>666</v>
      </c>
      <c r="B283" s="5" t="s">
        <v>667</v>
      </c>
      <c r="C283" s="5" t="s">
        <v>668</v>
      </c>
      <c r="D283" s="5"/>
      <c r="E283" s="5" t="s">
        <v>61</v>
      </c>
      <c r="F283" s="5" t="s">
        <v>669</v>
      </c>
      <c r="G283" s="5" t="s">
        <v>665</v>
      </c>
      <c r="H283" s="5" t="s">
        <v>36</v>
      </c>
      <c r="I283" s="5" t="s">
        <v>72</v>
      </c>
      <c r="J283" s="5"/>
      <c r="K283" s="5" t="str">
        <f t="shared" si="8"/>
        <v/>
      </c>
      <c r="L283" s="5" t="str">
        <f t="shared" si="9"/>
        <v>e-Notification;</v>
      </c>
      <c r="M283" s="5"/>
      <c r="N283" s="5"/>
      <c r="O283" s="5"/>
      <c r="P283" s="5" t="s">
        <v>36</v>
      </c>
      <c r="Q283" s="5"/>
      <c r="R283" s="5"/>
      <c r="S283" s="5"/>
      <c r="T283" s="5"/>
      <c r="U283" s="5"/>
      <c r="V283" s="5"/>
      <c r="W283" s="5"/>
      <c r="X283" s="5"/>
      <c r="Y283" s="5"/>
    </row>
    <row r="284" spans="1:25" ht="14.25">
      <c r="A284" t="s">
        <v>666</v>
      </c>
      <c r="B284" t="s">
        <v>667</v>
      </c>
      <c r="C284" t="s">
        <v>670</v>
      </c>
      <c r="E284" t="s">
        <v>39</v>
      </c>
      <c r="F284" t="s">
        <v>671</v>
      </c>
      <c r="G284" t="s">
        <v>665</v>
      </c>
      <c r="K284" t="str">
        <f t="shared" si="8"/>
        <v/>
      </c>
      <c r="L284" t="str">
        <f t="shared" si="9"/>
        <v/>
      </c>
    </row>
    <row r="285" spans="1:25" ht="14.25">
      <c r="A285" t="s">
        <v>666</v>
      </c>
      <c r="B285" t="s">
        <v>667</v>
      </c>
      <c r="C285" t="s">
        <v>672</v>
      </c>
      <c r="E285" t="s">
        <v>39</v>
      </c>
      <c r="F285" t="s">
        <v>673</v>
      </c>
      <c r="G285" t="s">
        <v>665</v>
      </c>
      <c r="K285" t="str">
        <f t="shared" si="8"/>
        <v/>
      </c>
      <c r="L285" t="str">
        <f t="shared" si="9"/>
        <v/>
      </c>
    </row>
    <row r="286" spans="1:25" ht="14.25">
      <c r="A286" t="s">
        <v>666</v>
      </c>
      <c r="B286" t="s">
        <v>667</v>
      </c>
      <c r="C286" t="s">
        <v>674</v>
      </c>
      <c r="E286" t="s">
        <v>39</v>
      </c>
      <c r="F286" t="s">
        <v>675</v>
      </c>
      <c r="G286" t="s">
        <v>665</v>
      </c>
      <c r="K286" t="str">
        <f t="shared" si="8"/>
        <v/>
      </c>
      <c r="L286" t="str">
        <f t="shared" si="9"/>
        <v/>
      </c>
    </row>
    <row r="287" spans="1:25" ht="14.25">
      <c r="A287" t="s">
        <v>666</v>
      </c>
      <c r="B287" t="s">
        <v>667</v>
      </c>
      <c r="C287" t="s">
        <v>676</v>
      </c>
      <c r="E287" t="s">
        <v>39</v>
      </c>
      <c r="F287" t="s">
        <v>677</v>
      </c>
      <c r="G287" t="s">
        <v>665</v>
      </c>
      <c r="K287" t="str">
        <f t="shared" si="8"/>
        <v/>
      </c>
      <c r="L287" t="str">
        <f t="shared" si="9"/>
        <v/>
      </c>
    </row>
    <row r="288" spans="1:25" ht="14.25">
      <c r="A288" t="s">
        <v>666</v>
      </c>
      <c r="B288" t="s">
        <v>667</v>
      </c>
      <c r="C288" t="s">
        <v>678</v>
      </c>
      <c r="E288" t="s">
        <v>39</v>
      </c>
      <c r="F288" t="s">
        <v>679</v>
      </c>
      <c r="G288" t="s">
        <v>665</v>
      </c>
      <c r="K288" t="str">
        <f t="shared" si="8"/>
        <v/>
      </c>
      <c r="L288" t="str">
        <f t="shared" si="9"/>
        <v/>
      </c>
    </row>
    <row r="289" spans="1:25" ht="14.25">
      <c r="A289" t="s">
        <v>666</v>
      </c>
      <c r="B289" t="s">
        <v>667</v>
      </c>
      <c r="C289" t="s">
        <v>680</v>
      </c>
      <c r="E289" t="s">
        <v>64</v>
      </c>
      <c r="G289" t="s">
        <v>681</v>
      </c>
      <c r="K289" t="str">
        <f t="shared" si="8"/>
        <v/>
      </c>
      <c r="L289" t="str">
        <f t="shared" si="9"/>
        <v/>
      </c>
    </row>
    <row r="290" spans="1:25" ht="14.25">
      <c r="A290" s="5" t="s">
        <v>682</v>
      </c>
      <c r="B290" s="5" t="s">
        <v>683</v>
      </c>
      <c r="C290" s="5" t="s">
        <v>684</v>
      </c>
      <c r="D290" s="5"/>
      <c r="E290" s="5" t="s">
        <v>33</v>
      </c>
      <c r="F290" s="5" t="s">
        <v>385</v>
      </c>
      <c r="G290" s="5" t="s">
        <v>681</v>
      </c>
      <c r="H290" s="5" t="s">
        <v>36</v>
      </c>
      <c r="I290" s="5" t="s">
        <v>91</v>
      </c>
      <c r="J290" s="5"/>
      <c r="K290" s="5" t="str">
        <f t="shared" si="8"/>
        <v/>
      </c>
      <c r="L290" s="5" t="str">
        <f t="shared" si="9"/>
        <v>e-Notification;</v>
      </c>
      <c r="M290" s="5"/>
      <c r="N290" s="5"/>
      <c r="O290" s="5"/>
      <c r="P290" s="5" t="s">
        <v>36</v>
      </c>
      <c r="Q290" s="5"/>
      <c r="R290" s="5"/>
      <c r="S290" s="5"/>
      <c r="T290" s="5"/>
      <c r="U290" s="5"/>
      <c r="V290" s="5"/>
      <c r="W290" s="5"/>
      <c r="X290" s="5"/>
      <c r="Y290" s="5"/>
    </row>
    <row r="291" spans="1:25" ht="14.25">
      <c r="A291" t="s">
        <v>682</v>
      </c>
      <c r="B291" t="s">
        <v>683</v>
      </c>
      <c r="C291" t="s">
        <v>685</v>
      </c>
      <c r="E291" t="s">
        <v>39</v>
      </c>
      <c r="F291" t="s">
        <v>686</v>
      </c>
      <c r="G291" t="s">
        <v>681</v>
      </c>
      <c r="K291" t="str">
        <f t="shared" si="8"/>
        <v/>
      </c>
      <c r="L291" t="str">
        <f t="shared" si="9"/>
        <v/>
      </c>
    </row>
    <row r="292" spans="1:25" ht="14.25">
      <c r="A292" t="s">
        <v>682</v>
      </c>
      <c r="B292" t="s">
        <v>683</v>
      </c>
      <c r="C292" t="s">
        <v>653</v>
      </c>
      <c r="E292" t="s">
        <v>39</v>
      </c>
      <c r="F292" t="s">
        <v>428</v>
      </c>
      <c r="G292" t="s">
        <v>681</v>
      </c>
      <c r="K292" t="str">
        <f t="shared" si="8"/>
        <v/>
      </c>
      <c r="L292" t="str">
        <f t="shared" si="9"/>
        <v/>
      </c>
    </row>
    <row r="293" spans="1:25" ht="14.25">
      <c r="A293" t="s">
        <v>682</v>
      </c>
      <c r="B293" t="s">
        <v>683</v>
      </c>
      <c r="C293" t="s">
        <v>425</v>
      </c>
      <c r="E293" t="s">
        <v>44</v>
      </c>
      <c r="G293" t="s">
        <v>687</v>
      </c>
      <c r="K293" t="str">
        <f t="shared" si="8"/>
        <v/>
      </c>
      <c r="L293" t="str">
        <f t="shared" si="9"/>
        <v/>
      </c>
    </row>
    <row r="294" spans="1:25" ht="14.25">
      <c r="A294" s="5" t="s">
        <v>688</v>
      </c>
      <c r="B294" s="5" t="s">
        <v>689</v>
      </c>
      <c r="C294" s="5" t="s">
        <v>690</v>
      </c>
      <c r="D294" s="5"/>
      <c r="E294" s="5" t="s">
        <v>33</v>
      </c>
      <c r="F294" s="5"/>
      <c r="G294" s="5" t="s">
        <v>687</v>
      </c>
      <c r="H294" s="5" t="s">
        <v>36</v>
      </c>
      <c r="I294" s="5" t="s">
        <v>37</v>
      </c>
      <c r="J294" s="5"/>
      <c r="K294" s="5" t="str">
        <f t="shared" si="8"/>
        <v/>
      </c>
      <c r="L294" s="5" t="str">
        <f t="shared" si="9"/>
        <v>e-Notification;</v>
      </c>
      <c r="M294" s="5"/>
      <c r="N294" s="5"/>
      <c r="O294" s="5"/>
      <c r="P294" s="5" t="s">
        <v>36</v>
      </c>
      <c r="Q294" s="5"/>
      <c r="R294" s="5"/>
      <c r="S294" s="5"/>
      <c r="T294" s="5"/>
      <c r="U294" s="5"/>
      <c r="V294" s="5"/>
      <c r="W294" s="5"/>
      <c r="X294" s="5"/>
      <c r="Y294" s="5"/>
    </row>
    <row r="295" spans="1:25" ht="14.25">
      <c r="A295" t="s">
        <v>688</v>
      </c>
      <c r="B295" t="s">
        <v>689</v>
      </c>
      <c r="C295" t="s">
        <v>691</v>
      </c>
      <c r="E295" t="s">
        <v>64</v>
      </c>
      <c r="G295" t="s">
        <v>692</v>
      </c>
      <c r="K295" t="str">
        <f t="shared" si="8"/>
        <v/>
      </c>
      <c r="L295" t="str">
        <f t="shared" si="9"/>
        <v/>
      </c>
    </row>
    <row r="296" spans="1:25" ht="14.25">
      <c r="A296" s="5" t="s">
        <v>693</v>
      </c>
      <c r="B296" s="5" t="s">
        <v>694</v>
      </c>
      <c r="C296" s="5" t="s">
        <v>695</v>
      </c>
      <c r="D296" s="5"/>
      <c r="E296" s="5" t="s">
        <v>33</v>
      </c>
      <c r="F296" s="5"/>
      <c r="G296" s="5" t="s">
        <v>692</v>
      </c>
      <c r="H296" s="5" t="s">
        <v>36</v>
      </c>
      <c r="I296" s="5" t="s">
        <v>37</v>
      </c>
      <c r="J296" s="5"/>
      <c r="K296" s="5" t="str">
        <f t="shared" si="8"/>
        <v/>
      </c>
      <c r="L296" s="5" t="str">
        <f t="shared" si="9"/>
        <v>e-Notification;</v>
      </c>
      <c r="M296" s="5"/>
      <c r="N296" s="5"/>
      <c r="O296" s="5"/>
      <c r="P296" s="5" t="s">
        <v>36</v>
      </c>
      <c r="Q296" s="5"/>
      <c r="R296" s="5"/>
      <c r="S296" s="5"/>
      <c r="T296" s="5"/>
      <c r="U296" s="5"/>
      <c r="V296" s="5"/>
      <c r="W296" s="5"/>
      <c r="X296" s="5"/>
      <c r="Y296" s="5"/>
    </row>
    <row r="297" spans="1:25" ht="14.25">
      <c r="A297" t="s">
        <v>693</v>
      </c>
      <c r="B297" t="s">
        <v>694</v>
      </c>
      <c r="C297" t="s">
        <v>696</v>
      </c>
      <c r="E297" t="s">
        <v>64</v>
      </c>
      <c r="G297" t="s">
        <v>697</v>
      </c>
      <c r="K297" t="str">
        <f t="shared" si="8"/>
        <v/>
      </c>
      <c r="L297" t="str">
        <f t="shared" si="9"/>
        <v/>
      </c>
    </row>
    <row r="298" spans="1:25" ht="14.25">
      <c r="A298" s="5" t="s">
        <v>698</v>
      </c>
      <c r="B298" s="5" t="s">
        <v>699</v>
      </c>
      <c r="C298" s="5" t="s">
        <v>700</v>
      </c>
      <c r="D298" s="5"/>
      <c r="E298" s="5" t="s">
        <v>33</v>
      </c>
      <c r="F298" s="5"/>
      <c r="G298" s="5" t="s">
        <v>697</v>
      </c>
      <c r="H298" s="5" t="s">
        <v>36</v>
      </c>
      <c r="I298" s="5" t="s">
        <v>37</v>
      </c>
      <c r="J298" s="5"/>
      <c r="K298" s="5" t="str">
        <f t="shared" si="8"/>
        <v>UC1;</v>
      </c>
      <c r="L298" s="5" t="str">
        <f t="shared" si="9"/>
        <v>e-Notification; e-Access;</v>
      </c>
      <c r="M298" s="5" t="s">
        <v>36</v>
      </c>
      <c r="N298" s="5"/>
      <c r="O298" s="5"/>
      <c r="P298" s="5" t="s">
        <v>36</v>
      </c>
      <c r="Q298" s="5" t="s">
        <v>36</v>
      </c>
      <c r="R298" s="5"/>
      <c r="S298" s="5"/>
      <c r="T298" s="5"/>
      <c r="U298" s="5"/>
      <c r="V298" s="5"/>
      <c r="W298" s="5"/>
      <c r="X298" s="5"/>
      <c r="Y298" s="5"/>
    </row>
    <row r="299" spans="1:25" ht="14.25">
      <c r="A299" t="s">
        <v>698</v>
      </c>
      <c r="B299" t="s">
        <v>699</v>
      </c>
      <c r="C299" t="s">
        <v>701</v>
      </c>
      <c r="E299" t="s">
        <v>64</v>
      </c>
      <c r="G299" t="s">
        <v>697</v>
      </c>
      <c r="K299" t="str">
        <f t="shared" si="8"/>
        <v/>
      </c>
      <c r="L299" t="str">
        <f t="shared" si="9"/>
        <v/>
      </c>
    </row>
    <row r="300" spans="1:25" ht="14.25">
      <c r="A300" t="s">
        <v>698</v>
      </c>
      <c r="B300" t="s">
        <v>699</v>
      </c>
      <c r="C300" t="s">
        <v>702</v>
      </c>
      <c r="E300" t="s">
        <v>61</v>
      </c>
      <c r="G300" t="s">
        <v>697</v>
      </c>
      <c r="K300" t="str">
        <f t="shared" si="8"/>
        <v/>
      </c>
      <c r="L300" t="str">
        <f t="shared" si="9"/>
        <v/>
      </c>
    </row>
    <row r="301" spans="1:25" ht="14.25">
      <c r="A301" t="s">
        <v>698</v>
      </c>
      <c r="B301" t="s">
        <v>699</v>
      </c>
      <c r="C301" t="s">
        <v>703</v>
      </c>
      <c r="E301" t="s">
        <v>64</v>
      </c>
      <c r="G301" t="s">
        <v>697</v>
      </c>
      <c r="K301" t="str">
        <f t="shared" si="8"/>
        <v/>
      </c>
      <c r="L301" t="str">
        <f t="shared" si="9"/>
        <v/>
      </c>
    </row>
    <row r="302" spans="1:25" ht="14.25">
      <c r="A302" t="s">
        <v>698</v>
      </c>
      <c r="B302" t="s">
        <v>699</v>
      </c>
      <c r="C302" t="s">
        <v>704</v>
      </c>
      <c r="E302" t="s">
        <v>39</v>
      </c>
      <c r="F302" t="s">
        <v>705</v>
      </c>
      <c r="G302" t="s">
        <v>706</v>
      </c>
      <c r="K302" t="str">
        <f t="shared" si="8"/>
        <v/>
      </c>
      <c r="L302" t="str">
        <f t="shared" si="9"/>
        <v/>
      </c>
    </row>
    <row r="303" spans="1:25" ht="14.25">
      <c r="A303" s="5" t="s">
        <v>707</v>
      </c>
      <c r="B303" s="5" t="s">
        <v>708</v>
      </c>
      <c r="C303" s="5" t="s">
        <v>709</v>
      </c>
      <c r="D303" s="5"/>
      <c r="E303" s="5" t="s">
        <v>33</v>
      </c>
      <c r="F303" s="5"/>
      <c r="G303" s="5" t="s">
        <v>710</v>
      </c>
      <c r="H303" s="5" t="s">
        <v>36</v>
      </c>
      <c r="I303" s="5" t="s">
        <v>37</v>
      </c>
      <c r="J303" s="5"/>
      <c r="K303" s="5" t="str">
        <f t="shared" si="8"/>
        <v/>
      </c>
      <c r="L303" s="5" t="str">
        <f t="shared" si="9"/>
        <v>e-Notification;</v>
      </c>
      <c r="M303" s="5"/>
      <c r="N303" s="5"/>
      <c r="O303" s="5"/>
      <c r="P303" s="5" t="s">
        <v>36</v>
      </c>
      <c r="Q303" s="5"/>
      <c r="R303" s="5"/>
      <c r="S303" s="5"/>
      <c r="T303" s="5"/>
      <c r="U303" s="5"/>
      <c r="V303" s="5"/>
      <c r="W303" s="5"/>
      <c r="X303" s="5"/>
      <c r="Y303" s="5"/>
    </row>
    <row r="304" spans="1:25" ht="14.25">
      <c r="A304" s="5" t="s">
        <v>711</v>
      </c>
      <c r="B304" s="5" t="s">
        <v>712</v>
      </c>
      <c r="C304" s="5" t="s">
        <v>713</v>
      </c>
      <c r="D304" s="5"/>
      <c r="E304" s="5" t="s">
        <v>33</v>
      </c>
      <c r="F304" s="5" t="s">
        <v>714</v>
      </c>
      <c r="G304" s="5" t="s">
        <v>710</v>
      </c>
      <c r="H304" s="5" t="s">
        <v>36</v>
      </c>
      <c r="I304" s="5" t="s">
        <v>91</v>
      </c>
      <c r="J304" s="5"/>
      <c r="K304" s="5" t="str">
        <f t="shared" si="8"/>
        <v/>
      </c>
      <c r="L304" s="5" t="str">
        <f t="shared" si="9"/>
        <v>e-Notification;</v>
      </c>
      <c r="M304" s="5"/>
      <c r="N304" s="5"/>
      <c r="O304" s="5"/>
      <c r="P304" s="5" t="s">
        <v>36</v>
      </c>
      <c r="Q304" s="5"/>
      <c r="R304" s="5"/>
      <c r="S304" s="5"/>
      <c r="T304" s="5"/>
      <c r="U304" s="5"/>
      <c r="V304" s="5"/>
      <c r="W304" s="5"/>
      <c r="X304" s="5"/>
      <c r="Y304" s="5"/>
    </row>
    <row r="305" spans="1:25" ht="14.25">
      <c r="A305" t="s">
        <v>711</v>
      </c>
      <c r="B305" t="s">
        <v>712</v>
      </c>
      <c r="C305" t="s">
        <v>715</v>
      </c>
      <c r="E305" t="s">
        <v>61</v>
      </c>
      <c r="G305" t="s">
        <v>710</v>
      </c>
      <c r="K305" t="str">
        <f t="shared" si="8"/>
        <v/>
      </c>
      <c r="L305" t="str">
        <f t="shared" si="9"/>
        <v/>
      </c>
    </row>
    <row r="306" spans="1:25" ht="14.25">
      <c r="A306" t="s">
        <v>711</v>
      </c>
      <c r="B306" t="s">
        <v>712</v>
      </c>
      <c r="C306" t="s">
        <v>716</v>
      </c>
      <c r="E306" t="s">
        <v>39</v>
      </c>
      <c r="F306" t="s">
        <v>717</v>
      </c>
      <c r="G306" t="s">
        <v>710</v>
      </c>
      <c r="K306" t="str">
        <f t="shared" si="8"/>
        <v/>
      </c>
      <c r="L306" t="str">
        <f t="shared" si="9"/>
        <v/>
      </c>
    </row>
    <row r="307" spans="1:25" ht="14.25">
      <c r="A307" t="s">
        <v>711</v>
      </c>
      <c r="B307" t="s">
        <v>712</v>
      </c>
      <c r="C307" t="s">
        <v>718</v>
      </c>
      <c r="E307" t="s">
        <v>719</v>
      </c>
      <c r="F307" t="s">
        <v>720</v>
      </c>
      <c r="G307" t="s">
        <v>721</v>
      </c>
      <c r="K307" t="str">
        <f t="shared" si="8"/>
        <v/>
      </c>
      <c r="L307" t="str">
        <f t="shared" si="9"/>
        <v/>
      </c>
    </row>
    <row r="308" spans="1:25" ht="14.25">
      <c r="A308" s="5" t="s">
        <v>722</v>
      </c>
      <c r="B308" s="5" t="s">
        <v>723</v>
      </c>
      <c r="C308" s="5" t="s">
        <v>724</v>
      </c>
      <c r="D308" s="5"/>
      <c r="E308" s="5" t="s">
        <v>33</v>
      </c>
      <c r="F308" s="5"/>
      <c r="G308" s="5" t="s">
        <v>721</v>
      </c>
      <c r="H308" s="5" t="s">
        <v>36</v>
      </c>
      <c r="I308" s="5" t="s">
        <v>37</v>
      </c>
      <c r="J308" s="5"/>
      <c r="K308" s="5" t="str">
        <f t="shared" si="8"/>
        <v/>
      </c>
      <c r="L308" s="5" t="str">
        <f t="shared" si="9"/>
        <v>e-Notification; e-Awarding;</v>
      </c>
      <c r="M308" s="5"/>
      <c r="N308" s="5"/>
      <c r="O308" s="5"/>
      <c r="P308" s="5" t="s">
        <v>36</v>
      </c>
      <c r="Q308" s="5"/>
      <c r="R308" s="5"/>
      <c r="S308" s="5"/>
      <c r="T308" s="5" t="s">
        <v>36</v>
      </c>
      <c r="U308" s="5"/>
      <c r="V308" s="5"/>
      <c r="W308" s="5"/>
      <c r="X308" s="5"/>
      <c r="Y308" s="5"/>
    </row>
    <row r="309" spans="1:25" ht="14.25">
      <c r="A309" t="s">
        <v>722</v>
      </c>
      <c r="B309" t="s">
        <v>723</v>
      </c>
      <c r="C309" t="s">
        <v>725</v>
      </c>
      <c r="E309" t="s">
        <v>61</v>
      </c>
      <c r="G309" t="s">
        <v>721</v>
      </c>
      <c r="K309" t="str">
        <f t="shared" si="8"/>
        <v/>
      </c>
      <c r="L309" t="str">
        <f t="shared" si="9"/>
        <v/>
      </c>
    </row>
    <row r="310" spans="1:25" ht="14.25">
      <c r="A310" t="s">
        <v>722</v>
      </c>
      <c r="B310" t="s">
        <v>723</v>
      </c>
      <c r="C310" t="s">
        <v>726</v>
      </c>
      <c r="E310" t="s">
        <v>44</v>
      </c>
      <c r="G310" t="s">
        <v>721</v>
      </c>
      <c r="K310" t="str">
        <f t="shared" si="8"/>
        <v/>
      </c>
      <c r="L310" t="str">
        <f t="shared" si="9"/>
        <v/>
      </c>
    </row>
    <row r="311" spans="1:25" ht="14.25">
      <c r="A311" t="s">
        <v>722</v>
      </c>
      <c r="B311" t="s">
        <v>723</v>
      </c>
      <c r="C311" t="s">
        <v>727</v>
      </c>
      <c r="E311" t="s">
        <v>44</v>
      </c>
      <c r="G311" t="s">
        <v>721</v>
      </c>
      <c r="K311" t="str">
        <f t="shared" si="8"/>
        <v/>
      </c>
      <c r="L311" t="str">
        <f t="shared" si="9"/>
        <v/>
      </c>
    </row>
    <row r="312" spans="1:25" ht="14.25">
      <c r="A312" t="s">
        <v>722</v>
      </c>
      <c r="B312" t="s">
        <v>723</v>
      </c>
      <c r="C312" t="s">
        <v>728</v>
      </c>
      <c r="E312" t="s">
        <v>729</v>
      </c>
      <c r="G312" t="s">
        <v>721</v>
      </c>
      <c r="K312" t="str">
        <f t="shared" si="8"/>
        <v/>
      </c>
      <c r="L312" t="str">
        <f t="shared" si="9"/>
        <v/>
      </c>
    </row>
    <row r="313" spans="1:25" ht="14.25">
      <c r="A313" t="s">
        <v>722</v>
      </c>
      <c r="B313" t="s">
        <v>723</v>
      </c>
      <c r="C313" t="s">
        <v>730</v>
      </c>
      <c r="E313" t="s">
        <v>107</v>
      </c>
      <c r="F313" t="s">
        <v>731</v>
      </c>
      <c r="G313" t="s">
        <v>721</v>
      </c>
      <c r="K313" t="str">
        <f t="shared" si="8"/>
        <v/>
      </c>
      <c r="L313" t="str">
        <f t="shared" si="9"/>
        <v/>
      </c>
    </row>
    <row r="314" spans="1:25" ht="14.25">
      <c r="A314" t="s">
        <v>722</v>
      </c>
      <c r="B314" t="s">
        <v>723</v>
      </c>
      <c r="C314" t="s">
        <v>732</v>
      </c>
      <c r="E314" t="s">
        <v>107</v>
      </c>
      <c r="F314" t="s">
        <v>733</v>
      </c>
      <c r="G314" t="s">
        <v>734</v>
      </c>
      <c r="K314" t="str">
        <f t="shared" si="8"/>
        <v/>
      </c>
      <c r="L314" t="str">
        <f t="shared" si="9"/>
        <v/>
      </c>
    </row>
    <row r="315" spans="1:25" ht="14.25">
      <c r="A315" s="5" t="s">
        <v>735</v>
      </c>
      <c r="B315" s="5" t="s">
        <v>736</v>
      </c>
      <c r="C315" s="5" t="s">
        <v>737</v>
      </c>
      <c r="D315" s="5"/>
      <c r="E315" s="5" t="s">
        <v>61</v>
      </c>
      <c r="F315" s="5"/>
      <c r="G315" s="5" t="s">
        <v>734</v>
      </c>
      <c r="H315" s="5" t="s">
        <v>36</v>
      </c>
      <c r="I315" s="5" t="s">
        <v>72</v>
      </c>
      <c r="J315" s="5"/>
      <c r="K315" s="5" t="str">
        <f t="shared" si="8"/>
        <v>UC1; UC2; UC3</v>
      </c>
      <c r="L315" s="5" t="str">
        <f t="shared" si="9"/>
        <v>e-Notification; e-Access; e-Submission; e-Evaluation; e-Awarding; e-Request; e-Ordering; e-Fulfiltment; e-Invoicing; e-Payment;</v>
      </c>
      <c r="M315" s="5" t="s">
        <v>36</v>
      </c>
      <c r="N315" s="5" t="s">
        <v>36</v>
      </c>
      <c r="O315" s="5" t="s">
        <v>36</v>
      </c>
      <c r="P315" s="5" t="s">
        <v>36</v>
      </c>
      <c r="Q315" s="5" t="s">
        <v>36</v>
      </c>
      <c r="R315" s="5" t="s">
        <v>36</v>
      </c>
      <c r="S315" s="5" t="s">
        <v>36</v>
      </c>
      <c r="T315" s="5" t="s">
        <v>36</v>
      </c>
      <c r="U315" s="5" t="s">
        <v>36</v>
      </c>
      <c r="V315" s="5" t="s">
        <v>36</v>
      </c>
      <c r="W315" s="5" t="s">
        <v>36</v>
      </c>
      <c r="X315" s="5" t="s">
        <v>36</v>
      </c>
      <c r="Y315" s="5" t="s">
        <v>36</v>
      </c>
    </row>
    <row r="316" spans="1:25" ht="14.25">
      <c r="A316" t="s">
        <v>735</v>
      </c>
      <c r="B316" t="s">
        <v>736</v>
      </c>
      <c r="C316" t="s">
        <v>738</v>
      </c>
      <c r="E316" t="s">
        <v>44</v>
      </c>
      <c r="G316" t="s">
        <v>739</v>
      </c>
      <c r="K316" t="str">
        <f t="shared" si="8"/>
        <v/>
      </c>
      <c r="L316" t="str">
        <f t="shared" si="9"/>
        <v/>
      </c>
    </row>
    <row r="317" spans="1:25" ht="14.25">
      <c r="A317" s="5" t="s">
        <v>740</v>
      </c>
      <c r="B317" s="5" t="s">
        <v>741</v>
      </c>
      <c r="C317" s="5" t="s">
        <v>742</v>
      </c>
      <c r="D317" s="5"/>
      <c r="E317" s="5" t="s">
        <v>33</v>
      </c>
      <c r="F317" s="5"/>
      <c r="G317" s="5" t="s">
        <v>739</v>
      </c>
      <c r="H317" s="5" t="s">
        <v>36</v>
      </c>
      <c r="I317" s="5" t="s">
        <v>37</v>
      </c>
      <c r="J317" s="5"/>
      <c r="K317" s="5" t="str">
        <f t="shared" si="8"/>
        <v/>
      </c>
      <c r="L317" s="5" t="str">
        <f t="shared" si="9"/>
        <v>e-Notification;</v>
      </c>
      <c r="M317" s="5"/>
      <c r="N317" s="5"/>
      <c r="O317" s="5"/>
      <c r="P317" s="5" t="s">
        <v>36</v>
      </c>
      <c r="Q317" s="5"/>
      <c r="R317" s="5"/>
      <c r="S317" s="5"/>
      <c r="T317" s="5"/>
      <c r="U317" s="5"/>
      <c r="V317" s="5"/>
      <c r="W317" s="5"/>
      <c r="X317" s="5"/>
      <c r="Y317" s="5"/>
    </row>
    <row r="318" spans="1:25" ht="14.25">
      <c r="A318" t="s">
        <v>740</v>
      </c>
      <c r="B318" t="s">
        <v>741</v>
      </c>
      <c r="C318" t="s">
        <v>743</v>
      </c>
      <c r="E318" t="s">
        <v>64</v>
      </c>
      <c r="G318" t="s">
        <v>744</v>
      </c>
      <c r="K318" t="str">
        <f t="shared" si="8"/>
        <v/>
      </c>
      <c r="L318" t="str">
        <f t="shared" si="9"/>
        <v/>
      </c>
    </row>
    <row r="319" spans="1:25" ht="14.25">
      <c r="A319" s="5" t="s">
        <v>745</v>
      </c>
      <c r="B319" s="5" t="s">
        <v>746</v>
      </c>
      <c r="C319" s="5" t="s">
        <v>747</v>
      </c>
      <c r="D319" s="5"/>
      <c r="E319" s="5" t="s">
        <v>33</v>
      </c>
      <c r="F319" s="5" t="s">
        <v>748</v>
      </c>
      <c r="G319" s="5" t="s">
        <v>744</v>
      </c>
      <c r="H319" s="5" t="s">
        <v>36</v>
      </c>
      <c r="I319" s="5" t="s">
        <v>72</v>
      </c>
      <c r="J319" s="5"/>
      <c r="K319" s="5" t="str">
        <f t="shared" si="8"/>
        <v/>
      </c>
      <c r="L319" s="5" t="str">
        <f t="shared" si="9"/>
        <v>e-Notification;</v>
      </c>
      <c r="M319" s="5"/>
      <c r="N319" s="5"/>
      <c r="O319" s="5"/>
      <c r="P319" s="5" t="s">
        <v>36</v>
      </c>
      <c r="Q319" s="5"/>
      <c r="R319" s="5"/>
      <c r="S319" s="5"/>
      <c r="T319" s="5"/>
      <c r="U319" s="5"/>
      <c r="V319" s="5"/>
      <c r="W319" s="5"/>
      <c r="X319" s="5"/>
      <c r="Y319" s="5"/>
    </row>
    <row r="320" spans="1:25" ht="14.25">
      <c r="A320" t="s">
        <v>745</v>
      </c>
      <c r="B320" t="s">
        <v>746</v>
      </c>
      <c r="C320" t="s">
        <v>749</v>
      </c>
      <c r="E320" t="s">
        <v>61</v>
      </c>
      <c r="G320" t="s">
        <v>744</v>
      </c>
      <c r="K320" t="str">
        <f t="shared" si="8"/>
        <v/>
      </c>
      <c r="L320" t="str">
        <f t="shared" si="9"/>
        <v/>
      </c>
    </row>
    <row r="321" spans="1:25" ht="14.25">
      <c r="A321" t="s">
        <v>745</v>
      </c>
      <c r="B321" t="s">
        <v>746</v>
      </c>
      <c r="C321" t="s">
        <v>750</v>
      </c>
      <c r="E321" t="s">
        <v>44</v>
      </c>
      <c r="G321" t="s">
        <v>751</v>
      </c>
      <c r="K321" t="str">
        <f t="shared" si="8"/>
        <v/>
      </c>
      <c r="L321" t="str">
        <f t="shared" si="9"/>
        <v/>
      </c>
    </row>
    <row r="322" spans="1:25" ht="14.25">
      <c r="A322" s="5" t="s">
        <v>752</v>
      </c>
      <c r="B322" s="5" t="s">
        <v>753</v>
      </c>
      <c r="C322" s="5" t="s">
        <v>754</v>
      </c>
      <c r="D322" s="5"/>
      <c r="E322" s="5" t="s">
        <v>33</v>
      </c>
      <c r="F322" s="5"/>
      <c r="G322" s="5" t="s">
        <v>751</v>
      </c>
      <c r="H322" s="5" t="s">
        <v>36</v>
      </c>
      <c r="I322" s="5" t="s">
        <v>37</v>
      </c>
      <c r="J322" s="5"/>
      <c r="K322" s="5" t="str">
        <f t="shared" si="8"/>
        <v/>
      </c>
      <c r="L322" s="5" t="str">
        <f t="shared" si="9"/>
        <v>e-Notification;</v>
      </c>
      <c r="M322" s="5"/>
      <c r="N322" s="5"/>
      <c r="O322" s="5"/>
      <c r="P322" s="5" t="s">
        <v>36</v>
      </c>
      <c r="Q322" s="5"/>
      <c r="R322" s="5"/>
      <c r="S322" s="5"/>
      <c r="T322" s="5"/>
      <c r="U322" s="5"/>
      <c r="V322" s="5"/>
      <c r="W322" s="5"/>
      <c r="X322" s="5"/>
      <c r="Y322" s="5"/>
    </row>
    <row r="323" spans="1:25" ht="14.25">
      <c r="A323" t="s">
        <v>752</v>
      </c>
      <c r="B323" t="s">
        <v>753</v>
      </c>
      <c r="C323" t="s">
        <v>755</v>
      </c>
      <c r="E323" t="s">
        <v>39</v>
      </c>
      <c r="F323" t="s">
        <v>756</v>
      </c>
      <c r="G323" t="s">
        <v>757</v>
      </c>
      <c r="K323" t="str">
        <f t="shared" si="8"/>
        <v/>
      </c>
      <c r="L323" t="str">
        <f t="shared" si="9"/>
        <v/>
      </c>
    </row>
    <row r="324" spans="1:25" ht="14.25">
      <c r="A324" s="5" t="s">
        <v>758</v>
      </c>
      <c r="B324" s="5" t="s">
        <v>13</v>
      </c>
      <c r="C324" s="5" t="s">
        <v>759</v>
      </c>
      <c r="D324" s="5"/>
      <c r="E324" s="5" t="s">
        <v>33</v>
      </c>
      <c r="F324" s="5" t="s">
        <v>663</v>
      </c>
      <c r="G324" s="5" t="s">
        <v>757</v>
      </c>
      <c r="H324" s="5" t="s">
        <v>36</v>
      </c>
      <c r="I324" s="5" t="s">
        <v>269</v>
      </c>
      <c r="J324" s="5"/>
      <c r="K324" s="5" t="str">
        <f t="shared" si="8"/>
        <v/>
      </c>
      <c r="L324" s="5" t="str">
        <f t="shared" si="9"/>
        <v>e-Notification;</v>
      </c>
      <c r="M324" s="5"/>
      <c r="N324" s="5"/>
      <c r="O324" s="5"/>
      <c r="P324" s="5" t="s">
        <v>36</v>
      </c>
      <c r="Q324" s="5"/>
      <c r="R324" s="5"/>
      <c r="S324" s="5"/>
      <c r="T324" s="5"/>
      <c r="U324" s="5"/>
      <c r="V324" s="5"/>
      <c r="W324" s="5"/>
      <c r="X324" s="5"/>
      <c r="Y324" s="5"/>
    </row>
    <row r="325" spans="1:25" ht="14.25">
      <c r="A325" t="s">
        <v>758</v>
      </c>
      <c r="B325" t="s">
        <v>13</v>
      </c>
      <c r="C325" t="s">
        <v>760</v>
      </c>
      <c r="E325" t="s">
        <v>44</v>
      </c>
      <c r="G325" t="s">
        <v>761</v>
      </c>
      <c r="K325" t="str">
        <f t="shared" si="8"/>
        <v/>
      </c>
      <c r="L325" t="str">
        <f t="shared" si="9"/>
        <v/>
      </c>
    </row>
    <row r="326" spans="1:25" ht="14.25">
      <c r="A326" s="5" t="s">
        <v>762</v>
      </c>
      <c r="B326" s="5" t="s">
        <v>763</v>
      </c>
      <c r="C326" s="5" t="s">
        <v>764</v>
      </c>
      <c r="D326" s="5"/>
      <c r="E326" s="5" t="s">
        <v>33</v>
      </c>
      <c r="F326" s="5" t="s">
        <v>765</v>
      </c>
      <c r="G326" s="5" t="s">
        <v>761</v>
      </c>
      <c r="H326" s="5" t="s">
        <v>36</v>
      </c>
      <c r="I326" s="5" t="s">
        <v>269</v>
      </c>
      <c r="J326" s="5"/>
      <c r="K326" s="5" t="str">
        <f t="shared" si="8"/>
        <v/>
      </c>
      <c r="L326" s="5" t="str">
        <f t="shared" si="9"/>
        <v>e-Notification;</v>
      </c>
      <c r="M326" s="5"/>
      <c r="N326" s="5"/>
      <c r="O326" s="5"/>
      <c r="P326" s="5" t="s">
        <v>36</v>
      </c>
      <c r="Q326" s="5"/>
      <c r="R326" s="5"/>
      <c r="S326" s="5"/>
      <c r="T326" s="5"/>
      <c r="U326" s="5"/>
      <c r="V326" s="5"/>
      <c r="W326" s="5"/>
      <c r="X326" s="5"/>
      <c r="Y326" s="5"/>
    </row>
    <row r="327" spans="1:25" ht="14.25">
      <c r="A327" t="s">
        <v>762</v>
      </c>
      <c r="B327" t="s">
        <v>763</v>
      </c>
      <c r="C327" t="s">
        <v>766</v>
      </c>
      <c r="E327" t="s">
        <v>44</v>
      </c>
      <c r="G327" t="s">
        <v>767</v>
      </c>
      <c r="K327" t="str">
        <f t="shared" si="8"/>
        <v/>
      </c>
      <c r="L327" t="str">
        <f t="shared" si="9"/>
        <v/>
      </c>
    </row>
    <row r="328" spans="1:25" ht="14.25">
      <c r="A328" s="5" t="s">
        <v>768</v>
      </c>
      <c r="B328" s="5" t="s">
        <v>769</v>
      </c>
      <c r="C328" s="5" t="s">
        <v>770</v>
      </c>
      <c r="D328" s="5"/>
      <c r="E328" s="5" t="s">
        <v>61</v>
      </c>
      <c r="F328" s="5"/>
      <c r="G328" s="5" t="s">
        <v>767</v>
      </c>
      <c r="H328" s="5" t="s">
        <v>36</v>
      </c>
      <c r="I328" s="5" t="s">
        <v>72</v>
      </c>
      <c r="J328" s="5"/>
      <c r="K328" s="5" t="str">
        <f t="shared" si="8"/>
        <v/>
      </c>
      <c r="L328" s="5" t="str">
        <f t="shared" si="9"/>
        <v>e-Notification;</v>
      </c>
      <c r="M328" s="5"/>
      <c r="N328" s="5"/>
      <c r="O328" s="5"/>
      <c r="P328" s="5" t="s">
        <v>36</v>
      </c>
      <c r="Q328" s="5"/>
      <c r="R328" s="5"/>
      <c r="S328" s="5"/>
      <c r="T328" s="5"/>
      <c r="U328" s="5"/>
      <c r="V328" s="5"/>
      <c r="W328" s="5"/>
      <c r="X328" s="5"/>
      <c r="Y328" s="5"/>
    </row>
    <row r="329" spans="1:25" ht="14.25">
      <c r="A329" t="s">
        <v>768</v>
      </c>
      <c r="B329" t="s">
        <v>769</v>
      </c>
      <c r="C329" t="s">
        <v>771</v>
      </c>
      <c r="E329" t="s">
        <v>44</v>
      </c>
      <c r="G329" t="s">
        <v>772</v>
      </c>
      <c r="K329" t="str">
        <f t="shared" si="8"/>
        <v/>
      </c>
      <c r="L329" t="str">
        <f t="shared" si="9"/>
        <v/>
      </c>
    </row>
    <row r="330" spans="1:25" ht="14.25">
      <c r="A330" s="5" t="s">
        <v>773</v>
      </c>
      <c r="B330" s="5" t="s">
        <v>774</v>
      </c>
      <c r="C330" s="5" t="s">
        <v>775</v>
      </c>
      <c r="D330" s="5"/>
      <c r="E330" s="5" t="s">
        <v>33</v>
      </c>
      <c r="F330" s="5" t="s">
        <v>776</v>
      </c>
      <c r="G330" s="5" t="s">
        <v>772</v>
      </c>
      <c r="H330" s="5" t="s">
        <v>36</v>
      </c>
      <c r="I330" s="5" t="s">
        <v>777</v>
      </c>
      <c r="J330" s="5"/>
      <c r="K330" s="5" t="str">
        <f t="shared" si="8"/>
        <v/>
      </c>
      <c r="L330" s="5" t="str">
        <f t="shared" si="9"/>
        <v>e-Notification;</v>
      </c>
      <c r="M330" s="5"/>
      <c r="N330" s="5"/>
      <c r="O330" s="5"/>
      <c r="P330" s="5" t="s">
        <v>36</v>
      </c>
      <c r="Q330" s="5"/>
      <c r="R330" s="5"/>
      <c r="S330" s="5"/>
      <c r="T330" s="5"/>
      <c r="U330" s="5"/>
      <c r="V330" s="5"/>
      <c r="W330" s="5"/>
      <c r="X330" s="5"/>
      <c r="Y330" s="5"/>
    </row>
    <row r="331" spans="1:25" ht="14.25">
      <c r="A331" t="s">
        <v>773</v>
      </c>
      <c r="B331" t="s">
        <v>774</v>
      </c>
      <c r="C331" t="s">
        <v>778</v>
      </c>
      <c r="E331" t="s">
        <v>44</v>
      </c>
      <c r="G331" t="s">
        <v>772</v>
      </c>
      <c r="K331" t="str">
        <f t="shared" si="8"/>
        <v/>
      </c>
      <c r="L331" t="str">
        <f t="shared" si="9"/>
        <v/>
      </c>
    </row>
    <row r="332" spans="1:25" ht="14.25">
      <c r="A332" t="s">
        <v>773</v>
      </c>
      <c r="B332" t="s">
        <v>774</v>
      </c>
      <c r="C332" t="s">
        <v>779</v>
      </c>
      <c r="E332" t="s">
        <v>780</v>
      </c>
      <c r="F332" t="s">
        <v>172</v>
      </c>
      <c r="G332" t="s">
        <v>781</v>
      </c>
      <c r="K332" t="str">
        <f t="shared" si="8"/>
        <v/>
      </c>
      <c r="L332" t="str">
        <f t="shared" si="9"/>
        <v/>
      </c>
    </row>
    <row r="333" spans="1:25" ht="14.25">
      <c r="A333" s="5" t="s">
        <v>782</v>
      </c>
      <c r="B333" s="5" t="s">
        <v>783</v>
      </c>
      <c r="C333" s="5" t="s">
        <v>784</v>
      </c>
      <c r="D333" s="5"/>
      <c r="E333" s="5" t="s">
        <v>785</v>
      </c>
      <c r="F333" s="5" t="s">
        <v>786</v>
      </c>
      <c r="G333" s="5" t="s">
        <v>781</v>
      </c>
      <c r="H333" s="5" t="s">
        <v>36</v>
      </c>
      <c r="I333" s="5" t="s">
        <v>787</v>
      </c>
      <c r="J333" s="5"/>
      <c r="K333" s="5" t="str">
        <f t="shared" si="8"/>
        <v/>
      </c>
      <c r="L333" s="5" t="str">
        <f t="shared" si="9"/>
        <v>e-Notification;</v>
      </c>
      <c r="M333" s="5"/>
      <c r="N333" s="5"/>
      <c r="O333" s="5"/>
      <c r="P333" s="5" t="s">
        <v>36</v>
      </c>
      <c r="Q333" s="5"/>
      <c r="R333" s="5"/>
      <c r="S333" s="5"/>
      <c r="T333" s="5"/>
      <c r="U333" s="5"/>
      <c r="V333" s="5"/>
      <c r="W333" s="5"/>
      <c r="X333" s="5"/>
      <c r="Y333" s="5"/>
    </row>
    <row r="334" spans="1:25" ht="14.25">
      <c r="A334" t="s">
        <v>782</v>
      </c>
      <c r="B334" t="s">
        <v>783</v>
      </c>
      <c r="C334" t="s">
        <v>788</v>
      </c>
      <c r="E334" t="s">
        <v>785</v>
      </c>
      <c r="F334" t="s">
        <v>786</v>
      </c>
      <c r="G334" t="s">
        <v>781</v>
      </c>
      <c r="K334" t="str">
        <f t="shared" si="8"/>
        <v/>
      </c>
      <c r="L334" t="str">
        <f t="shared" si="9"/>
        <v/>
      </c>
    </row>
    <row r="335" spans="1:25" ht="14.25">
      <c r="A335" t="s">
        <v>782</v>
      </c>
      <c r="B335" t="s">
        <v>783</v>
      </c>
      <c r="C335" t="s">
        <v>789</v>
      </c>
      <c r="E335" t="s">
        <v>61</v>
      </c>
      <c r="G335" t="s">
        <v>781</v>
      </c>
      <c r="K335" t="str">
        <f t="shared" si="8"/>
        <v/>
      </c>
      <c r="L335" t="str">
        <f t="shared" si="9"/>
        <v/>
      </c>
    </row>
    <row r="336" spans="1:25" ht="14.25">
      <c r="A336" t="s">
        <v>782</v>
      </c>
      <c r="B336" t="s">
        <v>783</v>
      </c>
      <c r="C336" t="s">
        <v>790</v>
      </c>
      <c r="E336" t="s">
        <v>64</v>
      </c>
      <c r="G336" t="s">
        <v>791</v>
      </c>
      <c r="K336" t="str">
        <f t="shared" si="8"/>
        <v/>
      </c>
      <c r="L336" t="str">
        <f t="shared" si="9"/>
        <v/>
      </c>
    </row>
    <row r="337" spans="1:25" ht="14.25">
      <c r="A337" s="5" t="s">
        <v>792</v>
      </c>
      <c r="B337" s="5" t="s">
        <v>793</v>
      </c>
      <c r="C337" s="5" t="s">
        <v>794</v>
      </c>
      <c r="D337" s="5"/>
      <c r="E337" s="5" t="s">
        <v>33</v>
      </c>
      <c r="F337" s="5" t="s">
        <v>406</v>
      </c>
      <c r="G337" s="5" t="s">
        <v>791</v>
      </c>
      <c r="H337" s="5" t="s">
        <v>36</v>
      </c>
      <c r="I337" s="5" t="s">
        <v>91</v>
      </c>
      <c r="J337" s="5"/>
      <c r="K337" s="5" t="str">
        <f t="shared" si="8"/>
        <v/>
      </c>
      <c r="L337" s="5" t="str">
        <f t="shared" si="9"/>
        <v>e-Notification;</v>
      </c>
      <c r="M337" s="5"/>
      <c r="N337" s="5"/>
      <c r="O337" s="5"/>
      <c r="P337" s="5" t="s">
        <v>36</v>
      </c>
      <c r="Q337" s="5"/>
      <c r="R337" s="5"/>
      <c r="S337" s="5"/>
      <c r="T337" s="5"/>
      <c r="U337" s="5"/>
      <c r="V337" s="5"/>
      <c r="W337" s="5"/>
      <c r="X337" s="5"/>
      <c r="Y337" s="5"/>
    </row>
    <row r="338" spans="1:25" ht="14.25">
      <c r="A338" t="s">
        <v>792</v>
      </c>
      <c r="B338" t="s">
        <v>793</v>
      </c>
      <c r="C338" t="s">
        <v>795</v>
      </c>
      <c r="E338" t="s">
        <v>154</v>
      </c>
      <c r="F338" t="s">
        <v>413</v>
      </c>
      <c r="G338" t="s">
        <v>791</v>
      </c>
      <c r="K338" t="str">
        <f t="shared" si="8"/>
        <v/>
      </c>
      <c r="L338" t="str">
        <f t="shared" si="9"/>
        <v/>
      </c>
    </row>
    <row r="339" spans="1:25" ht="14.25">
      <c r="A339" t="s">
        <v>792</v>
      </c>
      <c r="B339" t="s">
        <v>793</v>
      </c>
      <c r="C339" t="s">
        <v>796</v>
      </c>
      <c r="E339" t="s">
        <v>44</v>
      </c>
      <c r="G339" t="s">
        <v>791</v>
      </c>
      <c r="K339" t="str">
        <f t="shared" si="8"/>
        <v/>
      </c>
      <c r="L339" t="str">
        <f t="shared" si="9"/>
        <v/>
      </c>
    </row>
    <row r="340" spans="1:25" ht="14.25">
      <c r="A340" t="s">
        <v>792</v>
      </c>
      <c r="B340" t="s">
        <v>793</v>
      </c>
      <c r="C340" t="s">
        <v>797</v>
      </c>
      <c r="E340" t="s">
        <v>44</v>
      </c>
      <c r="G340" t="s">
        <v>791</v>
      </c>
      <c r="K340" t="str">
        <f t="shared" ref="K340:K403" si="10">CONCATENATE(IF(M340="YES","UC1;",""),IF(N340="YES"," UC2;",""),IF(O340="YES"," UC3",""))</f>
        <v/>
      </c>
      <c r="L340" t="str">
        <f t="shared" ref="L340:L403" si="11">CONCATENATE(IF(P340="YES","e-Notification;",""),IF(Q340="YES"," e-Access;",""),IF(R340="YES"," e-Submission;",""),IF(S340="YES"," e-Evaluation;",""),IF(T340="YES"," e-Awarding;",""),IF(U340="YES"," e-Request;",""),IF(V340="YES"," e-Ordering;",""),IF(W340="YES"," e-Fulfiltment;",""),IF(X340="YES"," e-Invoicing;",""),IF(Y340="YES"," e-Payment;",""))</f>
        <v/>
      </c>
    </row>
    <row r="341" spans="1:25" ht="14.25">
      <c r="A341" t="s">
        <v>792</v>
      </c>
      <c r="B341" t="s">
        <v>793</v>
      </c>
      <c r="C341" t="s">
        <v>796</v>
      </c>
      <c r="E341" t="s">
        <v>45</v>
      </c>
      <c r="G341" t="s">
        <v>791</v>
      </c>
      <c r="K341" t="str">
        <f t="shared" si="10"/>
        <v/>
      </c>
      <c r="L341" t="str">
        <f t="shared" si="11"/>
        <v/>
      </c>
    </row>
    <row r="342" spans="1:25" ht="14.25">
      <c r="A342" t="s">
        <v>792</v>
      </c>
      <c r="B342" t="s">
        <v>793</v>
      </c>
      <c r="C342" t="s">
        <v>797</v>
      </c>
      <c r="E342" t="s">
        <v>45</v>
      </c>
      <c r="G342" t="s">
        <v>798</v>
      </c>
      <c r="K342" t="str">
        <f t="shared" si="10"/>
        <v/>
      </c>
      <c r="L342" t="str">
        <f t="shared" si="11"/>
        <v/>
      </c>
    </row>
    <row r="343" spans="1:25" ht="14.25">
      <c r="A343" t="s">
        <v>799</v>
      </c>
      <c r="B343" t="s">
        <v>800</v>
      </c>
      <c r="C343" t="s">
        <v>801</v>
      </c>
      <c r="E343" t="s">
        <v>154</v>
      </c>
      <c r="G343" t="s">
        <v>802</v>
      </c>
      <c r="K343" t="str">
        <f t="shared" si="10"/>
        <v/>
      </c>
      <c r="L343" t="str">
        <f t="shared" si="11"/>
        <v/>
      </c>
    </row>
    <row r="344" spans="1:25" ht="14.25">
      <c r="A344" s="5" t="s">
        <v>803</v>
      </c>
      <c r="B344" s="5" t="s">
        <v>804</v>
      </c>
      <c r="C344" s="5" t="s">
        <v>805</v>
      </c>
      <c r="D344" s="5"/>
      <c r="E344" s="5" t="s">
        <v>33</v>
      </c>
      <c r="F344" s="5" t="s">
        <v>806</v>
      </c>
      <c r="G344" s="5" t="s">
        <v>802</v>
      </c>
      <c r="H344" s="5" t="s">
        <v>36</v>
      </c>
      <c r="I344" s="5" t="s">
        <v>807</v>
      </c>
      <c r="J344" s="5"/>
      <c r="K344" s="5" t="str">
        <f t="shared" si="10"/>
        <v/>
      </c>
      <c r="L344" s="5" t="str">
        <f t="shared" si="11"/>
        <v>e-Notification;</v>
      </c>
      <c r="M344" s="5"/>
      <c r="N344" s="5"/>
      <c r="O344" s="5"/>
      <c r="P344" s="5" t="s">
        <v>36</v>
      </c>
      <c r="Q344" s="5"/>
      <c r="R344" s="5"/>
      <c r="S344" s="5"/>
      <c r="T344" s="5"/>
      <c r="U344" s="5"/>
      <c r="V344" s="5"/>
      <c r="W344" s="5"/>
      <c r="X344" s="5"/>
      <c r="Y344" s="5"/>
    </row>
    <row r="345" spans="1:25" ht="14.25">
      <c r="A345" t="s">
        <v>803</v>
      </c>
      <c r="B345" t="s">
        <v>804</v>
      </c>
      <c r="C345" t="s">
        <v>808</v>
      </c>
      <c r="E345" t="s">
        <v>809</v>
      </c>
      <c r="G345" t="s">
        <v>802</v>
      </c>
      <c r="K345" t="str">
        <f t="shared" si="10"/>
        <v/>
      </c>
      <c r="L345" t="str">
        <f t="shared" si="11"/>
        <v/>
      </c>
    </row>
    <row r="346" spans="1:25" ht="14.25">
      <c r="A346" t="s">
        <v>803</v>
      </c>
      <c r="B346" t="s">
        <v>804</v>
      </c>
      <c r="C346" t="s">
        <v>810</v>
      </c>
      <c r="E346" t="s">
        <v>554</v>
      </c>
      <c r="G346" t="s">
        <v>811</v>
      </c>
      <c r="K346" t="str">
        <f t="shared" si="10"/>
        <v/>
      </c>
      <c r="L346" t="str">
        <f t="shared" si="11"/>
        <v/>
      </c>
    </row>
    <row r="347" spans="1:25" ht="14.25">
      <c r="A347" s="5" t="s">
        <v>812</v>
      </c>
      <c r="B347" s="5" t="s">
        <v>813</v>
      </c>
      <c r="C347" s="5" t="s">
        <v>814</v>
      </c>
      <c r="D347" s="5"/>
      <c r="E347" s="5" t="s">
        <v>33</v>
      </c>
      <c r="F347" s="5" t="s">
        <v>310</v>
      </c>
      <c r="G347" s="5" t="s">
        <v>811</v>
      </c>
      <c r="H347" s="5" t="s">
        <v>36</v>
      </c>
      <c r="I347" s="5" t="s">
        <v>37</v>
      </c>
      <c r="J347" s="5"/>
      <c r="K347" s="5" t="str">
        <f t="shared" si="10"/>
        <v/>
      </c>
      <c r="L347" s="5" t="str">
        <f t="shared" si="11"/>
        <v>e-Notification;</v>
      </c>
      <c r="M347" s="5"/>
      <c r="N347" s="5"/>
      <c r="O347" s="5"/>
      <c r="P347" s="5" t="s">
        <v>36</v>
      </c>
      <c r="Q347" s="5"/>
      <c r="R347" s="5"/>
      <c r="S347" s="5"/>
      <c r="T347" s="5"/>
      <c r="U347" s="5"/>
      <c r="V347" s="5"/>
      <c r="W347" s="5"/>
      <c r="X347" s="5"/>
      <c r="Y347" s="5"/>
    </row>
    <row r="348" spans="1:25" ht="14.25">
      <c r="A348" t="s">
        <v>812</v>
      </c>
      <c r="B348" t="s">
        <v>813</v>
      </c>
      <c r="C348" t="s">
        <v>815</v>
      </c>
      <c r="E348" t="s">
        <v>64</v>
      </c>
      <c r="G348" t="s">
        <v>811</v>
      </c>
      <c r="K348" t="str">
        <f t="shared" si="10"/>
        <v/>
      </c>
      <c r="L348" t="str">
        <f t="shared" si="11"/>
        <v/>
      </c>
    </row>
    <row r="349" spans="1:25" ht="14.25">
      <c r="A349" t="s">
        <v>812</v>
      </c>
      <c r="B349" t="s">
        <v>813</v>
      </c>
      <c r="C349" t="s">
        <v>816</v>
      </c>
      <c r="E349" t="s">
        <v>61</v>
      </c>
      <c r="G349" t="s">
        <v>811</v>
      </c>
      <c r="K349" t="str">
        <f t="shared" si="10"/>
        <v/>
      </c>
      <c r="L349" t="str">
        <f t="shared" si="11"/>
        <v/>
      </c>
    </row>
    <row r="350" spans="1:25" ht="14.25">
      <c r="A350" t="s">
        <v>812</v>
      </c>
      <c r="B350" t="s">
        <v>813</v>
      </c>
      <c r="C350" t="s">
        <v>817</v>
      </c>
      <c r="E350" t="s">
        <v>818</v>
      </c>
      <c r="G350" t="s">
        <v>811</v>
      </c>
      <c r="K350" t="str">
        <f t="shared" si="10"/>
        <v/>
      </c>
      <c r="L350" t="str">
        <f t="shared" si="11"/>
        <v/>
      </c>
    </row>
    <row r="351" spans="1:25" ht="14.25">
      <c r="A351" t="s">
        <v>812</v>
      </c>
      <c r="B351" t="s">
        <v>813</v>
      </c>
      <c r="C351" t="s">
        <v>819</v>
      </c>
      <c r="E351" t="s">
        <v>192</v>
      </c>
      <c r="G351" t="s">
        <v>820</v>
      </c>
      <c r="K351" t="str">
        <f t="shared" si="10"/>
        <v/>
      </c>
      <c r="L351" t="str">
        <f t="shared" si="11"/>
        <v/>
      </c>
    </row>
    <row r="352" spans="1:25" ht="14.25">
      <c r="A352" s="5" t="s">
        <v>821</v>
      </c>
      <c r="B352" s="5" t="s">
        <v>822</v>
      </c>
      <c r="C352" s="5" t="s">
        <v>823</v>
      </c>
      <c r="D352" s="5"/>
      <c r="E352" s="5" t="s">
        <v>33</v>
      </c>
      <c r="F352" s="5" t="s">
        <v>824</v>
      </c>
      <c r="G352" s="5" t="s">
        <v>820</v>
      </c>
      <c r="H352" s="5" t="s">
        <v>36</v>
      </c>
      <c r="I352" s="5" t="s">
        <v>139</v>
      </c>
      <c r="J352" s="5"/>
      <c r="K352" s="5" t="str">
        <f t="shared" si="10"/>
        <v/>
      </c>
      <c r="L352" s="5" t="str">
        <f t="shared" si="11"/>
        <v>e-Notification; e-Submission; e-Evaluation; e-Awarding;</v>
      </c>
      <c r="M352" s="5"/>
      <c r="N352" s="5"/>
      <c r="O352" s="5"/>
      <c r="P352" s="5" t="s">
        <v>36</v>
      </c>
      <c r="Q352" s="5"/>
      <c r="R352" s="5" t="s">
        <v>36</v>
      </c>
      <c r="S352" s="5" t="s">
        <v>36</v>
      </c>
      <c r="T352" s="5" t="s">
        <v>36</v>
      </c>
      <c r="U352" s="5"/>
      <c r="V352" s="5"/>
      <c r="W352" s="5"/>
      <c r="X352" s="5"/>
      <c r="Y352" s="5"/>
    </row>
    <row r="353" spans="1:25" ht="14.25">
      <c r="A353" t="s">
        <v>821</v>
      </c>
      <c r="B353" t="s">
        <v>822</v>
      </c>
      <c r="C353" t="s">
        <v>825</v>
      </c>
      <c r="E353" t="s">
        <v>64</v>
      </c>
      <c r="G353" t="s">
        <v>820</v>
      </c>
      <c r="K353" t="str">
        <f t="shared" si="10"/>
        <v/>
      </c>
      <c r="L353" t="str">
        <f t="shared" si="11"/>
        <v/>
      </c>
    </row>
    <row r="354" spans="1:25" ht="14.25">
      <c r="A354" t="s">
        <v>821</v>
      </c>
      <c r="B354" t="s">
        <v>822</v>
      </c>
      <c r="C354" t="s">
        <v>826</v>
      </c>
      <c r="E354" t="s">
        <v>39</v>
      </c>
      <c r="F354" t="s">
        <v>827</v>
      </c>
      <c r="G354" t="s">
        <v>820</v>
      </c>
      <c r="K354" t="str">
        <f t="shared" si="10"/>
        <v/>
      </c>
      <c r="L354" t="str">
        <f t="shared" si="11"/>
        <v/>
      </c>
    </row>
    <row r="355" spans="1:25" ht="14.25">
      <c r="A355" t="s">
        <v>821</v>
      </c>
      <c r="B355" t="s">
        <v>822</v>
      </c>
      <c r="C355" t="s">
        <v>828</v>
      </c>
      <c r="E355" t="s">
        <v>101</v>
      </c>
      <c r="F355" t="s">
        <v>829</v>
      </c>
      <c r="G355" t="s">
        <v>820</v>
      </c>
      <c r="K355" t="str">
        <f t="shared" si="10"/>
        <v/>
      </c>
      <c r="L355" t="str">
        <f t="shared" si="11"/>
        <v/>
      </c>
    </row>
    <row r="356" spans="1:25" ht="14.25">
      <c r="A356" t="s">
        <v>821</v>
      </c>
      <c r="B356" t="s">
        <v>822</v>
      </c>
      <c r="C356" t="s">
        <v>830</v>
      </c>
      <c r="E356" t="s">
        <v>107</v>
      </c>
      <c r="F356" t="s">
        <v>831</v>
      </c>
      <c r="G356" t="s">
        <v>820</v>
      </c>
      <c r="K356" t="str">
        <f t="shared" si="10"/>
        <v/>
      </c>
      <c r="L356" t="str">
        <f t="shared" si="11"/>
        <v/>
      </c>
    </row>
    <row r="357" spans="1:25" ht="14.25">
      <c r="A357" t="s">
        <v>821</v>
      </c>
      <c r="B357" t="s">
        <v>822</v>
      </c>
      <c r="C357" t="s">
        <v>832</v>
      </c>
      <c r="E357" t="s">
        <v>44</v>
      </c>
      <c r="G357" t="s">
        <v>820</v>
      </c>
      <c r="K357" t="str">
        <f t="shared" si="10"/>
        <v/>
      </c>
      <c r="L357" t="str">
        <f t="shared" si="11"/>
        <v/>
      </c>
    </row>
    <row r="358" spans="1:25" ht="14.25">
      <c r="A358" t="s">
        <v>821</v>
      </c>
      <c r="B358" t="s">
        <v>822</v>
      </c>
      <c r="C358" t="s">
        <v>833</v>
      </c>
      <c r="E358" t="s">
        <v>45</v>
      </c>
      <c r="G358" t="s">
        <v>562</v>
      </c>
      <c r="K358" t="str">
        <f t="shared" si="10"/>
        <v/>
      </c>
      <c r="L358" t="str">
        <f t="shared" si="11"/>
        <v/>
      </c>
    </row>
    <row r="359" spans="1:25" ht="14.25">
      <c r="A359" s="5" t="s">
        <v>834</v>
      </c>
      <c r="B359" s="5" t="s">
        <v>835</v>
      </c>
      <c r="C359" s="5" t="s">
        <v>565</v>
      </c>
      <c r="D359" s="5"/>
      <c r="E359" s="5" t="s">
        <v>33</v>
      </c>
      <c r="F359" s="5" t="s">
        <v>566</v>
      </c>
      <c r="G359" s="5"/>
      <c r="H359" s="5" t="s">
        <v>36</v>
      </c>
      <c r="I359" s="5" t="s">
        <v>91</v>
      </c>
      <c r="J359" s="5"/>
      <c r="K359" s="5" t="str">
        <f t="shared" si="10"/>
        <v/>
      </c>
      <c r="L359" s="5" t="str">
        <f t="shared" si="11"/>
        <v>e-Notification;</v>
      </c>
      <c r="M359" s="5"/>
      <c r="N359" s="5"/>
      <c r="O359" s="5"/>
      <c r="P359" s="5" t="s">
        <v>36</v>
      </c>
      <c r="Q359" s="5"/>
      <c r="R359" s="5"/>
      <c r="S359" s="5"/>
      <c r="T359" s="5"/>
      <c r="U359" s="5"/>
      <c r="V359" s="5"/>
      <c r="W359" s="5"/>
      <c r="X359" s="5"/>
      <c r="Y359" s="5"/>
    </row>
    <row r="360" spans="1:25" ht="14.25">
      <c r="A360" t="s">
        <v>834</v>
      </c>
      <c r="B360" t="s">
        <v>835</v>
      </c>
      <c r="C360" t="s">
        <v>836</v>
      </c>
      <c r="E360" t="s">
        <v>56</v>
      </c>
      <c r="F360" t="s">
        <v>837</v>
      </c>
      <c r="G360" t="s">
        <v>838</v>
      </c>
      <c r="K360" t="str">
        <f t="shared" si="10"/>
        <v/>
      </c>
      <c r="L360" t="str">
        <f t="shared" si="11"/>
        <v/>
      </c>
    </row>
    <row r="361" spans="1:25" ht="14.25">
      <c r="A361" t="s">
        <v>834</v>
      </c>
      <c r="B361" t="s">
        <v>835</v>
      </c>
      <c r="C361" t="s">
        <v>839</v>
      </c>
      <c r="E361" t="s">
        <v>44</v>
      </c>
      <c r="G361" t="s">
        <v>838</v>
      </c>
      <c r="K361" t="str">
        <f t="shared" si="10"/>
        <v/>
      </c>
      <c r="L361" t="str">
        <f t="shared" si="11"/>
        <v/>
      </c>
    </row>
    <row r="362" spans="1:25" ht="14.25">
      <c r="A362" t="s">
        <v>834</v>
      </c>
      <c r="B362" t="s">
        <v>835</v>
      </c>
      <c r="C362" t="s">
        <v>840</v>
      </c>
      <c r="E362" t="s">
        <v>44</v>
      </c>
      <c r="G362" t="s">
        <v>841</v>
      </c>
      <c r="K362" t="str">
        <f t="shared" si="10"/>
        <v/>
      </c>
      <c r="L362" t="str">
        <f t="shared" si="11"/>
        <v/>
      </c>
    </row>
    <row r="363" spans="1:25" ht="14.25">
      <c r="A363" s="5" t="s">
        <v>842</v>
      </c>
      <c r="B363" s="5" t="s">
        <v>843</v>
      </c>
      <c r="C363" s="5" t="s">
        <v>844</v>
      </c>
      <c r="D363" s="5"/>
      <c r="E363" s="5" t="s">
        <v>33</v>
      </c>
      <c r="F363" s="5" t="s">
        <v>845</v>
      </c>
      <c r="G363" s="5" t="s">
        <v>841</v>
      </c>
      <c r="H363" s="5" t="s">
        <v>36</v>
      </c>
      <c r="I363" s="5" t="s">
        <v>37</v>
      </c>
      <c r="J363" s="5"/>
      <c r="K363" s="5" t="str">
        <f t="shared" si="10"/>
        <v/>
      </c>
      <c r="L363" s="5" t="str">
        <f t="shared" si="11"/>
        <v>e-Notification;</v>
      </c>
      <c r="M363" s="5"/>
      <c r="N363" s="5"/>
      <c r="O363" s="5"/>
      <c r="P363" s="5" t="s">
        <v>36</v>
      </c>
      <c r="Q363" s="5"/>
      <c r="R363" s="5"/>
      <c r="S363" s="5"/>
      <c r="T363" s="5"/>
      <c r="U363" s="5"/>
      <c r="V363" s="5"/>
      <c r="W363" s="5"/>
      <c r="X363" s="5"/>
      <c r="Y363" s="5"/>
    </row>
    <row r="364" spans="1:25" ht="14.25">
      <c r="A364" t="s">
        <v>842</v>
      </c>
      <c r="B364" t="s">
        <v>843</v>
      </c>
      <c r="C364" t="s">
        <v>846</v>
      </c>
      <c r="E364" t="s">
        <v>64</v>
      </c>
      <c r="G364" t="s">
        <v>841</v>
      </c>
      <c r="K364" t="str">
        <f t="shared" si="10"/>
        <v/>
      </c>
      <c r="L364" t="str">
        <f t="shared" si="11"/>
        <v/>
      </c>
    </row>
    <row r="365" spans="1:25" ht="14.25">
      <c r="A365" t="s">
        <v>842</v>
      </c>
      <c r="B365" t="s">
        <v>843</v>
      </c>
      <c r="C365" t="s">
        <v>847</v>
      </c>
      <c r="E365" t="s">
        <v>61</v>
      </c>
      <c r="G365" t="s">
        <v>841</v>
      </c>
      <c r="K365" t="str">
        <f t="shared" si="10"/>
        <v/>
      </c>
      <c r="L365" t="str">
        <f t="shared" si="11"/>
        <v/>
      </c>
    </row>
    <row r="366" spans="1:25" ht="14.25">
      <c r="A366" t="s">
        <v>842</v>
      </c>
      <c r="B366" t="s">
        <v>843</v>
      </c>
      <c r="C366" t="s">
        <v>848</v>
      </c>
      <c r="E366" t="s">
        <v>61</v>
      </c>
      <c r="F366" t="s">
        <v>849</v>
      </c>
      <c r="G366" t="s">
        <v>850</v>
      </c>
      <c r="K366" t="str">
        <f t="shared" si="10"/>
        <v/>
      </c>
      <c r="L366" t="str">
        <f t="shared" si="11"/>
        <v/>
      </c>
    </row>
    <row r="367" spans="1:25" ht="14.25">
      <c r="A367" s="5" t="s">
        <v>851</v>
      </c>
      <c r="B367" s="5" t="s">
        <v>852</v>
      </c>
      <c r="C367" s="5" t="s">
        <v>853</v>
      </c>
      <c r="D367" s="5"/>
      <c r="E367" s="5" t="s">
        <v>33</v>
      </c>
      <c r="F367" s="5" t="s">
        <v>240</v>
      </c>
      <c r="G367" s="5" t="s">
        <v>850</v>
      </c>
      <c r="H367" s="5" t="s">
        <v>36</v>
      </c>
      <c r="I367" s="5" t="s">
        <v>91</v>
      </c>
      <c r="J367" s="5"/>
      <c r="K367" s="5" t="str">
        <f t="shared" si="10"/>
        <v/>
      </c>
      <c r="L367" s="5" t="str">
        <f t="shared" si="11"/>
        <v>e-Notification; e-Evaluation; e-Awarding;</v>
      </c>
      <c r="M367" s="5"/>
      <c r="N367" s="5"/>
      <c r="O367" s="5"/>
      <c r="P367" s="5" t="s">
        <v>36</v>
      </c>
      <c r="Q367" s="5"/>
      <c r="R367" s="5"/>
      <c r="S367" s="5" t="s">
        <v>36</v>
      </c>
      <c r="T367" s="5" t="s">
        <v>36</v>
      </c>
      <c r="U367" s="5"/>
      <c r="V367" s="5"/>
      <c r="W367" s="5"/>
      <c r="X367" s="5"/>
      <c r="Y367" s="5"/>
    </row>
    <row r="368" spans="1:25" ht="14.25">
      <c r="A368" t="s">
        <v>851</v>
      </c>
      <c r="B368" t="s">
        <v>852</v>
      </c>
      <c r="C368" t="s">
        <v>854</v>
      </c>
      <c r="E368" t="s">
        <v>39</v>
      </c>
      <c r="F368" t="s">
        <v>855</v>
      </c>
      <c r="G368" t="s">
        <v>856</v>
      </c>
      <c r="K368" t="str">
        <f t="shared" si="10"/>
        <v/>
      </c>
      <c r="L368" t="str">
        <f t="shared" si="11"/>
        <v/>
      </c>
    </row>
    <row r="369" spans="1:25" ht="14.25">
      <c r="A369" s="5" t="s">
        <v>857</v>
      </c>
      <c r="B369" s="5" t="s">
        <v>858</v>
      </c>
      <c r="C369" s="5" t="s">
        <v>859</v>
      </c>
      <c r="D369" s="5"/>
      <c r="E369" s="5" t="s">
        <v>33</v>
      </c>
      <c r="F369" s="5" t="s">
        <v>71</v>
      </c>
      <c r="G369" s="5" t="s">
        <v>856</v>
      </c>
      <c r="H369" s="5" t="s">
        <v>36</v>
      </c>
      <c r="I369" s="5" t="s">
        <v>72</v>
      </c>
      <c r="J369" s="5"/>
      <c r="K369" s="5" t="str">
        <f t="shared" si="10"/>
        <v/>
      </c>
      <c r="L369" s="5" t="str">
        <f t="shared" si="11"/>
        <v>e-Notification;</v>
      </c>
      <c r="M369" s="5"/>
      <c r="N369" s="5"/>
      <c r="O369" s="5"/>
      <c r="P369" s="5" t="s">
        <v>36</v>
      </c>
      <c r="Q369" s="5"/>
      <c r="R369" s="5"/>
      <c r="S369" s="5"/>
      <c r="T369" s="5"/>
      <c r="U369" s="5"/>
      <c r="V369" s="5"/>
      <c r="W369" s="5"/>
      <c r="X369" s="5"/>
      <c r="Y369" s="5"/>
    </row>
    <row r="370" spans="1:25" ht="14.25">
      <c r="A370" t="s">
        <v>857</v>
      </c>
      <c r="B370" t="s">
        <v>858</v>
      </c>
      <c r="C370" t="s">
        <v>860</v>
      </c>
      <c r="E370" t="s">
        <v>61</v>
      </c>
      <c r="G370" t="s">
        <v>856</v>
      </c>
      <c r="K370" t="str">
        <f t="shared" si="10"/>
        <v/>
      </c>
      <c r="L370" t="str">
        <f t="shared" si="11"/>
        <v/>
      </c>
    </row>
    <row r="371" spans="1:25" ht="14.25">
      <c r="A371" t="s">
        <v>857</v>
      </c>
      <c r="B371" t="s">
        <v>858</v>
      </c>
      <c r="C371" t="s">
        <v>859</v>
      </c>
      <c r="E371" t="s">
        <v>154</v>
      </c>
      <c r="F371" t="s">
        <v>413</v>
      </c>
      <c r="G371" t="s">
        <v>856</v>
      </c>
      <c r="K371" t="str">
        <f t="shared" si="10"/>
        <v/>
      </c>
      <c r="L371" t="str">
        <f t="shared" si="11"/>
        <v/>
      </c>
    </row>
    <row r="372" spans="1:25" ht="14.25">
      <c r="A372" t="s">
        <v>857</v>
      </c>
      <c r="B372" t="s">
        <v>858</v>
      </c>
      <c r="C372" t="s">
        <v>861</v>
      </c>
      <c r="E372" t="s">
        <v>107</v>
      </c>
      <c r="G372" t="s">
        <v>862</v>
      </c>
      <c r="K372" t="str">
        <f t="shared" si="10"/>
        <v/>
      </c>
      <c r="L372" t="str">
        <f t="shared" si="11"/>
        <v/>
      </c>
    </row>
    <row r="373" spans="1:25" ht="14.25">
      <c r="A373" s="5" t="s">
        <v>863</v>
      </c>
      <c r="B373" s="5" t="s">
        <v>864</v>
      </c>
      <c r="C373" s="5" t="s">
        <v>865</v>
      </c>
      <c r="D373" s="5"/>
      <c r="E373" s="5" t="s">
        <v>33</v>
      </c>
      <c r="F373" s="5"/>
      <c r="G373" s="5" t="s">
        <v>862</v>
      </c>
      <c r="H373" s="5" t="s">
        <v>36</v>
      </c>
      <c r="I373" s="5" t="s">
        <v>37</v>
      </c>
      <c r="J373" s="5"/>
      <c r="K373" s="5" t="str">
        <f t="shared" si="10"/>
        <v/>
      </c>
      <c r="L373" s="5" t="str">
        <f t="shared" si="11"/>
        <v>e-Notification; e-Submission;</v>
      </c>
      <c r="M373" s="5"/>
      <c r="N373" s="5"/>
      <c r="O373" s="5"/>
      <c r="P373" s="5" t="s">
        <v>36</v>
      </c>
      <c r="Q373" s="5"/>
      <c r="R373" s="5" t="s">
        <v>36</v>
      </c>
      <c r="S373" s="5"/>
      <c r="T373" s="5"/>
      <c r="U373" s="5"/>
      <c r="V373" s="5"/>
      <c r="W373" s="5"/>
      <c r="X373" s="5"/>
      <c r="Y373" s="5"/>
    </row>
    <row r="374" spans="1:25" ht="14.25">
      <c r="A374" t="s">
        <v>863</v>
      </c>
      <c r="B374" t="s">
        <v>864</v>
      </c>
      <c r="C374" t="s">
        <v>866</v>
      </c>
      <c r="E374" t="s">
        <v>44</v>
      </c>
      <c r="G374" t="s">
        <v>862</v>
      </c>
      <c r="K374" t="str">
        <f t="shared" si="10"/>
        <v/>
      </c>
      <c r="L374" t="str">
        <f t="shared" si="11"/>
        <v/>
      </c>
    </row>
    <row r="375" spans="1:25" ht="14.25">
      <c r="A375" t="s">
        <v>863</v>
      </c>
      <c r="B375" t="s">
        <v>864</v>
      </c>
      <c r="C375" t="s">
        <v>867</v>
      </c>
      <c r="E375" t="s">
        <v>39</v>
      </c>
      <c r="F375" t="s">
        <v>827</v>
      </c>
      <c r="G375" t="s">
        <v>862</v>
      </c>
      <c r="K375" t="str">
        <f t="shared" si="10"/>
        <v/>
      </c>
      <c r="L375" t="str">
        <f t="shared" si="11"/>
        <v/>
      </c>
    </row>
    <row r="376" spans="1:25" ht="14.25">
      <c r="A376" t="s">
        <v>863</v>
      </c>
      <c r="B376" t="s">
        <v>864</v>
      </c>
      <c r="C376" t="s">
        <v>868</v>
      </c>
      <c r="E376" t="s">
        <v>39</v>
      </c>
      <c r="F376" t="s">
        <v>869</v>
      </c>
      <c r="G376" t="s">
        <v>870</v>
      </c>
      <c r="K376" t="str">
        <f t="shared" si="10"/>
        <v/>
      </c>
      <c r="L376" t="str">
        <f t="shared" si="11"/>
        <v/>
      </c>
    </row>
    <row r="377" spans="1:25" ht="14.25">
      <c r="A377" s="5" t="s">
        <v>871</v>
      </c>
      <c r="B377" s="5" t="s">
        <v>872</v>
      </c>
      <c r="C377" s="5" t="s">
        <v>873</v>
      </c>
      <c r="D377" s="5"/>
      <c r="E377" s="5" t="s">
        <v>64</v>
      </c>
      <c r="F377" s="5"/>
      <c r="G377" s="5" t="s">
        <v>870</v>
      </c>
      <c r="H377" s="5" t="s">
        <v>36</v>
      </c>
      <c r="I377" s="5" t="s">
        <v>349</v>
      </c>
      <c r="J377" s="5"/>
      <c r="K377" s="5" t="str">
        <f t="shared" si="10"/>
        <v/>
      </c>
      <c r="L377" s="5" t="str">
        <f t="shared" si="11"/>
        <v>e-Notification; e-Awarding;</v>
      </c>
      <c r="M377" s="5"/>
      <c r="N377" s="5"/>
      <c r="O377" s="5"/>
      <c r="P377" s="5" t="s">
        <v>36</v>
      </c>
      <c r="Q377" s="5"/>
      <c r="R377" s="5"/>
      <c r="S377" s="5"/>
      <c r="T377" s="5" t="s">
        <v>36</v>
      </c>
      <c r="U377" s="5"/>
      <c r="V377" s="5"/>
      <c r="W377" s="5"/>
      <c r="X377" s="5"/>
      <c r="Y377" s="5"/>
    </row>
    <row r="378" spans="1:25" ht="14.25">
      <c r="A378" t="s">
        <v>871</v>
      </c>
      <c r="B378" t="s">
        <v>872</v>
      </c>
      <c r="C378" t="s">
        <v>874</v>
      </c>
      <c r="E378" t="s">
        <v>44</v>
      </c>
      <c r="G378" t="s">
        <v>870</v>
      </c>
      <c r="K378" t="str">
        <f t="shared" si="10"/>
        <v/>
      </c>
      <c r="L378" t="str">
        <f t="shared" si="11"/>
        <v/>
      </c>
    </row>
    <row r="379" spans="1:25" ht="14.25">
      <c r="A379" t="s">
        <v>871</v>
      </c>
      <c r="B379" t="s">
        <v>872</v>
      </c>
      <c r="C379" t="s">
        <v>875</v>
      </c>
      <c r="E379" t="s">
        <v>39</v>
      </c>
      <c r="F379" t="s">
        <v>827</v>
      </c>
      <c r="G379" t="s">
        <v>870</v>
      </c>
      <c r="K379" t="str">
        <f t="shared" si="10"/>
        <v/>
      </c>
      <c r="L379" t="str">
        <f t="shared" si="11"/>
        <v/>
      </c>
    </row>
    <row r="380" spans="1:25" ht="14.25">
      <c r="A380" t="s">
        <v>871</v>
      </c>
      <c r="B380" t="s">
        <v>872</v>
      </c>
      <c r="C380" t="s">
        <v>876</v>
      </c>
      <c r="E380" t="s">
        <v>39</v>
      </c>
      <c r="F380" t="s">
        <v>869</v>
      </c>
      <c r="G380" t="s">
        <v>877</v>
      </c>
      <c r="K380" t="str">
        <f t="shared" si="10"/>
        <v/>
      </c>
      <c r="L380" t="str">
        <f t="shared" si="11"/>
        <v/>
      </c>
    </row>
    <row r="381" spans="1:25" ht="14.25">
      <c r="A381" s="5" t="s">
        <v>878</v>
      </c>
      <c r="B381" s="5" t="s">
        <v>879</v>
      </c>
      <c r="C381" s="5" t="s">
        <v>880</v>
      </c>
      <c r="D381" s="5"/>
      <c r="E381" s="5" t="s">
        <v>33</v>
      </c>
      <c r="F381" s="5" t="s">
        <v>385</v>
      </c>
      <c r="G381" s="5" t="s">
        <v>877</v>
      </c>
      <c r="H381" s="5" t="s">
        <v>36</v>
      </c>
      <c r="I381" s="5" t="s">
        <v>91</v>
      </c>
      <c r="J381" s="5"/>
      <c r="K381" s="5" t="str">
        <f t="shared" si="10"/>
        <v/>
      </c>
      <c r="L381" s="5" t="str">
        <f t="shared" si="11"/>
        <v>e-Notification;</v>
      </c>
      <c r="M381" s="5"/>
      <c r="N381" s="5"/>
      <c r="O381" s="5"/>
      <c r="P381" s="5" t="s">
        <v>36</v>
      </c>
      <c r="Q381" s="5"/>
      <c r="R381" s="5"/>
      <c r="S381" s="5"/>
      <c r="T381" s="5"/>
      <c r="U381" s="5"/>
      <c r="V381" s="5"/>
      <c r="W381" s="5"/>
      <c r="X381" s="5"/>
      <c r="Y381" s="5"/>
    </row>
    <row r="382" spans="1:25" ht="14.25">
      <c r="A382" t="s">
        <v>878</v>
      </c>
      <c r="B382" t="s">
        <v>879</v>
      </c>
      <c r="C382" t="s">
        <v>881</v>
      </c>
      <c r="E382" t="s">
        <v>39</v>
      </c>
      <c r="F382" t="s">
        <v>428</v>
      </c>
      <c r="G382" t="s">
        <v>877</v>
      </c>
      <c r="K382" t="str">
        <f t="shared" si="10"/>
        <v/>
      </c>
      <c r="L382" t="str">
        <f t="shared" si="11"/>
        <v/>
      </c>
    </row>
    <row r="383" spans="1:25" ht="14.25">
      <c r="A383" t="s">
        <v>878</v>
      </c>
      <c r="B383" t="s">
        <v>879</v>
      </c>
      <c r="C383" t="s">
        <v>882</v>
      </c>
      <c r="E383" t="s">
        <v>44</v>
      </c>
      <c r="G383" t="s">
        <v>883</v>
      </c>
      <c r="K383" t="str">
        <f t="shared" si="10"/>
        <v/>
      </c>
      <c r="L383" t="str">
        <f t="shared" si="11"/>
        <v/>
      </c>
    </row>
    <row r="384" spans="1:25" ht="14.25">
      <c r="A384" s="5" t="s">
        <v>884</v>
      </c>
      <c r="B384" s="5" t="s">
        <v>885</v>
      </c>
      <c r="C384" s="5" t="s">
        <v>886</v>
      </c>
      <c r="D384" s="5"/>
      <c r="E384" s="5" t="s">
        <v>33</v>
      </c>
      <c r="F384" s="5"/>
      <c r="G384" s="5" t="s">
        <v>883</v>
      </c>
      <c r="H384" s="5" t="s">
        <v>36</v>
      </c>
      <c r="I384" s="5" t="s">
        <v>37</v>
      </c>
      <c r="J384" s="5"/>
      <c r="K384" s="5" t="str">
        <f t="shared" si="10"/>
        <v/>
      </c>
      <c r="L384" s="5" t="str">
        <f t="shared" si="11"/>
        <v>e-Notification;</v>
      </c>
      <c r="M384" s="5"/>
      <c r="N384" s="5"/>
      <c r="O384" s="5"/>
      <c r="P384" s="5" t="s">
        <v>36</v>
      </c>
      <c r="Q384" s="5"/>
      <c r="R384" s="5"/>
      <c r="S384" s="5"/>
      <c r="T384" s="5"/>
      <c r="U384" s="5"/>
      <c r="V384" s="5"/>
      <c r="W384" s="5"/>
      <c r="X384" s="5"/>
      <c r="Y384" s="5"/>
    </row>
    <row r="385" spans="1:25" ht="14.25">
      <c r="A385" t="s">
        <v>884</v>
      </c>
      <c r="B385" t="s">
        <v>885</v>
      </c>
      <c r="C385" t="s">
        <v>887</v>
      </c>
      <c r="E385" t="s">
        <v>64</v>
      </c>
      <c r="G385" t="s">
        <v>883</v>
      </c>
      <c r="K385" t="str">
        <f t="shared" si="10"/>
        <v/>
      </c>
      <c r="L385" t="str">
        <f t="shared" si="11"/>
        <v/>
      </c>
    </row>
    <row r="386" spans="1:25" ht="14.25">
      <c r="A386" t="s">
        <v>884</v>
      </c>
      <c r="B386" t="s">
        <v>885</v>
      </c>
      <c r="C386" t="s">
        <v>888</v>
      </c>
      <c r="E386" t="s">
        <v>61</v>
      </c>
      <c r="G386" t="s">
        <v>883</v>
      </c>
      <c r="K386" t="str">
        <f t="shared" si="10"/>
        <v/>
      </c>
      <c r="L386" t="str">
        <f t="shared" si="11"/>
        <v/>
      </c>
    </row>
    <row r="387" spans="1:25" ht="14.25">
      <c r="A387" t="s">
        <v>884</v>
      </c>
      <c r="B387" t="s">
        <v>885</v>
      </c>
      <c r="C387" t="s">
        <v>889</v>
      </c>
      <c r="E387" t="s">
        <v>39</v>
      </c>
      <c r="F387" t="s">
        <v>593</v>
      </c>
      <c r="G387" t="s">
        <v>495</v>
      </c>
      <c r="K387" t="str">
        <f t="shared" si="10"/>
        <v/>
      </c>
      <c r="L387" t="str">
        <f t="shared" si="11"/>
        <v/>
      </c>
    </row>
    <row r="388" spans="1:25" ht="14.25">
      <c r="A388" s="5" t="s">
        <v>890</v>
      </c>
      <c r="B388" s="5" t="s">
        <v>891</v>
      </c>
      <c r="C388" s="5" t="s">
        <v>494</v>
      </c>
      <c r="D388" s="5"/>
      <c r="E388" s="5" t="s">
        <v>33</v>
      </c>
      <c r="F388" s="5"/>
      <c r="G388" s="5" t="s">
        <v>495</v>
      </c>
      <c r="H388" s="5" t="s">
        <v>36</v>
      </c>
      <c r="I388" s="5" t="s">
        <v>37</v>
      </c>
      <c r="J388" s="5"/>
      <c r="K388" s="5" t="str">
        <f t="shared" si="10"/>
        <v>UC1;</v>
      </c>
      <c r="L388" s="5" t="str">
        <f t="shared" si="11"/>
        <v>e-Notification;</v>
      </c>
      <c r="M388" s="5" t="s">
        <v>36</v>
      </c>
      <c r="N388" s="5"/>
      <c r="O388" s="5"/>
      <c r="P388" s="5" t="s">
        <v>36</v>
      </c>
      <c r="Q388" s="5"/>
      <c r="R388" s="5"/>
      <c r="S388" s="5"/>
      <c r="T388" s="5"/>
      <c r="U388" s="5"/>
      <c r="V388" s="5"/>
      <c r="W388" s="5"/>
      <c r="X388" s="5"/>
      <c r="Y388" s="5"/>
    </row>
    <row r="389" spans="1:25" ht="14.25">
      <c r="A389" t="s">
        <v>890</v>
      </c>
      <c r="B389" t="s">
        <v>891</v>
      </c>
      <c r="C389" t="s">
        <v>892</v>
      </c>
      <c r="E389" t="s">
        <v>64</v>
      </c>
      <c r="G389" t="s">
        <v>495</v>
      </c>
      <c r="K389" t="str">
        <f t="shared" si="10"/>
        <v/>
      </c>
      <c r="L389" t="str">
        <f t="shared" si="11"/>
        <v/>
      </c>
    </row>
    <row r="390" spans="1:25" ht="14.25">
      <c r="A390" t="s">
        <v>890</v>
      </c>
      <c r="B390" t="s">
        <v>891</v>
      </c>
      <c r="C390" t="s">
        <v>893</v>
      </c>
      <c r="E390" t="s">
        <v>39</v>
      </c>
      <c r="F390" t="s">
        <v>245</v>
      </c>
      <c r="G390" t="s">
        <v>495</v>
      </c>
      <c r="K390" t="str">
        <f t="shared" si="10"/>
        <v/>
      </c>
      <c r="L390" t="str">
        <f t="shared" si="11"/>
        <v/>
      </c>
    </row>
    <row r="391" spans="1:25" ht="14.25">
      <c r="A391" t="s">
        <v>890</v>
      </c>
      <c r="B391" t="s">
        <v>891</v>
      </c>
      <c r="C391" t="s">
        <v>894</v>
      </c>
      <c r="E391" t="s">
        <v>39</v>
      </c>
      <c r="F391" t="s">
        <v>895</v>
      </c>
      <c r="G391" t="s">
        <v>495</v>
      </c>
      <c r="K391" t="str">
        <f t="shared" si="10"/>
        <v/>
      </c>
      <c r="L391" t="str">
        <f t="shared" si="11"/>
        <v/>
      </c>
    </row>
    <row r="392" spans="1:25" ht="14.25">
      <c r="A392" t="s">
        <v>890</v>
      </c>
      <c r="B392" t="s">
        <v>891</v>
      </c>
      <c r="C392" t="s">
        <v>892</v>
      </c>
      <c r="E392" t="s">
        <v>44</v>
      </c>
      <c r="G392" t="s">
        <v>896</v>
      </c>
      <c r="K392" t="str">
        <f t="shared" si="10"/>
        <v/>
      </c>
      <c r="L392" t="str">
        <f t="shared" si="11"/>
        <v/>
      </c>
    </row>
    <row r="393" spans="1:25" ht="14.25">
      <c r="A393" s="5" t="s">
        <v>897</v>
      </c>
      <c r="B393" s="5" t="s">
        <v>898</v>
      </c>
      <c r="C393" s="5" t="s">
        <v>899</v>
      </c>
      <c r="D393" s="5"/>
      <c r="E393" s="5" t="s">
        <v>64</v>
      </c>
      <c r="F393" s="5"/>
      <c r="G393" s="5" t="s">
        <v>896</v>
      </c>
      <c r="H393" s="5" t="s">
        <v>36</v>
      </c>
      <c r="I393" s="5" t="s">
        <v>349</v>
      </c>
      <c r="J393" s="5"/>
      <c r="K393" s="5" t="str">
        <f t="shared" si="10"/>
        <v/>
      </c>
      <c r="L393" s="5" t="str">
        <f t="shared" si="11"/>
        <v>e-Notification; e-Evaluation; e-Awarding;</v>
      </c>
      <c r="M393" s="5"/>
      <c r="N393" s="5"/>
      <c r="O393" s="5"/>
      <c r="P393" s="5" t="s">
        <v>36</v>
      </c>
      <c r="Q393" s="5"/>
      <c r="R393" s="5"/>
      <c r="S393" s="5" t="s">
        <v>36</v>
      </c>
      <c r="T393" s="5" t="s">
        <v>36</v>
      </c>
      <c r="U393" s="5"/>
      <c r="V393" s="5"/>
      <c r="W393" s="5"/>
      <c r="X393" s="5"/>
      <c r="Y393" s="5"/>
    </row>
    <row r="394" spans="1:25" ht="14.25">
      <c r="A394" t="s">
        <v>897</v>
      </c>
      <c r="B394" t="s">
        <v>898</v>
      </c>
      <c r="C394" t="s">
        <v>900</v>
      </c>
      <c r="E394" t="s">
        <v>44</v>
      </c>
      <c r="K394" t="str">
        <f t="shared" si="10"/>
        <v/>
      </c>
      <c r="L394" t="str">
        <f t="shared" si="11"/>
        <v/>
      </c>
    </row>
    <row r="395" spans="1:25" ht="14.25">
      <c r="A395" s="5" t="s">
        <v>901</v>
      </c>
      <c r="B395" s="5" t="s">
        <v>902</v>
      </c>
      <c r="C395" s="5" t="s">
        <v>903</v>
      </c>
      <c r="D395" s="5"/>
      <c r="E395" s="5" t="s">
        <v>487</v>
      </c>
      <c r="F395" s="5" t="s">
        <v>904</v>
      </c>
      <c r="G395" s="5"/>
      <c r="H395" s="5" t="s">
        <v>36</v>
      </c>
      <c r="I395" s="5" t="s">
        <v>905</v>
      </c>
      <c r="J395" s="5"/>
      <c r="K395" s="5" t="str">
        <f t="shared" si="10"/>
        <v/>
      </c>
      <c r="L395" s="5" t="str">
        <f t="shared" si="11"/>
        <v>e-Notification; e-Access; e-Submission; e-Evaluation; e-Awarding; e-Request; e-Ordering; e-Fulfiltment; e-Invoicing; e-Payment;</v>
      </c>
      <c r="M395" s="5"/>
      <c r="N395" s="5"/>
      <c r="O395" s="5"/>
      <c r="P395" s="5" t="s">
        <v>36</v>
      </c>
      <c r="Q395" s="5" t="s">
        <v>36</v>
      </c>
      <c r="R395" s="5" t="s">
        <v>36</v>
      </c>
      <c r="S395" s="5" t="s">
        <v>36</v>
      </c>
      <c r="T395" s="5" t="s">
        <v>36</v>
      </c>
      <c r="U395" s="5" t="s">
        <v>36</v>
      </c>
      <c r="V395" s="5" t="s">
        <v>36</v>
      </c>
      <c r="W395" s="5" t="s">
        <v>36</v>
      </c>
      <c r="X395" s="5" t="s">
        <v>36</v>
      </c>
      <c r="Y395" s="5" t="s">
        <v>36</v>
      </c>
    </row>
    <row r="396" spans="1:25" ht="14.25">
      <c r="A396" t="s">
        <v>901</v>
      </c>
      <c r="B396" t="s">
        <v>902</v>
      </c>
      <c r="C396" t="s">
        <v>906</v>
      </c>
      <c r="E396" t="s">
        <v>61</v>
      </c>
      <c r="K396" t="str">
        <f t="shared" si="10"/>
        <v/>
      </c>
      <c r="L396" t="str">
        <f t="shared" si="11"/>
        <v/>
      </c>
    </row>
    <row r="397" spans="1:25" ht="14.25">
      <c r="A397" t="s">
        <v>901</v>
      </c>
      <c r="B397" t="s">
        <v>902</v>
      </c>
      <c r="C397" t="s">
        <v>907</v>
      </c>
      <c r="E397" t="s">
        <v>39</v>
      </c>
      <c r="F397" t="s">
        <v>908</v>
      </c>
      <c r="K397" t="str">
        <f t="shared" si="10"/>
        <v/>
      </c>
      <c r="L397" t="str">
        <f t="shared" si="11"/>
        <v/>
      </c>
    </row>
    <row r="398" spans="1:25" ht="14.25">
      <c r="A398" t="s">
        <v>901</v>
      </c>
      <c r="B398" t="s">
        <v>902</v>
      </c>
      <c r="C398" t="s">
        <v>909</v>
      </c>
      <c r="E398" t="s">
        <v>285</v>
      </c>
      <c r="F398" t="s">
        <v>910</v>
      </c>
      <c r="K398" t="str">
        <f t="shared" si="10"/>
        <v/>
      </c>
      <c r="L398" t="str">
        <f t="shared" si="11"/>
        <v/>
      </c>
    </row>
    <row r="399" spans="1:25" ht="14.25">
      <c r="A399" t="s">
        <v>901</v>
      </c>
      <c r="B399" t="s">
        <v>902</v>
      </c>
      <c r="C399" t="s">
        <v>911</v>
      </c>
      <c r="E399" t="s">
        <v>45</v>
      </c>
      <c r="G399" t="s">
        <v>493</v>
      </c>
      <c r="K399" t="str">
        <f t="shared" si="10"/>
        <v/>
      </c>
      <c r="L399" t="str">
        <f t="shared" si="11"/>
        <v/>
      </c>
    </row>
    <row r="400" spans="1:25" ht="14.25">
      <c r="A400" s="5" t="s">
        <v>912</v>
      </c>
      <c r="B400" s="5" t="s">
        <v>913</v>
      </c>
      <c r="C400" s="5" t="s">
        <v>492</v>
      </c>
      <c r="D400" s="5"/>
      <c r="E400" s="5" t="s">
        <v>33</v>
      </c>
      <c r="F400" s="5"/>
      <c r="G400" s="5" t="s">
        <v>493</v>
      </c>
      <c r="H400" s="5" t="s">
        <v>36</v>
      </c>
      <c r="I400" s="5" t="s">
        <v>37</v>
      </c>
      <c r="J400" s="5"/>
      <c r="K400" s="5" t="str">
        <f t="shared" si="10"/>
        <v/>
      </c>
      <c r="L400" s="5" t="str">
        <f t="shared" si="11"/>
        <v>e-Notification;</v>
      </c>
      <c r="M400" s="5"/>
      <c r="N400" s="5"/>
      <c r="O400" s="5"/>
      <c r="P400" s="5" t="s">
        <v>36</v>
      </c>
      <c r="Q400" s="5"/>
      <c r="R400" s="5"/>
      <c r="S400" s="5"/>
      <c r="T400" s="5"/>
      <c r="U400" s="5"/>
      <c r="V400" s="5"/>
      <c r="W400" s="5"/>
      <c r="X400" s="5"/>
      <c r="Y400" s="5"/>
    </row>
    <row r="401" spans="1:25" ht="14.25">
      <c r="A401" t="s">
        <v>912</v>
      </c>
      <c r="B401" t="s">
        <v>913</v>
      </c>
      <c r="C401" t="s">
        <v>914</v>
      </c>
      <c r="E401" t="s">
        <v>64</v>
      </c>
      <c r="G401" t="s">
        <v>493</v>
      </c>
      <c r="K401" t="str">
        <f t="shared" si="10"/>
        <v/>
      </c>
      <c r="L401" t="str">
        <f t="shared" si="11"/>
        <v/>
      </c>
    </row>
    <row r="402" spans="1:25" ht="14.25">
      <c r="A402" t="s">
        <v>912</v>
      </c>
      <c r="B402" t="s">
        <v>913</v>
      </c>
      <c r="C402" t="s">
        <v>893</v>
      </c>
      <c r="E402" t="s">
        <v>39</v>
      </c>
      <c r="F402" t="s">
        <v>245</v>
      </c>
      <c r="G402" t="s">
        <v>493</v>
      </c>
      <c r="K402" t="str">
        <f t="shared" si="10"/>
        <v/>
      </c>
      <c r="L402" t="str">
        <f t="shared" si="11"/>
        <v/>
      </c>
    </row>
    <row r="403" spans="1:25" ht="14.25">
      <c r="A403" t="s">
        <v>912</v>
      </c>
      <c r="B403" t="s">
        <v>913</v>
      </c>
      <c r="C403" t="s">
        <v>894</v>
      </c>
      <c r="E403" t="s">
        <v>39</v>
      </c>
      <c r="F403" t="s">
        <v>895</v>
      </c>
      <c r="G403" t="s">
        <v>493</v>
      </c>
      <c r="K403" t="str">
        <f t="shared" si="10"/>
        <v/>
      </c>
      <c r="L403" t="str">
        <f t="shared" si="11"/>
        <v/>
      </c>
    </row>
    <row r="404" spans="1:25" ht="14.25">
      <c r="A404" t="s">
        <v>912</v>
      </c>
      <c r="B404" t="s">
        <v>913</v>
      </c>
      <c r="C404" t="s">
        <v>914</v>
      </c>
      <c r="E404" t="s">
        <v>44</v>
      </c>
      <c r="G404" t="s">
        <v>915</v>
      </c>
      <c r="K404" t="str">
        <f t="shared" ref="K404:K467" si="12">CONCATENATE(IF(M404="YES","UC1;",""),IF(N404="YES"," UC2;",""),IF(O404="YES"," UC3",""))</f>
        <v/>
      </c>
      <c r="L404" t="str">
        <f t="shared" ref="L404:L467" si="13">CONCATENATE(IF(P404="YES","e-Notification;",""),IF(Q404="YES"," e-Access;",""),IF(R404="YES"," e-Submission;",""),IF(S404="YES"," e-Evaluation;",""),IF(T404="YES"," e-Awarding;",""),IF(U404="YES"," e-Request;",""),IF(V404="YES"," e-Ordering;",""),IF(W404="YES"," e-Fulfiltment;",""),IF(X404="YES"," e-Invoicing;",""),IF(Y404="YES"," e-Payment;",""))</f>
        <v/>
      </c>
    </row>
    <row r="405" spans="1:25" ht="14.25">
      <c r="A405" s="5" t="s">
        <v>916</v>
      </c>
      <c r="B405" s="5" t="s">
        <v>917</v>
      </c>
      <c r="C405" s="5" t="s">
        <v>918</v>
      </c>
      <c r="D405" s="5"/>
      <c r="E405" s="5" t="s">
        <v>33</v>
      </c>
      <c r="F405" s="5" t="s">
        <v>544</v>
      </c>
      <c r="G405" s="5" t="s">
        <v>915</v>
      </c>
      <c r="H405" s="5" t="s">
        <v>36</v>
      </c>
      <c r="I405" s="5" t="s">
        <v>91</v>
      </c>
      <c r="J405" s="5"/>
      <c r="K405" s="5" t="str">
        <f t="shared" si="12"/>
        <v/>
      </c>
      <c r="L405" s="5" t="str">
        <f t="shared" si="13"/>
        <v>e-Notification;</v>
      </c>
      <c r="M405" s="5"/>
      <c r="N405" s="5"/>
      <c r="O405" s="5"/>
      <c r="P405" s="5" t="s">
        <v>36</v>
      </c>
      <c r="Q405" s="5"/>
      <c r="R405" s="5"/>
      <c r="S405" s="5"/>
      <c r="T405" s="5"/>
      <c r="U405" s="5"/>
      <c r="V405" s="5"/>
      <c r="W405" s="5"/>
      <c r="X405" s="5"/>
      <c r="Y405" s="5"/>
    </row>
    <row r="406" spans="1:25" ht="14.25">
      <c r="A406" t="s">
        <v>916</v>
      </c>
      <c r="B406" t="s">
        <v>917</v>
      </c>
      <c r="C406" t="s">
        <v>919</v>
      </c>
      <c r="E406" t="s">
        <v>39</v>
      </c>
      <c r="F406" t="s">
        <v>257</v>
      </c>
      <c r="G406" t="s">
        <v>920</v>
      </c>
      <c r="K406" t="str">
        <f t="shared" si="12"/>
        <v/>
      </c>
      <c r="L406" t="str">
        <f t="shared" si="13"/>
        <v/>
      </c>
    </row>
    <row r="407" spans="1:25" ht="14.25">
      <c r="A407" s="5" t="s">
        <v>916</v>
      </c>
      <c r="B407" s="5" t="s">
        <v>917</v>
      </c>
      <c r="C407" s="5" t="s">
        <v>921</v>
      </c>
      <c r="D407" s="5"/>
      <c r="E407" s="5" t="s">
        <v>33</v>
      </c>
      <c r="F407" s="5" t="s">
        <v>922</v>
      </c>
      <c r="G407" s="5" t="s">
        <v>923</v>
      </c>
      <c r="H407" s="5" t="s">
        <v>36</v>
      </c>
      <c r="I407" s="5" t="s">
        <v>37</v>
      </c>
      <c r="J407" s="5"/>
      <c r="K407" s="5" t="str">
        <f t="shared" si="12"/>
        <v/>
      </c>
      <c r="L407" s="5" t="str">
        <f t="shared" si="13"/>
        <v>e-Notification;</v>
      </c>
      <c r="M407" s="5"/>
      <c r="N407" s="5"/>
      <c r="O407" s="5"/>
      <c r="P407" s="5" t="s">
        <v>36</v>
      </c>
      <c r="Q407" s="5"/>
      <c r="R407" s="5"/>
      <c r="S407" s="5"/>
      <c r="T407" s="5"/>
      <c r="U407" s="5"/>
      <c r="V407" s="5"/>
      <c r="W407" s="5"/>
      <c r="X407" s="5"/>
      <c r="Y407" s="5"/>
    </row>
    <row r="408" spans="1:25" ht="14.25">
      <c r="A408" s="5" t="s">
        <v>916</v>
      </c>
      <c r="B408" s="5" t="s">
        <v>917</v>
      </c>
      <c r="C408" s="5" t="s">
        <v>924</v>
      </c>
      <c r="D408" s="5"/>
      <c r="E408" s="5" t="s">
        <v>33</v>
      </c>
      <c r="F408" s="5"/>
      <c r="G408" s="5" t="s">
        <v>925</v>
      </c>
      <c r="H408" s="5" t="s">
        <v>36</v>
      </c>
      <c r="I408" s="5" t="s">
        <v>37</v>
      </c>
      <c r="J408" s="5"/>
      <c r="K408" s="5" t="str">
        <f t="shared" si="12"/>
        <v/>
      </c>
      <c r="L408" s="5" t="str">
        <f t="shared" si="13"/>
        <v>e-Notification;</v>
      </c>
      <c r="M408" s="5"/>
      <c r="N408" s="5"/>
      <c r="O408" s="5"/>
      <c r="P408" s="5" t="s">
        <v>36</v>
      </c>
      <c r="Q408" s="5"/>
      <c r="R408" s="5"/>
      <c r="S408" s="5"/>
      <c r="T408" s="5"/>
      <c r="U408" s="5"/>
      <c r="V408" s="5"/>
      <c r="W408" s="5"/>
      <c r="X408" s="5"/>
      <c r="Y408" s="5"/>
    </row>
    <row r="409" spans="1:25" ht="14.25">
      <c r="A409" s="5" t="s">
        <v>916</v>
      </c>
      <c r="B409" s="5" t="s">
        <v>917</v>
      </c>
      <c r="C409" s="5" t="s">
        <v>926</v>
      </c>
      <c r="D409" s="5"/>
      <c r="E409" s="5" t="s">
        <v>33</v>
      </c>
      <c r="F409" s="5"/>
      <c r="G409" s="5" t="s">
        <v>915</v>
      </c>
      <c r="H409" s="5" t="s">
        <v>36</v>
      </c>
      <c r="I409" s="5" t="s">
        <v>37</v>
      </c>
      <c r="J409" s="5"/>
      <c r="K409" s="5" t="str">
        <f t="shared" si="12"/>
        <v/>
      </c>
      <c r="L409" s="5" t="str">
        <f t="shared" si="13"/>
        <v>e-Notification;</v>
      </c>
      <c r="M409" s="5"/>
      <c r="N409" s="5"/>
      <c r="O409" s="5"/>
      <c r="P409" s="5" t="s">
        <v>36</v>
      </c>
      <c r="Q409" s="5"/>
      <c r="R409" s="5"/>
      <c r="S409" s="5"/>
      <c r="T409" s="5"/>
      <c r="U409" s="5"/>
      <c r="V409" s="5"/>
      <c r="W409" s="5"/>
      <c r="X409" s="5"/>
      <c r="Y409" s="5"/>
    </row>
    <row r="410" spans="1:25" ht="14.25">
      <c r="A410" t="s">
        <v>916</v>
      </c>
      <c r="B410" t="s">
        <v>917</v>
      </c>
      <c r="C410" t="s">
        <v>927</v>
      </c>
      <c r="E410" t="s">
        <v>107</v>
      </c>
      <c r="F410" t="s">
        <v>928</v>
      </c>
      <c r="G410" t="s">
        <v>915</v>
      </c>
      <c r="K410" t="str">
        <f t="shared" si="12"/>
        <v/>
      </c>
      <c r="L410" t="str">
        <f t="shared" si="13"/>
        <v/>
      </c>
    </row>
    <row r="411" spans="1:25" ht="14.25">
      <c r="A411" t="s">
        <v>916</v>
      </c>
      <c r="B411" t="s">
        <v>917</v>
      </c>
      <c r="C411" t="s">
        <v>929</v>
      </c>
      <c r="E411" t="s">
        <v>107</v>
      </c>
      <c r="F411" t="s">
        <v>930</v>
      </c>
      <c r="G411" t="s">
        <v>931</v>
      </c>
      <c r="K411" t="str">
        <f t="shared" si="12"/>
        <v/>
      </c>
      <c r="L411" t="str">
        <f t="shared" si="13"/>
        <v/>
      </c>
    </row>
    <row r="412" spans="1:25" ht="14.25">
      <c r="A412" s="5" t="s">
        <v>932</v>
      </c>
      <c r="B412" s="5" t="s">
        <v>933</v>
      </c>
      <c r="C412" s="5" t="s">
        <v>934</v>
      </c>
      <c r="D412" s="5"/>
      <c r="E412" s="5" t="s">
        <v>33</v>
      </c>
      <c r="F412" s="5"/>
      <c r="G412" s="5" t="s">
        <v>931</v>
      </c>
      <c r="H412" s="5" t="s">
        <v>36</v>
      </c>
      <c r="I412" s="5" t="s">
        <v>37</v>
      </c>
      <c r="J412" s="5"/>
      <c r="K412" s="5" t="str">
        <f t="shared" si="12"/>
        <v/>
      </c>
      <c r="L412" s="5" t="str">
        <f t="shared" si="13"/>
        <v>e-Notification;</v>
      </c>
      <c r="M412" s="5"/>
      <c r="N412" s="5"/>
      <c r="O412" s="5"/>
      <c r="P412" s="5" t="s">
        <v>36</v>
      </c>
      <c r="Q412" s="5"/>
      <c r="R412" s="5"/>
      <c r="S412" s="5"/>
      <c r="T412" s="5"/>
      <c r="U412" s="5"/>
      <c r="V412" s="5"/>
      <c r="W412" s="5"/>
      <c r="X412" s="5"/>
      <c r="Y412" s="5"/>
    </row>
    <row r="413" spans="1:25" ht="14.25">
      <c r="A413" t="s">
        <v>932</v>
      </c>
      <c r="B413" t="s">
        <v>933</v>
      </c>
      <c r="C413" t="s">
        <v>935</v>
      </c>
      <c r="E413" t="s">
        <v>44</v>
      </c>
      <c r="G413" t="s">
        <v>931</v>
      </c>
      <c r="K413" t="str">
        <f t="shared" si="12"/>
        <v/>
      </c>
      <c r="L413" t="str">
        <f t="shared" si="13"/>
        <v/>
      </c>
    </row>
    <row r="414" spans="1:25" ht="14.25">
      <c r="A414" t="s">
        <v>932</v>
      </c>
      <c r="B414" t="s">
        <v>933</v>
      </c>
      <c r="C414" t="s">
        <v>936</v>
      </c>
      <c r="E414" t="s">
        <v>192</v>
      </c>
      <c r="G414" t="s">
        <v>931</v>
      </c>
      <c r="K414" t="str">
        <f t="shared" si="12"/>
        <v/>
      </c>
      <c r="L414" t="str">
        <f t="shared" si="13"/>
        <v/>
      </c>
    </row>
    <row r="415" spans="1:25" ht="14.25">
      <c r="A415" t="s">
        <v>932</v>
      </c>
      <c r="B415" t="s">
        <v>933</v>
      </c>
      <c r="C415" t="s">
        <v>937</v>
      </c>
      <c r="E415" t="s">
        <v>729</v>
      </c>
      <c r="G415" t="s">
        <v>938</v>
      </c>
      <c r="K415" t="str">
        <f t="shared" si="12"/>
        <v/>
      </c>
      <c r="L415" t="str">
        <f t="shared" si="13"/>
        <v/>
      </c>
    </row>
    <row r="416" spans="1:25" ht="14.25">
      <c r="A416" s="5" t="s">
        <v>939</v>
      </c>
      <c r="B416" s="5" t="s">
        <v>940</v>
      </c>
      <c r="C416" s="5" t="s">
        <v>941</v>
      </c>
      <c r="D416" s="5"/>
      <c r="E416" s="5" t="s">
        <v>33</v>
      </c>
      <c r="F416" s="5" t="s">
        <v>240</v>
      </c>
      <c r="G416" s="5" t="s">
        <v>938</v>
      </c>
      <c r="H416" s="5" t="s">
        <v>36</v>
      </c>
      <c r="I416" s="5" t="s">
        <v>91</v>
      </c>
      <c r="J416" s="5"/>
      <c r="K416" s="5" t="str">
        <f t="shared" si="12"/>
        <v/>
      </c>
      <c r="L416" s="5" t="str">
        <f t="shared" si="13"/>
        <v>e-Notification;</v>
      </c>
      <c r="M416" s="5"/>
      <c r="N416" s="5"/>
      <c r="O416" s="5"/>
      <c r="P416" s="5" t="s">
        <v>36</v>
      </c>
      <c r="Q416" s="5"/>
      <c r="R416" s="5"/>
      <c r="S416" s="5"/>
      <c r="T416" s="5"/>
      <c r="U416" s="5"/>
      <c r="V416" s="5"/>
      <c r="W416" s="5"/>
      <c r="X416" s="5"/>
      <c r="Y416" s="5"/>
    </row>
    <row r="417" spans="1:25" ht="14.25">
      <c r="A417" t="s">
        <v>939</v>
      </c>
      <c r="B417" t="s">
        <v>940</v>
      </c>
      <c r="C417" t="s">
        <v>942</v>
      </c>
      <c r="E417" t="s">
        <v>39</v>
      </c>
      <c r="F417" t="s">
        <v>943</v>
      </c>
      <c r="G417" t="s">
        <v>944</v>
      </c>
      <c r="K417" t="str">
        <f t="shared" si="12"/>
        <v/>
      </c>
      <c r="L417" t="str">
        <f t="shared" si="13"/>
        <v/>
      </c>
    </row>
    <row r="418" spans="1:25" ht="14.25">
      <c r="A418" s="5" t="s">
        <v>945</v>
      </c>
      <c r="B418" s="5" t="s">
        <v>946</v>
      </c>
      <c r="C418" s="5" t="s">
        <v>947</v>
      </c>
      <c r="D418" s="5"/>
      <c r="E418" s="5" t="s">
        <v>33</v>
      </c>
      <c r="F418" s="5"/>
      <c r="G418" s="5" t="s">
        <v>944</v>
      </c>
      <c r="H418" s="5" t="s">
        <v>36</v>
      </c>
      <c r="I418" s="5" t="s">
        <v>37</v>
      </c>
      <c r="J418" s="5"/>
      <c r="K418" s="5" t="str">
        <f t="shared" si="12"/>
        <v/>
      </c>
      <c r="L418" s="5" t="str">
        <f t="shared" si="13"/>
        <v>e-Notification; e-Awarding;</v>
      </c>
      <c r="M418" s="5"/>
      <c r="N418" s="5"/>
      <c r="O418" s="5"/>
      <c r="P418" s="5" t="s">
        <v>36</v>
      </c>
      <c r="Q418" s="5"/>
      <c r="R418" s="5"/>
      <c r="S418" s="5"/>
      <c r="T418" s="5" t="s">
        <v>36</v>
      </c>
      <c r="U418" s="5"/>
      <c r="V418" s="5"/>
      <c r="W418" s="5"/>
      <c r="X418" s="5"/>
      <c r="Y418" s="5"/>
    </row>
    <row r="419" spans="1:25" ht="14.25">
      <c r="A419" t="s">
        <v>945</v>
      </c>
      <c r="B419" t="s">
        <v>946</v>
      </c>
      <c r="C419" t="s">
        <v>948</v>
      </c>
      <c r="E419" t="s">
        <v>64</v>
      </c>
      <c r="G419" t="s">
        <v>949</v>
      </c>
      <c r="K419" t="str">
        <f t="shared" si="12"/>
        <v/>
      </c>
      <c r="L419" t="str">
        <f t="shared" si="13"/>
        <v/>
      </c>
    </row>
    <row r="420" spans="1:25" ht="14.25">
      <c r="A420" s="5" t="s">
        <v>950</v>
      </c>
      <c r="B420" s="5" t="s">
        <v>951</v>
      </c>
      <c r="C420" s="5" t="s">
        <v>952</v>
      </c>
      <c r="D420" s="5"/>
      <c r="E420" s="5" t="s">
        <v>33</v>
      </c>
      <c r="F420" s="5" t="s">
        <v>385</v>
      </c>
      <c r="G420" s="5" t="s">
        <v>949</v>
      </c>
      <c r="H420" s="5" t="s">
        <v>36</v>
      </c>
      <c r="I420" s="5" t="s">
        <v>91</v>
      </c>
      <c r="J420" s="5"/>
      <c r="K420" s="5" t="str">
        <f t="shared" si="12"/>
        <v/>
      </c>
      <c r="L420" s="5" t="str">
        <f t="shared" si="13"/>
        <v>e-Notification;</v>
      </c>
      <c r="M420" s="5"/>
      <c r="N420" s="5"/>
      <c r="O420" s="5"/>
      <c r="P420" s="5" t="s">
        <v>36</v>
      </c>
      <c r="Q420" s="5"/>
      <c r="R420" s="5"/>
      <c r="S420" s="5"/>
      <c r="T420" s="5"/>
      <c r="U420" s="5"/>
      <c r="V420" s="5"/>
      <c r="W420" s="5"/>
      <c r="X420" s="5"/>
      <c r="Y420" s="5"/>
    </row>
    <row r="421" spans="1:25" ht="14.25">
      <c r="A421" t="s">
        <v>950</v>
      </c>
      <c r="B421" t="s">
        <v>951</v>
      </c>
      <c r="C421" t="s">
        <v>953</v>
      </c>
      <c r="E421" t="s">
        <v>39</v>
      </c>
      <c r="F421" t="s">
        <v>954</v>
      </c>
      <c r="G421" t="s">
        <v>955</v>
      </c>
      <c r="K421" t="str">
        <f t="shared" si="12"/>
        <v/>
      </c>
      <c r="L421" t="str">
        <f t="shared" si="13"/>
        <v/>
      </c>
    </row>
    <row r="422" spans="1:25" ht="14.25">
      <c r="A422" s="5" t="s">
        <v>956</v>
      </c>
      <c r="B422" s="5" t="s">
        <v>957</v>
      </c>
      <c r="C422" s="5" t="s">
        <v>958</v>
      </c>
      <c r="D422" s="5"/>
      <c r="E422" s="5" t="s">
        <v>33</v>
      </c>
      <c r="F422" s="5"/>
      <c r="G422" s="5" t="s">
        <v>955</v>
      </c>
      <c r="H422" s="5" t="s">
        <v>36</v>
      </c>
      <c r="I422" s="5" t="s">
        <v>37</v>
      </c>
      <c r="J422" s="5"/>
      <c r="K422" s="5" t="str">
        <f t="shared" si="12"/>
        <v/>
      </c>
      <c r="L422" s="5" t="str">
        <f t="shared" si="13"/>
        <v>e-Notification;</v>
      </c>
      <c r="M422" s="5"/>
      <c r="N422" s="5"/>
      <c r="O422" s="5"/>
      <c r="P422" s="5" t="s">
        <v>36</v>
      </c>
      <c r="Q422" s="5"/>
      <c r="R422" s="5"/>
      <c r="S422" s="5"/>
      <c r="T422" s="5"/>
      <c r="U422" s="5"/>
      <c r="V422" s="5"/>
      <c r="W422" s="5"/>
      <c r="X422" s="5"/>
      <c r="Y422" s="5"/>
    </row>
    <row r="423" spans="1:25" ht="14.25">
      <c r="A423" t="s">
        <v>956</v>
      </c>
      <c r="B423" t="s">
        <v>957</v>
      </c>
      <c r="C423" t="s">
        <v>959</v>
      </c>
      <c r="E423" t="s">
        <v>64</v>
      </c>
      <c r="G423" t="s">
        <v>960</v>
      </c>
      <c r="K423" t="str">
        <f t="shared" si="12"/>
        <v/>
      </c>
      <c r="L423" t="str">
        <f t="shared" si="13"/>
        <v/>
      </c>
    </row>
    <row r="424" spans="1:25" ht="14.25">
      <c r="A424" s="5" t="s">
        <v>961</v>
      </c>
      <c r="B424" s="5" t="s">
        <v>962</v>
      </c>
      <c r="C424" s="5" t="s">
        <v>963</v>
      </c>
      <c r="D424" s="5"/>
      <c r="E424" s="5" t="s">
        <v>33</v>
      </c>
      <c r="F424" s="5"/>
      <c r="G424" s="5" t="s">
        <v>960</v>
      </c>
      <c r="H424" s="5" t="s">
        <v>36</v>
      </c>
      <c r="I424" s="5" t="s">
        <v>37</v>
      </c>
      <c r="J424" s="5"/>
      <c r="K424" s="5" t="str">
        <f t="shared" si="12"/>
        <v/>
      </c>
      <c r="L424" s="5" t="str">
        <f t="shared" si="13"/>
        <v>e-Notification; e-Submission;</v>
      </c>
      <c r="M424" s="5"/>
      <c r="N424" s="5"/>
      <c r="O424" s="5"/>
      <c r="P424" s="5" t="s">
        <v>36</v>
      </c>
      <c r="Q424" s="5"/>
      <c r="R424" s="5" t="s">
        <v>36</v>
      </c>
      <c r="S424" s="5"/>
      <c r="T424" s="5"/>
      <c r="U424" s="5"/>
      <c r="V424" s="5"/>
      <c r="W424" s="5"/>
      <c r="X424" s="5"/>
      <c r="Y424" s="5"/>
    </row>
    <row r="425" spans="1:25" ht="14.25">
      <c r="A425" t="s">
        <v>961</v>
      </c>
      <c r="B425" t="s">
        <v>962</v>
      </c>
      <c r="C425" t="s">
        <v>964</v>
      </c>
      <c r="E425" t="s">
        <v>64</v>
      </c>
      <c r="G425" t="s">
        <v>965</v>
      </c>
      <c r="K425" t="str">
        <f t="shared" si="12"/>
        <v/>
      </c>
      <c r="L425" t="str">
        <f t="shared" si="13"/>
        <v/>
      </c>
    </row>
    <row r="426" spans="1:25" ht="14.25">
      <c r="A426" s="5" t="s">
        <v>966</v>
      </c>
      <c r="B426" s="5" t="s">
        <v>967</v>
      </c>
      <c r="C426" s="5" t="s">
        <v>968</v>
      </c>
      <c r="D426" s="5"/>
      <c r="E426" s="5" t="s">
        <v>33</v>
      </c>
      <c r="F426" s="5"/>
      <c r="G426" s="5" t="s">
        <v>965</v>
      </c>
      <c r="H426" s="5" t="s">
        <v>36</v>
      </c>
      <c r="I426" s="5" t="s">
        <v>37</v>
      </c>
      <c r="J426" s="5"/>
      <c r="K426" s="5" t="str">
        <f t="shared" si="12"/>
        <v/>
      </c>
      <c r="L426" s="5" t="str">
        <f t="shared" si="13"/>
        <v>e-Notification;</v>
      </c>
      <c r="M426" s="5"/>
      <c r="N426" s="5"/>
      <c r="O426" s="5"/>
      <c r="P426" s="5" t="s">
        <v>36</v>
      </c>
      <c r="Q426" s="5"/>
      <c r="R426" s="5"/>
      <c r="S426" s="5"/>
      <c r="T426" s="5"/>
      <c r="U426" s="5"/>
      <c r="V426" s="5"/>
      <c r="W426" s="5"/>
      <c r="X426" s="5"/>
      <c r="Y426" s="5"/>
    </row>
    <row r="427" spans="1:25" ht="14.25">
      <c r="A427" t="s">
        <v>966</v>
      </c>
      <c r="B427" t="s">
        <v>967</v>
      </c>
      <c r="C427" t="s">
        <v>969</v>
      </c>
      <c r="E427" t="s">
        <v>61</v>
      </c>
      <c r="G427" t="s">
        <v>965</v>
      </c>
      <c r="K427" t="str">
        <f t="shared" si="12"/>
        <v/>
      </c>
      <c r="L427" t="str">
        <f t="shared" si="13"/>
        <v/>
      </c>
    </row>
    <row r="428" spans="1:25" ht="14.25">
      <c r="A428" t="s">
        <v>966</v>
      </c>
      <c r="B428" t="s">
        <v>967</v>
      </c>
      <c r="C428" t="s">
        <v>970</v>
      </c>
      <c r="E428" t="s">
        <v>64</v>
      </c>
      <c r="G428" t="s">
        <v>971</v>
      </c>
      <c r="K428" t="str">
        <f t="shared" si="12"/>
        <v/>
      </c>
      <c r="L428" t="str">
        <f t="shared" si="13"/>
        <v/>
      </c>
    </row>
    <row r="429" spans="1:25" ht="14.25">
      <c r="A429" s="5" t="s">
        <v>972</v>
      </c>
      <c r="B429" s="5" t="s">
        <v>973</v>
      </c>
      <c r="C429" s="5" t="s">
        <v>974</v>
      </c>
      <c r="D429" s="5"/>
      <c r="E429" s="5" t="s">
        <v>33</v>
      </c>
      <c r="F429" s="5"/>
      <c r="G429" s="5" t="s">
        <v>971</v>
      </c>
      <c r="H429" s="5" t="s">
        <v>36</v>
      </c>
      <c r="I429" s="5" t="s">
        <v>37</v>
      </c>
      <c r="J429" s="5"/>
      <c r="K429" s="5" t="str">
        <f t="shared" si="12"/>
        <v/>
      </c>
      <c r="L429" s="5" t="str">
        <f t="shared" si="13"/>
        <v>e-Notification; e-Submission;</v>
      </c>
      <c r="M429" s="5"/>
      <c r="N429" s="5"/>
      <c r="O429" s="5"/>
      <c r="P429" s="5" t="s">
        <v>36</v>
      </c>
      <c r="Q429" s="5"/>
      <c r="R429" s="5" t="s">
        <v>36</v>
      </c>
      <c r="S429" s="5"/>
      <c r="T429" s="5"/>
      <c r="U429" s="5"/>
      <c r="V429" s="5"/>
      <c r="W429" s="5"/>
      <c r="X429" s="5"/>
      <c r="Y429" s="5"/>
    </row>
    <row r="430" spans="1:25" ht="14.25">
      <c r="A430" t="s">
        <v>972</v>
      </c>
      <c r="B430" t="s">
        <v>973</v>
      </c>
      <c r="C430" t="s">
        <v>975</v>
      </c>
      <c r="E430" t="s">
        <v>64</v>
      </c>
      <c r="G430" t="s">
        <v>971</v>
      </c>
      <c r="K430" t="str">
        <f t="shared" si="12"/>
        <v/>
      </c>
      <c r="L430" t="str">
        <f t="shared" si="13"/>
        <v/>
      </c>
    </row>
    <row r="431" spans="1:25" ht="14.25">
      <c r="A431" t="s">
        <v>972</v>
      </c>
      <c r="B431" t="s">
        <v>973</v>
      </c>
      <c r="C431" t="s">
        <v>976</v>
      </c>
      <c r="E431" t="s">
        <v>44</v>
      </c>
      <c r="G431" t="s">
        <v>519</v>
      </c>
      <c r="K431" t="str">
        <f t="shared" si="12"/>
        <v/>
      </c>
      <c r="L431" t="str">
        <f t="shared" si="13"/>
        <v/>
      </c>
    </row>
    <row r="432" spans="1:25" ht="14.25">
      <c r="A432" s="5" t="s">
        <v>977</v>
      </c>
      <c r="B432" s="5" t="s">
        <v>978</v>
      </c>
      <c r="C432" s="5" t="s">
        <v>524</v>
      </c>
      <c r="D432" s="5"/>
      <c r="E432" s="5" t="s">
        <v>33</v>
      </c>
      <c r="F432" s="5"/>
      <c r="G432" s="5" t="s">
        <v>519</v>
      </c>
      <c r="H432" s="5" t="s">
        <v>36</v>
      </c>
      <c r="I432" s="5" t="s">
        <v>37</v>
      </c>
      <c r="J432" s="5"/>
      <c r="K432" s="5" t="str">
        <f t="shared" si="12"/>
        <v/>
      </c>
      <c r="L432" s="5" t="str">
        <f t="shared" si="13"/>
        <v>e-Notification; e-Submission;</v>
      </c>
      <c r="M432" s="5"/>
      <c r="N432" s="5"/>
      <c r="O432" s="5"/>
      <c r="P432" s="5" t="s">
        <v>36</v>
      </c>
      <c r="Q432" s="5"/>
      <c r="R432" s="5" t="s">
        <v>36</v>
      </c>
      <c r="S432" s="5"/>
      <c r="T432" s="5"/>
      <c r="U432" s="5"/>
      <c r="V432" s="5"/>
      <c r="W432" s="5"/>
      <c r="X432" s="5"/>
      <c r="Y432" s="5"/>
    </row>
    <row r="433" spans="1:25" ht="14.25">
      <c r="A433" t="s">
        <v>977</v>
      </c>
      <c r="B433" t="s">
        <v>978</v>
      </c>
      <c r="C433" t="s">
        <v>979</v>
      </c>
      <c r="E433" t="s">
        <v>64</v>
      </c>
      <c r="G433" t="s">
        <v>519</v>
      </c>
      <c r="K433" t="str">
        <f t="shared" si="12"/>
        <v/>
      </c>
      <c r="L433" t="str">
        <f t="shared" si="13"/>
        <v/>
      </c>
    </row>
    <row r="434" spans="1:25" ht="14.25">
      <c r="A434" t="s">
        <v>977</v>
      </c>
      <c r="B434" t="s">
        <v>978</v>
      </c>
      <c r="C434" t="s">
        <v>980</v>
      </c>
      <c r="E434" t="s">
        <v>61</v>
      </c>
      <c r="G434" t="s">
        <v>981</v>
      </c>
      <c r="K434" t="str">
        <f t="shared" si="12"/>
        <v/>
      </c>
      <c r="L434" t="str">
        <f t="shared" si="13"/>
        <v/>
      </c>
    </row>
    <row r="435" spans="1:25" ht="14.25">
      <c r="A435" s="5" t="s">
        <v>982</v>
      </c>
      <c r="B435" s="5" t="s">
        <v>983</v>
      </c>
      <c r="C435" s="5" t="s">
        <v>984</v>
      </c>
      <c r="D435" s="5"/>
      <c r="E435" s="5" t="s">
        <v>33</v>
      </c>
      <c r="F435" s="5"/>
      <c r="G435" s="5" t="s">
        <v>981</v>
      </c>
      <c r="H435" s="5" t="s">
        <v>36</v>
      </c>
      <c r="I435" s="5" t="s">
        <v>37</v>
      </c>
      <c r="J435" s="5"/>
      <c r="K435" s="5" t="str">
        <f t="shared" si="12"/>
        <v/>
      </c>
      <c r="L435" s="5" t="str">
        <f t="shared" si="13"/>
        <v>e-Notification;</v>
      </c>
      <c r="M435" s="5"/>
      <c r="N435" s="5"/>
      <c r="O435" s="5"/>
      <c r="P435" s="5" t="s">
        <v>36</v>
      </c>
      <c r="Q435" s="5"/>
      <c r="R435" s="5"/>
      <c r="S435" s="5"/>
      <c r="T435" s="5"/>
      <c r="U435" s="5"/>
      <c r="V435" s="5"/>
      <c r="W435" s="5"/>
      <c r="X435" s="5"/>
      <c r="Y435" s="5"/>
    </row>
    <row r="436" spans="1:25" ht="14.25">
      <c r="A436" t="s">
        <v>982</v>
      </c>
      <c r="B436" t="s">
        <v>983</v>
      </c>
      <c r="C436" t="s">
        <v>985</v>
      </c>
      <c r="E436" t="s">
        <v>64</v>
      </c>
      <c r="G436" t="s">
        <v>981</v>
      </c>
      <c r="K436" t="str">
        <f t="shared" si="12"/>
        <v/>
      </c>
      <c r="L436" t="str">
        <f t="shared" si="13"/>
        <v/>
      </c>
    </row>
    <row r="437" spans="1:25" ht="14.25">
      <c r="A437" t="s">
        <v>982</v>
      </c>
      <c r="B437" t="s">
        <v>983</v>
      </c>
      <c r="C437" t="s">
        <v>986</v>
      </c>
      <c r="E437" t="s">
        <v>61</v>
      </c>
      <c r="G437" t="s">
        <v>987</v>
      </c>
      <c r="K437" t="str">
        <f t="shared" si="12"/>
        <v/>
      </c>
      <c r="L437" t="str">
        <f t="shared" si="13"/>
        <v/>
      </c>
    </row>
    <row r="438" spans="1:25" ht="14.25">
      <c r="A438" s="5" t="s">
        <v>988</v>
      </c>
      <c r="B438" s="5" t="s">
        <v>989</v>
      </c>
      <c r="C438" s="5" t="s">
        <v>990</v>
      </c>
      <c r="D438" s="5"/>
      <c r="E438" s="5" t="s">
        <v>33</v>
      </c>
      <c r="F438" s="5"/>
      <c r="G438" s="5" t="s">
        <v>991</v>
      </c>
      <c r="H438" s="5" t="s">
        <v>36</v>
      </c>
      <c r="I438" s="5" t="s">
        <v>37</v>
      </c>
      <c r="J438" s="5"/>
      <c r="K438" s="5" t="str">
        <f t="shared" si="12"/>
        <v/>
      </c>
      <c r="L438" s="5" t="str">
        <f t="shared" si="13"/>
        <v>e-Notification; e-Awarding;</v>
      </c>
      <c r="M438" s="5"/>
      <c r="N438" s="5"/>
      <c r="O438" s="5"/>
      <c r="P438" s="5" t="s">
        <v>36</v>
      </c>
      <c r="Q438" s="5"/>
      <c r="R438" s="5"/>
      <c r="S438" s="5"/>
      <c r="T438" s="5" t="s">
        <v>36</v>
      </c>
      <c r="U438" s="5"/>
      <c r="V438" s="5"/>
      <c r="W438" s="5"/>
      <c r="X438" s="5"/>
      <c r="Y438" s="5"/>
    </row>
    <row r="439" spans="1:25" ht="14.25">
      <c r="A439" s="5" t="s">
        <v>992</v>
      </c>
      <c r="B439" s="5" t="s">
        <v>993</v>
      </c>
      <c r="C439" s="5" t="s">
        <v>994</v>
      </c>
      <c r="D439" s="5"/>
      <c r="E439" s="5" t="s">
        <v>33</v>
      </c>
      <c r="F439" s="5" t="s">
        <v>995</v>
      </c>
      <c r="G439" s="5" t="s">
        <v>991</v>
      </c>
      <c r="H439" s="5" t="s">
        <v>36</v>
      </c>
      <c r="I439" s="5" t="s">
        <v>91</v>
      </c>
      <c r="J439" s="5"/>
      <c r="K439" s="5" t="str">
        <f t="shared" si="12"/>
        <v/>
      </c>
      <c r="L439" s="5" t="str">
        <f t="shared" si="13"/>
        <v>e-Notification;</v>
      </c>
      <c r="M439" s="5"/>
      <c r="N439" s="5"/>
      <c r="O439" s="5"/>
      <c r="P439" s="5" t="s">
        <v>36</v>
      </c>
      <c r="Q439" s="5"/>
      <c r="R439" s="5"/>
      <c r="S439" s="5"/>
      <c r="T439" s="5"/>
      <c r="U439" s="5"/>
      <c r="V439" s="5"/>
      <c r="W439" s="5"/>
      <c r="X439" s="5"/>
      <c r="Y439" s="5"/>
    </row>
    <row r="440" spans="1:25" ht="14.25">
      <c r="A440" t="s">
        <v>992</v>
      </c>
      <c r="B440" t="s">
        <v>993</v>
      </c>
      <c r="C440" t="s">
        <v>996</v>
      </c>
      <c r="E440" t="s">
        <v>64</v>
      </c>
      <c r="G440" t="s">
        <v>991</v>
      </c>
      <c r="K440" t="str">
        <f t="shared" si="12"/>
        <v/>
      </c>
      <c r="L440" t="str">
        <f t="shared" si="13"/>
        <v/>
      </c>
    </row>
    <row r="441" spans="1:25" ht="14.25">
      <c r="A441" t="s">
        <v>992</v>
      </c>
      <c r="B441" t="s">
        <v>993</v>
      </c>
      <c r="C441" t="s">
        <v>997</v>
      </c>
      <c r="E441" t="s">
        <v>61</v>
      </c>
      <c r="G441" t="s">
        <v>991</v>
      </c>
      <c r="K441" t="str">
        <f t="shared" si="12"/>
        <v/>
      </c>
      <c r="L441" t="str">
        <f t="shared" si="13"/>
        <v/>
      </c>
    </row>
    <row r="442" spans="1:25" ht="14.25">
      <c r="A442" t="s">
        <v>992</v>
      </c>
      <c r="B442" t="s">
        <v>993</v>
      </c>
      <c r="C442" t="s">
        <v>998</v>
      </c>
      <c r="E442" t="s">
        <v>39</v>
      </c>
      <c r="F442" t="s">
        <v>999</v>
      </c>
      <c r="G442" t="s">
        <v>991</v>
      </c>
      <c r="K442" t="str">
        <f t="shared" si="12"/>
        <v/>
      </c>
      <c r="L442" t="str">
        <f t="shared" si="13"/>
        <v/>
      </c>
    </row>
    <row r="443" spans="1:25" ht="14.25">
      <c r="A443" t="s">
        <v>992</v>
      </c>
      <c r="B443" t="s">
        <v>993</v>
      </c>
      <c r="C443" t="s">
        <v>1000</v>
      </c>
      <c r="E443" t="s">
        <v>1001</v>
      </c>
      <c r="F443" t="s">
        <v>1002</v>
      </c>
      <c r="G443" t="s">
        <v>991</v>
      </c>
      <c r="K443" t="str">
        <f t="shared" si="12"/>
        <v/>
      </c>
      <c r="L443" t="str">
        <f t="shared" si="13"/>
        <v/>
      </c>
    </row>
    <row r="444" spans="1:25" ht="14.25">
      <c r="A444" t="s">
        <v>992</v>
      </c>
      <c r="B444" t="s">
        <v>993</v>
      </c>
      <c r="C444" t="s">
        <v>1003</v>
      </c>
      <c r="E444" t="s">
        <v>1004</v>
      </c>
      <c r="F444" t="s">
        <v>1005</v>
      </c>
      <c r="G444" t="s">
        <v>1006</v>
      </c>
      <c r="K444" t="str">
        <f t="shared" si="12"/>
        <v/>
      </c>
      <c r="L444" t="str">
        <f t="shared" si="13"/>
        <v/>
      </c>
    </row>
    <row r="445" spans="1:25" ht="14.25">
      <c r="A445" s="5" t="s">
        <v>1007</v>
      </c>
      <c r="B445" s="5" t="s">
        <v>1008</v>
      </c>
      <c r="C445" s="5" t="s">
        <v>1009</v>
      </c>
      <c r="D445" s="5"/>
      <c r="E445" s="5" t="s">
        <v>33</v>
      </c>
      <c r="F445" s="5" t="s">
        <v>385</v>
      </c>
      <c r="G445" s="5" t="s">
        <v>1006</v>
      </c>
      <c r="H445" s="5" t="s">
        <v>36</v>
      </c>
      <c r="I445" s="5" t="s">
        <v>91</v>
      </c>
      <c r="J445" s="5"/>
      <c r="K445" s="5" t="str">
        <f t="shared" si="12"/>
        <v/>
      </c>
      <c r="L445" s="5" t="str">
        <f t="shared" si="13"/>
        <v>e-Notification;</v>
      </c>
      <c r="M445" s="5"/>
      <c r="N445" s="5"/>
      <c r="O445" s="5"/>
      <c r="P445" s="5" t="s">
        <v>36</v>
      </c>
      <c r="Q445" s="5"/>
      <c r="R445" s="5"/>
      <c r="S445" s="5"/>
      <c r="T445" s="5"/>
      <c r="U445" s="5"/>
      <c r="V445" s="5"/>
      <c r="W445" s="5"/>
      <c r="X445" s="5"/>
      <c r="Y445" s="5"/>
    </row>
    <row r="446" spans="1:25" ht="14.25">
      <c r="A446" t="s">
        <v>1007</v>
      </c>
      <c r="B446" t="s">
        <v>1008</v>
      </c>
      <c r="C446" t="s">
        <v>1010</v>
      </c>
      <c r="E446" t="s">
        <v>39</v>
      </c>
      <c r="F446" t="s">
        <v>1011</v>
      </c>
      <c r="G446" t="s">
        <v>1012</v>
      </c>
      <c r="K446" t="str">
        <f t="shared" si="12"/>
        <v/>
      </c>
      <c r="L446" t="str">
        <f t="shared" si="13"/>
        <v/>
      </c>
    </row>
    <row r="447" spans="1:25" ht="14.25">
      <c r="A447" s="5" t="s">
        <v>1013</v>
      </c>
      <c r="B447" s="5" t="s">
        <v>1014</v>
      </c>
      <c r="C447" s="5" t="s">
        <v>1015</v>
      </c>
      <c r="D447" s="5"/>
      <c r="E447" s="5" t="s">
        <v>33</v>
      </c>
      <c r="F447" s="5" t="s">
        <v>1016</v>
      </c>
      <c r="G447" s="5" t="s">
        <v>1012</v>
      </c>
      <c r="H447" s="5" t="s">
        <v>36</v>
      </c>
      <c r="I447" s="5" t="s">
        <v>91</v>
      </c>
      <c r="J447" s="5"/>
      <c r="K447" s="5" t="str">
        <f t="shared" si="12"/>
        <v/>
      </c>
      <c r="L447" s="5" t="str">
        <f t="shared" si="13"/>
        <v>e-Notification;</v>
      </c>
      <c r="M447" s="5"/>
      <c r="N447" s="5"/>
      <c r="O447" s="5"/>
      <c r="P447" s="5" t="s">
        <v>36</v>
      </c>
      <c r="Q447" s="5"/>
      <c r="R447" s="5"/>
      <c r="S447" s="5"/>
      <c r="T447" s="5"/>
      <c r="U447" s="5"/>
      <c r="V447" s="5"/>
      <c r="W447" s="5"/>
      <c r="X447" s="5"/>
      <c r="Y447" s="5"/>
    </row>
    <row r="448" spans="1:25" ht="14.25">
      <c r="A448" t="s">
        <v>1013</v>
      </c>
      <c r="B448" t="s">
        <v>1014</v>
      </c>
      <c r="C448" t="s">
        <v>1017</v>
      </c>
      <c r="E448" t="s">
        <v>39</v>
      </c>
      <c r="F448" t="s">
        <v>1018</v>
      </c>
      <c r="G448" t="s">
        <v>1019</v>
      </c>
      <c r="K448" t="str">
        <f t="shared" si="12"/>
        <v/>
      </c>
      <c r="L448" t="str">
        <f t="shared" si="13"/>
        <v/>
      </c>
    </row>
    <row r="449" spans="1:25" ht="14.25">
      <c r="A449" s="5" t="s">
        <v>1020</v>
      </c>
      <c r="B449" s="5" t="s">
        <v>1021</v>
      </c>
      <c r="C449" s="5" t="s">
        <v>1022</v>
      </c>
      <c r="D449" s="5"/>
      <c r="E449" s="5" t="s">
        <v>33</v>
      </c>
      <c r="F449" s="5" t="s">
        <v>385</v>
      </c>
      <c r="G449" s="5" t="s">
        <v>1019</v>
      </c>
      <c r="H449" s="5" t="s">
        <v>36</v>
      </c>
      <c r="I449" s="5" t="s">
        <v>91</v>
      </c>
      <c r="J449" s="5"/>
      <c r="K449" s="5" t="str">
        <f t="shared" si="12"/>
        <v/>
      </c>
      <c r="L449" s="5" t="str">
        <f t="shared" si="13"/>
        <v>e-Notification;</v>
      </c>
      <c r="M449" s="5"/>
      <c r="N449" s="5"/>
      <c r="O449" s="5"/>
      <c r="P449" s="5" t="s">
        <v>36</v>
      </c>
      <c r="Q449" s="5"/>
      <c r="R449" s="5"/>
      <c r="S449" s="5"/>
      <c r="T449" s="5"/>
      <c r="U449" s="5"/>
      <c r="V449" s="5"/>
      <c r="W449" s="5"/>
      <c r="X449" s="5"/>
      <c r="Y449" s="5"/>
    </row>
    <row r="450" spans="1:25" ht="14.25">
      <c r="A450" t="s">
        <v>1020</v>
      </c>
      <c r="B450" t="s">
        <v>1021</v>
      </c>
      <c r="C450" t="s">
        <v>1010</v>
      </c>
      <c r="E450" t="s">
        <v>39</v>
      </c>
      <c r="F450" t="s">
        <v>1011</v>
      </c>
      <c r="G450" t="s">
        <v>1023</v>
      </c>
      <c r="K450" t="str">
        <f t="shared" si="12"/>
        <v/>
      </c>
      <c r="L450" t="str">
        <f t="shared" si="13"/>
        <v/>
      </c>
    </row>
    <row r="451" spans="1:25" ht="14.25">
      <c r="A451" s="5" t="s">
        <v>1024</v>
      </c>
      <c r="B451" s="5" t="s">
        <v>1025</v>
      </c>
      <c r="C451" s="5" t="s">
        <v>1026</v>
      </c>
      <c r="D451" s="5"/>
      <c r="E451" s="5" t="s">
        <v>33</v>
      </c>
      <c r="F451" s="5"/>
      <c r="G451" s="5" t="s">
        <v>1023</v>
      </c>
      <c r="H451" s="5" t="s">
        <v>36</v>
      </c>
      <c r="I451" s="5" t="s">
        <v>37</v>
      </c>
      <c r="J451" s="5"/>
      <c r="K451" s="5" t="str">
        <f t="shared" si="12"/>
        <v/>
      </c>
      <c r="L451" s="5" t="str">
        <f t="shared" si="13"/>
        <v>e-Notification; e-Submission;</v>
      </c>
      <c r="M451" s="5"/>
      <c r="N451" s="5"/>
      <c r="O451" s="5"/>
      <c r="P451" s="5" t="s">
        <v>36</v>
      </c>
      <c r="Q451" s="5"/>
      <c r="R451" s="5" t="s">
        <v>36</v>
      </c>
      <c r="S451" s="5"/>
      <c r="T451" s="5"/>
      <c r="U451" s="5"/>
      <c r="V451" s="5"/>
      <c r="W451" s="5"/>
      <c r="X451" s="5"/>
      <c r="Y451" s="5"/>
    </row>
    <row r="452" spans="1:25" ht="14.25">
      <c r="A452" t="s">
        <v>1024</v>
      </c>
      <c r="B452" t="s">
        <v>1025</v>
      </c>
      <c r="C452" t="s">
        <v>1027</v>
      </c>
      <c r="E452" t="s">
        <v>64</v>
      </c>
      <c r="G452" t="s">
        <v>1023</v>
      </c>
      <c r="K452" t="str">
        <f t="shared" si="12"/>
        <v/>
      </c>
      <c r="L452" t="str">
        <f t="shared" si="13"/>
        <v/>
      </c>
    </row>
    <row r="453" spans="1:25" ht="14.25">
      <c r="A453" t="s">
        <v>1024</v>
      </c>
      <c r="B453" t="s">
        <v>1025</v>
      </c>
      <c r="C453" t="s">
        <v>1028</v>
      </c>
      <c r="E453" t="s">
        <v>64</v>
      </c>
      <c r="G453" t="s">
        <v>1023</v>
      </c>
      <c r="K453" t="str">
        <f t="shared" si="12"/>
        <v/>
      </c>
      <c r="L453" t="str">
        <f t="shared" si="13"/>
        <v/>
      </c>
    </row>
    <row r="454" spans="1:25" ht="14.25">
      <c r="A454" t="s">
        <v>1024</v>
      </c>
      <c r="B454" t="s">
        <v>1025</v>
      </c>
      <c r="C454" t="s">
        <v>1029</v>
      </c>
      <c r="E454" t="s">
        <v>39</v>
      </c>
      <c r="F454" t="s">
        <v>1030</v>
      </c>
      <c r="G454" t="s">
        <v>1023</v>
      </c>
      <c r="K454" t="str">
        <f t="shared" si="12"/>
        <v/>
      </c>
      <c r="L454" t="str">
        <f t="shared" si="13"/>
        <v/>
      </c>
    </row>
    <row r="455" spans="1:25" ht="14.25">
      <c r="A455" t="s">
        <v>1024</v>
      </c>
      <c r="B455" t="s">
        <v>1025</v>
      </c>
      <c r="C455" t="s">
        <v>1031</v>
      </c>
      <c r="E455" t="s">
        <v>39</v>
      </c>
      <c r="F455" t="s">
        <v>388</v>
      </c>
      <c r="G455" t="s">
        <v>1032</v>
      </c>
      <c r="K455" t="str">
        <f t="shared" si="12"/>
        <v/>
      </c>
      <c r="L455" t="str">
        <f t="shared" si="13"/>
        <v/>
      </c>
    </row>
    <row r="456" spans="1:25" ht="14.25">
      <c r="A456" t="s">
        <v>1024</v>
      </c>
      <c r="B456" t="s">
        <v>1025</v>
      </c>
      <c r="C456" t="s">
        <v>1033</v>
      </c>
      <c r="E456" t="s">
        <v>44</v>
      </c>
      <c r="G456" t="s">
        <v>1032</v>
      </c>
      <c r="K456" t="str">
        <f t="shared" si="12"/>
        <v/>
      </c>
      <c r="L456" t="str">
        <f t="shared" si="13"/>
        <v/>
      </c>
    </row>
    <row r="457" spans="1:25" ht="14.25">
      <c r="A457" t="s">
        <v>1024</v>
      </c>
      <c r="B457" t="s">
        <v>1025</v>
      </c>
      <c r="C457" t="s">
        <v>1033</v>
      </c>
      <c r="E457" t="s">
        <v>45</v>
      </c>
      <c r="G457" t="s">
        <v>1034</v>
      </c>
      <c r="K457" t="str">
        <f t="shared" si="12"/>
        <v/>
      </c>
      <c r="L457" t="str">
        <f t="shared" si="13"/>
        <v/>
      </c>
    </row>
    <row r="458" spans="1:25" ht="14.25">
      <c r="A458" s="5" t="s">
        <v>1035</v>
      </c>
      <c r="B458" s="5" t="s">
        <v>1036</v>
      </c>
      <c r="C458" s="5" t="s">
        <v>1037</v>
      </c>
      <c r="D458" s="5"/>
      <c r="E458" s="5" t="s">
        <v>33</v>
      </c>
      <c r="F458" s="5"/>
      <c r="G458" s="5" t="s">
        <v>1034</v>
      </c>
      <c r="H458" s="5" t="s">
        <v>36</v>
      </c>
      <c r="I458" s="5" t="s">
        <v>37</v>
      </c>
      <c r="J458" s="5"/>
      <c r="K458" s="5" t="str">
        <f t="shared" si="12"/>
        <v/>
      </c>
      <c r="L458" s="5" t="str">
        <f t="shared" si="13"/>
        <v>e-Notification;</v>
      </c>
      <c r="M458" s="5"/>
      <c r="N458" s="5"/>
      <c r="O458" s="5"/>
      <c r="P458" s="5" t="s">
        <v>36</v>
      </c>
      <c r="Q458" s="5"/>
      <c r="R458" s="5"/>
      <c r="S458" s="5"/>
      <c r="T458" s="5"/>
      <c r="U458" s="5"/>
      <c r="V458" s="5"/>
      <c r="W458" s="5"/>
      <c r="X458" s="5"/>
      <c r="Y458" s="5"/>
    </row>
    <row r="459" spans="1:25" ht="14.25">
      <c r="A459" t="s">
        <v>1035</v>
      </c>
      <c r="B459" t="s">
        <v>1036</v>
      </c>
      <c r="C459" t="s">
        <v>1038</v>
      </c>
      <c r="E459" t="s">
        <v>64</v>
      </c>
      <c r="G459" t="s">
        <v>1034</v>
      </c>
      <c r="K459" t="str">
        <f t="shared" si="12"/>
        <v/>
      </c>
      <c r="L459" t="str">
        <f t="shared" si="13"/>
        <v/>
      </c>
    </row>
    <row r="460" spans="1:25" ht="14.25">
      <c r="A460" t="s">
        <v>1035</v>
      </c>
      <c r="B460" t="s">
        <v>1036</v>
      </c>
      <c r="C460" t="s">
        <v>1039</v>
      </c>
      <c r="E460" t="s">
        <v>39</v>
      </c>
      <c r="F460" t="s">
        <v>1040</v>
      </c>
      <c r="G460" t="s">
        <v>1034</v>
      </c>
      <c r="K460" t="str">
        <f t="shared" si="12"/>
        <v/>
      </c>
      <c r="L460" t="str">
        <f t="shared" si="13"/>
        <v/>
      </c>
    </row>
    <row r="461" spans="1:25" ht="14.25">
      <c r="A461" t="s">
        <v>1035</v>
      </c>
      <c r="B461" t="s">
        <v>1036</v>
      </c>
      <c r="C461" t="s">
        <v>1041</v>
      </c>
      <c r="E461" t="s">
        <v>61</v>
      </c>
      <c r="G461" t="s">
        <v>1034</v>
      </c>
      <c r="K461" t="str">
        <f t="shared" si="12"/>
        <v/>
      </c>
      <c r="L461" t="str">
        <f t="shared" si="13"/>
        <v/>
      </c>
    </row>
    <row r="462" spans="1:25" ht="14.25">
      <c r="A462" t="s">
        <v>1035</v>
      </c>
      <c r="B462" t="s">
        <v>1036</v>
      </c>
      <c r="C462" t="s">
        <v>1042</v>
      </c>
      <c r="E462" t="s">
        <v>192</v>
      </c>
      <c r="G462" t="s">
        <v>1034</v>
      </c>
      <c r="K462" t="str">
        <f t="shared" si="12"/>
        <v/>
      </c>
      <c r="L462" t="str">
        <f t="shared" si="13"/>
        <v/>
      </c>
    </row>
    <row r="463" spans="1:25" ht="14.25">
      <c r="A463" t="s">
        <v>1035</v>
      </c>
      <c r="B463" t="s">
        <v>1036</v>
      </c>
      <c r="C463" t="s">
        <v>1043</v>
      </c>
      <c r="E463" t="s">
        <v>107</v>
      </c>
      <c r="G463" t="s">
        <v>1044</v>
      </c>
      <c r="K463" t="str">
        <f t="shared" si="12"/>
        <v/>
      </c>
      <c r="L463" t="str">
        <f t="shared" si="13"/>
        <v/>
      </c>
    </row>
    <row r="464" spans="1:25" ht="14.25">
      <c r="A464" s="5" t="s">
        <v>1045</v>
      </c>
      <c r="B464" s="5" t="s">
        <v>1046</v>
      </c>
      <c r="C464" s="5" t="s">
        <v>1047</v>
      </c>
      <c r="D464" s="5"/>
      <c r="E464" s="5" t="s">
        <v>61</v>
      </c>
      <c r="F464" s="5" t="s">
        <v>1048</v>
      </c>
      <c r="G464" s="5" t="s">
        <v>1044</v>
      </c>
      <c r="H464" s="5" t="s">
        <v>36</v>
      </c>
      <c r="I464" s="5" t="s">
        <v>217</v>
      </c>
      <c r="J464" s="5"/>
      <c r="K464" s="5" t="str">
        <f t="shared" si="12"/>
        <v/>
      </c>
      <c r="L464" s="5" t="str">
        <f t="shared" si="13"/>
        <v>e-Notification;</v>
      </c>
      <c r="M464" s="5"/>
      <c r="N464" s="5"/>
      <c r="O464" s="5"/>
      <c r="P464" s="5" t="s">
        <v>36</v>
      </c>
      <c r="Q464" s="5"/>
      <c r="R464" s="5"/>
      <c r="S464" s="5"/>
      <c r="T464" s="5"/>
      <c r="U464" s="5"/>
      <c r="V464" s="5"/>
      <c r="W464" s="5"/>
      <c r="X464" s="5"/>
      <c r="Y464" s="5"/>
    </row>
    <row r="465" spans="1:25" ht="14.25">
      <c r="A465" t="s">
        <v>1045</v>
      </c>
      <c r="B465" t="s">
        <v>1046</v>
      </c>
      <c r="C465" t="s">
        <v>1049</v>
      </c>
      <c r="E465" t="s">
        <v>61</v>
      </c>
      <c r="G465" t="s">
        <v>1050</v>
      </c>
      <c r="K465" t="str">
        <f t="shared" si="12"/>
        <v/>
      </c>
      <c r="L465" t="str">
        <f t="shared" si="13"/>
        <v/>
      </c>
    </row>
    <row r="466" spans="1:25" ht="14.25">
      <c r="A466" s="5" t="s">
        <v>1051</v>
      </c>
      <c r="B466" s="5" t="s">
        <v>1052</v>
      </c>
      <c r="C466" s="5" t="s">
        <v>1053</v>
      </c>
      <c r="D466" s="5"/>
      <c r="E466" s="5" t="s">
        <v>33</v>
      </c>
      <c r="F466" s="5" t="s">
        <v>385</v>
      </c>
      <c r="G466" s="5" t="s">
        <v>1050</v>
      </c>
      <c r="H466" s="5" t="s">
        <v>36</v>
      </c>
      <c r="I466" s="5" t="s">
        <v>91</v>
      </c>
      <c r="J466" s="5"/>
      <c r="K466" s="5" t="str">
        <f t="shared" si="12"/>
        <v/>
      </c>
      <c r="L466" s="5" t="str">
        <f t="shared" si="13"/>
        <v>e-Notification; e-Payment;</v>
      </c>
      <c r="M466" s="5"/>
      <c r="N466" s="5"/>
      <c r="O466" s="5"/>
      <c r="P466" s="5" t="s">
        <v>36</v>
      </c>
      <c r="Q466" s="5"/>
      <c r="R466" s="5"/>
      <c r="S466" s="5"/>
      <c r="T466" s="5"/>
      <c r="U466" s="5"/>
      <c r="V466" s="5"/>
      <c r="W466" s="5"/>
      <c r="X466" s="5"/>
      <c r="Y466" s="5" t="s">
        <v>36</v>
      </c>
    </row>
    <row r="467" spans="1:25" ht="14.25">
      <c r="A467" t="s">
        <v>1051</v>
      </c>
      <c r="B467" t="s">
        <v>1052</v>
      </c>
      <c r="C467" t="s">
        <v>1054</v>
      </c>
      <c r="E467" t="s">
        <v>39</v>
      </c>
      <c r="F467" t="s">
        <v>1055</v>
      </c>
      <c r="G467" t="s">
        <v>1050</v>
      </c>
      <c r="K467" t="str">
        <f t="shared" si="12"/>
        <v/>
      </c>
      <c r="L467" t="str">
        <f t="shared" si="13"/>
        <v/>
      </c>
    </row>
    <row r="468" spans="1:25" ht="14.25">
      <c r="A468" t="s">
        <v>1051</v>
      </c>
      <c r="B468" t="s">
        <v>1052</v>
      </c>
      <c r="C468" t="s">
        <v>1056</v>
      </c>
      <c r="E468" t="s">
        <v>44</v>
      </c>
      <c r="K468" t="str">
        <f t="shared" ref="K468:K531" si="14">CONCATENATE(IF(M468="YES","UC1;",""),IF(N468="YES"," UC2;",""),IF(O468="YES"," UC3",""))</f>
        <v/>
      </c>
      <c r="L468" t="str">
        <f t="shared" ref="L468:L531" si="15">CONCATENATE(IF(P468="YES","e-Notification;",""),IF(Q468="YES"," e-Access;",""),IF(R468="YES"," e-Submission;",""),IF(S468="YES"," e-Evaluation;",""),IF(T468="YES"," e-Awarding;",""),IF(U468="YES"," e-Request;",""),IF(V468="YES"," e-Ordering;",""),IF(W468="YES"," e-Fulfiltment;",""),IF(X468="YES"," e-Invoicing;",""),IF(Y468="YES"," e-Payment;",""))</f>
        <v/>
      </c>
    </row>
    <row r="469" spans="1:25" ht="14.25">
      <c r="A469" t="s">
        <v>1051</v>
      </c>
      <c r="B469" t="s">
        <v>1052</v>
      </c>
      <c r="C469" t="s">
        <v>1056</v>
      </c>
      <c r="E469" t="s">
        <v>45</v>
      </c>
      <c r="G469" t="s">
        <v>1057</v>
      </c>
      <c r="K469" t="str">
        <f t="shared" si="14"/>
        <v/>
      </c>
      <c r="L469" t="str">
        <f t="shared" si="15"/>
        <v/>
      </c>
    </row>
    <row r="470" spans="1:25" ht="14.25">
      <c r="A470" s="5" t="s">
        <v>1058</v>
      </c>
      <c r="B470" s="5" t="s">
        <v>1059</v>
      </c>
      <c r="C470" s="5" t="s">
        <v>1060</v>
      </c>
      <c r="D470" s="5"/>
      <c r="E470" s="5" t="s">
        <v>33</v>
      </c>
      <c r="F470" s="5" t="s">
        <v>385</v>
      </c>
      <c r="G470" s="5" t="s">
        <v>1057</v>
      </c>
      <c r="H470" s="5" t="s">
        <v>36</v>
      </c>
      <c r="I470" s="5" t="s">
        <v>91</v>
      </c>
      <c r="J470" s="5"/>
      <c r="K470" s="5" t="str">
        <f t="shared" si="14"/>
        <v>UC1; UC2;</v>
      </c>
      <c r="L470" s="5" t="str">
        <f t="shared" si="15"/>
        <v>e-Notification;</v>
      </c>
      <c r="M470" s="5" t="s">
        <v>36</v>
      </c>
      <c r="N470" s="5" t="s">
        <v>36</v>
      </c>
      <c r="O470" s="5"/>
      <c r="P470" s="5" t="s">
        <v>36</v>
      </c>
      <c r="Q470" s="5"/>
      <c r="R470" s="5"/>
      <c r="S470" s="5"/>
      <c r="T470" s="5"/>
      <c r="U470" s="5"/>
      <c r="V470" s="5"/>
      <c r="W470" s="5"/>
      <c r="X470" s="5"/>
      <c r="Y470" s="5"/>
    </row>
    <row r="471" spans="1:25" ht="14.25">
      <c r="A471" t="s">
        <v>1058</v>
      </c>
      <c r="B471" t="s">
        <v>1059</v>
      </c>
      <c r="C471" t="s">
        <v>1061</v>
      </c>
      <c r="E471" t="s">
        <v>39</v>
      </c>
      <c r="F471" t="s">
        <v>1055</v>
      </c>
      <c r="G471" t="s">
        <v>1057</v>
      </c>
      <c r="K471" t="str">
        <f t="shared" si="14"/>
        <v/>
      </c>
      <c r="L471" t="str">
        <f t="shared" si="15"/>
        <v/>
      </c>
    </row>
    <row r="472" spans="1:25" ht="14.25">
      <c r="A472" t="s">
        <v>1058</v>
      </c>
      <c r="B472" t="s">
        <v>1059</v>
      </c>
      <c r="C472" t="s">
        <v>1062</v>
      </c>
      <c r="E472" t="s">
        <v>61</v>
      </c>
      <c r="G472" t="s">
        <v>1063</v>
      </c>
      <c r="K472" t="str">
        <f t="shared" si="14"/>
        <v/>
      </c>
      <c r="L472" t="str">
        <f t="shared" si="15"/>
        <v/>
      </c>
    </row>
    <row r="473" spans="1:25" ht="14.25">
      <c r="A473" s="5" t="s">
        <v>1064</v>
      </c>
      <c r="B473" s="5" t="s">
        <v>1065</v>
      </c>
      <c r="C473" s="5" t="s">
        <v>1066</v>
      </c>
      <c r="D473" s="5"/>
      <c r="E473" s="5" t="s">
        <v>33</v>
      </c>
      <c r="F473" s="5" t="s">
        <v>71</v>
      </c>
      <c r="G473" s="5" t="s">
        <v>1063</v>
      </c>
      <c r="H473" s="5" t="s">
        <v>36</v>
      </c>
      <c r="I473" s="5" t="s">
        <v>72</v>
      </c>
      <c r="J473" s="5"/>
      <c r="K473" s="5" t="str">
        <f t="shared" si="14"/>
        <v/>
      </c>
      <c r="L473" s="5" t="str">
        <f t="shared" si="15"/>
        <v>e-Notification; e-Submission;</v>
      </c>
      <c r="M473" s="5"/>
      <c r="N473" s="5"/>
      <c r="O473" s="5"/>
      <c r="P473" s="5" t="s">
        <v>36</v>
      </c>
      <c r="Q473" s="5"/>
      <c r="R473" s="5" t="s">
        <v>36</v>
      </c>
      <c r="S473" s="5"/>
      <c r="T473" s="5"/>
      <c r="U473" s="5"/>
      <c r="V473" s="5"/>
      <c r="W473" s="5"/>
      <c r="X473" s="5"/>
      <c r="Y473" s="5"/>
    </row>
    <row r="474" spans="1:25" ht="14.25">
      <c r="A474" t="s">
        <v>1064</v>
      </c>
      <c r="B474" t="s">
        <v>1065</v>
      </c>
      <c r="C474" t="s">
        <v>1067</v>
      </c>
      <c r="E474" t="s">
        <v>64</v>
      </c>
      <c r="G474" t="s">
        <v>1063</v>
      </c>
      <c r="K474" t="str">
        <f t="shared" si="14"/>
        <v/>
      </c>
      <c r="L474" t="str">
        <f t="shared" si="15"/>
        <v/>
      </c>
    </row>
    <row r="475" spans="1:25" ht="14.25">
      <c r="A475" t="s">
        <v>1064</v>
      </c>
      <c r="B475" t="s">
        <v>1065</v>
      </c>
      <c r="C475" t="s">
        <v>1068</v>
      </c>
      <c r="E475" t="s">
        <v>61</v>
      </c>
      <c r="G475" t="s">
        <v>1069</v>
      </c>
      <c r="K475" t="str">
        <f t="shared" si="14"/>
        <v/>
      </c>
      <c r="L475" t="str">
        <f t="shared" si="15"/>
        <v/>
      </c>
    </row>
    <row r="476" spans="1:25" ht="14.25">
      <c r="A476" s="5" t="s">
        <v>1070</v>
      </c>
      <c r="B476" s="5" t="s">
        <v>1071</v>
      </c>
      <c r="C476" s="5" t="s">
        <v>1072</v>
      </c>
      <c r="D476" s="5"/>
      <c r="E476" s="5" t="s">
        <v>33</v>
      </c>
      <c r="F476" s="5" t="s">
        <v>71</v>
      </c>
      <c r="G476" s="5" t="s">
        <v>1069</v>
      </c>
      <c r="H476" s="5" t="s">
        <v>36</v>
      </c>
      <c r="I476" s="5" t="s">
        <v>217</v>
      </c>
      <c r="J476" s="5"/>
      <c r="K476" s="5" t="str">
        <f t="shared" si="14"/>
        <v/>
      </c>
      <c r="L476" s="5" t="str">
        <f t="shared" si="15"/>
        <v>e-Notification;</v>
      </c>
      <c r="M476" s="5"/>
      <c r="N476" s="5"/>
      <c r="O476" s="5"/>
      <c r="P476" s="5" t="s">
        <v>36</v>
      </c>
      <c r="Q476" s="5"/>
      <c r="R476" s="5"/>
      <c r="S476" s="5"/>
      <c r="T476" s="5"/>
      <c r="U476" s="5"/>
      <c r="V476" s="5"/>
      <c r="W476" s="5"/>
      <c r="X476" s="5"/>
      <c r="Y476" s="5"/>
    </row>
    <row r="477" spans="1:25" ht="14.25">
      <c r="A477" t="s">
        <v>1070</v>
      </c>
      <c r="B477" t="s">
        <v>1071</v>
      </c>
      <c r="C477" t="s">
        <v>1073</v>
      </c>
      <c r="E477" t="s">
        <v>61</v>
      </c>
      <c r="G477" t="s">
        <v>1069</v>
      </c>
      <c r="K477" t="str">
        <f t="shared" si="14"/>
        <v/>
      </c>
      <c r="L477" t="str">
        <f t="shared" si="15"/>
        <v/>
      </c>
    </row>
    <row r="478" spans="1:25" ht="14.25">
      <c r="A478" t="s">
        <v>1070</v>
      </c>
      <c r="B478" t="s">
        <v>1071</v>
      </c>
      <c r="C478" t="s">
        <v>1074</v>
      </c>
      <c r="E478" t="s">
        <v>39</v>
      </c>
      <c r="F478" t="s">
        <v>869</v>
      </c>
      <c r="G478" t="s">
        <v>1075</v>
      </c>
      <c r="K478" t="str">
        <f t="shared" si="14"/>
        <v/>
      </c>
      <c r="L478" t="str">
        <f t="shared" si="15"/>
        <v/>
      </c>
    </row>
    <row r="479" spans="1:25" ht="14.25">
      <c r="A479" s="5" t="s">
        <v>1076</v>
      </c>
      <c r="B479" s="5" t="s">
        <v>1077</v>
      </c>
      <c r="C479" s="5" t="s">
        <v>1078</v>
      </c>
      <c r="D479" s="5"/>
      <c r="E479" s="5" t="s">
        <v>33</v>
      </c>
      <c r="F479" s="5"/>
      <c r="G479" s="5" t="s">
        <v>1075</v>
      </c>
      <c r="H479" s="5" t="s">
        <v>36</v>
      </c>
      <c r="I479" s="5" t="s">
        <v>37</v>
      </c>
      <c r="J479" s="5"/>
      <c r="K479" s="5" t="str">
        <f t="shared" si="14"/>
        <v/>
      </c>
      <c r="L479" s="5" t="str">
        <f t="shared" si="15"/>
        <v>e-Notification;</v>
      </c>
      <c r="M479" s="5"/>
      <c r="N479" s="5"/>
      <c r="O479" s="5"/>
      <c r="P479" s="5" t="s">
        <v>36</v>
      </c>
      <c r="Q479" s="5"/>
      <c r="R479" s="5"/>
      <c r="S479" s="5"/>
      <c r="T479" s="5"/>
      <c r="U479" s="5"/>
      <c r="V479" s="5"/>
      <c r="W479" s="5"/>
      <c r="X479" s="5"/>
      <c r="Y479" s="5"/>
    </row>
    <row r="480" spans="1:25" ht="14.25">
      <c r="A480" t="s">
        <v>1076</v>
      </c>
      <c r="B480" t="s">
        <v>1077</v>
      </c>
      <c r="C480" t="s">
        <v>1079</v>
      </c>
      <c r="E480" t="s">
        <v>61</v>
      </c>
      <c r="G480" t="s">
        <v>629</v>
      </c>
      <c r="K480" t="str">
        <f t="shared" si="14"/>
        <v/>
      </c>
      <c r="L480" t="str">
        <f t="shared" si="15"/>
        <v/>
      </c>
    </row>
    <row r="481" spans="1:25" ht="14.25">
      <c r="A481" s="5" t="s">
        <v>1080</v>
      </c>
      <c r="B481" s="5" t="s">
        <v>1081</v>
      </c>
      <c r="C481" s="5" t="s">
        <v>632</v>
      </c>
      <c r="D481" s="5"/>
      <c r="E481" s="5" t="s">
        <v>64</v>
      </c>
      <c r="F481" s="5"/>
      <c r="G481" s="5" t="s">
        <v>629</v>
      </c>
      <c r="H481" s="5" t="s">
        <v>36</v>
      </c>
      <c r="I481" s="5" t="s">
        <v>349</v>
      </c>
      <c r="J481" s="5"/>
      <c r="K481" s="5" t="str">
        <f t="shared" si="14"/>
        <v/>
      </c>
      <c r="L481" s="5" t="str">
        <f t="shared" si="15"/>
        <v>e-Notification;</v>
      </c>
      <c r="M481" s="5"/>
      <c r="N481" s="5"/>
      <c r="O481" s="5"/>
      <c r="P481" s="5" t="s">
        <v>36</v>
      </c>
      <c r="Q481" s="5"/>
      <c r="R481" s="5"/>
      <c r="S481" s="5"/>
      <c r="T481" s="5"/>
      <c r="U481" s="5"/>
      <c r="V481" s="5"/>
      <c r="W481" s="5"/>
      <c r="X481" s="5"/>
      <c r="Y481" s="5"/>
    </row>
    <row r="482" spans="1:25" ht="14.25">
      <c r="A482" t="s">
        <v>1080</v>
      </c>
      <c r="B482" t="s">
        <v>1081</v>
      </c>
      <c r="C482" t="s">
        <v>1082</v>
      </c>
      <c r="E482" t="s">
        <v>44</v>
      </c>
      <c r="G482" t="s">
        <v>629</v>
      </c>
      <c r="K482" t="str">
        <f t="shared" si="14"/>
        <v/>
      </c>
      <c r="L482" t="str">
        <f t="shared" si="15"/>
        <v/>
      </c>
    </row>
    <row r="483" spans="1:25" ht="14.25">
      <c r="A483" t="s">
        <v>1080</v>
      </c>
      <c r="B483" t="s">
        <v>1081</v>
      </c>
      <c r="C483" t="s">
        <v>1083</v>
      </c>
      <c r="E483" t="s">
        <v>39</v>
      </c>
      <c r="F483" t="s">
        <v>869</v>
      </c>
      <c r="G483" t="s">
        <v>629</v>
      </c>
      <c r="K483" t="str">
        <f t="shared" si="14"/>
        <v/>
      </c>
      <c r="L483" t="str">
        <f t="shared" si="15"/>
        <v/>
      </c>
    </row>
    <row r="484" spans="1:25" ht="14.25">
      <c r="A484" t="s">
        <v>1080</v>
      </c>
      <c r="B484" t="s">
        <v>1081</v>
      </c>
      <c r="C484" t="s">
        <v>1084</v>
      </c>
      <c r="E484" t="s">
        <v>56</v>
      </c>
      <c r="F484" t="s">
        <v>1085</v>
      </c>
      <c r="G484" t="s">
        <v>1086</v>
      </c>
      <c r="K484" t="str">
        <f t="shared" si="14"/>
        <v/>
      </c>
      <c r="L484" t="str">
        <f t="shared" si="15"/>
        <v/>
      </c>
    </row>
    <row r="485" spans="1:25" ht="14.25">
      <c r="A485" s="5" t="s">
        <v>1087</v>
      </c>
      <c r="B485" s="5" t="s">
        <v>1088</v>
      </c>
      <c r="C485" s="5" t="s">
        <v>552</v>
      </c>
      <c r="D485" s="5"/>
      <c r="E485" s="5" t="s">
        <v>33</v>
      </c>
      <c r="F485" s="5"/>
      <c r="G485" s="5" t="s">
        <v>1086</v>
      </c>
      <c r="H485" s="5" t="s">
        <v>36</v>
      </c>
      <c r="I485" s="5" t="s">
        <v>37</v>
      </c>
      <c r="J485" s="5"/>
      <c r="K485" s="5" t="str">
        <f t="shared" si="14"/>
        <v/>
      </c>
      <c r="L485" s="5" t="str">
        <f t="shared" si="15"/>
        <v>e-Notification;</v>
      </c>
      <c r="M485" s="5"/>
      <c r="N485" s="5"/>
      <c r="O485" s="5"/>
      <c r="P485" s="5" t="s">
        <v>36</v>
      </c>
      <c r="Q485" s="5"/>
      <c r="R485" s="5"/>
      <c r="S485" s="5"/>
      <c r="T485" s="5"/>
      <c r="U485" s="5"/>
      <c r="V485" s="5"/>
      <c r="W485" s="5"/>
      <c r="X485" s="5"/>
      <c r="Y485" s="5"/>
    </row>
    <row r="486" spans="1:25" ht="14.25">
      <c r="A486" t="s">
        <v>1087</v>
      </c>
      <c r="B486" t="s">
        <v>1088</v>
      </c>
      <c r="C486" t="s">
        <v>1089</v>
      </c>
      <c r="E486" t="s">
        <v>554</v>
      </c>
      <c r="G486" t="s">
        <v>1090</v>
      </c>
      <c r="K486" t="str">
        <f t="shared" si="14"/>
        <v/>
      </c>
      <c r="L486" t="str">
        <f t="shared" si="15"/>
        <v/>
      </c>
    </row>
    <row r="487" spans="1:25" ht="14.25">
      <c r="A487" s="5" t="s">
        <v>1091</v>
      </c>
      <c r="B487" s="5" t="s">
        <v>1092</v>
      </c>
      <c r="C487" s="5" t="s">
        <v>1093</v>
      </c>
      <c r="D487" s="5"/>
      <c r="E487" s="5" t="s">
        <v>33</v>
      </c>
      <c r="F487" s="5"/>
      <c r="G487" s="5" t="s">
        <v>1090</v>
      </c>
      <c r="H487" s="5" t="s">
        <v>36</v>
      </c>
      <c r="I487" s="5" t="s">
        <v>37</v>
      </c>
      <c r="J487" s="5"/>
      <c r="K487" s="5" t="str">
        <f t="shared" si="14"/>
        <v/>
      </c>
      <c r="L487" s="5" t="str">
        <f t="shared" si="15"/>
        <v>e-Notification;</v>
      </c>
      <c r="M487" s="5"/>
      <c r="N487" s="5"/>
      <c r="O487" s="5"/>
      <c r="P487" s="5" t="s">
        <v>36</v>
      </c>
      <c r="Q487" s="5"/>
      <c r="R487" s="5"/>
      <c r="S487" s="5"/>
      <c r="T487" s="5"/>
      <c r="U487" s="5"/>
      <c r="V487" s="5"/>
      <c r="W487" s="5"/>
      <c r="X487" s="5"/>
      <c r="Y487" s="5"/>
    </row>
    <row r="488" spans="1:25" ht="14.25">
      <c r="A488" t="s">
        <v>1091</v>
      </c>
      <c r="B488" t="s">
        <v>1092</v>
      </c>
      <c r="C488" t="s">
        <v>1094</v>
      </c>
      <c r="E488" t="s">
        <v>192</v>
      </c>
      <c r="G488" t="s">
        <v>1095</v>
      </c>
      <c r="K488" t="str">
        <f t="shared" si="14"/>
        <v/>
      </c>
      <c r="L488" t="str">
        <f t="shared" si="15"/>
        <v/>
      </c>
    </row>
    <row r="489" spans="1:25" ht="14.25">
      <c r="A489" s="5" t="s">
        <v>1096</v>
      </c>
      <c r="B489" s="5" t="s">
        <v>1097</v>
      </c>
      <c r="C489" s="5" t="s">
        <v>1098</v>
      </c>
      <c r="D489" s="5"/>
      <c r="E489" s="5" t="s">
        <v>33</v>
      </c>
      <c r="F489" s="5" t="s">
        <v>240</v>
      </c>
      <c r="G489" s="5" t="s">
        <v>1095</v>
      </c>
      <c r="H489" s="5" t="s">
        <v>36</v>
      </c>
      <c r="I489" s="5" t="s">
        <v>91</v>
      </c>
      <c r="J489" s="5"/>
      <c r="K489" s="5" t="str">
        <f t="shared" si="14"/>
        <v/>
      </c>
      <c r="L489" s="5" t="str">
        <f t="shared" si="15"/>
        <v>e-Notification;</v>
      </c>
      <c r="M489" s="5"/>
      <c r="N489" s="5"/>
      <c r="O489" s="5"/>
      <c r="P489" s="5" t="s">
        <v>36</v>
      </c>
      <c r="Q489" s="5"/>
      <c r="R489" s="5"/>
      <c r="S489" s="5"/>
      <c r="T489" s="5"/>
      <c r="U489" s="5"/>
      <c r="V489" s="5"/>
      <c r="W489" s="5"/>
      <c r="X489" s="5"/>
      <c r="Y489" s="5"/>
    </row>
    <row r="490" spans="1:25" ht="14.25">
      <c r="A490" t="s">
        <v>1096</v>
      </c>
      <c r="B490" t="s">
        <v>1097</v>
      </c>
      <c r="C490" t="s">
        <v>1099</v>
      </c>
      <c r="E490" t="s">
        <v>39</v>
      </c>
      <c r="F490" t="s">
        <v>1100</v>
      </c>
      <c r="G490" t="s">
        <v>1101</v>
      </c>
      <c r="K490" t="str">
        <f t="shared" si="14"/>
        <v/>
      </c>
      <c r="L490" t="str">
        <f t="shared" si="15"/>
        <v/>
      </c>
    </row>
    <row r="491" spans="1:25" ht="14.25">
      <c r="A491" s="5" t="s">
        <v>1102</v>
      </c>
      <c r="B491" s="5" t="s">
        <v>1103</v>
      </c>
      <c r="C491" s="5" t="s">
        <v>1104</v>
      </c>
      <c r="D491" s="5"/>
      <c r="E491" s="5" t="s">
        <v>33</v>
      </c>
      <c r="F491" s="5" t="s">
        <v>1105</v>
      </c>
      <c r="G491" s="5" t="s">
        <v>1101</v>
      </c>
      <c r="H491" s="5" t="s">
        <v>36</v>
      </c>
      <c r="I491" s="5" t="s">
        <v>37</v>
      </c>
      <c r="J491" s="5"/>
      <c r="K491" s="5" t="str">
        <f t="shared" si="14"/>
        <v/>
      </c>
      <c r="L491" s="5" t="str">
        <f t="shared" si="15"/>
        <v>e-Notification; e-Awarding; e-Payment;</v>
      </c>
      <c r="M491" s="5"/>
      <c r="N491" s="5"/>
      <c r="O491" s="5"/>
      <c r="P491" s="5" t="s">
        <v>36</v>
      </c>
      <c r="Q491" s="5"/>
      <c r="R491" s="5"/>
      <c r="S491" s="5"/>
      <c r="T491" s="5" t="s">
        <v>36</v>
      </c>
      <c r="U491" s="5"/>
      <c r="V491" s="5"/>
      <c r="W491" s="5"/>
      <c r="X491" s="5"/>
      <c r="Y491" s="5" t="s">
        <v>36</v>
      </c>
    </row>
    <row r="492" spans="1:25" ht="14.25">
      <c r="A492" s="5" t="s">
        <v>1102</v>
      </c>
      <c r="B492" s="5" t="s">
        <v>1103</v>
      </c>
      <c r="C492" s="5" t="s">
        <v>1106</v>
      </c>
      <c r="D492" s="5"/>
      <c r="E492" s="5" t="s">
        <v>33</v>
      </c>
      <c r="F492" s="5" t="s">
        <v>1107</v>
      </c>
      <c r="G492" s="5" t="s">
        <v>1101</v>
      </c>
      <c r="H492" s="5" t="s">
        <v>36</v>
      </c>
      <c r="I492" s="5" t="s">
        <v>37</v>
      </c>
      <c r="J492" s="5"/>
      <c r="K492" s="5" t="str">
        <f t="shared" si="14"/>
        <v/>
      </c>
      <c r="L492" s="5" t="str">
        <f t="shared" si="15"/>
        <v>e-Notification; e-Awarding; e-Payment;</v>
      </c>
      <c r="M492" s="5"/>
      <c r="N492" s="5"/>
      <c r="O492" s="5"/>
      <c r="P492" s="5" t="s">
        <v>36</v>
      </c>
      <c r="Q492" s="5"/>
      <c r="R492" s="5"/>
      <c r="S492" s="5"/>
      <c r="T492" s="5" t="s">
        <v>36</v>
      </c>
      <c r="U492" s="5"/>
      <c r="V492" s="5"/>
      <c r="W492" s="5"/>
      <c r="X492" s="5"/>
      <c r="Y492" s="5" t="s">
        <v>36</v>
      </c>
    </row>
    <row r="493" spans="1:25" ht="14.25">
      <c r="A493" t="s">
        <v>1102</v>
      </c>
      <c r="B493" t="s">
        <v>1103</v>
      </c>
      <c r="C493" t="s">
        <v>1108</v>
      </c>
      <c r="E493" t="s">
        <v>61</v>
      </c>
      <c r="G493" t="s">
        <v>1101</v>
      </c>
      <c r="K493" t="str">
        <f t="shared" si="14"/>
        <v/>
      </c>
      <c r="L493" t="str">
        <f t="shared" si="15"/>
        <v/>
      </c>
    </row>
    <row r="494" spans="1:25" ht="14.25">
      <c r="A494" t="s">
        <v>1102</v>
      </c>
      <c r="B494" t="s">
        <v>1103</v>
      </c>
      <c r="C494" t="s">
        <v>1109</v>
      </c>
      <c r="E494" t="s">
        <v>44</v>
      </c>
      <c r="G494" t="s">
        <v>1101</v>
      </c>
      <c r="K494" t="str">
        <f t="shared" si="14"/>
        <v/>
      </c>
      <c r="L494" t="str">
        <f t="shared" si="15"/>
        <v/>
      </c>
    </row>
    <row r="495" spans="1:25" ht="14.25">
      <c r="A495" t="s">
        <v>1102</v>
      </c>
      <c r="B495" t="s">
        <v>1103</v>
      </c>
      <c r="C495" t="s">
        <v>1110</v>
      </c>
      <c r="E495" t="s">
        <v>39</v>
      </c>
      <c r="F495" t="s">
        <v>1111</v>
      </c>
      <c r="G495" t="s">
        <v>1101</v>
      </c>
      <c r="K495" t="str">
        <f t="shared" si="14"/>
        <v/>
      </c>
      <c r="L495" t="str">
        <f t="shared" si="15"/>
        <v/>
      </c>
    </row>
    <row r="496" spans="1:25" ht="14.25">
      <c r="A496" t="s">
        <v>1102</v>
      </c>
      <c r="B496" t="s">
        <v>1103</v>
      </c>
      <c r="C496" t="s">
        <v>1112</v>
      </c>
      <c r="E496" t="s">
        <v>729</v>
      </c>
      <c r="G496" t="s">
        <v>1113</v>
      </c>
      <c r="K496" t="str">
        <f t="shared" si="14"/>
        <v/>
      </c>
      <c r="L496" t="str">
        <f t="shared" si="15"/>
        <v/>
      </c>
    </row>
    <row r="497" spans="1:25" ht="14.25">
      <c r="A497" s="5" t="s">
        <v>1114</v>
      </c>
      <c r="B497" s="5" t="s">
        <v>1115</v>
      </c>
      <c r="C497" s="5" t="s">
        <v>1116</v>
      </c>
      <c r="D497" s="5"/>
      <c r="E497" s="5" t="s">
        <v>33</v>
      </c>
      <c r="F497" s="5"/>
      <c r="G497" s="5" t="s">
        <v>1113</v>
      </c>
      <c r="H497" s="5" t="s">
        <v>36</v>
      </c>
      <c r="I497" s="5" t="s">
        <v>37</v>
      </c>
      <c r="J497" s="5"/>
      <c r="K497" s="5" t="str">
        <f t="shared" si="14"/>
        <v/>
      </c>
      <c r="L497" s="5" t="str">
        <f t="shared" si="15"/>
        <v>e-Notification; e-Awarding; e-Payment;</v>
      </c>
      <c r="M497" s="5"/>
      <c r="N497" s="5"/>
      <c r="O497" s="5"/>
      <c r="P497" s="5" t="s">
        <v>36</v>
      </c>
      <c r="Q497" s="5"/>
      <c r="R497" s="5"/>
      <c r="S497" s="5"/>
      <c r="T497" s="5" t="s">
        <v>36</v>
      </c>
      <c r="U497" s="5"/>
      <c r="V497" s="5"/>
      <c r="W497" s="5"/>
      <c r="X497" s="5"/>
      <c r="Y497" s="5" t="s">
        <v>36</v>
      </c>
    </row>
    <row r="498" spans="1:25" ht="14.25">
      <c r="A498" t="s">
        <v>1114</v>
      </c>
      <c r="B498" t="s">
        <v>1115</v>
      </c>
      <c r="C498" t="s">
        <v>1117</v>
      </c>
      <c r="E498" t="s">
        <v>64</v>
      </c>
      <c r="G498" t="s">
        <v>1118</v>
      </c>
      <c r="K498" t="str">
        <f t="shared" si="14"/>
        <v/>
      </c>
      <c r="L498" t="str">
        <f t="shared" si="15"/>
        <v/>
      </c>
    </row>
    <row r="499" spans="1:25" ht="14.25">
      <c r="A499" s="5" t="s">
        <v>1119</v>
      </c>
      <c r="B499" s="5" t="s">
        <v>1120</v>
      </c>
      <c r="C499" s="5" t="s">
        <v>1121</v>
      </c>
      <c r="D499" s="5"/>
      <c r="E499" s="5" t="s">
        <v>33</v>
      </c>
      <c r="F499" s="5" t="s">
        <v>1122</v>
      </c>
      <c r="G499" s="5" t="s">
        <v>1118</v>
      </c>
      <c r="H499" s="5" t="s">
        <v>36</v>
      </c>
      <c r="I499" s="5" t="s">
        <v>37</v>
      </c>
      <c r="J499" s="5"/>
      <c r="K499" s="5" t="str">
        <f t="shared" si="14"/>
        <v/>
      </c>
      <c r="L499" s="5" t="str">
        <f t="shared" si="15"/>
        <v>e-Notification;</v>
      </c>
      <c r="M499" s="5"/>
      <c r="N499" s="5"/>
      <c r="O499" s="5"/>
      <c r="P499" s="5" t="s">
        <v>36</v>
      </c>
      <c r="Q499" s="5"/>
      <c r="R499" s="5"/>
      <c r="S499" s="5"/>
      <c r="T499" s="5"/>
      <c r="U499" s="5"/>
      <c r="V499" s="5"/>
      <c r="W499" s="5"/>
      <c r="X499" s="5"/>
      <c r="Y499" s="5"/>
    </row>
    <row r="500" spans="1:25" ht="14.25">
      <c r="A500" t="s">
        <v>1119</v>
      </c>
      <c r="B500" t="s">
        <v>1120</v>
      </c>
      <c r="C500" t="s">
        <v>1123</v>
      </c>
      <c r="E500" t="s">
        <v>61</v>
      </c>
      <c r="G500" t="s">
        <v>1118</v>
      </c>
      <c r="K500" t="str">
        <f t="shared" si="14"/>
        <v/>
      </c>
      <c r="L500" t="str">
        <f t="shared" si="15"/>
        <v/>
      </c>
    </row>
    <row r="501" spans="1:25" ht="14.25">
      <c r="A501" t="s">
        <v>1119</v>
      </c>
      <c r="B501" t="s">
        <v>1120</v>
      </c>
      <c r="C501" t="s">
        <v>1124</v>
      </c>
      <c r="E501" t="s">
        <v>39</v>
      </c>
      <c r="F501" t="s">
        <v>1125</v>
      </c>
      <c r="G501" t="s">
        <v>1118</v>
      </c>
      <c r="K501" t="str">
        <f t="shared" si="14"/>
        <v/>
      </c>
      <c r="L501" t="str">
        <f t="shared" si="15"/>
        <v/>
      </c>
    </row>
    <row r="502" spans="1:25" ht="14.25">
      <c r="A502" t="s">
        <v>1119</v>
      </c>
      <c r="B502" t="s">
        <v>1120</v>
      </c>
      <c r="C502" t="s">
        <v>1126</v>
      </c>
      <c r="E502" t="s">
        <v>44</v>
      </c>
      <c r="G502" t="s">
        <v>1118</v>
      </c>
      <c r="K502" t="str">
        <f t="shared" si="14"/>
        <v/>
      </c>
      <c r="L502" t="str">
        <f t="shared" si="15"/>
        <v/>
      </c>
    </row>
    <row r="503" spans="1:25" ht="14.25">
      <c r="A503" t="s">
        <v>1119</v>
      </c>
      <c r="B503" t="s">
        <v>1120</v>
      </c>
      <c r="C503" t="s">
        <v>1127</v>
      </c>
      <c r="E503" t="s">
        <v>45</v>
      </c>
      <c r="G503" t="s">
        <v>1118</v>
      </c>
      <c r="K503" t="str">
        <f t="shared" si="14"/>
        <v/>
      </c>
      <c r="L503" t="str">
        <f t="shared" si="15"/>
        <v/>
      </c>
    </row>
    <row r="504" spans="1:25" ht="14.25">
      <c r="A504" t="s">
        <v>1119</v>
      </c>
      <c r="B504" t="s">
        <v>1120</v>
      </c>
      <c r="C504" t="s">
        <v>1128</v>
      </c>
      <c r="E504" t="s">
        <v>107</v>
      </c>
      <c r="G504" t="s">
        <v>1129</v>
      </c>
      <c r="K504" t="str">
        <f t="shared" si="14"/>
        <v/>
      </c>
      <c r="L504" t="str">
        <f t="shared" si="15"/>
        <v/>
      </c>
    </row>
    <row r="505" spans="1:25" ht="14.25">
      <c r="A505" s="5" t="s">
        <v>1130</v>
      </c>
      <c r="B505" s="5" t="s">
        <v>1131</v>
      </c>
      <c r="C505" s="5" t="s">
        <v>1132</v>
      </c>
      <c r="D505" s="5"/>
      <c r="E505" s="5" t="s">
        <v>39</v>
      </c>
      <c r="F505" s="5"/>
      <c r="G505" s="5" t="s">
        <v>1133</v>
      </c>
      <c r="H505" s="5" t="s">
        <v>36</v>
      </c>
      <c r="I505" s="5" t="s">
        <v>91</v>
      </c>
      <c r="J505" s="5"/>
      <c r="K505" s="5" t="str">
        <f t="shared" si="14"/>
        <v>UC1;</v>
      </c>
      <c r="L505" s="5" t="str">
        <f t="shared" si="15"/>
        <v>e-Notification;</v>
      </c>
      <c r="M505" s="5" t="s">
        <v>36</v>
      </c>
      <c r="N505" s="5"/>
      <c r="O505" s="5"/>
      <c r="P505" s="5" t="s">
        <v>36</v>
      </c>
      <c r="Q505" s="5"/>
      <c r="R505" s="5"/>
      <c r="S505" s="5"/>
      <c r="T505" s="5"/>
      <c r="U505" s="5"/>
      <c r="V505" s="5"/>
      <c r="W505" s="5"/>
      <c r="X505" s="5"/>
      <c r="Y505" s="5"/>
    </row>
    <row r="506" spans="1:25" ht="14.25">
      <c r="A506" t="s">
        <v>1130</v>
      </c>
      <c r="B506" t="s">
        <v>1131</v>
      </c>
      <c r="C506" t="s">
        <v>1134</v>
      </c>
      <c r="E506" t="s">
        <v>64</v>
      </c>
      <c r="G506" t="s">
        <v>1133</v>
      </c>
      <c r="K506" t="str">
        <f t="shared" si="14"/>
        <v/>
      </c>
      <c r="L506" t="str">
        <f t="shared" si="15"/>
        <v/>
      </c>
    </row>
    <row r="507" spans="1:25" ht="14.25">
      <c r="A507" t="s">
        <v>1130</v>
      </c>
      <c r="B507" t="s">
        <v>1131</v>
      </c>
      <c r="C507" t="s">
        <v>1135</v>
      </c>
      <c r="E507" t="s">
        <v>39</v>
      </c>
      <c r="F507" t="s">
        <v>1136</v>
      </c>
      <c r="G507" t="s">
        <v>1133</v>
      </c>
      <c r="K507" t="str">
        <f t="shared" si="14"/>
        <v/>
      </c>
      <c r="L507" t="str">
        <f t="shared" si="15"/>
        <v/>
      </c>
    </row>
    <row r="508" spans="1:25" ht="14.25">
      <c r="A508" t="s">
        <v>1130</v>
      </c>
      <c r="B508" t="s">
        <v>1131</v>
      </c>
      <c r="C508" t="s">
        <v>1134</v>
      </c>
      <c r="E508" t="s">
        <v>44</v>
      </c>
      <c r="G508" t="s">
        <v>1137</v>
      </c>
      <c r="K508" t="str">
        <f t="shared" si="14"/>
        <v/>
      </c>
      <c r="L508" t="str">
        <f t="shared" si="15"/>
        <v/>
      </c>
    </row>
    <row r="509" spans="1:25" ht="14.25">
      <c r="A509" s="5" t="s">
        <v>1138</v>
      </c>
      <c r="B509" s="5" t="s">
        <v>1139</v>
      </c>
      <c r="C509" s="5" t="s">
        <v>1140</v>
      </c>
      <c r="D509" s="5"/>
      <c r="E509" s="5" t="s">
        <v>64</v>
      </c>
      <c r="F509" s="5"/>
      <c r="G509" s="5" t="s">
        <v>1141</v>
      </c>
      <c r="H509" s="5" t="s">
        <v>36</v>
      </c>
      <c r="I509" s="5" t="s">
        <v>349</v>
      </c>
      <c r="J509" s="5"/>
      <c r="K509" s="5" t="str">
        <f t="shared" si="14"/>
        <v/>
      </c>
      <c r="L509" s="5" t="str">
        <f t="shared" si="15"/>
        <v>e-Notification; e-Access;</v>
      </c>
      <c r="M509" s="5"/>
      <c r="N509" s="5"/>
      <c r="O509" s="5"/>
      <c r="P509" s="5" t="s">
        <v>36</v>
      </c>
      <c r="Q509" s="5" t="s">
        <v>36</v>
      </c>
      <c r="R509" s="5"/>
      <c r="S509" s="5"/>
      <c r="T509" s="5"/>
      <c r="U509" s="5"/>
      <c r="V509" s="5"/>
      <c r="W509" s="5"/>
      <c r="X509" s="5"/>
      <c r="Y509" s="5"/>
    </row>
    <row r="510" spans="1:25" ht="14.25">
      <c r="A510" s="5" t="s">
        <v>1142</v>
      </c>
      <c r="B510" s="5" t="s">
        <v>1143</v>
      </c>
      <c r="C510" s="5" t="s">
        <v>1144</v>
      </c>
      <c r="D510" s="5"/>
      <c r="E510" s="5" t="s">
        <v>33</v>
      </c>
      <c r="F510" s="5" t="s">
        <v>1145</v>
      </c>
      <c r="G510" s="5" t="s">
        <v>1141</v>
      </c>
      <c r="H510" s="5" t="s">
        <v>36</v>
      </c>
      <c r="I510" s="5" t="s">
        <v>377</v>
      </c>
      <c r="J510" s="5"/>
      <c r="K510" s="5" t="str">
        <f t="shared" si="14"/>
        <v/>
      </c>
      <c r="L510" s="5" t="str">
        <f t="shared" si="15"/>
        <v>e-Notification;</v>
      </c>
      <c r="M510" s="5"/>
      <c r="N510" s="5"/>
      <c r="O510" s="5"/>
      <c r="P510" s="5" t="s">
        <v>36</v>
      </c>
      <c r="Q510" s="5"/>
      <c r="R510" s="5"/>
      <c r="S510" s="5"/>
      <c r="T510" s="5"/>
      <c r="U510" s="5"/>
      <c r="V510" s="5"/>
      <c r="W510" s="5"/>
      <c r="X510" s="5"/>
      <c r="Y510" s="5"/>
    </row>
    <row r="511" spans="1:25" ht="14.25">
      <c r="A511" t="s">
        <v>1142</v>
      </c>
      <c r="B511" t="s">
        <v>1143</v>
      </c>
      <c r="C511" t="s">
        <v>1146</v>
      </c>
      <c r="E511" t="s">
        <v>39</v>
      </c>
      <c r="F511" t="s">
        <v>1147</v>
      </c>
      <c r="G511" t="s">
        <v>1141</v>
      </c>
      <c r="K511" t="str">
        <f t="shared" si="14"/>
        <v/>
      </c>
      <c r="L511" t="str">
        <f t="shared" si="15"/>
        <v/>
      </c>
    </row>
    <row r="512" spans="1:25" ht="14.25">
      <c r="A512" t="s">
        <v>1142</v>
      </c>
      <c r="B512" t="s">
        <v>1143</v>
      </c>
      <c r="C512" t="s">
        <v>1148</v>
      </c>
      <c r="E512" t="s">
        <v>64</v>
      </c>
      <c r="G512" t="s">
        <v>1141</v>
      </c>
      <c r="K512" t="str">
        <f t="shared" si="14"/>
        <v/>
      </c>
      <c r="L512" t="str">
        <f t="shared" si="15"/>
        <v/>
      </c>
    </row>
    <row r="513" spans="1:25" ht="14.25">
      <c r="A513" t="s">
        <v>1142</v>
      </c>
      <c r="B513" t="s">
        <v>1143</v>
      </c>
      <c r="C513" t="s">
        <v>1149</v>
      </c>
      <c r="E513" t="s">
        <v>44</v>
      </c>
      <c r="G513" t="s">
        <v>1150</v>
      </c>
      <c r="K513" t="str">
        <f t="shared" si="14"/>
        <v/>
      </c>
      <c r="L513" t="str">
        <f t="shared" si="15"/>
        <v/>
      </c>
    </row>
    <row r="514" spans="1:25" ht="14.25">
      <c r="A514" t="s">
        <v>1151</v>
      </c>
      <c r="B514" t="s">
        <v>1152</v>
      </c>
      <c r="C514" t="s">
        <v>1153</v>
      </c>
      <c r="E514" t="s">
        <v>33</v>
      </c>
      <c r="F514" t="s">
        <v>1154</v>
      </c>
      <c r="G514" t="s">
        <v>1155</v>
      </c>
      <c r="K514" t="str">
        <f t="shared" si="14"/>
        <v/>
      </c>
      <c r="L514" t="str">
        <f t="shared" si="15"/>
        <v/>
      </c>
    </row>
    <row r="515" spans="1:25" ht="14.25">
      <c r="A515" s="5" t="s">
        <v>1156</v>
      </c>
      <c r="B515" s="5" t="s">
        <v>1157</v>
      </c>
      <c r="C515" s="5" t="s">
        <v>1158</v>
      </c>
      <c r="D515" s="5"/>
      <c r="E515" s="5" t="s">
        <v>729</v>
      </c>
      <c r="F515" s="5"/>
      <c r="G515" s="5" t="s">
        <v>1155</v>
      </c>
      <c r="H515" s="5" t="s">
        <v>36</v>
      </c>
      <c r="I515" s="5" t="s">
        <v>1159</v>
      </c>
      <c r="J515" s="5"/>
      <c r="K515" s="5" t="str">
        <f t="shared" si="14"/>
        <v/>
      </c>
      <c r="L515" s="5" t="str">
        <f t="shared" si="15"/>
        <v>e-Notification; e-Evaluation;</v>
      </c>
      <c r="M515" s="5"/>
      <c r="N515" s="5"/>
      <c r="O515" s="5"/>
      <c r="P515" s="5" t="s">
        <v>36</v>
      </c>
      <c r="Q515" s="5"/>
      <c r="R515" s="5"/>
      <c r="S515" s="5" t="s">
        <v>36</v>
      </c>
      <c r="T515" s="5"/>
      <c r="U515" s="5"/>
      <c r="V515" s="5"/>
      <c r="W515" s="5"/>
      <c r="X515" s="5"/>
      <c r="Y515" s="5"/>
    </row>
    <row r="516" spans="1:25" ht="14.25">
      <c r="A516" t="s">
        <v>1156</v>
      </c>
      <c r="B516" t="s">
        <v>1157</v>
      </c>
      <c r="C516" t="s">
        <v>1160</v>
      </c>
      <c r="E516" t="s">
        <v>61</v>
      </c>
      <c r="G516" t="s">
        <v>1161</v>
      </c>
      <c r="K516" t="str">
        <f t="shared" si="14"/>
        <v/>
      </c>
      <c r="L516" t="str">
        <f t="shared" si="15"/>
        <v/>
      </c>
    </row>
    <row r="517" spans="1:25" ht="14.25">
      <c r="A517" s="5" t="s">
        <v>1162</v>
      </c>
      <c r="B517" s="5" t="s">
        <v>1163</v>
      </c>
      <c r="C517" s="5" t="s">
        <v>1164</v>
      </c>
      <c r="D517" s="5"/>
      <c r="E517" s="5" t="s">
        <v>33</v>
      </c>
      <c r="F517" s="5" t="s">
        <v>385</v>
      </c>
      <c r="G517" s="5" t="s">
        <v>1161</v>
      </c>
      <c r="H517" s="5" t="s">
        <v>36</v>
      </c>
      <c r="I517" s="5" t="s">
        <v>91</v>
      </c>
      <c r="J517" s="5"/>
      <c r="K517" s="5" t="str">
        <f t="shared" si="14"/>
        <v/>
      </c>
      <c r="L517" s="5" t="str">
        <f t="shared" si="15"/>
        <v>e-Notification;</v>
      </c>
      <c r="M517" s="5"/>
      <c r="N517" s="5"/>
      <c r="O517" s="5"/>
      <c r="P517" s="5" t="s">
        <v>36</v>
      </c>
      <c r="Q517" s="5"/>
      <c r="R517" s="5"/>
      <c r="S517" s="5"/>
      <c r="T517" s="5"/>
      <c r="U517" s="5"/>
      <c r="V517" s="5"/>
      <c r="W517" s="5"/>
      <c r="X517" s="5"/>
      <c r="Y517" s="5"/>
    </row>
    <row r="518" spans="1:25" ht="14.25">
      <c r="A518" t="s">
        <v>1162</v>
      </c>
      <c r="B518" t="s">
        <v>1163</v>
      </c>
      <c r="C518" t="s">
        <v>1165</v>
      </c>
      <c r="E518" t="s">
        <v>39</v>
      </c>
      <c r="F518" t="s">
        <v>1166</v>
      </c>
      <c r="G518" t="s">
        <v>1161</v>
      </c>
      <c r="K518" t="str">
        <f t="shared" si="14"/>
        <v/>
      </c>
      <c r="L518" t="str">
        <f t="shared" si="15"/>
        <v/>
      </c>
    </row>
    <row r="519" spans="1:25" ht="14.25">
      <c r="A519" t="s">
        <v>1162</v>
      </c>
      <c r="B519" t="s">
        <v>1163</v>
      </c>
      <c r="C519" t="s">
        <v>1167</v>
      </c>
      <c r="E519" t="s">
        <v>64</v>
      </c>
      <c r="G519" t="s">
        <v>1168</v>
      </c>
      <c r="K519" t="str">
        <f t="shared" si="14"/>
        <v/>
      </c>
      <c r="L519" t="str">
        <f t="shared" si="15"/>
        <v/>
      </c>
    </row>
    <row r="520" spans="1:25" ht="14.25">
      <c r="A520" s="5" t="s">
        <v>1169</v>
      </c>
      <c r="B520" s="5" t="s">
        <v>1170</v>
      </c>
      <c r="C520" s="5" t="s">
        <v>1171</v>
      </c>
      <c r="D520" s="5"/>
      <c r="E520" s="5" t="s">
        <v>33</v>
      </c>
      <c r="F520" s="5" t="s">
        <v>748</v>
      </c>
      <c r="G520" s="5" t="s">
        <v>1168</v>
      </c>
      <c r="H520" s="5" t="s">
        <v>36</v>
      </c>
      <c r="I520" s="5" t="s">
        <v>72</v>
      </c>
      <c r="J520" s="5"/>
      <c r="K520" s="5" t="str">
        <f t="shared" si="14"/>
        <v/>
      </c>
      <c r="L520" s="5" t="str">
        <f t="shared" si="15"/>
        <v>e-Notification;</v>
      </c>
      <c r="M520" s="5"/>
      <c r="N520" s="5"/>
      <c r="O520" s="5"/>
      <c r="P520" s="5" t="s">
        <v>36</v>
      </c>
      <c r="Q520" s="5"/>
      <c r="R520" s="5"/>
      <c r="S520" s="5"/>
      <c r="T520" s="5"/>
      <c r="U520" s="5"/>
      <c r="V520" s="5"/>
      <c r="W520" s="5"/>
      <c r="X520" s="5"/>
      <c r="Y520" s="5"/>
    </row>
    <row r="521" spans="1:25" ht="14.25">
      <c r="A521" t="s">
        <v>1169</v>
      </c>
      <c r="B521" t="s">
        <v>1170</v>
      </c>
      <c r="C521" t="s">
        <v>1172</v>
      </c>
      <c r="E521" t="s">
        <v>61</v>
      </c>
      <c r="G521" t="s">
        <v>1168</v>
      </c>
      <c r="K521" t="str">
        <f t="shared" si="14"/>
        <v/>
      </c>
      <c r="L521" t="str">
        <f t="shared" si="15"/>
        <v/>
      </c>
    </row>
    <row r="522" spans="1:25" ht="14.25">
      <c r="A522" t="s">
        <v>1169</v>
      </c>
      <c r="B522" t="s">
        <v>1170</v>
      </c>
      <c r="C522" t="s">
        <v>1173</v>
      </c>
      <c r="E522" t="s">
        <v>61</v>
      </c>
      <c r="G522" t="s">
        <v>1174</v>
      </c>
      <c r="K522" t="str">
        <f t="shared" si="14"/>
        <v/>
      </c>
      <c r="L522" t="str">
        <f t="shared" si="15"/>
        <v/>
      </c>
    </row>
    <row r="523" spans="1:25" ht="14.25">
      <c r="A523" s="5" t="s">
        <v>1175</v>
      </c>
      <c r="B523" s="5" t="s">
        <v>1176</v>
      </c>
      <c r="C523" s="5" t="s">
        <v>1177</v>
      </c>
      <c r="D523" s="5"/>
      <c r="E523" s="5" t="s">
        <v>33</v>
      </c>
      <c r="F523" s="5"/>
      <c r="G523" s="5" t="s">
        <v>1174</v>
      </c>
      <c r="H523" s="5" t="s">
        <v>36</v>
      </c>
      <c r="I523" s="5" t="s">
        <v>37</v>
      </c>
      <c r="J523" s="5"/>
      <c r="K523" s="5" t="str">
        <f t="shared" si="14"/>
        <v/>
      </c>
      <c r="L523" s="5" t="str">
        <f t="shared" si="15"/>
        <v>e-Notification; e-Submission;</v>
      </c>
      <c r="M523" s="5"/>
      <c r="N523" s="5"/>
      <c r="O523" s="5"/>
      <c r="P523" s="5" t="s">
        <v>36</v>
      </c>
      <c r="Q523" s="5"/>
      <c r="R523" s="5" t="s">
        <v>36</v>
      </c>
      <c r="S523" s="5"/>
      <c r="T523" s="5"/>
      <c r="U523" s="5"/>
      <c r="V523" s="5"/>
      <c r="W523" s="5"/>
      <c r="X523" s="5"/>
      <c r="Y523" s="5"/>
    </row>
    <row r="524" spans="1:25" ht="14.25">
      <c r="A524" t="s">
        <v>1175</v>
      </c>
      <c r="B524" t="s">
        <v>1176</v>
      </c>
      <c r="C524" t="s">
        <v>1178</v>
      </c>
      <c r="E524" t="s">
        <v>64</v>
      </c>
      <c r="G524" t="s">
        <v>1174</v>
      </c>
      <c r="K524" t="str">
        <f t="shared" si="14"/>
        <v/>
      </c>
      <c r="L524" t="str">
        <f t="shared" si="15"/>
        <v/>
      </c>
    </row>
    <row r="525" spans="1:25" ht="14.25">
      <c r="A525" t="s">
        <v>1175</v>
      </c>
      <c r="B525" t="s">
        <v>1176</v>
      </c>
      <c r="C525" t="s">
        <v>1179</v>
      </c>
      <c r="E525" t="s">
        <v>61</v>
      </c>
      <c r="G525" t="s">
        <v>1174</v>
      </c>
      <c r="K525" t="str">
        <f t="shared" si="14"/>
        <v/>
      </c>
      <c r="L525" t="str">
        <f t="shared" si="15"/>
        <v/>
      </c>
    </row>
    <row r="526" spans="1:25" ht="14.25">
      <c r="A526" t="s">
        <v>1175</v>
      </c>
      <c r="B526" t="s">
        <v>1176</v>
      </c>
      <c r="C526" t="s">
        <v>1180</v>
      </c>
      <c r="E526" t="s">
        <v>61</v>
      </c>
      <c r="G526" t="s">
        <v>1174</v>
      </c>
      <c r="K526" t="str">
        <f t="shared" si="14"/>
        <v/>
      </c>
      <c r="L526" t="str">
        <f t="shared" si="15"/>
        <v/>
      </c>
    </row>
    <row r="527" spans="1:25" ht="14.25">
      <c r="A527" t="s">
        <v>1175</v>
      </c>
      <c r="B527" t="s">
        <v>1176</v>
      </c>
      <c r="C527" t="s">
        <v>1181</v>
      </c>
      <c r="E527" t="s">
        <v>39</v>
      </c>
      <c r="F527" t="s">
        <v>1182</v>
      </c>
      <c r="G527" t="s">
        <v>1183</v>
      </c>
      <c r="K527" t="str">
        <f t="shared" si="14"/>
        <v/>
      </c>
      <c r="L527" t="str">
        <f t="shared" si="15"/>
        <v/>
      </c>
    </row>
    <row r="528" spans="1:25" ht="14.25">
      <c r="A528" s="5" t="s">
        <v>1184</v>
      </c>
      <c r="B528" s="5" t="s">
        <v>1185</v>
      </c>
      <c r="C528" s="5" t="s">
        <v>1186</v>
      </c>
      <c r="D528" s="5"/>
      <c r="E528" s="5" t="s">
        <v>33</v>
      </c>
      <c r="F528" s="5"/>
      <c r="G528" s="5" t="s">
        <v>1187</v>
      </c>
      <c r="H528" s="5" t="s">
        <v>36</v>
      </c>
      <c r="I528" s="5" t="s">
        <v>37</v>
      </c>
      <c r="J528" s="5"/>
      <c r="K528" s="5" t="str">
        <f t="shared" si="14"/>
        <v/>
      </c>
      <c r="L528" s="5" t="str">
        <f t="shared" si="15"/>
        <v>e-Notification; e-Submission;</v>
      </c>
      <c r="M528" s="5"/>
      <c r="N528" s="5"/>
      <c r="O528" s="5"/>
      <c r="P528" s="5" t="s">
        <v>36</v>
      </c>
      <c r="Q528" s="5"/>
      <c r="R528" s="5" t="s">
        <v>36</v>
      </c>
      <c r="S528" s="5"/>
      <c r="T528" s="5"/>
      <c r="U528" s="5"/>
      <c r="V528" s="5"/>
      <c r="W528" s="5"/>
      <c r="X528" s="5"/>
      <c r="Y528" s="5"/>
    </row>
    <row r="529" spans="1:25" ht="14.25">
      <c r="A529" s="5" t="s">
        <v>1188</v>
      </c>
      <c r="B529" s="5" t="s">
        <v>1189</v>
      </c>
      <c r="C529" s="5" t="s">
        <v>1190</v>
      </c>
      <c r="D529" s="5"/>
      <c r="E529" s="5" t="s">
        <v>64</v>
      </c>
      <c r="F529" s="5"/>
      <c r="G529" s="5" t="s">
        <v>1187</v>
      </c>
      <c r="H529" s="5" t="s">
        <v>36</v>
      </c>
      <c r="I529" s="5" t="s">
        <v>349</v>
      </c>
      <c r="J529" s="5"/>
      <c r="K529" s="5" t="str">
        <f t="shared" si="14"/>
        <v/>
      </c>
      <c r="L529" s="5" t="str">
        <f t="shared" si="15"/>
        <v>e-Notification;</v>
      </c>
      <c r="M529" s="5"/>
      <c r="N529" s="5"/>
      <c r="O529" s="5"/>
      <c r="P529" s="5" t="s">
        <v>36</v>
      </c>
      <c r="Q529" s="5"/>
      <c r="R529" s="5"/>
      <c r="S529" s="5"/>
      <c r="T529" s="5"/>
      <c r="U529" s="5"/>
      <c r="V529" s="5"/>
      <c r="W529" s="5"/>
      <c r="X529" s="5"/>
      <c r="Y529" s="5"/>
    </row>
    <row r="530" spans="1:25" ht="14.25">
      <c r="A530" t="s">
        <v>1188</v>
      </c>
      <c r="B530" t="s">
        <v>1189</v>
      </c>
      <c r="C530" t="s">
        <v>1191</v>
      </c>
      <c r="E530" t="s">
        <v>44</v>
      </c>
      <c r="G530" t="s">
        <v>1192</v>
      </c>
      <c r="K530" t="str">
        <f t="shared" si="14"/>
        <v/>
      </c>
      <c r="L530" t="str">
        <f t="shared" si="15"/>
        <v/>
      </c>
    </row>
    <row r="531" spans="1:25" ht="14.25">
      <c r="A531" s="5" t="s">
        <v>1193</v>
      </c>
      <c r="B531" s="5" t="s">
        <v>1194</v>
      </c>
      <c r="C531" s="5" t="s">
        <v>1195</v>
      </c>
      <c r="D531" s="5"/>
      <c r="E531" s="5" t="s">
        <v>61</v>
      </c>
      <c r="F531" s="5"/>
      <c r="G531" s="5" t="s">
        <v>1192</v>
      </c>
      <c r="H531" s="5" t="s">
        <v>36</v>
      </c>
      <c r="I531" s="5" t="s">
        <v>72</v>
      </c>
      <c r="J531" s="5"/>
      <c r="K531" s="5" t="str">
        <f t="shared" si="14"/>
        <v/>
      </c>
      <c r="L531" s="5" t="str">
        <f t="shared" si="15"/>
        <v>e-Notification;</v>
      </c>
      <c r="M531" s="5"/>
      <c r="N531" s="5"/>
      <c r="O531" s="5"/>
      <c r="P531" s="5" t="s">
        <v>36</v>
      </c>
      <c r="Q531" s="5"/>
      <c r="R531" s="5"/>
      <c r="S531" s="5"/>
      <c r="T531" s="5"/>
      <c r="U531" s="5"/>
      <c r="V531" s="5"/>
      <c r="W531" s="5"/>
      <c r="X531" s="5"/>
      <c r="Y531" s="5"/>
    </row>
    <row r="532" spans="1:25" ht="14.25">
      <c r="A532" t="s">
        <v>1193</v>
      </c>
      <c r="B532" t="s">
        <v>1194</v>
      </c>
      <c r="C532" t="s">
        <v>1196</v>
      </c>
      <c r="E532" t="s">
        <v>61</v>
      </c>
      <c r="G532" t="s">
        <v>1192</v>
      </c>
      <c r="K532" t="str">
        <f t="shared" ref="K532:K595" si="16">CONCATENATE(IF(M532="YES","UC1;",""),IF(N532="YES"," UC2;",""),IF(O532="YES"," UC3",""))</f>
        <v/>
      </c>
      <c r="L532" t="str">
        <f t="shared" ref="L532:L595" si="17">CONCATENATE(IF(P532="YES","e-Notification;",""),IF(Q532="YES"," e-Access;",""),IF(R532="YES"," e-Submission;",""),IF(S532="YES"," e-Evaluation;",""),IF(T532="YES"," e-Awarding;",""),IF(U532="YES"," e-Request;",""),IF(V532="YES"," e-Ordering;",""),IF(W532="YES"," e-Fulfiltment;",""),IF(X532="YES"," e-Invoicing;",""),IF(Y532="YES"," e-Payment;",""))</f>
        <v/>
      </c>
    </row>
    <row r="533" spans="1:25" ht="14.25">
      <c r="A533" t="s">
        <v>1193</v>
      </c>
      <c r="B533" t="s">
        <v>1194</v>
      </c>
      <c r="C533" t="s">
        <v>1197</v>
      </c>
      <c r="E533" t="s">
        <v>64</v>
      </c>
      <c r="G533" t="s">
        <v>1192</v>
      </c>
      <c r="K533" t="str">
        <f t="shared" si="16"/>
        <v/>
      </c>
      <c r="L533" t="str">
        <f t="shared" si="17"/>
        <v/>
      </c>
    </row>
    <row r="534" spans="1:25" ht="14.25">
      <c r="A534" t="s">
        <v>1193</v>
      </c>
      <c r="B534" t="s">
        <v>1194</v>
      </c>
      <c r="C534" t="s">
        <v>1197</v>
      </c>
      <c r="E534" t="s">
        <v>44</v>
      </c>
      <c r="G534" t="s">
        <v>1192</v>
      </c>
      <c r="K534" t="str">
        <f t="shared" si="16"/>
        <v/>
      </c>
      <c r="L534" t="str">
        <f t="shared" si="17"/>
        <v/>
      </c>
    </row>
    <row r="535" spans="1:25" ht="14.25">
      <c r="A535" t="s">
        <v>1193</v>
      </c>
      <c r="B535" t="s">
        <v>1194</v>
      </c>
      <c r="C535" t="s">
        <v>1198</v>
      </c>
      <c r="E535" t="s">
        <v>39</v>
      </c>
      <c r="F535" t="s">
        <v>428</v>
      </c>
      <c r="G535" t="s">
        <v>1199</v>
      </c>
      <c r="K535" t="str">
        <f t="shared" si="16"/>
        <v/>
      </c>
      <c r="L535" t="str">
        <f t="shared" si="17"/>
        <v/>
      </c>
    </row>
    <row r="536" spans="1:25" ht="14.25">
      <c r="A536" s="5" t="s">
        <v>1200</v>
      </c>
      <c r="B536" s="5" t="s">
        <v>1201</v>
      </c>
      <c r="C536" s="5" t="s">
        <v>1202</v>
      </c>
      <c r="D536" s="5"/>
      <c r="E536" s="5" t="s">
        <v>33</v>
      </c>
      <c r="F536" s="5" t="s">
        <v>240</v>
      </c>
      <c r="G536" s="5" t="s">
        <v>1199</v>
      </c>
      <c r="H536" s="5" t="s">
        <v>36</v>
      </c>
      <c r="I536" s="5" t="s">
        <v>91</v>
      </c>
      <c r="J536" s="5"/>
      <c r="K536" s="5" t="str">
        <f t="shared" si="16"/>
        <v/>
      </c>
      <c r="L536" s="5" t="str">
        <f t="shared" si="17"/>
        <v>e-Notification;</v>
      </c>
      <c r="M536" s="5"/>
      <c r="N536" s="5"/>
      <c r="O536" s="5"/>
      <c r="P536" s="5" t="s">
        <v>36</v>
      </c>
      <c r="Q536" s="5"/>
      <c r="R536" s="5"/>
      <c r="S536" s="5"/>
      <c r="T536" s="5"/>
      <c r="U536" s="5"/>
      <c r="V536" s="5"/>
      <c r="W536" s="5"/>
      <c r="X536" s="5"/>
      <c r="Y536" s="5"/>
    </row>
    <row r="537" spans="1:25" ht="14.25">
      <c r="A537" t="s">
        <v>1200</v>
      </c>
      <c r="B537" t="s">
        <v>1201</v>
      </c>
      <c r="C537" t="s">
        <v>1203</v>
      </c>
      <c r="E537" t="s">
        <v>64</v>
      </c>
      <c r="G537" t="s">
        <v>1199</v>
      </c>
      <c r="K537" t="str">
        <f t="shared" si="16"/>
        <v/>
      </c>
      <c r="L537" t="str">
        <f t="shared" si="17"/>
        <v/>
      </c>
    </row>
    <row r="538" spans="1:25" ht="14.25">
      <c r="A538" t="s">
        <v>1200</v>
      </c>
      <c r="B538" t="s">
        <v>1201</v>
      </c>
      <c r="C538" t="s">
        <v>1204</v>
      </c>
      <c r="E538" t="s">
        <v>61</v>
      </c>
      <c r="G538" t="s">
        <v>1199</v>
      </c>
      <c r="K538" t="str">
        <f t="shared" si="16"/>
        <v/>
      </c>
      <c r="L538" t="str">
        <f t="shared" si="17"/>
        <v/>
      </c>
    </row>
    <row r="539" spans="1:25" ht="14.25">
      <c r="A539" t="s">
        <v>1200</v>
      </c>
      <c r="B539" t="s">
        <v>1201</v>
      </c>
      <c r="C539" t="s">
        <v>1205</v>
      </c>
      <c r="E539" t="s">
        <v>39</v>
      </c>
      <c r="F539" t="s">
        <v>1206</v>
      </c>
      <c r="G539" t="s">
        <v>1199</v>
      </c>
      <c r="K539" t="str">
        <f t="shared" si="16"/>
        <v/>
      </c>
      <c r="L539" t="str">
        <f t="shared" si="17"/>
        <v/>
      </c>
    </row>
    <row r="540" spans="1:25" ht="14.25">
      <c r="A540" t="s">
        <v>1200</v>
      </c>
      <c r="B540" t="s">
        <v>1201</v>
      </c>
      <c r="C540" t="s">
        <v>1203</v>
      </c>
      <c r="E540" t="s">
        <v>44</v>
      </c>
      <c r="G540" t="s">
        <v>1207</v>
      </c>
      <c r="K540" t="str">
        <f t="shared" si="16"/>
        <v/>
      </c>
      <c r="L540" t="str">
        <f t="shared" si="17"/>
        <v/>
      </c>
    </row>
    <row r="541" spans="1:25" ht="14.25">
      <c r="A541" s="5" t="s">
        <v>1208</v>
      </c>
      <c r="B541" s="5" t="s">
        <v>1209</v>
      </c>
      <c r="C541" s="5" t="s">
        <v>1210</v>
      </c>
      <c r="D541" s="5"/>
      <c r="E541" s="5" t="s">
        <v>33</v>
      </c>
      <c r="F541" s="5" t="s">
        <v>385</v>
      </c>
      <c r="G541" s="5" t="s">
        <v>1207</v>
      </c>
      <c r="H541" s="5" t="s">
        <v>36</v>
      </c>
      <c r="I541" s="5" t="s">
        <v>91</v>
      </c>
      <c r="J541" s="5"/>
      <c r="K541" s="5" t="str">
        <f t="shared" si="16"/>
        <v/>
      </c>
      <c r="L541" s="5" t="str">
        <f t="shared" si="17"/>
        <v>e-Notification;</v>
      </c>
      <c r="M541" s="5"/>
      <c r="N541" s="5"/>
      <c r="O541" s="5"/>
      <c r="P541" s="5" t="s">
        <v>36</v>
      </c>
      <c r="Q541" s="5"/>
      <c r="R541" s="5"/>
      <c r="S541" s="5"/>
      <c r="T541" s="5"/>
      <c r="U541" s="5"/>
      <c r="V541" s="5"/>
      <c r="W541" s="5"/>
      <c r="X541" s="5"/>
      <c r="Y541" s="5"/>
    </row>
    <row r="542" spans="1:25" ht="14.25">
      <c r="A542" t="s">
        <v>1208</v>
      </c>
      <c r="B542" t="s">
        <v>1209</v>
      </c>
      <c r="C542" t="s">
        <v>1211</v>
      </c>
      <c r="E542" t="s">
        <v>64</v>
      </c>
      <c r="G542" t="s">
        <v>1207</v>
      </c>
      <c r="K542" t="str">
        <f t="shared" si="16"/>
        <v/>
      </c>
      <c r="L542" t="str">
        <f t="shared" si="17"/>
        <v/>
      </c>
    </row>
    <row r="543" spans="1:25" ht="14.25">
      <c r="A543" t="s">
        <v>1208</v>
      </c>
      <c r="B543" t="s">
        <v>1209</v>
      </c>
      <c r="C543" t="s">
        <v>1165</v>
      </c>
      <c r="E543" t="s">
        <v>39</v>
      </c>
      <c r="F543" t="s">
        <v>1166</v>
      </c>
      <c r="G543" t="s">
        <v>1212</v>
      </c>
      <c r="K543" t="str">
        <f t="shared" si="16"/>
        <v/>
      </c>
      <c r="L543" t="str">
        <f t="shared" si="17"/>
        <v/>
      </c>
    </row>
    <row r="544" spans="1:25" ht="14.25">
      <c r="A544" s="5" t="s">
        <v>1213</v>
      </c>
      <c r="B544" s="5" t="s">
        <v>1214</v>
      </c>
      <c r="C544" s="5" t="s">
        <v>1215</v>
      </c>
      <c r="D544" s="5"/>
      <c r="E544" s="5" t="s">
        <v>33</v>
      </c>
      <c r="F544" s="5" t="s">
        <v>1216</v>
      </c>
      <c r="G544" s="5" t="s">
        <v>1212</v>
      </c>
      <c r="H544" s="5" t="s">
        <v>36</v>
      </c>
      <c r="I544" s="5" t="s">
        <v>37</v>
      </c>
      <c r="J544" s="5"/>
      <c r="K544" s="5" t="str">
        <f t="shared" si="16"/>
        <v/>
      </c>
      <c r="L544" s="5" t="str">
        <f t="shared" si="17"/>
        <v>e-Notification; e-Access;</v>
      </c>
      <c r="M544" s="5"/>
      <c r="N544" s="5"/>
      <c r="O544" s="5"/>
      <c r="P544" s="5" t="s">
        <v>36</v>
      </c>
      <c r="Q544" s="5" t="s">
        <v>36</v>
      </c>
      <c r="R544" s="5"/>
      <c r="S544" s="5"/>
      <c r="T544" s="5"/>
      <c r="U544" s="5"/>
      <c r="V544" s="5"/>
      <c r="W544" s="5"/>
      <c r="X544" s="5"/>
      <c r="Y544" s="5"/>
    </row>
    <row r="545" spans="1:25" ht="14.25">
      <c r="A545" s="5" t="s">
        <v>1213</v>
      </c>
      <c r="B545" s="5" t="s">
        <v>1214</v>
      </c>
      <c r="C545" s="5" t="s">
        <v>1217</v>
      </c>
      <c r="D545" s="5"/>
      <c r="E545" s="5" t="s">
        <v>33</v>
      </c>
      <c r="F545" s="5" t="s">
        <v>1218</v>
      </c>
      <c r="G545" s="5" t="s">
        <v>1212</v>
      </c>
      <c r="H545" s="5" t="s">
        <v>36</v>
      </c>
      <c r="I545" s="5" t="s">
        <v>139</v>
      </c>
      <c r="J545" s="5"/>
      <c r="K545" s="5" t="str">
        <f t="shared" si="16"/>
        <v/>
      </c>
      <c r="L545" s="5" t="str">
        <f t="shared" si="17"/>
        <v>e-Notification; e-Access;</v>
      </c>
      <c r="M545" s="5"/>
      <c r="N545" s="5"/>
      <c r="O545" s="5"/>
      <c r="P545" s="5" t="s">
        <v>36</v>
      </c>
      <c r="Q545" s="5" t="s">
        <v>36</v>
      </c>
      <c r="R545" s="5"/>
      <c r="S545" s="5"/>
      <c r="T545" s="5"/>
      <c r="U545" s="5"/>
      <c r="V545" s="5"/>
      <c r="W545" s="5"/>
      <c r="X545" s="5"/>
      <c r="Y545" s="5"/>
    </row>
    <row r="546" spans="1:25" ht="14.25">
      <c r="A546" t="s">
        <v>1213</v>
      </c>
      <c r="B546" t="s">
        <v>1214</v>
      </c>
      <c r="C546" t="s">
        <v>1219</v>
      </c>
      <c r="E546" t="s">
        <v>64</v>
      </c>
      <c r="G546" t="s">
        <v>1212</v>
      </c>
      <c r="K546" t="str">
        <f t="shared" si="16"/>
        <v/>
      </c>
      <c r="L546" t="str">
        <f t="shared" si="17"/>
        <v/>
      </c>
    </row>
    <row r="547" spans="1:25" ht="14.25">
      <c r="A547" s="5" t="s">
        <v>1213</v>
      </c>
      <c r="B547" s="5" t="s">
        <v>1214</v>
      </c>
      <c r="C547" s="5" t="s">
        <v>1220</v>
      </c>
      <c r="D547" s="5"/>
      <c r="E547" s="5" t="s">
        <v>45</v>
      </c>
      <c r="F547" s="5" t="s">
        <v>1221</v>
      </c>
      <c r="G547" s="5" t="s">
        <v>1212</v>
      </c>
      <c r="H547" s="5" t="s">
        <v>36</v>
      </c>
      <c r="I547" s="5" t="s">
        <v>139</v>
      </c>
      <c r="J547" s="5"/>
      <c r="K547" s="5" t="str">
        <f t="shared" si="16"/>
        <v/>
      </c>
      <c r="L547" s="5" t="str">
        <f t="shared" si="17"/>
        <v>e-Notification; e-Access;</v>
      </c>
      <c r="M547" s="5"/>
      <c r="N547" s="5"/>
      <c r="O547" s="5"/>
      <c r="P547" s="5" t="s">
        <v>36</v>
      </c>
      <c r="Q547" s="5" t="s">
        <v>36</v>
      </c>
      <c r="R547" s="5"/>
      <c r="S547" s="5"/>
      <c r="T547" s="5"/>
      <c r="U547" s="5"/>
      <c r="V547" s="5"/>
      <c r="W547" s="5"/>
      <c r="X547" s="5"/>
      <c r="Y547" s="5"/>
    </row>
    <row r="548" spans="1:25" ht="14.25">
      <c r="A548" t="s">
        <v>1213</v>
      </c>
      <c r="B548" t="s">
        <v>1214</v>
      </c>
      <c r="C548" t="s">
        <v>1222</v>
      </c>
      <c r="E548" t="s">
        <v>44</v>
      </c>
      <c r="G548" t="s">
        <v>1212</v>
      </c>
      <c r="K548" t="str">
        <f t="shared" si="16"/>
        <v/>
      </c>
      <c r="L548" t="str">
        <f t="shared" si="17"/>
        <v/>
      </c>
    </row>
    <row r="549" spans="1:25" ht="14.25">
      <c r="A549" t="s">
        <v>1213</v>
      </c>
      <c r="B549" t="s">
        <v>1214</v>
      </c>
      <c r="C549" t="s">
        <v>1223</v>
      </c>
      <c r="E549" t="s">
        <v>44</v>
      </c>
      <c r="G549" t="s">
        <v>1212</v>
      </c>
      <c r="K549" t="str">
        <f t="shared" si="16"/>
        <v/>
      </c>
      <c r="L549" t="str">
        <f t="shared" si="17"/>
        <v/>
      </c>
    </row>
    <row r="550" spans="1:25" ht="14.25">
      <c r="A550" t="s">
        <v>1213</v>
      </c>
      <c r="B550" t="s">
        <v>1214</v>
      </c>
      <c r="C550" t="s">
        <v>1224</v>
      </c>
      <c r="E550" t="s">
        <v>44</v>
      </c>
      <c r="G550" t="s">
        <v>1225</v>
      </c>
      <c r="K550" t="str">
        <f t="shared" si="16"/>
        <v/>
      </c>
      <c r="L550" t="str">
        <f t="shared" si="17"/>
        <v/>
      </c>
    </row>
    <row r="551" spans="1:25" ht="14.25">
      <c r="A551" s="5" t="s">
        <v>1226</v>
      </c>
      <c r="B551" s="5" t="s">
        <v>1227</v>
      </c>
      <c r="C551" s="5" t="s">
        <v>1228</v>
      </c>
      <c r="D551" s="5"/>
      <c r="E551" s="5" t="s">
        <v>33</v>
      </c>
      <c r="F551" s="5"/>
      <c r="G551" s="5" t="s">
        <v>1225</v>
      </c>
      <c r="H551" s="5" t="s">
        <v>36</v>
      </c>
      <c r="I551" s="5" t="s">
        <v>37</v>
      </c>
      <c r="J551" s="5"/>
      <c r="K551" s="5" t="str">
        <f t="shared" si="16"/>
        <v/>
      </c>
      <c r="L551" s="5" t="str">
        <f t="shared" si="17"/>
        <v>e-Notification;</v>
      </c>
      <c r="M551" s="5"/>
      <c r="N551" s="5"/>
      <c r="O551" s="5"/>
      <c r="P551" s="5" t="s">
        <v>36</v>
      </c>
      <c r="Q551" s="5"/>
      <c r="R551" s="5"/>
      <c r="S551" s="5"/>
      <c r="T551" s="5"/>
      <c r="U551" s="5"/>
      <c r="V551" s="5"/>
      <c r="W551" s="5"/>
      <c r="X551" s="5"/>
      <c r="Y551" s="5"/>
    </row>
    <row r="552" spans="1:25" ht="14.25">
      <c r="A552" t="s">
        <v>1226</v>
      </c>
      <c r="B552" t="s">
        <v>1227</v>
      </c>
      <c r="C552" t="s">
        <v>1229</v>
      </c>
      <c r="E552" t="s">
        <v>64</v>
      </c>
      <c r="G552" t="s">
        <v>1225</v>
      </c>
      <c r="K552" t="str">
        <f t="shared" si="16"/>
        <v/>
      </c>
      <c r="L552" t="str">
        <f t="shared" si="17"/>
        <v/>
      </c>
    </row>
    <row r="553" spans="1:25" ht="14.25">
      <c r="A553" t="s">
        <v>1226</v>
      </c>
      <c r="B553" t="s">
        <v>1227</v>
      </c>
      <c r="C553" t="s">
        <v>1230</v>
      </c>
      <c r="E553" t="s">
        <v>61</v>
      </c>
      <c r="G553" t="s">
        <v>1225</v>
      </c>
      <c r="K553" t="str">
        <f t="shared" si="16"/>
        <v/>
      </c>
      <c r="L553" t="str">
        <f t="shared" si="17"/>
        <v/>
      </c>
    </row>
    <row r="554" spans="1:25" ht="14.25">
      <c r="A554" t="s">
        <v>1226</v>
      </c>
      <c r="B554" t="s">
        <v>1227</v>
      </c>
      <c r="C554" t="s">
        <v>1231</v>
      </c>
      <c r="E554" t="s">
        <v>39</v>
      </c>
      <c r="F554" t="s">
        <v>1232</v>
      </c>
      <c r="G554" t="s">
        <v>1233</v>
      </c>
      <c r="K554" t="str">
        <f t="shared" si="16"/>
        <v/>
      </c>
      <c r="L554" t="str">
        <f t="shared" si="17"/>
        <v/>
      </c>
    </row>
    <row r="555" spans="1:25" ht="14.25">
      <c r="A555" s="5" t="s">
        <v>1234</v>
      </c>
      <c r="B555" s="5" t="s">
        <v>1235</v>
      </c>
      <c r="C555" s="5" t="s">
        <v>1236</v>
      </c>
      <c r="D555" s="5"/>
      <c r="E555" s="5" t="s">
        <v>33</v>
      </c>
      <c r="F555" s="5" t="s">
        <v>385</v>
      </c>
      <c r="G555" s="5" t="s">
        <v>1233</v>
      </c>
      <c r="H555" s="5" t="s">
        <v>36</v>
      </c>
      <c r="I555" s="5" t="s">
        <v>91</v>
      </c>
      <c r="J555" s="5"/>
      <c r="K555" s="5" t="str">
        <f t="shared" si="16"/>
        <v/>
      </c>
      <c r="L555" s="5" t="str">
        <f t="shared" si="17"/>
        <v>e-Notification;</v>
      </c>
      <c r="M555" s="5"/>
      <c r="N555" s="5"/>
      <c r="O555" s="5"/>
      <c r="P555" s="5" t="s">
        <v>36</v>
      </c>
      <c r="Q555" s="5"/>
      <c r="R555" s="5"/>
      <c r="S555" s="5"/>
      <c r="T555" s="5"/>
      <c r="U555" s="5"/>
      <c r="V555" s="5"/>
      <c r="W555" s="5"/>
      <c r="X555" s="5"/>
      <c r="Y555" s="5"/>
    </row>
    <row r="556" spans="1:25" ht="14.25">
      <c r="A556" t="s">
        <v>1234</v>
      </c>
      <c r="B556" t="s">
        <v>1235</v>
      </c>
      <c r="C556" t="s">
        <v>1237</v>
      </c>
      <c r="E556" t="s">
        <v>39</v>
      </c>
      <c r="F556" t="s">
        <v>1238</v>
      </c>
      <c r="G556" t="s">
        <v>1233</v>
      </c>
      <c r="K556" t="str">
        <f t="shared" si="16"/>
        <v/>
      </c>
      <c r="L556" t="str">
        <f t="shared" si="17"/>
        <v/>
      </c>
    </row>
    <row r="557" spans="1:25" ht="14.25">
      <c r="A557" t="s">
        <v>1234</v>
      </c>
      <c r="B557" t="s">
        <v>1235</v>
      </c>
      <c r="C557" t="s">
        <v>1239</v>
      </c>
      <c r="E557" t="s">
        <v>39</v>
      </c>
      <c r="F557" t="s">
        <v>1240</v>
      </c>
      <c r="G557" t="s">
        <v>1233</v>
      </c>
      <c r="K557" t="str">
        <f t="shared" si="16"/>
        <v/>
      </c>
      <c r="L557" t="str">
        <f t="shared" si="17"/>
        <v/>
      </c>
    </row>
    <row r="558" spans="1:25" ht="14.25">
      <c r="A558" t="s">
        <v>1234</v>
      </c>
      <c r="B558" t="s">
        <v>1235</v>
      </c>
      <c r="C558" t="s">
        <v>1241</v>
      </c>
      <c r="E558" t="s">
        <v>61</v>
      </c>
      <c r="G558" t="s">
        <v>1242</v>
      </c>
      <c r="K558" t="str">
        <f t="shared" si="16"/>
        <v/>
      </c>
      <c r="L558" t="str">
        <f t="shared" si="17"/>
        <v/>
      </c>
    </row>
    <row r="559" spans="1:25" ht="14.25">
      <c r="A559" s="5" t="s">
        <v>1243</v>
      </c>
      <c r="B559" s="5" t="s">
        <v>1244</v>
      </c>
      <c r="C559" s="5" t="s">
        <v>1245</v>
      </c>
      <c r="D559" s="5"/>
      <c r="E559" s="5" t="s">
        <v>33</v>
      </c>
      <c r="F559" s="5" t="s">
        <v>1246</v>
      </c>
      <c r="G559" s="5" t="s">
        <v>1242</v>
      </c>
      <c r="H559" s="5" t="s">
        <v>36</v>
      </c>
      <c r="I559" s="5" t="s">
        <v>269</v>
      </c>
      <c r="J559" s="5"/>
      <c r="K559" s="5" t="str">
        <f t="shared" si="16"/>
        <v/>
      </c>
      <c r="L559" s="5" t="str">
        <f t="shared" si="17"/>
        <v>e-Notification; e-Awarding;</v>
      </c>
      <c r="M559" s="5"/>
      <c r="N559" s="5"/>
      <c r="O559" s="5"/>
      <c r="P559" s="5" t="s">
        <v>36</v>
      </c>
      <c r="Q559" s="5"/>
      <c r="R559" s="5"/>
      <c r="S559" s="5"/>
      <c r="T559" s="5" t="s">
        <v>36</v>
      </c>
      <c r="U559" s="5"/>
      <c r="V559" s="5"/>
      <c r="W559" s="5"/>
      <c r="X559" s="5"/>
      <c r="Y559" s="5"/>
    </row>
    <row r="560" spans="1:25" ht="14.25">
      <c r="A560" t="s">
        <v>1243</v>
      </c>
      <c r="B560" t="s">
        <v>1244</v>
      </c>
      <c r="C560" t="s">
        <v>132</v>
      </c>
      <c r="E560" t="s">
        <v>44</v>
      </c>
      <c r="G560" t="s">
        <v>1247</v>
      </c>
      <c r="K560" t="str">
        <f t="shared" si="16"/>
        <v/>
      </c>
      <c r="L560" t="str">
        <f t="shared" si="17"/>
        <v/>
      </c>
    </row>
    <row r="561" spans="1:25" ht="14.25">
      <c r="A561" s="5" t="s">
        <v>1248</v>
      </c>
      <c r="B561" s="5" t="s">
        <v>1249</v>
      </c>
      <c r="C561" s="5" t="s">
        <v>1250</v>
      </c>
      <c r="D561" s="5"/>
      <c r="E561" s="5" t="s">
        <v>33</v>
      </c>
      <c r="F561" s="5"/>
      <c r="G561" s="5" t="s">
        <v>1247</v>
      </c>
      <c r="H561" s="5" t="s">
        <v>36</v>
      </c>
      <c r="I561" s="5" t="s">
        <v>37</v>
      </c>
      <c r="J561" s="5"/>
      <c r="K561" s="5" t="str">
        <f t="shared" si="16"/>
        <v/>
      </c>
      <c r="L561" s="5" t="str">
        <f t="shared" si="17"/>
        <v xml:space="preserve"> e-Payment;</v>
      </c>
      <c r="M561" s="5"/>
      <c r="N561" s="5"/>
      <c r="O561" s="5"/>
      <c r="P561" s="5"/>
      <c r="Q561" s="5"/>
      <c r="R561" s="5"/>
      <c r="S561" s="5"/>
      <c r="T561" s="5"/>
      <c r="U561" s="5"/>
      <c r="V561" s="5"/>
      <c r="W561" s="5"/>
      <c r="X561" s="5"/>
      <c r="Y561" s="5" t="s">
        <v>36</v>
      </c>
    </row>
    <row r="562" spans="1:25" ht="14.25">
      <c r="A562" t="s">
        <v>1248</v>
      </c>
      <c r="B562" t="s">
        <v>1249</v>
      </c>
      <c r="C562" t="s">
        <v>1251</v>
      </c>
      <c r="E562" t="s">
        <v>64</v>
      </c>
      <c r="G562" t="s">
        <v>1252</v>
      </c>
      <c r="K562" t="str">
        <f t="shared" si="16"/>
        <v/>
      </c>
      <c r="L562" t="str">
        <f t="shared" si="17"/>
        <v/>
      </c>
    </row>
    <row r="563" spans="1:25" ht="14.25">
      <c r="A563" s="5" t="s">
        <v>1253</v>
      </c>
      <c r="B563" s="5" t="s">
        <v>1254</v>
      </c>
      <c r="C563" s="5" t="s">
        <v>1255</v>
      </c>
      <c r="D563" s="5"/>
      <c r="E563" s="5" t="s">
        <v>33</v>
      </c>
      <c r="F563" s="5" t="s">
        <v>385</v>
      </c>
      <c r="G563" s="5" t="s">
        <v>1256</v>
      </c>
      <c r="H563" s="5" t="s">
        <v>36</v>
      </c>
      <c r="I563" s="5" t="s">
        <v>91</v>
      </c>
      <c r="J563" s="5"/>
      <c r="K563" s="5" t="str">
        <f t="shared" si="16"/>
        <v/>
      </c>
      <c r="L563" s="5" t="str">
        <f t="shared" si="17"/>
        <v>e-Notification; e-Evaluation; e-Awarding;</v>
      </c>
      <c r="M563" s="5"/>
      <c r="N563" s="5"/>
      <c r="O563" s="5"/>
      <c r="P563" s="5" t="s">
        <v>36</v>
      </c>
      <c r="Q563" s="5"/>
      <c r="R563" s="5"/>
      <c r="S563" s="5" t="s">
        <v>36</v>
      </c>
      <c r="T563" s="5" t="s">
        <v>36</v>
      </c>
      <c r="U563" s="5"/>
      <c r="V563" s="5"/>
      <c r="W563" s="5"/>
      <c r="X563" s="5"/>
      <c r="Y563" s="5"/>
    </row>
    <row r="564" spans="1:25" ht="14.25">
      <c r="A564" s="5" t="s">
        <v>1253</v>
      </c>
      <c r="B564" s="5" t="s">
        <v>1254</v>
      </c>
      <c r="C564" s="5" t="s">
        <v>1257</v>
      </c>
      <c r="D564" s="5"/>
      <c r="E564" s="5" t="s">
        <v>64</v>
      </c>
      <c r="F564" s="5"/>
      <c r="G564" s="5" t="s">
        <v>1258</v>
      </c>
      <c r="H564" s="5" t="s">
        <v>36</v>
      </c>
      <c r="I564" s="5" t="s">
        <v>349</v>
      </c>
      <c r="J564" s="5"/>
      <c r="K564" s="5" t="str">
        <f t="shared" si="16"/>
        <v/>
      </c>
      <c r="L564" s="5" t="str">
        <f t="shared" si="17"/>
        <v>e-Notification; e-Evaluation; e-Awarding;</v>
      </c>
      <c r="M564" s="5"/>
      <c r="N564" s="5"/>
      <c r="O564" s="5"/>
      <c r="P564" s="5" t="s">
        <v>36</v>
      </c>
      <c r="Q564" s="5"/>
      <c r="R564" s="5"/>
      <c r="S564" s="5" t="s">
        <v>36</v>
      </c>
      <c r="T564" s="5" t="s">
        <v>36</v>
      </c>
      <c r="U564" s="5"/>
      <c r="V564" s="5"/>
      <c r="W564" s="5"/>
      <c r="X564" s="5"/>
      <c r="Y564" s="5"/>
    </row>
    <row r="565" spans="1:25" ht="14.25">
      <c r="A565" s="5" t="s">
        <v>1259</v>
      </c>
      <c r="B565" s="5" t="s">
        <v>1260</v>
      </c>
      <c r="C565" s="5" t="s">
        <v>1261</v>
      </c>
      <c r="D565" s="5"/>
      <c r="E565" s="5" t="s">
        <v>64</v>
      </c>
      <c r="F565" s="5"/>
      <c r="G565" s="5" t="s">
        <v>1262</v>
      </c>
      <c r="H565" s="5" t="s">
        <v>36</v>
      </c>
      <c r="I565" s="5" t="s">
        <v>349</v>
      </c>
      <c r="J565" s="5"/>
      <c r="K565" s="5" t="str">
        <f t="shared" si="16"/>
        <v>UC1; UC2;</v>
      </c>
      <c r="L565" s="5" t="str">
        <f t="shared" si="17"/>
        <v>e-Notification; e-Evaluation; e-Awarding;</v>
      </c>
      <c r="M565" s="5" t="s">
        <v>36</v>
      </c>
      <c r="N565" s="5" t="s">
        <v>36</v>
      </c>
      <c r="O565" s="5"/>
      <c r="P565" s="5" t="s">
        <v>36</v>
      </c>
      <c r="Q565" s="5"/>
      <c r="R565" s="5"/>
      <c r="S565" s="5" t="s">
        <v>36</v>
      </c>
      <c r="T565" s="5" t="s">
        <v>36</v>
      </c>
      <c r="U565" s="5"/>
      <c r="V565" s="5"/>
      <c r="W565" s="5"/>
      <c r="X565" s="5"/>
      <c r="Y565" s="5"/>
    </row>
    <row r="566" spans="1:25" ht="14.25">
      <c r="A566" s="5" t="s">
        <v>1263</v>
      </c>
      <c r="B566" s="5" t="s">
        <v>1264</v>
      </c>
      <c r="C566" s="5" t="s">
        <v>1265</v>
      </c>
      <c r="D566" s="5"/>
      <c r="E566" s="5" t="s">
        <v>33</v>
      </c>
      <c r="F566" s="5" t="s">
        <v>310</v>
      </c>
      <c r="G566" s="5" t="s">
        <v>1262</v>
      </c>
      <c r="H566" s="5" t="s">
        <v>36</v>
      </c>
      <c r="I566" s="5" t="s">
        <v>37</v>
      </c>
      <c r="J566" s="5"/>
      <c r="K566" s="5" t="str">
        <f t="shared" si="16"/>
        <v/>
      </c>
      <c r="L566" s="5" t="str">
        <f t="shared" si="17"/>
        <v>e-Notification;</v>
      </c>
      <c r="M566" s="5"/>
      <c r="N566" s="5"/>
      <c r="O566" s="5"/>
      <c r="P566" s="5" t="s">
        <v>36</v>
      </c>
      <c r="Q566" s="5"/>
      <c r="R566" s="5"/>
      <c r="S566" s="5"/>
      <c r="T566" s="5"/>
      <c r="U566" s="5"/>
      <c r="V566" s="5"/>
      <c r="W566" s="5"/>
      <c r="X566" s="5"/>
      <c r="Y566" s="5"/>
    </row>
    <row r="567" spans="1:25" ht="14.25">
      <c r="A567" t="s">
        <v>1263</v>
      </c>
      <c r="B567" t="s">
        <v>1264</v>
      </c>
      <c r="C567" t="s">
        <v>1266</v>
      </c>
      <c r="E567" t="s">
        <v>61</v>
      </c>
      <c r="G567" t="s">
        <v>1262</v>
      </c>
      <c r="K567" t="str">
        <f t="shared" si="16"/>
        <v/>
      </c>
      <c r="L567" t="str">
        <f t="shared" si="17"/>
        <v/>
      </c>
    </row>
    <row r="568" spans="1:25" ht="14.25">
      <c r="A568" t="s">
        <v>1263</v>
      </c>
      <c r="B568" t="s">
        <v>1264</v>
      </c>
      <c r="C568" t="s">
        <v>1267</v>
      </c>
      <c r="E568" t="s">
        <v>39</v>
      </c>
      <c r="F568" t="s">
        <v>1268</v>
      </c>
      <c r="G568" t="s">
        <v>1262</v>
      </c>
      <c r="K568" t="str">
        <f t="shared" si="16"/>
        <v/>
      </c>
      <c r="L568" t="str">
        <f t="shared" si="17"/>
        <v/>
      </c>
    </row>
    <row r="569" spans="1:25" ht="14.25">
      <c r="A569" t="s">
        <v>1263</v>
      </c>
      <c r="B569" t="s">
        <v>1264</v>
      </c>
      <c r="C569" t="s">
        <v>1269</v>
      </c>
      <c r="E569" t="s">
        <v>39</v>
      </c>
      <c r="F569" t="s">
        <v>1270</v>
      </c>
      <c r="G569" t="s">
        <v>1271</v>
      </c>
      <c r="K569" t="str">
        <f t="shared" si="16"/>
        <v/>
      </c>
      <c r="L569" t="str">
        <f t="shared" si="17"/>
        <v/>
      </c>
    </row>
    <row r="570" spans="1:25" ht="14.25">
      <c r="A570" s="5" t="s">
        <v>1272</v>
      </c>
      <c r="B570" s="5" t="s">
        <v>1273</v>
      </c>
      <c r="C570" s="5" t="s">
        <v>1274</v>
      </c>
      <c r="D570" s="5"/>
      <c r="E570" s="5" t="s">
        <v>64</v>
      </c>
      <c r="F570" s="5"/>
      <c r="G570" s="5" t="s">
        <v>1271</v>
      </c>
      <c r="H570" s="5" t="s">
        <v>36</v>
      </c>
      <c r="I570" s="5" t="s">
        <v>1275</v>
      </c>
      <c r="J570" s="5"/>
      <c r="K570" s="5" t="str">
        <f t="shared" si="16"/>
        <v/>
      </c>
      <c r="L570" s="5" t="str">
        <f t="shared" si="17"/>
        <v>e-Notification;</v>
      </c>
      <c r="M570" s="5"/>
      <c r="N570" s="5"/>
      <c r="O570" s="5"/>
      <c r="P570" s="5" t="s">
        <v>36</v>
      </c>
      <c r="Q570" s="5"/>
      <c r="R570" s="5"/>
      <c r="S570" s="5"/>
      <c r="T570" s="5"/>
      <c r="U570" s="5"/>
      <c r="V570" s="5"/>
      <c r="W570" s="5"/>
      <c r="X570" s="5"/>
      <c r="Y570" s="5"/>
    </row>
    <row r="571" spans="1:25" ht="14.25">
      <c r="A571" t="s">
        <v>1272</v>
      </c>
      <c r="B571" t="s">
        <v>1273</v>
      </c>
      <c r="C571" t="s">
        <v>1276</v>
      </c>
      <c r="E571" t="s">
        <v>39</v>
      </c>
      <c r="F571" t="s">
        <v>1277</v>
      </c>
      <c r="G571" t="s">
        <v>1271</v>
      </c>
      <c r="K571" t="str">
        <f t="shared" si="16"/>
        <v/>
      </c>
      <c r="L571" t="str">
        <f t="shared" si="17"/>
        <v/>
      </c>
    </row>
    <row r="572" spans="1:25" ht="14.25">
      <c r="A572" t="s">
        <v>1272</v>
      </c>
      <c r="B572" t="s">
        <v>1273</v>
      </c>
      <c r="C572" t="s">
        <v>1278</v>
      </c>
      <c r="E572" t="s">
        <v>39</v>
      </c>
      <c r="F572" t="s">
        <v>1279</v>
      </c>
      <c r="G572" t="s">
        <v>1280</v>
      </c>
      <c r="K572" t="str">
        <f t="shared" si="16"/>
        <v/>
      </c>
      <c r="L572" t="str">
        <f t="shared" si="17"/>
        <v/>
      </c>
    </row>
    <row r="573" spans="1:25" ht="14.25">
      <c r="A573" s="5" t="s">
        <v>1281</v>
      </c>
      <c r="B573" s="5" t="s">
        <v>1282</v>
      </c>
      <c r="C573" s="5" t="s">
        <v>1283</v>
      </c>
      <c r="D573" s="5"/>
      <c r="E573" s="5" t="s">
        <v>33</v>
      </c>
      <c r="F573" s="5"/>
      <c r="G573" s="5" t="s">
        <v>1280</v>
      </c>
      <c r="H573" s="5" t="s">
        <v>36</v>
      </c>
      <c r="I573" s="5" t="s">
        <v>37</v>
      </c>
      <c r="J573" s="5"/>
      <c r="K573" s="5" t="str">
        <f t="shared" si="16"/>
        <v/>
      </c>
      <c r="L573" s="5" t="str">
        <f t="shared" si="17"/>
        <v>e-Notification;</v>
      </c>
      <c r="M573" s="5"/>
      <c r="N573" s="5"/>
      <c r="O573" s="5"/>
      <c r="P573" s="5" t="s">
        <v>36</v>
      </c>
      <c r="Q573" s="5"/>
      <c r="R573" s="5"/>
      <c r="S573" s="5"/>
      <c r="T573" s="5"/>
      <c r="U573" s="5"/>
      <c r="V573" s="5"/>
      <c r="W573" s="5"/>
      <c r="X573" s="5"/>
      <c r="Y573" s="5"/>
    </row>
    <row r="574" spans="1:25" ht="14.25">
      <c r="A574" t="s">
        <v>1281</v>
      </c>
      <c r="B574" t="s">
        <v>1282</v>
      </c>
      <c r="C574" t="s">
        <v>1284</v>
      </c>
      <c r="E574" t="s">
        <v>554</v>
      </c>
      <c r="G574" t="s">
        <v>1285</v>
      </c>
      <c r="K574" t="str">
        <f t="shared" si="16"/>
        <v/>
      </c>
      <c r="L574" t="str">
        <f t="shared" si="17"/>
        <v/>
      </c>
    </row>
    <row r="575" spans="1:25" ht="14.25">
      <c r="A575" s="5" t="s">
        <v>1286</v>
      </c>
      <c r="B575" s="5" t="s">
        <v>1287</v>
      </c>
      <c r="C575" s="5" t="s">
        <v>1288</v>
      </c>
      <c r="D575" s="5"/>
      <c r="E575" s="5" t="s">
        <v>33</v>
      </c>
      <c r="F575" s="5"/>
      <c r="G575" s="5" t="s">
        <v>1289</v>
      </c>
      <c r="H575" s="5" t="s">
        <v>36</v>
      </c>
      <c r="I575" s="5" t="s">
        <v>37</v>
      </c>
      <c r="J575" s="5"/>
      <c r="K575" s="5" t="str">
        <f t="shared" si="16"/>
        <v/>
      </c>
      <c r="L575" s="5" t="str">
        <f t="shared" si="17"/>
        <v>e-Notification;</v>
      </c>
      <c r="M575" s="5"/>
      <c r="N575" s="5"/>
      <c r="O575" s="5"/>
      <c r="P575" s="5" t="s">
        <v>36</v>
      </c>
      <c r="Q575" s="5"/>
      <c r="R575" s="5"/>
      <c r="S575" s="5"/>
      <c r="T575" s="5"/>
      <c r="U575" s="5"/>
      <c r="V575" s="5"/>
      <c r="W575" s="5"/>
      <c r="X575" s="5"/>
      <c r="Y575" s="5"/>
    </row>
    <row r="576" spans="1:25" ht="14.25">
      <c r="A576" s="5" t="s">
        <v>1290</v>
      </c>
      <c r="B576" s="5" t="s">
        <v>1291</v>
      </c>
      <c r="C576" s="5" t="s">
        <v>1292</v>
      </c>
      <c r="D576" s="5"/>
      <c r="E576" s="5" t="s">
        <v>33</v>
      </c>
      <c r="F576" s="5"/>
      <c r="G576" s="5" t="s">
        <v>1289</v>
      </c>
      <c r="H576" s="5" t="s">
        <v>36</v>
      </c>
      <c r="I576" s="5" t="s">
        <v>37</v>
      </c>
      <c r="J576" s="5"/>
      <c r="K576" s="5" t="str">
        <f t="shared" si="16"/>
        <v/>
      </c>
      <c r="L576" s="5" t="str">
        <f t="shared" si="17"/>
        <v>e-Notification;</v>
      </c>
      <c r="M576" s="5"/>
      <c r="N576" s="5"/>
      <c r="O576" s="5"/>
      <c r="P576" s="5" t="s">
        <v>36</v>
      </c>
      <c r="Q576" s="5"/>
      <c r="R576" s="5"/>
      <c r="S576" s="5"/>
      <c r="T576" s="5"/>
      <c r="U576" s="5"/>
      <c r="V576" s="5"/>
      <c r="W576" s="5"/>
      <c r="X576" s="5"/>
      <c r="Y576" s="5"/>
    </row>
    <row r="577" spans="1:25" ht="14.25">
      <c r="A577" t="s">
        <v>1290</v>
      </c>
      <c r="B577" t="s">
        <v>1291</v>
      </c>
      <c r="C577" t="s">
        <v>1293</v>
      </c>
      <c r="E577" t="s">
        <v>44</v>
      </c>
      <c r="G577" t="s">
        <v>1294</v>
      </c>
      <c r="K577" t="str">
        <f t="shared" si="16"/>
        <v/>
      </c>
      <c r="L577" t="str">
        <f t="shared" si="17"/>
        <v/>
      </c>
    </row>
    <row r="578" spans="1:25" ht="14.25">
      <c r="A578" s="5" t="s">
        <v>1295</v>
      </c>
      <c r="B578" s="5" t="s">
        <v>1296</v>
      </c>
      <c r="C578" s="5" t="s">
        <v>1297</v>
      </c>
      <c r="D578" s="5"/>
      <c r="E578" s="5" t="s">
        <v>33</v>
      </c>
      <c r="F578" s="5" t="s">
        <v>1298</v>
      </c>
      <c r="G578" s="5" t="s">
        <v>1294</v>
      </c>
      <c r="H578" s="5" t="s">
        <v>36</v>
      </c>
      <c r="I578" s="5" t="s">
        <v>1299</v>
      </c>
      <c r="J578" s="5"/>
      <c r="K578" s="5" t="str">
        <f t="shared" si="16"/>
        <v/>
      </c>
      <c r="L578" s="5" t="str">
        <f t="shared" si="17"/>
        <v>e-Notification;</v>
      </c>
      <c r="M578" s="5"/>
      <c r="N578" s="5"/>
      <c r="O578" s="5"/>
      <c r="P578" s="5" t="s">
        <v>36</v>
      </c>
      <c r="Q578" s="5"/>
      <c r="R578" s="5"/>
      <c r="S578" s="5"/>
      <c r="T578" s="5"/>
      <c r="U578" s="5"/>
      <c r="V578" s="5"/>
      <c r="W578" s="5"/>
      <c r="X578" s="5"/>
      <c r="Y578" s="5"/>
    </row>
    <row r="579" spans="1:25" ht="14.25">
      <c r="A579" t="s">
        <v>1295</v>
      </c>
      <c r="B579" t="s">
        <v>1296</v>
      </c>
      <c r="C579" t="s">
        <v>1300</v>
      </c>
      <c r="E579" t="s">
        <v>44</v>
      </c>
      <c r="G579" t="s">
        <v>1294</v>
      </c>
      <c r="K579" t="str">
        <f t="shared" si="16"/>
        <v/>
      </c>
      <c r="L579" t="str">
        <f t="shared" si="17"/>
        <v/>
      </c>
    </row>
    <row r="580" spans="1:25" ht="14.25">
      <c r="A580" t="s">
        <v>1295</v>
      </c>
      <c r="B580" t="s">
        <v>1296</v>
      </c>
      <c r="C580" t="s">
        <v>1301</v>
      </c>
      <c r="E580" t="s">
        <v>1302</v>
      </c>
      <c r="F580" t="s">
        <v>1303</v>
      </c>
      <c r="G580" t="s">
        <v>1304</v>
      </c>
      <c r="K580" t="str">
        <f t="shared" si="16"/>
        <v/>
      </c>
      <c r="L580" t="str">
        <f t="shared" si="17"/>
        <v/>
      </c>
    </row>
    <row r="581" spans="1:25" ht="14.25">
      <c r="A581" s="5" t="s">
        <v>1305</v>
      </c>
      <c r="B581" s="5" t="s">
        <v>1306</v>
      </c>
      <c r="C581" s="5" t="s">
        <v>1307</v>
      </c>
      <c r="D581" s="5"/>
      <c r="E581" s="5" t="s">
        <v>33</v>
      </c>
      <c r="F581" s="5" t="s">
        <v>1308</v>
      </c>
      <c r="G581" s="5" t="s">
        <v>1304</v>
      </c>
      <c r="H581" s="5" t="s">
        <v>36</v>
      </c>
      <c r="I581" s="5" t="s">
        <v>91</v>
      </c>
      <c r="J581" s="5"/>
      <c r="K581" s="5" t="str">
        <f t="shared" si="16"/>
        <v/>
      </c>
      <c r="L581" s="5" t="str">
        <f t="shared" si="17"/>
        <v>e-Notification;</v>
      </c>
      <c r="M581" s="5"/>
      <c r="N581" s="5"/>
      <c r="O581" s="5"/>
      <c r="P581" s="5" t="s">
        <v>36</v>
      </c>
      <c r="Q581" s="5"/>
      <c r="R581" s="5"/>
      <c r="S581" s="5"/>
      <c r="T581" s="5"/>
      <c r="U581" s="5"/>
      <c r="V581" s="5"/>
      <c r="W581" s="5"/>
      <c r="X581" s="5"/>
      <c r="Y581" s="5"/>
    </row>
    <row r="582" spans="1:25" ht="14.25">
      <c r="A582" t="s">
        <v>1305</v>
      </c>
      <c r="B582" t="s">
        <v>1306</v>
      </c>
      <c r="C582" t="s">
        <v>1309</v>
      </c>
      <c r="E582" t="s">
        <v>33</v>
      </c>
      <c r="F582" t="s">
        <v>1310</v>
      </c>
      <c r="G582" t="s">
        <v>1304</v>
      </c>
      <c r="I582" t="s">
        <v>91</v>
      </c>
      <c r="K582" t="str">
        <f t="shared" si="16"/>
        <v/>
      </c>
      <c r="L582" t="str">
        <f t="shared" si="17"/>
        <v>e-Notification;</v>
      </c>
      <c r="P582" t="s">
        <v>36</v>
      </c>
    </row>
    <row r="583" spans="1:25" ht="14.25">
      <c r="A583" t="s">
        <v>1305</v>
      </c>
      <c r="B583" t="s">
        <v>1306</v>
      </c>
      <c r="C583" t="s">
        <v>1311</v>
      </c>
      <c r="E583" t="s">
        <v>33</v>
      </c>
      <c r="F583" t="s">
        <v>1312</v>
      </c>
      <c r="G583" t="s">
        <v>1304</v>
      </c>
      <c r="I583" t="s">
        <v>91</v>
      </c>
      <c r="K583" t="str">
        <f t="shared" si="16"/>
        <v/>
      </c>
      <c r="L583" t="str">
        <f t="shared" si="17"/>
        <v>e-Notification;</v>
      </c>
      <c r="P583" t="s">
        <v>36</v>
      </c>
    </row>
    <row r="584" spans="1:25" ht="14.25">
      <c r="A584" t="s">
        <v>1305</v>
      </c>
      <c r="B584" t="s">
        <v>1306</v>
      </c>
      <c r="C584" t="s">
        <v>1313</v>
      </c>
      <c r="E584" t="s">
        <v>33</v>
      </c>
      <c r="F584" t="s">
        <v>1314</v>
      </c>
      <c r="G584" t="s">
        <v>1304</v>
      </c>
      <c r="I584" t="s">
        <v>37</v>
      </c>
      <c r="K584" t="str">
        <f t="shared" si="16"/>
        <v/>
      </c>
      <c r="L584" t="str">
        <f t="shared" si="17"/>
        <v>e-Notification;</v>
      </c>
      <c r="P584" t="s">
        <v>36</v>
      </c>
    </row>
    <row r="585" spans="1:25" ht="14.25">
      <c r="A585" t="s">
        <v>1305</v>
      </c>
      <c r="B585" t="s">
        <v>1306</v>
      </c>
      <c r="C585" t="s">
        <v>1315</v>
      </c>
      <c r="E585" t="s">
        <v>33</v>
      </c>
      <c r="F585" t="s">
        <v>1316</v>
      </c>
      <c r="G585" t="s">
        <v>1304</v>
      </c>
      <c r="I585" t="s">
        <v>37</v>
      </c>
      <c r="K585" t="str">
        <f t="shared" si="16"/>
        <v/>
      </c>
      <c r="L585" t="str">
        <f t="shared" si="17"/>
        <v>e-Notification;</v>
      </c>
      <c r="P585" t="s">
        <v>36</v>
      </c>
    </row>
    <row r="586" spans="1:25" ht="14.25">
      <c r="A586" t="s">
        <v>1305</v>
      </c>
      <c r="B586" t="s">
        <v>1306</v>
      </c>
      <c r="C586" t="s">
        <v>1317</v>
      </c>
      <c r="E586" t="s">
        <v>39</v>
      </c>
      <c r="F586" t="s">
        <v>1318</v>
      </c>
      <c r="G586" t="s">
        <v>1304</v>
      </c>
      <c r="K586" t="str">
        <f t="shared" si="16"/>
        <v/>
      </c>
      <c r="L586" t="str">
        <f t="shared" si="17"/>
        <v/>
      </c>
    </row>
    <row r="587" spans="1:25" ht="14.25">
      <c r="A587" t="s">
        <v>1305</v>
      </c>
      <c r="B587" t="s">
        <v>1306</v>
      </c>
      <c r="C587" t="s">
        <v>1319</v>
      </c>
      <c r="E587" t="s">
        <v>107</v>
      </c>
      <c r="F587" t="s">
        <v>1320</v>
      </c>
      <c r="G587" t="s">
        <v>1304</v>
      </c>
      <c r="K587" t="str">
        <f t="shared" si="16"/>
        <v/>
      </c>
      <c r="L587" t="str">
        <f t="shared" si="17"/>
        <v/>
      </c>
    </row>
    <row r="588" spans="1:25" ht="14.25">
      <c r="A588" t="s">
        <v>1305</v>
      </c>
      <c r="B588" t="s">
        <v>1306</v>
      </c>
      <c r="C588" t="s">
        <v>732</v>
      </c>
      <c r="E588" t="s">
        <v>107</v>
      </c>
      <c r="F588" t="s">
        <v>1321</v>
      </c>
      <c r="G588" t="s">
        <v>1304</v>
      </c>
      <c r="K588" t="str">
        <f t="shared" si="16"/>
        <v/>
      </c>
      <c r="L588" t="str">
        <f t="shared" si="17"/>
        <v/>
      </c>
    </row>
    <row r="589" spans="1:25" ht="14.25">
      <c r="A589" t="s">
        <v>1305</v>
      </c>
      <c r="B589" t="s">
        <v>1306</v>
      </c>
      <c r="C589" t="s">
        <v>732</v>
      </c>
      <c r="E589" t="s">
        <v>107</v>
      </c>
      <c r="F589" t="s">
        <v>1322</v>
      </c>
      <c r="G589" t="s">
        <v>1304</v>
      </c>
      <c r="K589" t="str">
        <f t="shared" si="16"/>
        <v/>
      </c>
      <c r="L589" t="str">
        <f t="shared" si="17"/>
        <v/>
      </c>
    </row>
    <row r="590" spans="1:25" ht="14.25">
      <c r="A590" t="s">
        <v>1305</v>
      </c>
      <c r="B590" t="s">
        <v>1306</v>
      </c>
      <c r="C590" t="s">
        <v>1323</v>
      </c>
      <c r="E590" t="s">
        <v>44</v>
      </c>
      <c r="F590" t="s">
        <v>1324</v>
      </c>
      <c r="G590" t="s">
        <v>1304</v>
      </c>
      <c r="K590" t="str">
        <f t="shared" si="16"/>
        <v/>
      </c>
      <c r="L590" t="str">
        <f t="shared" si="17"/>
        <v/>
      </c>
    </row>
    <row r="591" spans="1:25" ht="14.25">
      <c r="A591" t="s">
        <v>1305</v>
      </c>
      <c r="B591" t="s">
        <v>1306</v>
      </c>
      <c r="C591" t="s">
        <v>1325</v>
      </c>
      <c r="E591" t="s">
        <v>44</v>
      </c>
      <c r="F591" t="s">
        <v>1324</v>
      </c>
      <c r="G591" t="s">
        <v>1304</v>
      </c>
      <c r="K591" t="str">
        <f t="shared" si="16"/>
        <v/>
      </c>
      <c r="L591" t="str">
        <f t="shared" si="17"/>
        <v/>
      </c>
    </row>
    <row r="592" spans="1:25" ht="14.25">
      <c r="A592" t="s">
        <v>1305</v>
      </c>
      <c r="B592" t="s">
        <v>1306</v>
      </c>
      <c r="C592" t="s">
        <v>1323</v>
      </c>
      <c r="E592" t="s">
        <v>45</v>
      </c>
      <c r="F592" t="s">
        <v>1326</v>
      </c>
      <c r="G592" t="s">
        <v>1304</v>
      </c>
      <c r="K592" t="str">
        <f t="shared" si="16"/>
        <v/>
      </c>
      <c r="L592" t="str">
        <f t="shared" si="17"/>
        <v/>
      </c>
    </row>
    <row r="593" spans="1:25" ht="14.25">
      <c r="A593" t="s">
        <v>1305</v>
      </c>
      <c r="B593" t="s">
        <v>1306</v>
      </c>
      <c r="C593" t="s">
        <v>1325</v>
      </c>
      <c r="E593" t="s">
        <v>45</v>
      </c>
      <c r="F593" t="s">
        <v>1326</v>
      </c>
      <c r="G593" t="s">
        <v>1327</v>
      </c>
      <c r="K593" t="str">
        <f t="shared" si="16"/>
        <v/>
      </c>
      <c r="L593" t="str">
        <f t="shared" si="17"/>
        <v/>
      </c>
    </row>
    <row r="594" spans="1:25" ht="14.25">
      <c r="A594" s="5" t="s">
        <v>1328</v>
      </c>
      <c r="B594" s="5" t="s">
        <v>1329</v>
      </c>
      <c r="C594" s="5" t="s">
        <v>1330</v>
      </c>
      <c r="D594" s="5"/>
      <c r="E594" s="5" t="s">
        <v>33</v>
      </c>
      <c r="F594" s="5" t="s">
        <v>385</v>
      </c>
      <c r="G594" s="5" t="s">
        <v>1327</v>
      </c>
      <c r="H594" s="5" t="s">
        <v>36</v>
      </c>
      <c r="I594" s="5" t="s">
        <v>91</v>
      </c>
      <c r="J594" s="5"/>
      <c r="K594" s="5" t="str">
        <f t="shared" si="16"/>
        <v/>
      </c>
      <c r="L594" s="5" t="str">
        <f t="shared" si="17"/>
        <v>e-Notification;</v>
      </c>
      <c r="M594" s="5"/>
      <c r="N594" s="5"/>
      <c r="O594" s="5"/>
      <c r="P594" s="5" t="s">
        <v>36</v>
      </c>
      <c r="Q594" s="5"/>
      <c r="R594" s="5"/>
      <c r="S594" s="5"/>
      <c r="T594" s="5"/>
      <c r="U594" s="5"/>
      <c r="V594" s="5"/>
      <c r="W594" s="5"/>
      <c r="X594" s="5"/>
      <c r="Y594" s="5"/>
    </row>
    <row r="595" spans="1:25" ht="14.25">
      <c r="A595" t="s">
        <v>1328</v>
      </c>
      <c r="B595" t="s">
        <v>1329</v>
      </c>
      <c r="C595" t="s">
        <v>1331</v>
      </c>
      <c r="E595" t="s">
        <v>61</v>
      </c>
      <c r="G595" t="s">
        <v>1327</v>
      </c>
      <c r="K595" t="str">
        <f t="shared" si="16"/>
        <v/>
      </c>
      <c r="L595" t="str">
        <f t="shared" si="17"/>
        <v/>
      </c>
    </row>
    <row r="596" spans="1:25" ht="14.25">
      <c r="A596" t="s">
        <v>1328</v>
      </c>
      <c r="B596" t="s">
        <v>1329</v>
      </c>
      <c r="C596" t="s">
        <v>476</v>
      </c>
      <c r="E596" t="s">
        <v>39</v>
      </c>
      <c r="F596" t="s">
        <v>477</v>
      </c>
      <c r="G596" t="s">
        <v>1327</v>
      </c>
      <c r="K596" t="str">
        <f t="shared" ref="K596:K654" si="18">CONCATENATE(IF(M596="YES","UC1;",""),IF(N596="YES"," UC2;",""),IF(O596="YES"," UC3",""))</f>
        <v/>
      </c>
      <c r="L596" t="str">
        <f t="shared" ref="L596:L654" si="19">CONCATENATE(IF(P596="YES","e-Notification;",""),IF(Q596="YES"," e-Access;",""),IF(R596="YES"," e-Submission;",""),IF(S596="YES"," e-Evaluation;",""),IF(T596="YES"," e-Awarding;",""),IF(U596="YES"," e-Request;",""),IF(V596="YES"," e-Ordering;",""),IF(W596="YES"," e-Fulfiltment;",""),IF(X596="YES"," e-Invoicing;",""),IF(Y596="YES"," e-Payment;",""))</f>
        <v/>
      </c>
    </row>
    <row r="597" spans="1:25" ht="14.25">
      <c r="A597" t="s">
        <v>1328</v>
      </c>
      <c r="B597" t="s">
        <v>1329</v>
      </c>
      <c r="C597" t="s">
        <v>1332</v>
      </c>
      <c r="E597" t="s">
        <v>39</v>
      </c>
      <c r="F597" t="s">
        <v>1333</v>
      </c>
      <c r="G597" t="s">
        <v>1327</v>
      </c>
      <c r="K597" t="str">
        <f t="shared" si="18"/>
        <v/>
      </c>
      <c r="L597" t="str">
        <f t="shared" si="19"/>
        <v/>
      </c>
    </row>
    <row r="598" spans="1:25" ht="14.25">
      <c r="A598" t="s">
        <v>1328</v>
      </c>
      <c r="B598" t="s">
        <v>1329</v>
      </c>
      <c r="C598" t="s">
        <v>1334</v>
      </c>
      <c r="E598" t="s">
        <v>39</v>
      </c>
      <c r="F598" t="s">
        <v>869</v>
      </c>
      <c r="K598" t="str">
        <f t="shared" si="18"/>
        <v/>
      </c>
      <c r="L598" t="str">
        <f t="shared" si="19"/>
        <v/>
      </c>
    </row>
    <row r="599" spans="1:25" ht="14.25">
      <c r="A599" s="5" t="s">
        <v>1335</v>
      </c>
      <c r="B599" s="5" t="s">
        <v>1336</v>
      </c>
      <c r="C599" s="5" t="s">
        <v>1337</v>
      </c>
      <c r="D599" s="5"/>
      <c r="E599" s="5" t="s">
        <v>101</v>
      </c>
      <c r="F599" s="5" t="s">
        <v>1338</v>
      </c>
      <c r="G599" s="5" t="s">
        <v>1339</v>
      </c>
      <c r="H599" s="5" t="s">
        <v>36</v>
      </c>
      <c r="I599" s="5" t="s">
        <v>160</v>
      </c>
      <c r="J599" s="5"/>
      <c r="K599" s="5" t="str">
        <f t="shared" si="18"/>
        <v/>
      </c>
      <c r="L599" s="5" t="str">
        <f t="shared" si="19"/>
        <v xml:space="preserve"> e-Request; e-Ordering; e-Fulfiltment; e-Invoicing; e-Payment;</v>
      </c>
      <c r="M599" s="5"/>
      <c r="N599" s="5"/>
      <c r="O599" s="5"/>
      <c r="P599" s="5"/>
      <c r="Q599" s="5"/>
      <c r="R599" s="5"/>
      <c r="S599" s="5"/>
      <c r="T599" s="5"/>
      <c r="U599" s="5" t="s">
        <v>36</v>
      </c>
      <c r="V599" s="5" t="s">
        <v>36</v>
      </c>
      <c r="W599" s="5" t="s">
        <v>36</v>
      </c>
      <c r="X599" s="5" t="s">
        <v>36</v>
      </c>
      <c r="Y599" s="5" t="s">
        <v>36</v>
      </c>
    </row>
    <row r="600" spans="1:25" ht="14.25">
      <c r="A600" s="5" t="s">
        <v>1340</v>
      </c>
      <c r="B600" s="5" t="s">
        <v>1341</v>
      </c>
      <c r="C600" s="5" t="s">
        <v>1342</v>
      </c>
      <c r="D600" s="5"/>
      <c r="E600" s="5" t="s">
        <v>33</v>
      </c>
      <c r="F600" s="5" t="s">
        <v>559</v>
      </c>
      <c r="G600" s="5" t="s">
        <v>1339</v>
      </c>
      <c r="H600" s="5" t="s">
        <v>36</v>
      </c>
      <c r="I600" s="5" t="s">
        <v>139</v>
      </c>
      <c r="J600" s="5"/>
      <c r="K600" s="5" t="str">
        <f t="shared" si="18"/>
        <v xml:space="preserve"> UC3</v>
      </c>
      <c r="L600" s="5" t="str">
        <f t="shared" si="19"/>
        <v>e-Notification; e-Evaluation;</v>
      </c>
      <c r="M600" s="5"/>
      <c r="N600" s="5"/>
      <c r="O600" s="5" t="s">
        <v>36</v>
      </c>
      <c r="P600" s="5" t="s">
        <v>36</v>
      </c>
      <c r="Q600" s="5"/>
      <c r="R600" s="5"/>
      <c r="S600" s="5" t="s">
        <v>36</v>
      </c>
      <c r="T600" s="5"/>
      <c r="U600" s="5"/>
      <c r="V600" s="5"/>
      <c r="W600" s="5"/>
      <c r="X600" s="5"/>
      <c r="Y600" s="5"/>
    </row>
    <row r="601" spans="1:25" ht="14.25">
      <c r="A601" t="s">
        <v>1340</v>
      </c>
      <c r="B601" t="s">
        <v>1341</v>
      </c>
      <c r="C601" t="s">
        <v>1343</v>
      </c>
      <c r="E601" t="s">
        <v>45</v>
      </c>
      <c r="F601" t="s">
        <v>561</v>
      </c>
      <c r="G601" t="s">
        <v>1344</v>
      </c>
      <c r="K601" t="str">
        <f t="shared" si="18"/>
        <v/>
      </c>
      <c r="L601" t="str">
        <f t="shared" si="19"/>
        <v/>
      </c>
    </row>
    <row r="602" spans="1:25" ht="14.25">
      <c r="A602" s="5" t="s">
        <v>1345</v>
      </c>
      <c r="B602" s="5" t="s">
        <v>1346</v>
      </c>
      <c r="C602" s="5" t="s">
        <v>1347</v>
      </c>
      <c r="D602" s="5"/>
      <c r="E602" s="5" t="s">
        <v>33</v>
      </c>
      <c r="F602" s="5" t="s">
        <v>566</v>
      </c>
      <c r="G602" s="5" t="s">
        <v>1344</v>
      </c>
      <c r="H602" s="5" t="s">
        <v>36</v>
      </c>
      <c r="I602" s="5" t="s">
        <v>91</v>
      </c>
      <c r="J602" s="5"/>
      <c r="K602" s="5" t="str">
        <f t="shared" si="18"/>
        <v xml:space="preserve"> UC3</v>
      </c>
      <c r="L602" s="5" t="str">
        <f t="shared" si="19"/>
        <v>e-Notification; e-Evaluation;</v>
      </c>
      <c r="M602" s="5"/>
      <c r="N602" s="5"/>
      <c r="O602" s="5" t="s">
        <v>36</v>
      </c>
      <c r="P602" s="5" t="s">
        <v>36</v>
      </c>
      <c r="Q602" s="5"/>
      <c r="R602" s="5"/>
      <c r="S602" s="5" t="s">
        <v>36</v>
      </c>
      <c r="T602" s="5"/>
      <c r="U602" s="5"/>
      <c r="V602" s="5"/>
      <c r="W602" s="5"/>
      <c r="X602" s="5"/>
      <c r="Y602" s="5"/>
    </row>
    <row r="603" spans="1:25" ht="14.25">
      <c r="A603" t="s">
        <v>1345</v>
      </c>
      <c r="B603" t="s">
        <v>1346</v>
      </c>
      <c r="C603" t="s">
        <v>567</v>
      </c>
      <c r="E603" t="s">
        <v>56</v>
      </c>
      <c r="F603" t="s">
        <v>568</v>
      </c>
      <c r="G603" t="s">
        <v>1344</v>
      </c>
      <c r="K603" t="str">
        <f t="shared" si="18"/>
        <v/>
      </c>
      <c r="L603" t="str">
        <f t="shared" si="19"/>
        <v/>
      </c>
    </row>
    <row r="604" spans="1:25" ht="14.25">
      <c r="A604" t="s">
        <v>1345</v>
      </c>
      <c r="B604" t="s">
        <v>1346</v>
      </c>
      <c r="C604" t="s">
        <v>569</v>
      </c>
      <c r="E604" t="s">
        <v>56</v>
      </c>
      <c r="F604" t="s">
        <v>570</v>
      </c>
      <c r="G604" t="s">
        <v>1344</v>
      </c>
      <c r="K604" t="str">
        <f t="shared" si="18"/>
        <v/>
      </c>
      <c r="L604" t="str">
        <f t="shared" si="19"/>
        <v/>
      </c>
    </row>
    <row r="605" spans="1:25" ht="14.25">
      <c r="A605" t="s">
        <v>1345</v>
      </c>
      <c r="B605" t="s">
        <v>1346</v>
      </c>
      <c r="C605" t="s">
        <v>1348</v>
      </c>
      <c r="E605" t="s">
        <v>64</v>
      </c>
      <c r="G605" t="s">
        <v>1349</v>
      </c>
      <c r="K605" t="str">
        <f t="shared" si="18"/>
        <v/>
      </c>
      <c r="L605" t="str">
        <f t="shared" si="19"/>
        <v/>
      </c>
    </row>
    <row r="606" spans="1:25" ht="14.25">
      <c r="A606" s="5" t="s">
        <v>1350</v>
      </c>
      <c r="B606" s="5" t="s">
        <v>1351</v>
      </c>
      <c r="C606" s="5" t="s">
        <v>1352</v>
      </c>
      <c r="D606" s="5"/>
      <c r="E606" s="5" t="s">
        <v>33</v>
      </c>
      <c r="F606" s="5" t="s">
        <v>1353</v>
      </c>
      <c r="G606" s="5" t="s">
        <v>1349</v>
      </c>
      <c r="H606" s="5" t="s">
        <v>36</v>
      </c>
      <c r="I606" s="5" t="s">
        <v>474</v>
      </c>
      <c r="J606" s="5"/>
      <c r="K606" s="5" t="str">
        <f t="shared" si="18"/>
        <v>UC1; UC2;</v>
      </c>
      <c r="L606" s="5" t="str">
        <f t="shared" si="19"/>
        <v>e-Notification; e-Evaluation;</v>
      </c>
      <c r="M606" s="5" t="s">
        <v>36</v>
      </c>
      <c r="N606" s="5" t="s">
        <v>36</v>
      </c>
      <c r="O606" s="5"/>
      <c r="P606" s="5" t="s">
        <v>36</v>
      </c>
      <c r="Q606" s="5"/>
      <c r="R606" s="5"/>
      <c r="S606" s="5" t="s">
        <v>36</v>
      </c>
      <c r="T606" s="5"/>
      <c r="U606" s="5"/>
      <c r="V606" s="5"/>
      <c r="W606" s="5"/>
      <c r="X606" s="5"/>
      <c r="Y606" s="5"/>
    </row>
    <row r="607" spans="1:25" ht="14.25">
      <c r="A607" t="s">
        <v>1350</v>
      </c>
      <c r="B607" t="s">
        <v>1351</v>
      </c>
      <c r="C607" t="s">
        <v>1354</v>
      </c>
      <c r="E607" t="s">
        <v>64</v>
      </c>
      <c r="G607" t="s">
        <v>1349</v>
      </c>
      <c r="K607" t="str">
        <f t="shared" si="18"/>
        <v/>
      </c>
      <c r="L607" t="str">
        <f t="shared" si="19"/>
        <v/>
      </c>
    </row>
    <row r="608" spans="1:25" ht="14.25">
      <c r="A608" t="s">
        <v>1350</v>
      </c>
      <c r="B608" t="s">
        <v>1351</v>
      </c>
      <c r="C608" t="s">
        <v>1355</v>
      </c>
      <c r="E608" t="s">
        <v>61</v>
      </c>
      <c r="G608" t="s">
        <v>1349</v>
      </c>
      <c r="K608" t="str">
        <f t="shared" si="18"/>
        <v/>
      </c>
      <c r="L608" t="str">
        <f t="shared" si="19"/>
        <v/>
      </c>
    </row>
    <row r="609" spans="1:25" ht="14.25">
      <c r="A609" t="s">
        <v>1350</v>
      </c>
      <c r="B609" t="s">
        <v>1351</v>
      </c>
      <c r="C609" t="s">
        <v>476</v>
      </c>
      <c r="E609" t="s">
        <v>39</v>
      </c>
      <c r="F609" t="s">
        <v>477</v>
      </c>
      <c r="G609" t="s">
        <v>1349</v>
      </c>
      <c r="K609" t="str">
        <f t="shared" si="18"/>
        <v/>
      </c>
      <c r="L609" t="str">
        <f t="shared" si="19"/>
        <v/>
      </c>
    </row>
    <row r="610" spans="1:25" ht="14.25">
      <c r="A610" t="s">
        <v>1350</v>
      </c>
      <c r="B610" t="s">
        <v>1351</v>
      </c>
      <c r="C610" t="s">
        <v>1356</v>
      </c>
      <c r="E610" t="s">
        <v>39</v>
      </c>
      <c r="F610" t="s">
        <v>1357</v>
      </c>
      <c r="G610" t="s">
        <v>1349</v>
      </c>
      <c r="K610" t="str">
        <f t="shared" si="18"/>
        <v/>
      </c>
      <c r="L610" t="str">
        <f t="shared" si="19"/>
        <v/>
      </c>
    </row>
    <row r="611" spans="1:25" ht="14.25">
      <c r="A611" s="5" t="s">
        <v>1350</v>
      </c>
      <c r="B611" s="5" t="s">
        <v>1358</v>
      </c>
      <c r="C611" s="5" t="s">
        <v>1354</v>
      </c>
      <c r="D611" s="5"/>
      <c r="E611" s="5" t="s">
        <v>1359</v>
      </c>
      <c r="F611" s="5"/>
      <c r="G611" s="5" t="s">
        <v>1349</v>
      </c>
      <c r="H611" s="5" t="s">
        <v>36</v>
      </c>
      <c r="I611" s="5"/>
      <c r="J611" s="5"/>
      <c r="K611" s="5" t="str">
        <f t="shared" si="18"/>
        <v/>
      </c>
      <c r="L611" s="5" t="str">
        <f t="shared" si="19"/>
        <v/>
      </c>
      <c r="M611" s="5"/>
      <c r="N611" s="5"/>
      <c r="O611" s="5"/>
      <c r="P611" s="5"/>
      <c r="Q611" s="5"/>
      <c r="R611" s="5"/>
      <c r="S611" s="5"/>
      <c r="T611" s="5"/>
      <c r="U611" s="5"/>
      <c r="V611" s="5"/>
      <c r="W611" s="5"/>
      <c r="X611" s="5"/>
      <c r="Y611" s="5"/>
    </row>
    <row r="612" spans="1:25" ht="14.25">
      <c r="A612" t="s">
        <v>1350</v>
      </c>
      <c r="B612" t="s">
        <v>1358</v>
      </c>
      <c r="C612" t="s">
        <v>1354</v>
      </c>
      <c r="E612" t="s">
        <v>44</v>
      </c>
      <c r="G612" t="s">
        <v>1360</v>
      </c>
      <c r="K612" t="str">
        <f t="shared" si="18"/>
        <v/>
      </c>
      <c r="L612" t="str">
        <f t="shared" si="19"/>
        <v/>
      </c>
    </row>
    <row r="613" spans="1:25" ht="14.25">
      <c r="A613" s="5" t="s">
        <v>1361</v>
      </c>
      <c r="B613" s="5" t="s">
        <v>1362</v>
      </c>
      <c r="C613" s="5" t="s">
        <v>1363</v>
      </c>
      <c r="D613" s="5"/>
      <c r="E613" s="5" t="s">
        <v>33</v>
      </c>
      <c r="F613" s="5"/>
      <c r="G613" s="5" t="s">
        <v>1360</v>
      </c>
      <c r="H613" s="5" t="s">
        <v>36</v>
      </c>
      <c r="I613" s="5" t="s">
        <v>37</v>
      </c>
      <c r="J613" s="5"/>
      <c r="K613" s="5" t="str">
        <f t="shared" si="18"/>
        <v/>
      </c>
      <c r="L613" s="5" t="str">
        <f t="shared" si="19"/>
        <v>e-Notification; e-Submission;</v>
      </c>
      <c r="M613" s="5"/>
      <c r="N613" s="5"/>
      <c r="O613" s="5"/>
      <c r="P613" s="5" t="s">
        <v>36</v>
      </c>
      <c r="Q613" s="5"/>
      <c r="R613" s="5" t="s">
        <v>36</v>
      </c>
      <c r="S613" s="5"/>
      <c r="T613" s="5"/>
      <c r="U613" s="5"/>
      <c r="V613" s="5"/>
      <c r="W613" s="5"/>
      <c r="X613" s="5"/>
      <c r="Y613" s="5"/>
    </row>
    <row r="614" spans="1:25" ht="14.25">
      <c r="A614" t="s">
        <v>1361</v>
      </c>
      <c r="B614" t="s">
        <v>1362</v>
      </c>
      <c r="C614" t="s">
        <v>1364</v>
      </c>
      <c r="E614" t="s">
        <v>64</v>
      </c>
      <c r="G614" t="s">
        <v>1365</v>
      </c>
      <c r="K614" t="str">
        <f t="shared" si="18"/>
        <v/>
      </c>
      <c r="L614" t="str">
        <f t="shared" si="19"/>
        <v/>
      </c>
    </row>
    <row r="615" spans="1:25" ht="14.25">
      <c r="A615" s="5" t="s">
        <v>1366</v>
      </c>
      <c r="B615" s="5" t="s">
        <v>1367</v>
      </c>
      <c r="C615" s="5" t="s">
        <v>1368</v>
      </c>
      <c r="D615" s="5"/>
      <c r="E615" s="5" t="s">
        <v>44</v>
      </c>
      <c r="F615" s="5"/>
      <c r="G615" s="5" t="s">
        <v>1365</v>
      </c>
      <c r="H615" s="5" t="s">
        <v>36</v>
      </c>
      <c r="I615" s="5" t="s">
        <v>269</v>
      </c>
      <c r="J615" s="5"/>
      <c r="K615" s="5" t="str">
        <f t="shared" si="18"/>
        <v/>
      </c>
      <c r="L615" s="5" t="str">
        <f t="shared" si="19"/>
        <v>e-Notification;</v>
      </c>
      <c r="M615" s="5"/>
      <c r="N615" s="5"/>
      <c r="O615" s="5"/>
      <c r="P615" s="5" t="s">
        <v>36</v>
      </c>
      <c r="Q615" s="5"/>
      <c r="R615" s="5"/>
      <c r="S615" s="5"/>
      <c r="T615" s="5"/>
      <c r="U615" s="5"/>
      <c r="V615" s="5"/>
      <c r="W615" s="5"/>
      <c r="X615" s="5"/>
      <c r="Y615" s="5"/>
    </row>
    <row r="616" spans="1:25" ht="14.25">
      <c r="A616" t="s">
        <v>1366</v>
      </c>
      <c r="B616" t="s">
        <v>1367</v>
      </c>
      <c r="C616" t="s">
        <v>1369</v>
      </c>
      <c r="E616" t="s">
        <v>64</v>
      </c>
      <c r="G616" t="s">
        <v>1370</v>
      </c>
      <c r="K616" t="str">
        <f t="shared" si="18"/>
        <v/>
      </c>
      <c r="L616" t="str">
        <f t="shared" si="19"/>
        <v/>
      </c>
    </row>
    <row r="617" spans="1:25" ht="14.25">
      <c r="A617" s="5" t="s">
        <v>1371</v>
      </c>
      <c r="B617" s="5" t="s">
        <v>1372</v>
      </c>
      <c r="C617" s="5" t="s">
        <v>1373</v>
      </c>
      <c r="D617" s="5"/>
      <c r="E617" s="5" t="s">
        <v>33</v>
      </c>
      <c r="F617" s="5" t="s">
        <v>1374</v>
      </c>
      <c r="G617" s="5" t="s">
        <v>1370</v>
      </c>
      <c r="H617" s="5" t="s">
        <v>36</v>
      </c>
      <c r="I617" s="5" t="s">
        <v>37</v>
      </c>
      <c r="J617" s="5"/>
      <c r="K617" s="5" t="str">
        <f t="shared" si="18"/>
        <v/>
      </c>
      <c r="L617" s="5" t="str">
        <f t="shared" si="19"/>
        <v>e-Notification;</v>
      </c>
      <c r="M617" s="5"/>
      <c r="N617" s="5"/>
      <c r="O617" s="5"/>
      <c r="P617" s="5" t="s">
        <v>36</v>
      </c>
      <c r="Q617" s="5"/>
      <c r="R617" s="5"/>
      <c r="S617" s="5"/>
      <c r="T617" s="5"/>
      <c r="U617" s="5"/>
      <c r="V617" s="5"/>
      <c r="W617" s="5"/>
      <c r="X617" s="5"/>
      <c r="Y617" s="5"/>
    </row>
    <row r="618" spans="1:25" ht="14.25">
      <c r="A618" t="s">
        <v>1371</v>
      </c>
      <c r="B618" t="s">
        <v>1372</v>
      </c>
      <c r="C618" t="s">
        <v>1375</v>
      </c>
      <c r="E618" t="s">
        <v>64</v>
      </c>
      <c r="K618" t="str">
        <f t="shared" si="18"/>
        <v/>
      </c>
      <c r="L618" t="str">
        <f t="shared" si="19"/>
        <v/>
      </c>
    </row>
    <row r="619" spans="1:25" ht="14.25">
      <c r="A619" s="5" t="s">
        <v>1376</v>
      </c>
      <c r="B619" s="5" t="s">
        <v>1377</v>
      </c>
      <c r="C619" s="5" t="s">
        <v>1378</v>
      </c>
      <c r="D619" s="5"/>
      <c r="E619" s="5" t="s">
        <v>45</v>
      </c>
      <c r="F619" s="5" t="s">
        <v>1379</v>
      </c>
      <c r="G619" s="5"/>
      <c r="H619" s="5" t="s">
        <v>36</v>
      </c>
      <c r="I619" s="5" t="s">
        <v>139</v>
      </c>
      <c r="J619" s="5"/>
      <c r="K619" s="5" t="str">
        <f t="shared" si="18"/>
        <v/>
      </c>
      <c r="L619" s="5" t="str">
        <f t="shared" si="19"/>
        <v xml:space="preserve"> e-Submission; e-Evaluation; e-Awarding;</v>
      </c>
      <c r="M619" s="5"/>
      <c r="N619" s="5"/>
      <c r="O619" s="5"/>
      <c r="P619" s="5"/>
      <c r="Q619" s="5"/>
      <c r="R619" s="5" t="s">
        <v>36</v>
      </c>
      <c r="S619" s="5" t="s">
        <v>36</v>
      </c>
      <c r="T619" s="5" t="s">
        <v>36</v>
      </c>
      <c r="U619" s="5"/>
      <c r="V619" s="5"/>
      <c r="W619" s="5"/>
      <c r="X619" s="5"/>
      <c r="Y619" s="5"/>
    </row>
    <row r="620" spans="1:25" ht="14.25">
      <c r="A620" t="s">
        <v>1376</v>
      </c>
      <c r="B620" t="s">
        <v>1377</v>
      </c>
      <c r="C620" t="s">
        <v>1380</v>
      </c>
      <c r="E620" t="s">
        <v>167</v>
      </c>
      <c r="F620" t="s">
        <v>1381</v>
      </c>
      <c r="K620" t="str">
        <f t="shared" si="18"/>
        <v/>
      </c>
      <c r="L620" t="str">
        <f t="shared" si="19"/>
        <v/>
      </c>
    </row>
    <row r="621" spans="1:25" ht="14.25">
      <c r="A621" t="s">
        <v>1376</v>
      </c>
      <c r="B621" t="s">
        <v>1377</v>
      </c>
      <c r="C621" t="s">
        <v>1382</v>
      </c>
      <c r="E621" t="s">
        <v>101</v>
      </c>
      <c r="F621" t="s">
        <v>1381</v>
      </c>
      <c r="G621" t="s">
        <v>1383</v>
      </c>
      <c r="K621" t="str">
        <f t="shared" si="18"/>
        <v/>
      </c>
      <c r="L621" t="str">
        <f t="shared" si="19"/>
        <v/>
      </c>
    </row>
    <row r="622" spans="1:25" ht="14.25">
      <c r="A622" s="5" t="s">
        <v>1384</v>
      </c>
      <c r="B622" s="5" t="s">
        <v>1385</v>
      </c>
      <c r="C622" s="5" t="s">
        <v>1386</v>
      </c>
      <c r="D622" s="5"/>
      <c r="E622" s="5" t="s">
        <v>33</v>
      </c>
      <c r="F622" s="5"/>
      <c r="G622" s="5" t="s">
        <v>1387</v>
      </c>
      <c r="H622" s="5" t="s">
        <v>36</v>
      </c>
      <c r="I622" s="5" t="s">
        <v>37</v>
      </c>
      <c r="J622" s="5"/>
      <c r="K622" s="5" t="str">
        <f t="shared" si="18"/>
        <v>UC1; UC2; UC3</v>
      </c>
      <c r="L622" s="5" t="str">
        <f t="shared" si="19"/>
        <v>e-Notification;</v>
      </c>
      <c r="M622" s="5" t="s">
        <v>36</v>
      </c>
      <c r="N622" s="5" t="s">
        <v>36</v>
      </c>
      <c r="O622" s="5" t="s">
        <v>36</v>
      </c>
      <c r="P622" s="5" t="s">
        <v>36</v>
      </c>
      <c r="Q622" s="5"/>
      <c r="R622" s="5"/>
      <c r="S622" s="5"/>
      <c r="T622" s="5"/>
      <c r="U622" s="5"/>
      <c r="V622" s="5"/>
      <c r="W622" s="5"/>
      <c r="X622" s="5"/>
      <c r="Y622" s="5"/>
    </row>
    <row r="623" spans="1:25" ht="14.25">
      <c r="A623" s="5" t="s">
        <v>1388</v>
      </c>
      <c r="B623" s="5" t="s">
        <v>1389</v>
      </c>
      <c r="C623" s="5" t="s">
        <v>1390</v>
      </c>
      <c r="D623" s="5"/>
      <c r="E623" s="5" t="s">
        <v>33</v>
      </c>
      <c r="F623" s="5" t="s">
        <v>71</v>
      </c>
      <c r="G623" s="5" t="s">
        <v>1391</v>
      </c>
      <c r="H623" s="5" t="s">
        <v>36</v>
      </c>
      <c r="I623" s="5" t="s">
        <v>37</v>
      </c>
      <c r="J623" s="5"/>
      <c r="K623" s="5" t="str">
        <f t="shared" si="18"/>
        <v>UC1; UC3</v>
      </c>
      <c r="L623" s="5" t="str">
        <f t="shared" si="19"/>
        <v>e-Notification;</v>
      </c>
      <c r="M623" s="5" t="s">
        <v>36</v>
      </c>
      <c r="N623" s="5"/>
      <c r="O623" s="5" t="s">
        <v>36</v>
      </c>
      <c r="P623" s="5" t="s">
        <v>36</v>
      </c>
      <c r="Q623" s="5"/>
      <c r="R623" s="5"/>
      <c r="S623" s="5"/>
      <c r="T623" s="5"/>
      <c r="U623" s="5"/>
      <c r="V623" s="5"/>
      <c r="W623" s="5"/>
      <c r="X623" s="5"/>
      <c r="Y623" s="5"/>
    </row>
    <row r="624" spans="1:25" ht="14.25">
      <c r="A624" t="s">
        <v>1388</v>
      </c>
      <c r="B624" t="s">
        <v>1389</v>
      </c>
      <c r="C624" t="s">
        <v>1392</v>
      </c>
      <c r="E624" t="s">
        <v>64</v>
      </c>
      <c r="G624" t="s">
        <v>1393</v>
      </c>
      <c r="K624" t="str">
        <f t="shared" si="18"/>
        <v/>
      </c>
      <c r="L624" t="str">
        <f t="shared" si="19"/>
        <v/>
      </c>
    </row>
    <row r="625" spans="1:25" ht="14.25">
      <c r="A625" t="s">
        <v>1388</v>
      </c>
      <c r="B625" t="s">
        <v>1389</v>
      </c>
      <c r="C625" t="s">
        <v>1394</v>
      </c>
      <c r="E625" t="s">
        <v>61</v>
      </c>
      <c r="G625" t="s">
        <v>1391</v>
      </c>
      <c r="K625" t="str">
        <f t="shared" si="18"/>
        <v/>
      </c>
      <c r="L625" t="str">
        <f t="shared" si="19"/>
        <v/>
      </c>
    </row>
    <row r="626" spans="1:25" ht="14.25">
      <c r="A626" t="s">
        <v>1388</v>
      </c>
      <c r="B626" t="s">
        <v>1389</v>
      </c>
      <c r="C626" t="s">
        <v>1392</v>
      </c>
      <c r="E626" t="s">
        <v>64</v>
      </c>
      <c r="G626" t="s">
        <v>1391</v>
      </c>
      <c r="K626" t="str">
        <f t="shared" si="18"/>
        <v/>
      </c>
      <c r="L626" t="str">
        <f t="shared" si="19"/>
        <v/>
      </c>
    </row>
    <row r="627" spans="1:25" ht="14.25">
      <c r="A627" t="s">
        <v>1388</v>
      </c>
      <c r="B627" t="s">
        <v>1389</v>
      </c>
      <c r="C627" t="s">
        <v>1395</v>
      </c>
      <c r="E627" t="s">
        <v>61</v>
      </c>
      <c r="F627" t="s">
        <v>1396</v>
      </c>
      <c r="G627" t="s">
        <v>1397</v>
      </c>
      <c r="K627" t="str">
        <f t="shared" si="18"/>
        <v/>
      </c>
      <c r="L627" t="str">
        <f t="shared" si="19"/>
        <v/>
      </c>
    </row>
    <row r="628" spans="1:25" ht="14.25">
      <c r="A628" s="5" t="s">
        <v>1398</v>
      </c>
      <c r="B628" s="5" t="s">
        <v>1399</v>
      </c>
      <c r="C628" s="5" t="s">
        <v>1400</v>
      </c>
      <c r="D628" s="5"/>
      <c r="E628" s="5" t="s">
        <v>33</v>
      </c>
      <c r="F628" s="5" t="s">
        <v>1401</v>
      </c>
      <c r="G628" s="5" t="s">
        <v>1397</v>
      </c>
      <c r="H628" s="5" t="s">
        <v>36</v>
      </c>
      <c r="I628" s="5" t="s">
        <v>37</v>
      </c>
      <c r="J628" s="5"/>
      <c r="K628" s="5" t="str">
        <f t="shared" si="18"/>
        <v/>
      </c>
      <c r="L628" s="5" t="str">
        <f t="shared" si="19"/>
        <v>e-Notification;</v>
      </c>
      <c r="M628" s="5"/>
      <c r="N628" s="5"/>
      <c r="O628" s="5"/>
      <c r="P628" s="5" t="s">
        <v>36</v>
      </c>
      <c r="Q628" s="5"/>
      <c r="R628" s="5"/>
      <c r="S628" s="5"/>
      <c r="T628" s="5"/>
      <c r="U628" s="5"/>
      <c r="V628" s="5"/>
      <c r="W628" s="5"/>
      <c r="X628" s="5"/>
      <c r="Y628" s="5"/>
    </row>
    <row r="629" spans="1:25" ht="14.25">
      <c r="A629" t="s">
        <v>1398</v>
      </c>
      <c r="B629" t="s">
        <v>1399</v>
      </c>
      <c r="C629" t="s">
        <v>1402</v>
      </c>
      <c r="E629" t="s">
        <v>64</v>
      </c>
      <c r="G629" t="s">
        <v>1397</v>
      </c>
      <c r="K629" t="str">
        <f t="shared" si="18"/>
        <v/>
      </c>
      <c r="L629" t="str">
        <f t="shared" si="19"/>
        <v/>
      </c>
    </row>
    <row r="630" spans="1:25" ht="14.25">
      <c r="A630" t="s">
        <v>1398</v>
      </c>
      <c r="B630" t="s">
        <v>1399</v>
      </c>
      <c r="C630" t="s">
        <v>1403</v>
      </c>
      <c r="E630" t="s">
        <v>61</v>
      </c>
      <c r="G630" t="s">
        <v>1397</v>
      </c>
      <c r="K630" t="str">
        <f t="shared" si="18"/>
        <v/>
      </c>
      <c r="L630" t="str">
        <f t="shared" si="19"/>
        <v/>
      </c>
    </row>
    <row r="631" spans="1:25" ht="14.25">
      <c r="A631" t="s">
        <v>1398</v>
      </c>
      <c r="B631" t="s">
        <v>1399</v>
      </c>
      <c r="C631" t="s">
        <v>1404</v>
      </c>
      <c r="E631" t="s">
        <v>61</v>
      </c>
      <c r="G631" t="s">
        <v>1397</v>
      </c>
      <c r="K631" t="str">
        <f t="shared" si="18"/>
        <v/>
      </c>
      <c r="L631" t="str">
        <f t="shared" si="19"/>
        <v/>
      </c>
    </row>
    <row r="632" spans="1:25" ht="14.25">
      <c r="A632" t="s">
        <v>1398</v>
      </c>
      <c r="B632" t="s">
        <v>1399</v>
      </c>
      <c r="C632" t="s">
        <v>1405</v>
      </c>
      <c r="E632" t="s">
        <v>61</v>
      </c>
      <c r="G632" t="s">
        <v>1397</v>
      </c>
      <c r="K632" t="str">
        <f t="shared" si="18"/>
        <v/>
      </c>
      <c r="L632" t="str">
        <f t="shared" si="19"/>
        <v/>
      </c>
    </row>
    <row r="633" spans="1:25" ht="14.25">
      <c r="A633" t="s">
        <v>1398</v>
      </c>
      <c r="B633" t="s">
        <v>1399</v>
      </c>
      <c r="C633" t="s">
        <v>1406</v>
      </c>
      <c r="E633" t="s">
        <v>61</v>
      </c>
      <c r="G633" t="s">
        <v>1397</v>
      </c>
      <c r="K633" t="str">
        <f t="shared" si="18"/>
        <v/>
      </c>
      <c r="L633" t="str">
        <f t="shared" si="19"/>
        <v/>
      </c>
    </row>
    <row r="634" spans="1:25" ht="14.25">
      <c r="A634" t="s">
        <v>1398</v>
      </c>
      <c r="B634" t="s">
        <v>1399</v>
      </c>
      <c r="C634" t="s">
        <v>1407</v>
      </c>
      <c r="E634" t="s">
        <v>61</v>
      </c>
      <c r="G634" t="s">
        <v>1397</v>
      </c>
      <c r="K634" t="str">
        <f t="shared" si="18"/>
        <v/>
      </c>
      <c r="L634" t="str">
        <f t="shared" si="19"/>
        <v/>
      </c>
    </row>
    <row r="635" spans="1:25" ht="14.25">
      <c r="A635" t="s">
        <v>1398</v>
      </c>
      <c r="B635" t="s">
        <v>1399</v>
      </c>
      <c r="C635" t="s">
        <v>1408</v>
      </c>
      <c r="E635" t="s">
        <v>61</v>
      </c>
      <c r="G635" t="s">
        <v>1397</v>
      </c>
      <c r="K635" t="str">
        <f t="shared" si="18"/>
        <v/>
      </c>
      <c r="L635" t="str">
        <f t="shared" si="19"/>
        <v/>
      </c>
    </row>
    <row r="636" spans="1:25" ht="14.25">
      <c r="A636" t="s">
        <v>1398</v>
      </c>
      <c r="B636" t="s">
        <v>1399</v>
      </c>
      <c r="C636" t="s">
        <v>1409</v>
      </c>
      <c r="E636" t="s">
        <v>61</v>
      </c>
      <c r="G636" t="s">
        <v>1397</v>
      </c>
      <c r="K636" t="str">
        <f t="shared" si="18"/>
        <v/>
      </c>
      <c r="L636" t="str">
        <f t="shared" si="19"/>
        <v/>
      </c>
    </row>
    <row r="637" spans="1:25" ht="14.25">
      <c r="A637" t="s">
        <v>1398</v>
      </c>
      <c r="B637" t="s">
        <v>1399</v>
      </c>
      <c r="C637" t="s">
        <v>1410</v>
      </c>
      <c r="E637" t="s">
        <v>61</v>
      </c>
      <c r="G637" t="s">
        <v>1411</v>
      </c>
      <c r="K637" t="str">
        <f t="shared" si="18"/>
        <v/>
      </c>
      <c r="L637" t="str">
        <f t="shared" si="19"/>
        <v/>
      </c>
    </row>
    <row r="638" spans="1:25" ht="14.25">
      <c r="A638" s="5" t="s">
        <v>1412</v>
      </c>
      <c r="B638" s="5" t="s">
        <v>1413</v>
      </c>
      <c r="C638" s="5" t="s">
        <v>1414</v>
      </c>
      <c r="D638" s="5"/>
      <c r="E638" s="5" t="s">
        <v>33</v>
      </c>
      <c r="F638" s="5" t="s">
        <v>1415</v>
      </c>
      <c r="G638" s="5" t="s">
        <v>1411</v>
      </c>
      <c r="H638" s="5" t="s">
        <v>36</v>
      </c>
      <c r="I638" s="5" t="s">
        <v>421</v>
      </c>
      <c r="J638" s="5"/>
      <c r="K638" s="5" t="str">
        <f t="shared" si="18"/>
        <v>UC1;</v>
      </c>
      <c r="L638" s="5" t="str">
        <f t="shared" si="19"/>
        <v>e-Notification;</v>
      </c>
      <c r="M638" s="5" t="s">
        <v>36</v>
      </c>
      <c r="N638" s="5"/>
      <c r="O638" s="5"/>
      <c r="P638" s="5" t="s">
        <v>36</v>
      </c>
      <c r="Q638" s="5"/>
      <c r="R638" s="5"/>
      <c r="S638" s="5"/>
      <c r="T638" s="5"/>
      <c r="U638" s="5"/>
      <c r="V638" s="5"/>
      <c r="W638" s="5"/>
      <c r="X638" s="5"/>
      <c r="Y638" s="5"/>
    </row>
    <row r="639" spans="1:25" ht="14.25">
      <c r="A639" t="s">
        <v>1412</v>
      </c>
      <c r="B639" t="s">
        <v>1413</v>
      </c>
      <c r="C639" t="s">
        <v>1416</v>
      </c>
      <c r="E639" t="s">
        <v>61</v>
      </c>
      <c r="F639" t="s">
        <v>1417</v>
      </c>
      <c r="G639" t="s">
        <v>1411</v>
      </c>
      <c r="K639" t="str">
        <f t="shared" si="18"/>
        <v/>
      </c>
      <c r="L639" t="str">
        <f t="shared" si="19"/>
        <v/>
      </c>
    </row>
    <row r="640" spans="1:25" ht="14.25">
      <c r="A640" t="s">
        <v>1412</v>
      </c>
      <c r="B640" t="s">
        <v>1413</v>
      </c>
      <c r="C640" t="s">
        <v>1418</v>
      </c>
      <c r="E640" t="s">
        <v>64</v>
      </c>
      <c r="G640" t="s">
        <v>1419</v>
      </c>
      <c r="K640" t="str">
        <f t="shared" si="18"/>
        <v/>
      </c>
      <c r="L640" t="str">
        <f t="shared" si="19"/>
        <v/>
      </c>
    </row>
    <row r="641" spans="1:25" ht="14.25">
      <c r="A641" s="5" t="s">
        <v>1420</v>
      </c>
      <c r="B641" s="5" t="s">
        <v>1421</v>
      </c>
      <c r="C641" s="5" t="s">
        <v>1422</v>
      </c>
      <c r="D641" s="5"/>
      <c r="E641" s="5" t="s">
        <v>33</v>
      </c>
      <c r="F641" s="5" t="s">
        <v>1423</v>
      </c>
      <c r="G641" s="5"/>
      <c r="H641" s="5" t="s">
        <v>36</v>
      </c>
      <c r="I641" s="5" t="s">
        <v>1424</v>
      </c>
      <c r="J641" s="5"/>
      <c r="K641" s="5" t="str">
        <f t="shared" si="18"/>
        <v/>
      </c>
      <c r="L641" s="5" t="str">
        <f t="shared" si="19"/>
        <v>e-Notification; e-Evaluation;</v>
      </c>
      <c r="M641" s="5"/>
      <c r="N641" s="5"/>
      <c r="O641" s="5"/>
      <c r="P641" s="5" t="s">
        <v>36</v>
      </c>
      <c r="Q641" s="5"/>
      <c r="R641" s="5"/>
      <c r="S641" s="5" t="s">
        <v>36</v>
      </c>
      <c r="T641" s="5"/>
      <c r="U641" s="5"/>
      <c r="V641" s="5"/>
      <c r="W641" s="5"/>
      <c r="X641" s="5"/>
      <c r="Y641" s="5"/>
    </row>
    <row r="642" spans="1:25" ht="14.25">
      <c r="A642" t="s">
        <v>1420</v>
      </c>
      <c r="B642" t="s">
        <v>1421</v>
      </c>
      <c r="C642" t="s">
        <v>1425</v>
      </c>
      <c r="E642" t="s">
        <v>45</v>
      </c>
      <c r="F642" t="s">
        <v>1426</v>
      </c>
      <c r="G642" t="s">
        <v>1419</v>
      </c>
      <c r="K642" t="str">
        <f t="shared" si="18"/>
        <v/>
      </c>
      <c r="L642" t="str">
        <f t="shared" si="19"/>
        <v/>
      </c>
    </row>
    <row r="643" spans="1:25" ht="14.25">
      <c r="A643" t="s">
        <v>1420</v>
      </c>
      <c r="B643" t="s">
        <v>1421</v>
      </c>
      <c r="C643" t="s">
        <v>1427</v>
      </c>
      <c r="E643" t="s">
        <v>64</v>
      </c>
      <c r="G643" t="s">
        <v>1419</v>
      </c>
      <c r="K643" t="str">
        <f t="shared" si="18"/>
        <v/>
      </c>
      <c r="L643" t="str">
        <f t="shared" si="19"/>
        <v/>
      </c>
    </row>
    <row r="644" spans="1:25" ht="14.25">
      <c r="A644" t="s">
        <v>1420</v>
      </c>
      <c r="B644" t="s">
        <v>1421</v>
      </c>
      <c r="C644" t="s">
        <v>1428</v>
      </c>
      <c r="E644" t="s">
        <v>39</v>
      </c>
      <c r="F644" t="s">
        <v>1429</v>
      </c>
      <c r="G644" t="s">
        <v>1430</v>
      </c>
      <c r="K644" t="str">
        <f t="shared" si="18"/>
        <v/>
      </c>
      <c r="L644" t="str">
        <f t="shared" si="19"/>
        <v/>
      </c>
    </row>
    <row r="645" spans="1:25" ht="14.25">
      <c r="A645" s="5" t="s">
        <v>1431</v>
      </c>
      <c r="B645" s="5" t="s">
        <v>1432</v>
      </c>
      <c r="C645" s="5" t="s">
        <v>1433</v>
      </c>
      <c r="D645" s="5"/>
      <c r="E645" s="5" t="s">
        <v>33</v>
      </c>
      <c r="F645" s="5"/>
      <c r="G645" s="5" t="s">
        <v>1430</v>
      </c>
      <c r="H645" s="5" t="s">
        <v>36</v>
      </c>
      <c r="I645" s="5" t="s">
        <v>37</v>
      </c>
      <c r="J645" s="5"/>
      <c r="K645" s="5" t="str">
        <f t="shared" si="18"/>
        <v/>
      </c>
      <c r="L645" s="5" t="str">
        <f t="shared" si="19"/>
        <v>e-Notification;</v>
      </c>
      <c r="M645" s="5"/>
      <c r="N645" s="5"/>
      <c r="O645" s="5"/>
      <c r="P645" s="5" t="s">
        <v>36</v>
      </c>
      <c r="Q645" s="5"/>
      <c r="R645" s="5"/>
      <c r="S645" s="5"/>
      <c r="T645" s="5"/>
      <c r="U645" s="5"/>
      <c r="V645" s="5"/>
      <c r="W645" s="5"/>
      <c r="X645" s="5"/>
      <c r="Y645" s="5"/>
    </row>
    <row r="646" spans="1:25" ht="14.25">
      <c r="A646" t="s">
        <v>1431</v>
      </c>
      <c r="B646" t="s">
        <v>1432</v>
      </c>
      <c r="C646" t="s">
        <v>1434</v>
      </c>
      <c r="E646" t="s">
        <v>64</v>
      </c>
      <c r="G646" t="s">
        <v>1430</v>
      </c>
      <c r="K646" t="str">
        <f t="shared" si="18"/>
        <v/>
      </c>
      <c r="L646" t="str">
        <f t="shared" si="19"/>
        <v/>
      </c>
    </row>
    <row r="647" spans="1:25" ht="14.25">
      <c r="A647" t="s">
        <v>1431</v>
      </c>
      <c r="B647" t="s">
        <v>1432</v>
      </c>
      <c r="C647" t="s">
        <v>1435</v>
      </c>
      <c r="E647" t="s">
        <v>39</v>
      </c>
      <c r="F647" t="s">
        <v>1436</v>
      </c>
      <c r="G647" t="s">
        <v>1430</v>
      </c>
      <c r="K647" t="str">
        <f t="shared" si="18"/>
        <v/>
      </c>
      <c r="L647" t="str">
        <f t="shared" si="19"/>
        <v/>
      </c>
    </row>
    <row r="648" spans="1:25" ht="14.25">
      <c r="A648" t="s">
        <v>1431</v>
      </c>
      <c r="B648" t="s">
        <v>1432</v>
      </c>
      <c r="C648" t="s">
        <v>1437</v>
      </c>
      <c r="E648" t="s">
        <v>61</v>
      </c>
      <c r="G648" t="s">
        <v>1430</v>
      </c>
      <c r="K648" t="str">
        <f t="shared" si="18"/>
        <v/>
      </c>
      <c r="L648" t="str">
        <f t="shared" si="19"/>
        <v/>
      </c>
    </row>
    <row r="649" spans="1:25" ht="14.25">
      <c r="A649" t="s">
        <v>1431</v>
      </c>
      <c r="B649" t="s">
        <v>1432</v>
      </c>
      <c r="C649" t="s">
        <v>1438</v>
      </c>
      <c r="E649" t="s">
        <v>44</v>
      </c>
      <c r="G649" t="s">
        <v>1430</v>
      </c>
      <c r="K649" t="str">
        <f t="shared" si="18"/>
        <v/>
      </c>
      <c r="L649" t="str">
        <f t="shared" si="19"/>
        <v/>
      </c>
    </row>
    <row r="650" spans="1:25" ht="14.25">
      <c r="A650" t="s">
        <v>1431</v>
      </c>
      <c r="B650" t="s">
        <v>1432</v>
      </c>
      <c r="C650" t="s">
        <v>1439</v>
      </c>
      <c r="E650" t="s">
        <v>107</v>
      </c>
      <c r="F650" t="s">
        <v>1440</v>
      </c>
      <c r="G650" t="s">
        <v>1441</v>
      </c>
      <c r="K650" t="str">
        <f t="shared" si="18"/>
        <v/>
      </c>
      <c r="L650" t="str">
        <f t="shared" si="19"/>
        <v/>
      </c>
    </row>
    <row r="651" spans="1:25" ht="14.25">
      <c r="A651" s="5" t="s">
        <v>1442</v>
      </c>
      <c r="B651" s="5" t="s">
        <v>1443</v>
      </c>
      <c r="C651" s="5" t="s">
        <v>1444</v>
      </c>
      <c r="D651" s="5"/>
      <c r="E651" s="5" t="s">
        <v>33</v>
      </c>
      <c r="F651" s="5"/>
      <c r="G651" s="5" t="s">
        <v>1445</v>
      </c>
      <c r="H651" s="5" t="s">
        <v>36</v>
      </c>
      <c r="I651" s="5" t="s">
        <v>37</v>
      </c>
      <c r="J651" s="5"/>
      <c r="K651" s="5" t="str">
        <f t="shared" si="18"/>
        <v>UC1;</v>
      </c>
      <c r="L651" s="5" t="str">
        <f t="shared" si="19"/>
        <v>e-Notification; e-Awarding; e-Request; e-Ordering; e-Fulfiltment; e-Invoicing; e-Payment;</v>
      </c>
      <c r="M651" s="5" t="s">
        <v>36</v>
      </c>
      <c r="N651" s="5"/>
      <c r="O651" s="5"/>
      <c r="P651" s="5" t="s">
        <v>36</v>
      </c>
      <c r="Q651" s="5"/>
      <c r="R651" s="5"/>
      <c r="S651" s="5"/>
      <c r="T651" s="5" t="s">
        <v>36</v>
      </c>
      <c r="U651" s="5" t="s">
        <v>36</v>
      </c>
      <c r="V651" s="5" t="s">
        <v>36</v>
      </c>
      <c r="W651" s="5" t="s">
        <v>36</v>
      </c>
      <c r="X651" s="5" t="s">
        <v>36</v>
      </c>
      <c r="Y651" s="5" t="s">
        <v>36</v>
      </c>
    </row>
    <row r="652" spans="1:25" ht="14.25">
      <c r="A652" s="5" t="s">
        <v>1446</v>
      </c>
      <c r="B652" s="5" t="s">
        <v>1447</v>
      </c>
      <c r="C652" s="5" t="s">
        <v>1448</v>
      </c>
      <c r="D652" s="5"/>
      <c r="E652" s="5" t="s">
        <v>33</v>
      </c>
      <c r="F652" s="5" t="s">
        <v>1449</v>
      </c>
      <c r="G652" s="5" t="s">
        <v>1445</v>
      </c>
      <c r="H652" s="5" t="s">
        <v>36</v>
      </c>
      <c r="I652" s="5" t="s">
        <v>421</v>
      </c>
      <c r="J652" s="5"/>
      <c r="K652" s="5" t="str">
        <f t="shared" si="18"/>
        <v/>
      </c>
      <c r="L652" s="5" t="str">
        <f t="shared" si="19"/>
        <v>e-Notification;</v>
      </c>
      <c r="M652" s="5"/>
      <c r="N652" s="5"/>
      <c r="O652" s="5"/>
      <c r="P652" s="5" t="s">
        <v>36</v>
      </c>
      <c r="Q652" s="5"/>
      <c r="R652" s="5"/>
      <c r="S652" s="5"/>
      <c r="T652" s="5"/>
      <c r="U652" s="5"/>
      <c r="V652" s="5"/>
      <c r="W652" s="5"/>
      <c r="X652" s="5"/>
      <c r="Y652" s="5"/>
    </row>
    <row r="653" spans="1:25" ht="14.25">
      <c r="A653" t="s">
        <v>1446</v>
      </c>
      <c r="B653" t="s">
        <v>1447</v>
      </c>
      <c r="C653" t="s">
        <v>1450</v>
      </c>
      <c r="E653" t="s">
        <v>61</v>
      </c>
      <c r="G653" t="s">
        <v>1445</v>
      </c>
      <c r="K653" t="str">
        <f t="shared" si="18"/>
        <v/>
      </c>
      <c r="L653" t="str">
        <f t="shared" si="19"/>
        <v/>
      </c>
    </row>
    <row r="654" spans="1:25" ht="15" customHeight="1">
      <c r="A654" t="s">
        <v>1446</v>
      </c>
      <c r="B654" t="s">
        <v>1447</v>
      </c>
      <c r="C654" t="s">
        <v>1451</v>
      </c>
      <c r="E654" t="s">
        <v>64</v>
      </c>
      <c r="K654" t="str">
        <f t="shared" si="18"/>
        <v/>
      </c>
      <c r="L654" t="str">
        <f t="shared" si="19"/>
        <v/>
      </c>
    </row>
    <row r="655" spans="1:25" ht="6"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spans="1:25" ht="14.25"/>
    <row r="657" ht="14.25"/>
    <row r="658" ht="14.25"/>
    <row r="659" ht="14.25"/>
    <row r="660" ht="14.25"/>
    <row r="661" ht="14.25"/>
    <row r="662" ht="14.25"/>
    <row r="663" ht="14.25"/>
    <row r="664" ht="14.25"/>
    <row r="665" ht="14.25"/>
    <row r="666" ht="14.25"/>
    <row r="667" ht="14.25"/>
    <row r="668" ht="14.25"/>
    <row r="669" ht="14.25"/>
    <row r="670" ht="14.25"/>
    <row r="671" ht="14.25"/>
    <row r="672" ht="14.25"/>
    <row r="673" ht="14.25"/>
    <row r="674" ht="14.25"/>
    <row r="675" ht="14.25"/>
    <row r="676" ht="14.25"/>
    <row r="677" ht="14.25"/>
    <row r="678" ht="14.25"/>
    <row r="679" ht="14.25"/>
    <row r="680" ht="14.25"/>
    <row r="681" ht="14.25"/>
    <row r="682" ht="14.25"/>
    <row r="683" ht="14.25"/>
    <row r="684" ht="14.25"/>
    <row r="685" ht="14.25"/>
    <row r="686" ht="14.25"/>
    <row r="687" ht="14.25"/>
    <row r="688" ht="14.25"/>
    <row r="689" ht="14.25"/>
    <row r="690" ht="14.25"/>
    <row r="691" ht="14.25"/>
    <row r="692" ht="14.25"/>
    <row r="693" ht="14.25"/>
    <row r="694" ht="14.25"/>
    <row r="695" ht="14.25"/>
    <row r="696" ht="14.25"/>
    <row r="697" ht="14.25"/>
    <row r="698" ht="14.25"/>
    <row r="699" ht="14.25"/>
    <row r="700" ht="14.25"/>
    <row r="701" ht="14.25"/>
    <row r="702" ht="14.25"/>
    <row r="703" ht="14.25"/>
    <row r="704" ht="14.25"/>
    <row r="705" ht="14.25"/>
    <row r="706" ht="14.25"/>
    <row r="707" ht="14.25"/>
    <row r="708" ht="14.25"/>
    <row r="709" ht="14.25"/>
    <row r="710" ht="14.25"/>
    <row r="711" ht="14.25"/>
    <row r="712" ht="14.25"/>
    <row r="713" ht="14.25"/>
    <row r="714" ht="14.25"/>
    <row r="715" ht="14.25"/>
    <row r="716" ht="14.25"/>
    <row r="717" ht="14.25"/>
    <row r="718" ht="14.25"/>
    <row r="719" ht="14.25"/>
    <row r="720" ht="14.25"/>
    <row r="721" ht="14.25"/>
    <row r="722" ht="14.25"/>
    <row r="723" ht="14.25"/>
    <row r="724" ht="14.25"/>
    <row r="725" ht="14.25"/>
    <row r="726" ht="14.25"/>
    <row r="727" ht="14.25"/>
    <row r="728" ht="14.25"/>
    <row r="729" ht="14.25"/>
    <row r="730" ht="14.25"/>
    <row r="731" ht="14.25"/>
    <row r="732" ht="14.25"/>
    <row r="733" ht="14.25"/>
    <row r="734" ht="14.25"/>
    <row r="735" ht="14.25"/>
    <row r="736" ht="14.25"/>
    <row r="737" ht="14.25"/>
    <row r="738" ht="14.25"/>
    <row r="739" ht="14.25"/>
    <row r="740" ht="14.25"/>
    <row r="741" ht="14.25"/>
    <row r="742" ht="14.25"/>
    <row r="743" ht="14.25"/>
    <row r="744" ht="14.25"/>
    <row r="745" ht="14.25"/>
    <row r="746" ht="14.25"/>
    <row r="747" ht="14.25"/>
    <row r="748" ht="14.25"/>
    <row r="749" ht="14.25"/>
    <row r="750" ht="14.25"/>
    <row r="751" ht="14.25"/>
    <row r="752" ht="14.25"/>
    <row r="753" ht="14.25"/>
    <row r="754" ht="14.25"/>
    <row r="755" ht="14.25"/>
    <row r="756" ht="14.25"/>
    <row r="757" ht="14.25"/>
    <row r="758" ht="14.25"/>
    <row r="759" ht="14.25"/>
    <row r="760" ht="14.25"/>
    <row r="761" ht="14.25"/>
    <row r="762" ht="14.25"/>
    <row r="763" ht="14.25"/>
    <row r="764" ht="14.25"/>
    <row r="765" ht="14.25"/>
    <row r="766" ht="14.25"/>
    <row r="767" ht="14.25"/>
    <row r="768" ht="14.25"/>
    <row r="769" ht="14.25"/>
    <row r="770" ht="14.25"/>
    <row r="771" ht="14.25"/>
    <row r="772" ht="14.25"/>
    <row r="773" ht="14.25"/>
    <row r="774" ht="14.25"/>
    <row r="775" ht="14.25"/>
    <row r="776" ht="14.25"/>
    <row r="777" ht="14.25"/>
    <row r="778" ht="14.25"/>
    <row r="779" ht="14.25"/>
    <row r="780" ht="14.25"/>
    <row r="781" ht="14.25"/>
    <row r="782" ht="14.25"/>
    <row r="783" ht="14.25"/>
    <row r="784" ht="14.25"/>
    <row r="785" ht="14.25"/>
    <row r="786" ht="14.25"/>
    <row r="787" ht="14.25"/>
    <row r="788" ht="14.25"/>
    <row r="789" ht="14.25"/>
    <row r="790" ht="14.25"/>
    <row r="791" ht="14.25"/>
    <row r="792" ht="14.25"/>
    <row r="793" ht="14.25"/>
    <row r="794" ht="14.25"/>
    <row r="795" ht="14.25"/>
    <row r="796" ht="14.25"/>
    <row r="797" ht="14.25"/>
    <row r="798" ht="14.25"/>
    <row r="799" ht="14.25"/>
    <row r="800" ht="14.25"/>
    <row r="801" ht="14.25"/>
    <row r="802" ht="14.25"/>
    <row r="803" ht="14.25"/>
    <row r="804" ht="14.25"/>
    <row r="805" ht="14.25"/>
    <row r="806" ht="14.25"/>
    <row r="807" ht="14.25"/>
    <row r="808" ht="14.25"/>
    <row r="809" ht="14.25"/>
    <row r="810" ht="14.25"/>
    <row r="811" ht="14.25"/>
    <row r="812" ht="14.25"/>
    <row r="813" ht="14.25"/>
    <row r="814" ht="14.25"/>
    <row r="815" ht="14.25"/>
    <row r="816" ht="14.25"/>
    <row r="817" ht="14.25"/>
    <row r="818" ht="14.25"/>
    <row r="819" ht="14.25"/>
    <row r="820" ht="14.25"/>
    <row r="821" ht="14.25"/>
    <row r="822" ht="14.25"/>
    <row r="823" ht="14.25"/>
    <row r="824" ht="14.25"/>
    <row r="825" ht="14.25"/>
    <row r="826" ht="14.25"/>
    <row r="827" ht="14.25"/>
    <row r="828" ht="14.25"/>
    <row r="829" ht="14.25"/>
    <row r="830" ht="14.25"/>
    <row r="831" ht="14.25"/>
    <row r="832" ht="14.25"/>
    <row r="833" ht="14.25"/>
    <row r="834" ht="14.25"/>
    <row r="835" ht="14.25"/>
    <row r="836" ht="14.25"/>
    <row r="837" ht="14.25"/>
    <row r="838" ht="14.25"/>
    <row r="839" ht="14.25"/>
    <row r="840" ht="14.25"/>
    <row r="841" ht="14.25"/>
    <row r="842" ht="14.25"/>
    <row r="843" ht="14.25"/>
    <row r="844" ht="14.25"/>
    <row r="845" ht="14.25"/>
    <row r="846" ht="14.25"/>
    <row r="847" ht="14.25"/>
    <row r="848" ht="14.25"/>
    <row r="849" ht="14.25"/>
    <row r="850" ht="14.25"/>
    <row r="851" ht="14.25"/>
    <row r="852" ht="14.25"/>
    <row r="853" ht="14.25"/>
    <row r="854" ht="14.25"/>
    <row r="855" ht="14.25"/>
    <row r="856" ht="14.25"/>
    <row r="857" ht="14.25"/>
    <row r="858" ht="14.25"/>
    <row r="859" ht="14.25"/>
    <row r="860" ht="14.25"/>
    <row r="861" ht="14.25"/>
    <row r="862" ht="14.25"/>
    <row r="863" ht="14.25"/>
    <row r="864" ht="14.25"/>
    <row r="865" ht="14.25"/>
    <row r="866" ht="14.25"/>
    <row r="867" ht="14.25"/>
    <row r="868" ht="14.25"/>
    <row r="869" ht="14.25"/>
    <row r="870" ht="14.25"/>
    <row r="871" ht="14.25"/>
    <row r="872" ht="14.25"/>
    <row r="873" ht="14.25"/>
    <row r="874" ht="14.25"/>
    <row r="875" ht="14.25"/>
    <row r="876" ht="14.25"/>
    <row r="877" ht="14.25"/>
    <row r="878" ht="14.25"/>
    <row r="879" ht="14.25"/>
    <row r="880" ht="14.25"/>
    <row r="881" ht="14.25"/>
    <row r="882" ht="14.25"/>
    <row r="883" ht="14.25"/>
    <row r="884" ht="14.25"/>
    <row r="885" ht="14.25"/>
    <row r="886" ht="14.25"/>
    <row r="887" ht="14.25"/>
    <row r="888" ht="14.25"/>
    <row r="889" ht="14.25"/>
    <row r="890" ht="14.25"/>
    <row r="891" ht="14.25"/>
    <row r="892" ht="14.25"/>
    <row r="893" ht="14.25"/>
    <row r="894" ht="14.25"/>
    <row r="895" ht="14.25"/>
    <row r="896" ht="14.25"/>
    <row r="897" ht="14.25"/>
    <row r="898" ht="14.25"/>
    <row r="899" ht="14.25"/>
    <row r="900" ht="14.25"/>
    <row r="901" ht="14.25"/>
    <row r="902" ht="14.25"/>
    <row r="903" ht="14.25"/>
    <row r="904" ht="14.25"/>
    <row r="905" ht="14.25"/>
    <row r="906" ht="14.25"/>
    <row r="907" ht="14.25"/>
    <row r="908" ht="14.25"/>
    <row r="909" ht="14.25"/>
    <row r="910" ht="14.25"/>
    <row r="911" ht="14.25"/>
    <row r="912" ht="14.25"/>
    <row r="913" ht="14.25"/>
    <row r="914" ht="14.25"/>
    <row r="915" ht="14.25"/>
    <row r="916" ht="14.25"/>
    <row r="917" ht="14.25"/>
    <row r="918" ht="14.25"/>
    <row r="919" ht="14.25"/>
    <row r="920" ht="14.25"/>
    <row r="921" ht="14.25"/>
    <row r="922" ht="14.25"/>
    <row r="923" ht="14.25"/>
    <row r="924" ht="14.25"/>
    <row r="925" ht="14.25"/>
    <row r="926" ht="14.25"/>
    <row r="927" ht="14.25"/>
    <row r="928" ht="14.25"/>
    <row r="929" ht="14.25"/>
    <row r="930" ht="14.25"/>
    <row r="931" ht="14.25"/>
    <row r="932" ht="14.25"/>
    <row r="933" ht="14.25"/>
    <row r="934" ht="14.25"/>
    <row r="935" ht="14.25"/>
    <row r="936" ht="14.25"/>
    <row r="937" ht="14.25"/>
    <row r="938" ht="14.25"/>
    <row r="939" ht="14.25"/>
    <row r="940" ht="14.25"/>
    <row r="941" ht="14.25"/>
    <row r="942" ht="14.25"/>
    <row r="943" ht="14.25"/>
    <row r="944" ht="14.25"/>
    <row r="945" ht="14.25"/>
    <row r="946" ht="14.25"/>
    <row r="947" ht="14.25"/>
    <row r="948" ht="14.25"/>
    <row r="949" ht="14.25"/>
    <row r="950" ht="14.25"/>
    <row r="951" ht="14.25"/>
    <row r="952" ht="14.25"/>
    <row r="953" ht="14.25"/>
    <row r="954" ht="14.25"/>
    <row r="955" ht="14.25"/>
    <row r="956" ht="14.25"/>
    <row r="957" ht="14.25"/>
    <row r="958" ht="14.25"/>
    <row r="959" ht="14.25"/>
    <row r="960" ht="14.25"/>
    <row r="961" ht="14.25"/>
    <row r="962" ht="14.25"/>
    <row r="963" ht="14.25"/>
    <row r="964" ht="14.25"/>
    <row r="965" ht="14.25"/>
    <row r="966" ht="14.25"/>
    <row r="967" ht="14.25"/>
    <row r="968" ht="14.25"/>
    <row r="969" ht="14.25"/>
    <row r="970" ht="14.25"/>
    <row r="971" ht="14.25"/>
    <row r="972" ht="14.25"/>
    <row r="973" ht="14.25"/>
    <row r="974" ht="14.25"/>
    <row r="975" ht="14.25"/>
    <row r="976" ht="14.25"/>
    <row r="977" ht="14.25"/>
    <row r="978" ht="14.25"/>
    <row r="979" ht="14.25"/>
    <row r="980" ht="14.25"/>
    <row r="981" ht="14.25"/>
    <row r="982" ht="14.25"/>
    <row r="983" ht="14.25"/>
    <row r="984" ht="14.25"/>
    <row r="985" ht="14.25"/>
    <row r="986" ht="14.25"/>
    <row r="987" ht="14.25"/>
    <row r="988" ht="14.25"/>
  </sheetData>
  <mergeCells count="1">
    <mergeCell ref="A1:B1"/>
  </mergeCells>
  <dataValidations count="1">
    <dataValidation type="list" allowBlank="1" sqref="N3:Y10 M3:M8 M11:Y654 H3:H654">
      <formula1>"YES,NO"</formula1>
    </dataValidation>
  </dataValidations>
  <hyperlinks>
    <hyperlink ref="F31" r:id="rId1" location="ObjectiveAwardCriterion"/>
    <hyperlink ref="F32" r:id="rId2" location="SubjectiveAwardCriterion"/>
    <hyperlink ref="F40" r:id="rId3" location="awardAgreement"/>
    <hyperlink ref="F41" r:id="rId4" location="awardedTender"/>
    <hyperlink ref="F52" r:id="rId5" location="organizationreference"/>
    <hyperlink ref="F60" r:id="rId6"/>
    <hyperlink ref="F62" r:id="rId7"/>
    <hyperlink ref="F87" r:id="rId8"/>
    <hyperlink ref="F111" r:id="rId9"/>
    <hyperlink ref="F181" r:id="rId10" location="ElectronicAuction"/>
    <hyperlink ref="F235" r:id="rId11"/>
    <hyperlink ref="F241" r:id="rId12"/>
    <hyperlink ref="F266" r:id="rId13"/>
    <hyperlink ref="F269" r:id="rId14"/>
    <hyperlink ref="F270" r:id="rId15"/>
    <hyperlink ref="E280" r:id="rId16"/>
    <hyperlink ref="F307" r:id="rId17"/>
    <hyperlink ref="F313" r:id="rId18" location="ContractAdditionalObligations"/>
    <hyperlink ref="F314" r:id="rId19" location="finalFinancialGuarantee"/>
    <hyperlink ref="F333" r:id="rId20"/>
    <hyperlink ref="F334" r:id="rId21"/>
    <hyperlink ref="F355" r:id="rId22" location="contract"/>
    <hyperlink ref="F356" r:id="rId23" location="Lot"/>
    <hyperlink ref="F398" r:id="rId24"/>
    <hyperlink ref="F410" r:id="rId25" location="ContractModification"/>
    <hyperlink ref="F411" r:id="rId26" location="ContractModificationConditions"/>
    <hyperlink ref="F443" r:id="rId27"/>
    <hyperlink ref="F444" r:id="rId28"/>
    <hyperlink ref="F587" r:id="rId29" location="ContractExecutionConditions"/>
    <hyperlink ref="F588" r:id="rId30" location="maxSubcontracting"/>
    <hyperlink ref="F589" r:id="rId31" location="minSubcontracting"/>
    <hyperlink ref="F599" r:id="rId32" location="contract%20Specialisation%20of%20Economic%20Operator."/>
    <hyperlink ref="F601" r:id="rId33"/>
    <hyperlink ref="F642" r:id="rId34"/>
    <hyperlink ref="F650" r:id="rId35" location="variantDescription"/>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legacyDrawing r:id="rId3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66"/>
  <sheetViews>
    <sheetView workbookViewId="0"/>
  </sheetViews>
  <sheetFormatPr baseColWidth="10" defaultRowHeight="14.25"/>
  <cols>
    <col min="1" max="1" width="31.25" style="17" customWidth="1"/>
    <col min="2" max="2" width="13.125" style="20" customWidth="1"/>
    <col min="3" max="3" width="65.25" style="17" customWidth="1"/>
    <col min="4" max="4" width="20" style="17" customWidth="1"/>
    <col min="5" max="5" width="39.75" style="17" customWidth="1"/>
    <col min="6" max="6" width="61.125" style="17" customWidth="1"/>
    <col min="7" max="7" width="7.5" style="17" customWidth="1"/>
    <col min="8" max="8" width="23.125" style="17" customWidth="1"/>
    <col min="9" max="9" width="16.375" style="17" customWidth="1"/>
    <col min="10" max="10" width="26.625" style="17" customWidth="1"/>
    <col min="11" max="11" width="16.875" style="17" customWidth="1"/>
    <col min="12" max="12" width="38.25" style="17" customWidth="1"/>
    <col min="13" max="13" width="23.625" style="17" customWidth="1"/>
    <col min="14" max="14" width="18.875" style="17" customWidth="1"/>
    <col min="15" max="15" width="23.625" style="17" customWidth="1"/>
    <col min="16" max="16" width="11.625" style="17" customWidth="1"/>
    <col min="17" max="17" width="25.375" style="17" customWidth="1"/>
    <col min="18" max="21" width="8" style="17" customWidth="1"/>
    <col min="22" max="22" width="9.125" style="28" customWidth="1"/>
    <col min="23" max="23" width="5.75" style="17" customWidth="1"/>
    <col min="24" max="24" width="22" style="17" customWidth="1"/>
    <col min="25" max="25" width="5.125" style="17" customWidth="1"/>
    <col min="26" max="26" width="56.75" style="17" customWidth="1"/>
    <col min="27" max="31" width="10.75" style="17" customWidth="1"/>
    <col min="32" max="32" width="13" style="14" bestFit="1" customWidth="1"/>
    <col min="33" max="265" width="8" style="17" customWidth="1"/>
    <col min="266" max="266" width="31.25" style="17" customWidth="1"/>
    <col min="267" max="267" width="9.375" style="17" customWidth="1"/>
    <col min="268" max="268" width="65.25" style="17" customWidth="1"/>
    <col min="269" max="269" width="20" style="17" customWidth="1"/>
    <col min="270" max="270" width="39.75" style="17" customWidth="1"/>
    <col min="271" max="271" width="56.5" style="17" customWidth="1"/>
    <col min="272" max="272" width="7.5" style="17" customWidth="1"/>
    <col min="273" max="273" width="23.125" style="17" customWidth="1"/>
    <col min="274" max="274" width="16.375" style="17" customWidth="1"/>
    <col min="275" max="275" width="26.625" style="17" customWidth="1"/>
    <col min="276" max="276" width="16.875" style="17" customWidth="1"/>
    <col min="277" max="277" width="38.25" style="17" customWidth="1"/>
    <col min="278" max="278" width="23.625" style="17" customWidth="1"/>
    <col min="279" max="279" width="18.875" style="17" customWidth="1"/>
    <col min="280" max="280" width="23.625" style="17" customWidth="1"/>
    <col min="281" max="281" width="11.625" style="17" customWidth="1"/>
    <col min="282" max="282" width="25.375" style="17" customWidth="1"/>
    <col min="283" max="283" width="8" style="17" customWidth="1"/>
    <col min="284" max="284" width="12.5" style="17" customWidth="1"/>
    <col min="285" max="285" width="10.5" style="17" customWidth="1"/>
    <col min="286" max="286" width="56.75" style="17" customWidth="1"/>
    <col min="287" max="521" width="8" style="17" customWidth="1"/>
    <col min="522" max="522" width="31.25" style="17" customWidth="1"/>
    <col min="523" max="523" width="9.375" style="17" customWidth="1"/>
    <col min="524" max="524" width="65.25" style="17" customWidth="1"/>
    <col min="525" max="525" width="20" style="17" customWidth="1"/>
    <col min="526" max="526" width="39.75" style="17" customWidth="1"/>
    <col min="527" max="527" width="56.5" style="17" customWidth="1"/>
    <col min="528" max="528" width="7.5" style="17" customWidth="1"/>
    <col min="529" max="529" width="23.125" style="17" customWidth="1"/>
    <col min="530" max="530" width="16.375" style="17" customWidth="1"/>
    <col min="531" max="531" width="26.625" style="17" customWidth="1"/>
    <col min="532" max="532" width="16.875" style="17" customWidth="1"/>
    <col min="533" max="533" width="38.25" style="17" customWidth="1"/>
    <col min="534" max="534" width="23.625" style="17" customWidth="1"/>
    <col min="535" max="535" width="18.875" style="17" customWidth="1"/>
    <col min="536" max="536" width="23.625" style="17" customWidth="1"/>
    <col min="537" max="537" width="11.625" style="17" customWidth="1"/>
    <col min="538" max="538" width="25.375" style="17" customWidth="1"/>
    <col min="539" max="539" width="8" style="17" customWidth="1"/>
    <col min="540" max="540" width="12.5" style="17" customWidth="1"/>
    <col min="541" max="541" width="10.5" style="17" customWidth="1"/>
    <col min="542" max="542" width="56.75" style="17" customWidth="1"/>
    <col min="543" max="777" width="8" style="17" customWidth="1"/>
    <col min="778" max="778" width="31.25" style="17" customWidth="1"/>
    <col min="779" max="779" width="9.375" style="17" customWidth="1"/>
    <col min="780" max="780" width="65.25" style="17" customWidth="1"/>
    <col min="781" max="781" width="20" style="17" customWidth="1"/>
    <col min="782" max="782" width="39.75" style="17" customWidth="1"/>
    <col min="783" max="783" width="56.5" style="17" customWidth="1"/>
    <col min="784" max="784" width="7.5" style="17" customWidth="1"/>
    <col min="785" max="785" width="23.125" style="17" customWidth="1"/>
    <col min="786" max="786" width="16.375" style="17" customWidth="1"/>
    <col min="787" max="787" width="26.625" style="17" customWidth="1"/>
    <col min="788" max="788" width="16.875" style="17" customWidth="1"/>
    <col min="789" max="789" width="38.25" style="17" customWidth="1"/>
    <col min="790" max="790" width="23.625" style="17" customWidth="1"/>
    <col min="791" max="791" width="18.875" style="17" customWidth="1"/>
    <col min="792" max="792" width="23.625" style="17" customWidth="1"/>
    <col min="793" max="793" width="11.625" style="17" customWidth="1"/>
    <col min="794" max="794" width="25.375" style="17" customWidth="1"/>
    <col min="795" max="795" width="8" style="17" customWidth="1"/>
    <col min="796" max="796" width="12.5" style="17" customWidth="1"/>
    <col min="797" max="797" width="10.5" style="17" customWidth="1"/>
    <col min="798" max="798" width="56.75" style="17" customWidth="1"/>
    <col min="799" max="1029" width="8" style="17" customWidth="1"/>
    <col min="1030" max="1030" width="11" customWidth="1"/>
  </cols>
  <sheetData>
    <row r="1" spans="1:32" s="11" customFormat="1" ht="43.35" customHeight="1">
      <c r="A1" s="8" t="s">
        <v>1452</v>
      </c>
      <c r="B1" s="9" t="s">
        <v>1453</v>
      </c>
      <c r="C1" s="9" t="s">
        <v>7</v>
      </c>
      <c r="D1" s="9" t="s">
        <v>1454</v>
      </c>
      <c r="E1" s="9" t="s">
        <v>1455</v>
      </c>
      <c r="F1" s="9" t="s">
        <v>1456</v>
      </c>
      <c r="G1" s="9" t="s">
        <v>1457</v>
      </c>
      <c r="H1" s="9" t="s">
        <v>1458</v>
      </c>
      <c r="I1" s="9" t="s">
        <v>1459</v>
      </c>
      <c r="J1" s="9" t="s">
        <v>1460</v>
      </c>
      <c r="K1" s="9" t="s">
        <v>1461</v>
      </c>
      <c r="L1" s="9" t="s">
        <v>1462</v>
      </c>
      <c r="M1" s="9" t="s">
        <v>1463</v>
      </c>
      <c r="N1" s="9" t="s">
        <v>1464</v>
      </c>
      <c r="O1" s="9" t="s">
        <v>1465</v>
      </c>
      <c r="P1" s="9" t="s">
        <v>1466</v>
      </c>
      <c r="Q1" s="9" t="s">
        <v>1467</v>
      </c>
      <c r="R1" s="9" t="s">
        <v>1468</v>
      </c>
      <c r="S1" s="9" t="s">
        <v>1469</v>
      </c>
      <c r="T1" s="9" t="s">
        <v>1470</v>
      </c>
      <c r="U1" s="9" t="s">
        <v>1471</v>
      </c>
      <c r="V1" s="10" t="s">
        <v>1472</v>
      </c>
      <c r="W1" s="9" t="s">
        <v>1473</v>
      </c>
      <c r="X1" s="9" t="s">
        <v>1474</v>
      </c>
      <c r="Y1" s="9" t="s">
        <v>1475</v>
      </c>
      <c r="Z1" s="9" t="s">
        <v>1476</v>
      </c>
      <c r="AA1" s="9" t="s">
        <v>1477</v>
      </c>
      <c r="AB1" s="9" t="s">
        <v>1478</v>
      </c>
      <c r="AC1" s="9" t="s">
        <v>1479</v>
      </c>
      <c r="AD1" s="9" t="s">
        <v>1480</v>
      </c>
      <c r="AE1" s="9" t="s">
        <v>1481</v>
      </c>
      <c r="AF1" s="9" t="s">
        <v>1482</v>
      </c>
    </row>
    <row r="2" spans="1:32" s="14" customFormat="1" ht="14.1" customHeight="1">
      <c r="A2" s="12" t="str">
        <f>SUBSTITUTE(CONCATENATE(G2,H2)," ","")</f>
        <v>AcceleratedProcedure</v>
      </c>
      <c r="B2" s="13"/>
      <c r="C2" s="12" t="s">
        <v>1483</v>
      </c>
      <c r="D2" s="12"/>
      <c r="E2" s="12"/>
      <c r="F2" s="12" t="str">
        <f>CONCATENATE(IF(G2="","",CONCATENATE(G2,"_ ")),H2,". Details")</f>
        <v>Accelerated Procedure. Details</v>
      </c>
      <c r="G2" s="12"/>
      <c r="H2" s="12" t="s">
        <v>47</v>
      </c>
      <c r="I2" s="12"/>
      <c r="J2" s="12"/>
      <c r="K2" s="12"/>
      <c r="L2" s="12"/>
      <c r="M2" s="12"/>
      <c r="N2" s="12"/>
      <c r="O2" s="12"/>
      <c r="P2" s="12"/>
      <c r="Q2" s="12"/>
      <c r="R2" s="12" t="s">
        <v>1484</v>
      </c>
      <c r="S2" s="12" t="s">
        <v>1485</v>
      </c>
      <c r="T2" s="12"/>
      <c r="U2" s="12"/>
      <c r="V2" s="12"/>
      <c r="W2" s="12"/>
      <c r="X2" s="12" t="s">
        <v>47</v>
      </c>
      <c r="Y2" s="12" t="s">
        <v>1486</v>
      </c>
      <c r="Z2" s="12"/>
      <c r="AA2" s="12" t="s">
        <v>36</v>
      </c>
      <c r="AB2" s="12"/>
      <c r="AC2" s="12"/>
      <c r="AD2" s="12"/>
      <c r="AE2" s="12" t="s">
        <v>1487</v>
      </c>
      <c r="AF2" s="12">
        <v>20180208</v>
      </c>
    </row>
    <row r="3" spans="1:32" ht="14.1" customHeight="1">
      <c r="A3" s="15" t="str">
        <f>SUBSTITUTE(CONCATENATE(I3,J3,IF(K3="Identifier","ID",IF(AND(K3="Text",OR(I3&lt;&gt;"",J3&lt;&gt;"")),"",K3)),IF(AND(M3&lt;&gt;"Text",K3&lt;&gt;M3,NOT(AND(K3="URI",M3="Identifier")),NOT(AND(K3="UUID",M3="Identifier")),NOT(AND(K3="OID",M3="Identifier"))),IF(M3="Identifier","ID",M3),""))," ","")</f>
        <v>ProcedureTypeCode</v>
      </c>
      <c r="B3" s="16" t="s">
        <v>1488</v>
      </c>
      <c r="C3" s="15" t="s">
        <v>1489</v>
      </c>
      <c r="D3" s="15"/>
      <c r="E3" s="15" t="s">
        <v>1490</v>
      </c>
      <c r="F3" s="15" t="str">
        <f>CONCATENATE( IF(G3="","",CONCATENATE(G3,"_ ")),H3,". ",IF(I3="","",CONCATENATE(I3,"_ ")),L3,IF(OR(I3&lt;&gt;"",L3&lt;&gt;M3),CONCATENATE(". ",M3),""))</f>
        <v>Accelerated Procedure. Procedure Type Code. Code</v>
      </c>
      <c r="G3" s="15"/>
      <c r="H3" s="15" t="s">
        <v>47</v>
      </c>
      <c r="I3" s="15"/>
      <c r="J3" s="15" t="s">
        <v>1120</v>
      </c>
      <c r="K3" s="15" t="s">
        <v>1491</v>
      </c>
      <c r="L3" s="15" t="str">
        <f>IF(J3&lt;&gt;"",CONCATENATE(J3," ",K3),K3)</f>
        <v>Procedure Type Code</v>
      </c>
      <c r="M3" s="15" t="s">
        <v>1491</v>
      </c>
      <c r="N3" s="15"/>
      <c r="O3" s="15" t="str">
        <f>IF(N3&lt;&gt;"",CONCATENATE(N3,"_ ",M3,". Type"),CONCATENATE(M3,". Type"))</f>
        <v>Code. Type</v>
      </c>
      <c r="P3" s="15"/>
      <c r="Q3" s="15"/>
      <c r="R3" s="15" t="s">
        <v>1492</v>
      </c>
      <c r="S3" s="15"/>
      <c r="T3" s="15" t="s">
        <v>1493</v>
      </c>
      <c r="U3" s="15"/>
      <c r="V3" s="15"/>
      <c r="W3" s="15"/>
      <c r="X3" s="17" t="s">
        <v>47</v>
      </c>
      <c r="Y3" s="15" t="s">
        <v>1486</v>
      </c>
      <c r="Z3" s="15"/>
      <c r="AA3" s="15" t="s">
        <v>1487</v>
      </c>
      <c r="AB3" s="15"/>
      <c r="AC3" s="15"/>
      <c r="AD3" s="15"/>
      <c r="AE3" s="15" t="s">
        <v>1487</v>
      </c>
      <c r="AF3" s="18">
        <v>20180208</v>
      </c>
    </row>
    <row r="4" spans="1:32" ht="14.1" customHeight="1">
      <c r="A4" s="15" t="str">
        <f>SUBSTITUTE(CONCATENATE(I4,J4,IF(K4="Identifier","ID",IF(AND(K4="Text",OR(I4&lt;&gt;"",J4&lt;&gt;"")),"",K4)),IF(AND(M4&lt;&gt;"Text",K4&lt;&gt;M4,NOT(AND(K4="URI",M4="Identifier")),NOT(AND(K4="UUID",M4="Identifier")),NOT(AND(K4="OID",M4="Identifier"))),IF(M4="Identifier","ID",M4),""))," ","")</f>
        <v>ProcedureJustification</v>
      </c>
      <c r="B4" s="16" t="s">
        <v>1494</v>
      </c>
      <c r="C4" s="19" t="s">
        <v>1495</v>
      </c>
      <c r="D4" s="15"/>
      <c r="E4" s="15"/>
      <c r="F4" s="15" t="str">
        <f>CONCATENATE( IF(G4="","",CONCATENATE(G4,"_ ")),H4,". ",IF(I4="","",CONCATENATE(I4,"_ ")),L4,IF(OR(I4&lt;&gt;"",L4&lt;&gt;M4),CONCATENATE(". ",M4),""))</f>
        <v>Accelerated Procedure. Procedure Justification Text. Text</v>
      </c>
      <c r="G4" s="15"/>
      <c r="H4" s="15" t="s">
        <v>47</v>
      </c>
      <c r="I4" s="15"/>
      <c r="J4" s="15" t="s">
        <v>1496</v>
      </c>
      <c r="K4" s="15" t="s">
        <v>1497</v>
      </c>
      <c r="L4" s="15" t="str">
        <f>IF(J4&lt;&gt;"",CONCATENATE(J4," ",K4),K4)</f>
        <v>Procedure Justification Text</v>
      </c>
      <c r="M4" s="15" t="s">
        <v>1497</v>
      </c>
      <c r="N4" s="15"/>
      <c r="O4" s="15" t="str">
        <f>IF(N4&lt;&gt;"",CONCATENATE(N4,"_ ",M4,". Type"),CONCATENATE(M4,". Type"))</f>
        <v>Text. Type</v>
      </c>
      <c r="P4" s="15"/>
      <c r="Q4" s="15"/>
      <c r="R4" s="15" t="s">
        <v>1492</v>
      </c>
      <c r="S4" s="15"/>
      <c r="T4" s="15"/>
      <c r="U4" s="15"/>
      <c r="V4" s="15"/>
      <c r="W4" s="15"/>
      <c r="X4" s="15" t="s">
        <v>59</v>
      </c>
      <c r="Y4" s="15" t="s">
        <v>1486</v>
      </c>
      <c r="Z4" s="15"/>
      <c r="AA4" s="15" t="s">
        <v>36</v>
      </c>
      <c r="AB4" s="15"/>
      <c r="AC4" s="15"/>
      <c r="AD4" s="15"/>
      <c r="AE4" s="15" t="s">
        <v>1487</v>
      </c>
      <c r="AF4" s="18">
        <v>20180208</v>
      </c>
    </row>
    <row r="5" spans="1:32" s="14" customFormat="1" ht="14.1" customHeight="1">
      <c r="A5" s="12" t="str">
        <f>SUBSTITUTE(CONCATENATE(G5,H5)," ","")</f>
        <v>AccessTool</v>
      </c>
      <c r="B5" s="13"/>
      <c r="C5" s="12" t="s">
        <v>1498</v>
      </c>
      <c r="D5" s="12"/>
      <c r="E5" s="12"/>
      <c r="F5" s="12" t="str">
        <f>CONCATENATE(IF(G5="","",CONCATENATE(G5,"_ ")),H5,". Details")</f>
        <v>Access Tool. Details</v>
      </c>
      <c r="G5" s="12"/>
      <c r="H5" s="12" t="s">
        <v>1499</v>
      </c>
      <c r="I5" s="12"/>
      <c r="J5" s="12"/>
      <c r="K5" s="12"/>
      <c r="L5" s="12"/>
      <c r="M5" s="12"/>
      <c r="N5" s="12"/>
      <c r="O5" s="12"/>
      <c r="P5" s="12"/>
      <c r="Q5" s="12"/>
      <c r="R5" s="12" t="s">
        <v>1484</v>
      </c>
      <c r="S5" s="12"/>
      <c r="T5" s="12"/>
      <c r="U5" s="12"/>
      <c r="V5" s="12"/>
      <c r="W5" s="12"/>
      <c r="X5" s="12" t="s">
        <v>1499</v>
      </c>
      <c r="Y5" s="12" t="s">
        <v>1486</v>
      </c>
      <c r="Z5" s="12"/>
      <c r="AA5" s="12" t="s">
        <v>1487</v>
      </c>
      <c r="AB5" s="12"/>
      <c r="AC5" s="12"/>
      <c r="AD5" s="12"/>
      <c r="AE5" s="12" t="s">
        <v>1487</v>
      </c>
      <c r="AF5" s="12">
        <v>20180208</v>
      </c>
    </row>
    <row r="6" spans="1:32">
      <c r="A6" s="15" t="str">
        <f>SUBSTITUTE(CONCATENATE(I6,J6,IF(K6="Identifier","ID",IF(AND(K6="Text",OR(I6&lt;&gt;"",J6&lt;&gt;"")),"",K6)),IF(AND(M6&lt;&gt;"Text",K6&lt;&gt;M6,NOT(AND(K6="URI",M6="Identifier")),NOT(AND(K6="UUID",M6="Identifier")),NOT(AND(K6="OID",M6="Identifier"))),IF(M6="Identifier","ID",M6),""))," ","")</f>
        <v>URI</v>
      </c>
      <c r="B6" s="20">
        <v>1</v>
      </c>
      <c r="C6" s="15" t="s">
        <v>1500</v>
      </c>
      <c r="D6" s="15"/>
      <c r="E6" s="15"/>
      <c r="F6" s="15" t="str">
        <f>CONCATENATE( IF(G6="","",CONCATENATE(G6,"_ ")),H6,". ",IF(I6="","",CONCATENATE(I6,"_ ")),L6,IF(OR(I6&lt;&gt;"",L6&lt;&gt;M6),CONCATENATE(". ",M6),""))</f>
        <v>Access Tool. URI. Identifier</v>
      </c>
      <c r="G6" s="15"/>
      <c r="H6" s="15" t="s">
        <v>1499</v>
      </c>
      <c r="I6" s="15"/>
      <c r="J6" s="15"/>
      <c r="K6" s="15" t="s">
        <v>1501</v>
      </c>
      <c r="L6" s="15" t="str">
        <f>IF(J6&lt;&gt;"",CONCATENATE(J6," ",K6),K6)</f>
        <v>URI</v>
      </c>
      <c r="M6" s="15" t="s">
        <v>1502</v>
      </c>
      <c r="N6" s="15"/>
      <c r="O6" s="15" t="str">
        <f>IF(N6&lt;&gt;"",CONCATENATE(N6,"_ ",M6,". Type"),CONCATENATE(M6,". Type"))</f>
        <v>Identifier. Type</v>
      </c>
      <c r="P6" s="15"/>
      <c r="Q6" s="15"/>
      <c r="R6" s="15" t="s">
        <v>1492</v>
      </c>
      <c r="S6" s="15"/>
      <c r="T6" s="15"/>
      <c r="U6" s="15"/>
      <c r="V6" s="15"/>
      <c r="W6" s="15"/>
      <c r="X6" s="15" t="s">
        <v>1499</v>
      </c>
      <c r="Y6" s="15" t="s">
        <v>1486</v>
      </c>
      <c r="Z6" s="15"/>
      <c r="AA6" s="15" t="s">
        <v>36</v>
      </c>
      <c r="AB6" s="15"/>
      <c r="AC6" s="15"/>
      <c r="AD6" s="15"/>
      <c r="AE6" s="15" t="s">
        <v>36</v>
      </c>
      <c r="AF6" s="18">
        <v>20180208</v>
      </c>
    </row>
    <row r="7" spans="1:32">
      <c r="A7" s="15" t="str">
        <f>SUBSTITUTE(CONCATENATE(I7,J7,IF(K7="Identifier","ID",IF(AND(K7="Text",OR(I7&lt;&gt;"",J7&lt;&gt;"")),"",K7)),IF(AND(M7&lt;&gt;"Text",K7&lt;&gt;M7,NOT(AND(K7="URI",M7="Identifier")),NOT(AND(K7="UUID",M7="Identifier")),NOT(AND(K7="OID",M7="Identifier"))),IF(M7="Identifier","ID",M7),""))," ","")</f>
        <v>AdditionalInformation</v>
      </c>
      <c r="B7" s="20" t="s">
        <v>1503</v>
      </c>
      <c r="C7" s="14" t="s">
        <v>1504</v>
      </c>
      <c r="F7" s="15" t="str">
        <f>CONCATENATE( IF(G7="","",CONCATENATE(G7,"_ ")),H7,". ",IF(I7="","",CONCATENATE(I7,"_ ")),L7,IF(OR(I7&lt;&gt;"",L7&lt;&gt;M7),CONCATENATE(". ",M7),""))</f>
        <v>Access Tool. Additional Information. Text</v>
      </c>
      <c r="H7" s="15" t="s">
        <v>1499</v>
      </c>
      <c r="I7" s="15"/>
      <c r="J7" s="15"/>
      <c r="K7" s="15" t="s">
        <v>81</v>
      </c>
      <c r="L7" s="15" t="str">
        <f>IF(J7&lt;&gt;"",CONCATENATE(J7," ",K7),K7)</f>
        <v>Additional Information</v>
      </c>
      <c r="M7" s="15" t="s">
        <v>1497</v>
      </c>
      <c r="N7" s="15"/>
      <c r="O7" s="15" t="str">
        <f>IF(N7&lt;&gt;"",CONCATENATE(N7,"_ ",M7,". Type"),CONCATENATE(M7,". Type"))</f>
        <v>Text. Type</v>
      </c>
      <c r="P7" s="15"/>
      <c r="Q7" s="15"/>
      <c r="R7" s="15" t="s">
        <v>1492</v>
      </c>
      <c r="S7" s="15"/>
      <c r="T7" s="15"/>
      <c r="U7" s="15"/>
      <c r="V7" s="15"/>
      <c r="W7" s="15"/>
      <c r="X7" s="15" t="s">
        <v>81</v>
      </c>
      <c r="Y7" s="15" t="s">
        <v>1486</v>
      </c>
      <c r="Z7" s="15"/>
      <c r="AA7" s="15" t="s">
        <v>36</v>
      </c>
      <c r="AB7" s="15"/>
      <c r="AC7" s="15" t="s">
        <v>1487</v>
      </c>
      <c r="AD7" s="15"/>
      <c r="AE7" s="15" t="s">
        <v>1505</v>
      </c>
      <c r="AF7" s="18">
        <v>20180208</v>
      </c>
    </row>
    <row r="8" spans="1:32" s="14" customFormat="1" ht="14.1" customHeight="1">
      <c r="A8" s="12" t="str">
        <f>SUBSTITUTE(CONCATENATE(G8,H8)," ","")</f>
        <v>AwardingResult</v>
      </c>
      <c r="B8" s="13"/>
      <c r="C8" s="12" t="s">
        <v>1506</v>
      </c>
      <c r="D8" s="12"/>
      <c r="E8" s="12"/>
      <c r="F8" s="12" t="str">
        <f>CONCATENATE(IF(G8="","",CONCATENATE(G8,"_ ")),H8,". Details")</f>
        <v>Awarding Result. Details</v>
      </c>
      <c r="G8" s="12"/>
      <c r="H8" s="12" t="s">
        <v>1507</v>
      </c>
      <c r="I8" s="12"/>
      <c r="J8" s="12"/>
      <c r="K8" s="12"/>
      <c r="L8" s="12"/>
      <c r="M8" s="12"/>
      <c r="N8" s="12"/>
      <c r="O8" s="12"/>
      <c r="P8" s="12"/>
      <c r="Q8" s="12"/>
      <c r="R8" s="12" t="s">
        <v>1484</v>
      </c>
      <c r="S8" s="12"/>
      <c r="T8" s="12"/>
      <c r="U8" s="12"/>
      <c r="V8" s="12"/>
      <c r="W8" s="12"/>
      <c r="X8" s="12" t="s">
        <v>125</v>
      </c>
      <c r="Y8" s="12" t="s">
        <v>1486</v>
      </c>
      <c r="Z8" s="12"/>
      <c r="AA8" s="12" t="s">
        <v>36</v>
      </c>
      <c r="AB8" s="12"/>
      <c r="AC8" s="12"/>
      <c r="AD8" s="12"/>
      <c r="AE8" s="12" t="s">
        <v>36</v>
      </c>
      <c r="AF8" s="12">
        <v>20180306</v>
      </c>
    </row>
    <row r="9" spans="1:32">
      <c r="A9" s="15" t="str">
        <f t="shared" ref="A9:A14" si="0">SUBSTITUTE(CONCATENATE(I9,J9,IF(K9="Identifier","ID",IF(AND(K9="Text",OR(I9&lt;&gt;"",J9&lt;&gt;"")),"",K9)),IF(AND(M9&lt;&gt;"Text",K9&lt;&gt;M9,NOT(AND(K9="URI",M9="Identifier")),NOT(AND(K9="UUID",M9="Identifier")),NOT(AND(K9="OID",M9="Identifier"))),IF(M9="Identifier","ID",M9),""))," ","")</f>
        <v>ResultReason</v>
      </c>
      <c r="B9" s="20" t="s">
        <v>1508</v>
      </c>
      <c r="C9" s="15" t="s">
        <v>1509</v>
      </c>
      <c r="D9" s="15"/>
      <c r="E9" s="15"/>
      <c r="F9" s="15" t="str">
        <f t="shared" ref="F9:F14" si="1">CONCATENATE( IF(G9="","",CONCATENATE(G9,"_ ")),H9,". ",IF(I9="","",CONCATENATE(I9,"_ ")),L9,IF(OR(I9&lt;&gt;"",L9&lt;&gt;M9),CONCATENATE(". ",M9),""))</f>
        <v>Awarding Result. Result Reason Text. Text</v>
      </c>
      <c r="G9" s="15"/>
      <c r="H9" s="15" t="s">
        <v>1507</v>
      </c>
      <c r="I9" s="15"/>
      <c r="J9" s="15" t="s">
        <v>1510</v>
      </c>
      <c r="K9" s="15" t="s">
        <v>1497</v>
      </c>
      <c r="L9" s="15" t="str">
        <f t="shared" ref="L9:L14" si="2">IF(J9&lt;&gt;"",CONCATENATE(J9," ",K9),K9)</f>
        <v>Result Reason Text</v>
      </c>
      <c r="M9" s="15" t="s">
        <v>1497</v>
      </c>
      <c r="N9" s="15"/>
      <c r="O9" s="15" t="str">
        <f t="shared" ref="O9:O14" si="3">IF(N9&lt;&gt;"",CONCATENATE(N9,"_ ",M9,". Type"),CONCATENATE(M9,". Type"))</f>
        <v>Text. Type</v>
      </c>
      <c r="P9" s="15"/>
      <c r="Q9" s="15"/>
      <c r="R9" s="15" t="s">
        <v>1492</v>
      </c>
      <c r="S9" s="15"/>
      <c r="T9" s="15"/>
      <c r="U9" s="15"/>
      <c r="V9" s="15"/>
      <c r="W9" s="15"/>
      <c r="X9" s="15" t="s">
        <v>946</v>
      </c>
      <c r="Y9" s="15" t="s">
        <v>1486</v>
      </c>
      <c r="Z9" s="15"/>
      <c r="AA9" s="15" t="s">
        <v>36</v>
      </c>
      <c r="AB9" s="15"/>
      <c r="AC9" s="15"/>
      <c r="AD9" s="15"/>
      <c r="AE9" s="15"/>
      <c r="AF9" s="18">
        <v>20180313</v>
      </c>
    </row>
    <row r="10" spans="1:32">
      <c r="A10" s="15" t="str">
        <f t="shared" si="0"/>
        <v>AwardedContractQuantityNumeric</v>
      </c>
      <c r="B10" s="20" t="s">
        <v>1503</v>
      </c>
      <c r="C10" s="15" t="s">
        <v>1511</v>
      </c>
      <c r="D10" s="15"/>
      <c r="E10" s="15"/>
      <c r="F10" s="15" t="str">
        <f t="shared" si="1"/>
        <v>Awarding Result. Awarded Contract Quantity Numeric. Numeric</v>
      </c>
      <c r="G10" s="15"/>
      <c r="H10" s="15" t="s">
        <v>1507</v>
      </c>
      <c r="I10" s="15"/>
      <c r="J10" s="15" t="s">
        <v>1512</v>
      </c>
      <c r="K10" s="15" t="s">
        <v>1513</v>
      </c>
      <c r="L10" s="15" t="str">
        <f t="shared" si="2"/>
        <v>Awarded Contract Quantity Numeric</v>
      </c>
      <c r="M10" s="15" t="s">
        <v>1513</v>
      </c>
      <c r="N10" s="15"/>
      <c r="O10" s="15" t="str">
        <f t="shared" si="3"/>
        <v>Numeric. Type</v>
      </c>
      <c r="P10" s="15"/>
      <c r="Q10" s="15"/>
      <c r="R10" s="15" t="s">
        <v>1492</v>
      </c>
      <c r="S10" s="15"/>
      <c r="T10" s="15"/>
      <c r="U10" s="15"/>
      <c r="V10" s="15"/>
      <c r="W10" s="15"/>
      <c r="X10" s="15" t="s">
        <v>957</v>
      </c>
      <c r="Y10" s="15" t="s">
        <v>1486</v>
      </c>
      <c r="Z10" s="15"/>
      <c r="AA10" s="15" t="s">
        <v>36</v>
      </c>
      <c r="AB10" s="15"/>
      <c r="AC10" s="15"/>
      <c r="AD10" s="15"/>
      <c r="AE10" s="15"/>
      <c r="AF10" s="18">
        <v>20180313</v>
      </c>
    </row>
    <row r="11" spans="1:32">
      <c r="A11" s="15" t="str">
        <f t="shared" si="0"/>
        <v>ReceivedExpressionsofInterestsNumeric</v>
      </c>
      <c r="B11" s="20" t="s">
        <v>1503</v>
      </c>
      <c r="C11" s="15" t="s">
        <v>1514</v>
      </c>
      <c r="D11" s="15"/>
      <c r="E11" s="15"/>
      <c r="F11" s="15" t="str">
        <f t="shared" si="1"/>
        <v>Awarding Result. Received Expressions of Interests Numeric. Numeric</v>
      </c>
      <c r="G11" s="15"/>
      <c r="H11" s="15" t="s">
        <v>1507</v>
      </c>
      <c r="I11" s="15"/>
      <c r="J11" s="15" t="s">
        <v>1515</v>
      </c>
      <c r="K11" s="15" t="s">
        <v>1513</v>
      </c>
      <c r="L11" s="15" t="str">
        <f t="shared" si="2"/>
        <v>Received Expressions of Interests Numeric</v>
      </c>
      <c r="M11" s="15" t="s">
        <v>1513</v>
      </c>
      <c r="N11" s="15"/>
      <c r="O11" s="15" t="str">
        <f t="shared" si="3"/>
        <v>Numeric. Type</v>
      </c>
      <c r="P11" s="15"/>
      <c r="Q11" s="15"/>
      <c r="R11" s="15" t="s">
        <v>1492</v>
      </c>
      <c r="S11" s="15"/>
      <c r="T11" s="15"/>
      <c r="U11" s="15"/>
      <c r="V11" s="15"/>
      <c r="W11" s="15"/>
      <c r="X11" s="15" t="s">
        <v>962</v>
      </c>
      <c r="Y11" s="15" t="s">
        <v>1486</v>
      </c>
      <c r="Z11" s="15"/>
      <c r="AA11" s="15" t="s">
        <v>36</v>
      </c>
      <c r="AB11" s="15"/>
      <c r="AC11" s="15"/>
      <c r="AD11" s="15"/>
      <c r="AE11" s="15"/>
      <c r="AF11" s="18">
        <v>20180313</v>
      </c>
    </row>
    <row r="12" spans="1:32">
      <c r="A12" s="15" t="str">
        <f t="shared" si="0"/>
        <v>EEAReceivedTendersNumeric</v>
      </c>
      <c r="B12" s="20" t="s">
        <v>1503</v>
      </c>
      <c r="C12" s="15" t="s">
        <v>1516</v>
      </c>
      <c r="D12" s="15"/>
      <c r="E12" s="15"/>
      <c r="F12" s="15" t="str">
        <f t="shared" si="1"/>
        <v>Awarding Result. EEA Received Tenders Numeric. Numeric</v>
      </c>
      <c r="G12" s="15"/>
      <c r="H12" s="15" t="s">
        <v>1507</v>
      </c>
      <c r="I12" s="15"/>
      <c r="J12" s="15" t="s">
        <v>1517</v>
      </c>
      <c r="K12" s="15" t="s">
        <v>1513</v>
      </c>
      <c r="L12" s="15" t="str">
        <f t="shared" si="2"/>
        <v>EEA Received Tenders Numeric</v>
      </c>
      <c r="M12" s="15" t="s">
        <v>1513</v>
      </c>
      <c r="N12" s="15"/>
      <c r="O12" s="15" t="str">
        <f t="shared" si="3"/>
        <v>Numeric. Type</v>
      </c>
      <c r="P12" s="15"/>
      <c r="Q12" s="15"/>
      <c r="R12" s="15" t="s">
        <v>1492</v>
      </c>
      <c r="S12" s="15"/>
      <c r="T12" s="15"/>
      <c r="U12" s="15"/>
      <c r="V12" s="15"/>
      <c r="W12" s="15"/>
      <c r="X12" s="15" t="s">
        <v>967</v>
      </c>
      <c r="Y12" s="15" t="s">
        <v>1486</v>
      </c>
      <c r="Z12" s="15"/>
      <c r="AA12" s="15" t="s">
        <v>36</v>
      </c>
      <c r="AB12" s="15"/>
      <c r="AC12" s="15"/>
      <c r="AD12" s="15"/>
      <c r="AE12" s="15"/>
      <c r="AF12" s="18">
        <v>20180313</v>
      </c>
    </row>
    <row r="13" spans="1:32">
      <c r="A13" s="15" t="str">
        <f t="shared" si="0"/>
        <v>ReceivedTendersNumeric</v>
      </c>
      <c r="B13" s="20" t="s">
        <v>1503</v>
      </c>
      <c r="C13" s="15" t="s">
        <v>1518</v>
      </c>
      <c r="D13" s="15"/>
      <c r="E13" s="15"/>
      <c r="F13" s="15" t="str">
        <f t="shared" si="1"/>
        <v>Awarding Result. Received Tenders Numeric. Numeric</v>
      </c>
      <c r="G13" s="15"/>
      <c r="H13" s="15" t="s">
        <v>1507</v>
      </c>
      <c r="I13" s="15"/>
      <c r="J13" s="15" t="s">
        <v>1519</v>
      </c>
      <c r="K13" s="15" t="s">
        <v>1513</v>
      </c>
      <c r="L13" s="15" t="str">
        <f t="shared" si="2"/>
        <v>Received Tenders Numeric</v>
      </c>
      <c r="M13" s="15" t="s">
        <v>1513</v>
      </c>
      <c r="N13" s="15"/>
      <c r="O13" s="15" t="str">
        <f t="shared" si="3"/>
        <v>Numeric. Type</v>
      </c>
      <c r="P13" s="15"/>
      <c r="Q13" s="15"/>
      <c r="R13" s="15" t="s">
        <v>1492</v>
      </c>
      <c r="S13" s="15"/>
      <c r="T13" s="15"/>
      <c r="U13" s="15"/>
      <c r="V13" s="15"/>
      <c r="W13" s="15"/>
      <c r="X13" s="15" t="s">
        <v>973</v>
      </c>
      <c r="Y13" s="15" t="s">
        <v>1486</v>
      </c>
      <c r="Z13" s="15"/>
      <c r="AA13" s="15" t="s">
        <v>36</v>
      </c>
      <c r="AB13" s="15"/>
      <c r="AC13" s="15"/>
      <c r="AD13" s="15"/>
      <c r="AE13" s="15"/>
      <c r="AF13" s="18">
        <v>20180313</v>
      </c>
    </row>
    <row r="14" spans="1:32">
      <c r="A14" s="15" t="str">
        <f t="shared" si="0"/>
        <v>ResultDate</v>
      </c>
      <c r="B14" s="20" t="s">
        <v>1503</v>
      </c>
      <c r="C14" s="15" t="s">
        <v>1520</v>
      </c>
      <c r="D14" s="15"/>
      <c r="E14" s="15"/>
      <c r="F14" s="15" t="str">
        <f t="shared" si="1"/>
        <v>Awarding Result. Result Date. Date</v>
      </c>
      <c r="G14" s="15"/>
      <c r="H14" s="15" t="s">
        <v>1507</v>
      </c>
      <c r="I14" s="15"/>
      <c r="J14" s="15" t="s">
        <v>1244</v>
      </c>
      <c r="K14" s="15" t="s">
        <v>1521</v>
      </c>
      <c r="L14" s="15" t="str">
        <f t="shared" si="2"/>
        <v>Result Date</v>
      </c>
      <c r="M14" s="15" t="s">
        <v>1521</v>
      </c>
      <c r="N14" s="15"/>
      <c r="O14" s="15" t="str">
        <f t="shared" si="3"/>
        <v>Date. Type</v>
      </c>
      <c r="P14" s="15"/>
      <c r="Q14" s="15"/>
      <c r="R14" s="15" t="s">
        <v>1492</v>
      </c>
      <c r="S14" s="15"/>
      <c r="T14" s="15"/>
      <c r="U14" s="15"/>
      <c r="V14" s="15"/>
      <c r="W14" s="15"/>
      <c r="X14" s="15" t="s">
        <v>1522</v>
      </c>
      <c r="Y14" s="15" t="s">
        <v>1486</v>
      </c>
      <c r="Z14" s="15"/>
      <c r="AA14" s="15" t="s">
        <v>1487</v>
      </c>
      <c r="AB14" s="15"/>
      <c r="AC14" s="15"/>
      <c r="AD14" s="15"/>
      <c r="AE14" s="15"/>
      <c r="AF14" s="18">
        <v>20180313</v>
      </c>
    </row>
    <row r="15" spans="1:32">
      <c r="A15" s="21" t="str">
        <f>SUBSTITUTE(SUBSTITUTE(CONCATENATE(I15,IF(L15="Identifier","ID",L15))," ",""),"_","")</f>
        <v>AwardedProcurementProject</v>
      </c>
      <c r="B15" s="22" t="s">
        <v>1508</v>
      </c>
      <c r="C15" s="21" t="s">
        <v>1506</v>
      </c>
      <c r="D15" s="21"/>
      <c r="E15" s="21" t="s">
        <v>1523</v>
      </c>
      <c r="F15" s="21" t="str">
        <f>CONCATENATE( IF(G15="","",CONCATENATE(G15,"_ ")),H15,". ",IF(I15="","",CONCATENATE(I15,"_ ")),L15,IF(I15="","",CONCATENATE(". ",M15)))</f>
        <v>Awarding Result. Awarded_ Procurement Project. Procurement Project</v>
      </c>
      <c r="G15" s="21"/>
      <c r="H15" s="21" t="s">
        <v>1507</v>
      </c>
      <c r="I15" s="21" t="s">
        <v>1524</v>
      </c>
      <c r="J15" s="21"/>
      <c r="K15" s="21"/>
      <c r="L15" s="21" t="s">
        <v>1525</v>
      </c>
      <c r="M15" s="21" t="str">
        <f>L15</f>
        <v>Procurement Project</v>
      </c>
      <c r="N15" s="21"/>
      <c r="O15" s="21"/>
      <c r="P15" s="21"/>
      <c r="Q15" s="23" t="s">
        <v>1525</v>
      </c>
      <c r="R15" s="21" t="s">
        <v>1526</v>
      </c>
      <c r="S15" s="24"/>
      <c r="T15" s="24"/>
      <c r="U15" s="24"/>
      <c r="V15" s="24"/>
      <c r="W15" s="24"/>
      <c r="X15" s="24" t="s">
        <v>125</v>
      </c>
      <c r="Y15" s="24" t="s">
        <v>1486</v>
      </c>
      <c r="Z15" s="24"/>
      <c r="AA15" s="24" t="s">
        <v>36</v>
      </c>
      <c r="AB15" s="24"/>
      <c r="AC15" s="24"/>
      <c r="AD15" s="24"/>
      <c r="AE15" s="24"/>
      <c r="AF15" s="23">
        <v>20180219</v>
      </c>
    </row>
    <row r="16" spans="1:32">
      <c r="A16" s="21" t="str">
        <f>SUBSTITUTE(SUBSTITUTE(CONCATENATE(I16,IF(L16="Identifier","ID",L16))," ",""),"_","")</f>
        <v>AwardedEconomicOperator</v>
      </c>
      <c r="B16" s="22" t="s">
        <v>1508</v>
      </c>
      <c r="C16" s="21" t="s">
        <v>1506</v>
      </c>
      <c r="D16" s="21"/>
      <c r="E16" s="21"/>
      <c r="F16" s="21" t="str">
        <f>CONCATENATE( IF(G16="","",CONCATENATE(G16,"_ ")),H16,". ",IF(I16="","",CONCATENATE(I16,"_ ")),L16,IF(I16="","",CONCATENATE(". ",M16)))</f>
        <v>Awarding Result. Awarded_ Economic Operator. Economic Operator</v>
      </c>
      <c r="G16" s="21"/>
      <c r="H16" s="21" t="s">
        <v>1507</v>
      </c>
      <c r="I16" s="21" t="s">
        <v>1524</v>
      </c>
      <c r="J16" s="21"/>
      <c r="K16" s="21"/>
      <c r="L16" s="21" t="s">
        <v>481</v>
      </c>
      <c r="M16" s="21" t="str">
        <f>L16</f>
        <v>Economic Operator</v>
      </c>
      <c r="N16" s="21"/>
      <c r="O16" s="21"/>
      <c r="P16" s="21"/>
      <c r="Q16" s="23" t="s">
        <v>481</v>
      </c>
      <c r="R16" s="21" t="s">
        <v>1526</v>
      </c>
      <c r="S16" s="24"/>
      <c r="T16" s="24"/>
      <c r="U16" s="24"/>
      <c r="V16" s="24"/>
      <c r="W16" s="24"/>
      <c r="X16" s="24" t="s">
        <v>125</v>
      </c>
      <c r="Y16" s="24" t="s">
        <v>1486</v>
      </c>
      <c r="Z16" s="24"/>
      <c r="AA16" s="24" t="s">
        <v>36</v>
      </c>
      <c r="AB16" s="24"/>
      <c r="AC16" s="24"/>
      <c r="AD16" s="24"/>
      <c r="AE16" s="24"/>
      <c r="AF16" s="23">
        <v>20180219</v>
      </c>
    </row>
    <row r="17" spans="1:32" s="14" customFormat="1" ht="14.1" customHeight="1">
      <c r="A17" s="12" t="str">
        <f>SUBSTITUTE(CONCATENATE(G17,H17)," ","")</f>
        <v>Buyer</v>
      </c>
      <c r="B17" s="13"/>
      <c r="C17" s="12" t="s">
        <v>1527</v>
      </c>
      <c r="D17" s="12"/>
      <c r="E17" s="12"/>
      <c r="F17" s="12" t="str">
        <f>CONCATENATE(IF(G17="","",CONCATENATE(G17,"_ ")),H17,". Details")</f>
        <v>Buyer. Details</v>
      </c>
      <c r="G17" s="12"/>
      <c r="H17" s="12" t="s">
        <v>157</v>
      </c>
      <c r="I17" s="12"/>
      <c r="J17" s="12"/>
      <c r="K17" s="12"/>
      <c r="L17" s="12"/>
      <c r="M17" s="12"/>
      <c r="N17" s="12"/>
      <c r="O17" s="12"/>
      <c r="P17" s="12"/>
      <c r="Q17" s="12"/>
      <c r="R17" s="12" t="s">
        <v>1484</v>
      </c>
      <c r="S17" s="12" t="s">
        <v>1528</v>
      </c>
      <c r="T17" s="12"/>
      <c r="U17" s="12"/>
      <c r="V17" s="12"/>
      <c r="W17" s="12"/>
      <c r="X17" s="12" t="s">
        <v>157</v>
      </c>
      <c r="Y17" s="12" t="s">
        <v>1486</v>
      </c>
      <c r="Z17" s="12"/>
      <c r="AA17" s="12" t="s">
        <v>36</v>
      </c>
      <c r="AB17" s="12"/>
      <c r="AC17" s="12" t="s">
        <v>36</v>
      </c>
      <c r="AD17" s="12" t="s">
        <v>36</v>
      </c>
      <c r="AE17" s="12" t="s">
        <v>1505</v>
      </c>
      <c r="AF17" s="12">
        <v>20180208</v>
      </c>
    </row>
    <row r="18" spans="1:32">
      <c r="A18" s="15" t="str">
        <f>SUBSTITUTE(CONCATENATE(I18,J18,IF(K18="Identifier","ID",IF(AND(K18="Text",OR(I18&lt;&gt;"",J18&lt;&gt;"")),"",K18)),IF(AND(M18&lt;&gt;"Text",K18&lt;&gt;M18,NOT(AND(K18="URI",M18="Identifier")),NOT(AND(K18="UUID",M18="Identifier")),NOT(AND(K18="OID",M18="Identifier"))),IF(M18="Identifier","ID",M18),""))," ","")</f>
        <v>CategoryCode</v>
      </c>
      <c r="B18" s="20" t="s">
        <v>1503</v>
      </c>
      <c r="C18" s="14" t="s">
        <v>1529</v>
      </c>
      <c r="D18" s="15"/>
      <c r="E18" s="15"/>
      <c r="F18" s="15" t="str">
        <f>CONCATENATE( IF(G18="","",CONCATENATE(G18,"_ ")),H18,". ",IF(I18="","",CONCATENATE(I18,"_ ")),L18,IF(OR(I18&lt;&gt;"",L18&lt;&gt;M18),CONCATENATE(". ",M18),""))</f>
        <v>Buyer. Category Code. Code</v>
      </c>
      <c r="G18" s="15"/>
      <c r="H18" s="15" t="s">
        <v>157</v>
      </c>
      <c r="I18" s="15"/>
      <c r="J18" s="15" t="s">
        <v>1530</v>
      </c>
      <c r="K18" s="15" t="s">
        <v>1491</v>
      </c>
      <c r="L18" s="15" t="str">
        <f>IF(J18&lt;&gt;"",CONCATENATE(J18," ",K18),K18)</f>
        <v>Category Code</v>
      </c>
      <c r="M18" s="15" t="s">
        <v>1491</v>
      </c>
      <c r="N18" s="15"/>
      <c r="O18" s="15" t="str">
        <f>IF(N18&lt;&gt;"",CONCATENATE(N18,"_ ",M18,". Type"),CONCATENATE(M18,". Type"))</f>
        <v>Code. Type</v>
      </c>
      <c r="P18" s="15"/>
      <c r="Q18" s="15"/>
      <c r="R18" s="15" t="s">
        <v>1492</v>
      </c>
      <c r="S18" s="15"/>
      <c r="T18" s="15" t="s">
        <v>1531</v>
      </c>
      <c r="U18" s="15"/>
      <c r="V18" s="15"/>
      <c r="W18" s="15"/>
      <c r="X18" s="15" t="s">
        <v>1532</v>
      </c>
      <c r="Y18" s="15" t="s">
        <v>1486</v>
      </c>
      <c r="Z18" s="15" t="s">
        <v>1533</v>
      </c>
      <c r="AA18" s="15" t="s">
        <v>36</v>
      </c>
      <c r="AB18" s="15"/>
      <c r="AC18" s="15"/>
      <c r="AD18" s="15"/>
      <c r="AE18" s="15" t="s">
        <v>1505</v>
      </c>
      <c r="AF18" s="18">
        <v>20180208</v>
      </c>
    </row>
    <row r="19" spans="1:32">
      <c r="A19" s="15" t="str">
        <f>SUBSTITUTE(CONCATENATE(I19,J19,IF(K19="Identifier","ID",IF(AND(K19="Text",OR(I19&lt;&gt;"",J19&lt;&gt;"")),"",K19)),IF(AND(M19&lt;&gt;"Text",K19&lt;&gt;M19,NOT(AND(K19="URI",M19="Identifier")),NOT(AND(K19="UUID",M19="Identifier")),NOT(AND(K19="OID",M19="Identifier"))),IF(M19="Identifier","ID",M19),""))," ","")</f>
        <v>RoleCode</v>
      </c>
      <c r="B19" s="20">
        <v>1</v>
      </c>
      <c r="C19" s="14" t="s">
        <v>1534</v>
      </c>
      <c r="E19" s="17" t="s">
        <v>1535</v>
      </c>
      <c r="F19" s="15" t="str">
        <f>CONCATENATE( IF(G19="","",CONCATENATE(G19,"_ ")),H19,". ",IF(I19="","",CONCATENATE(I19,"_ ")),L19,IF(OR(I19&lt;&gt;"",L19&lt;&gt;M19),CONCATENATE(". ",M19),""))</f>
        <v>Buyer. Role Code. Code</v>
      </c>
      <c r="H19" s="15" t="s">
        <v>157</v>
      </c>
      <c r="I19" s="15"/>
      <c r="J19" s="15" t="s">
        <v>1536</v>
      </c>
      <c r="K19" s="15" t="s">
        <v>1491</v>
      </c>
      <c r="L19" s="15" t="str">
        <f>IF(J19&lt;&gt;"",CONCATENATE(J19," ",K19),K19)</f>
        <v>Role Code</v>
      </c>
      <c r="M19" s="15" t="s">
        <v>1491</v>
      </c>
      <c r="N19" s="15"/>
      <c r="O19" s="15" t="str">
        <f>IF(N19&lt;&gt;"",CONCATENATE(N19,"_ ",M19,". Type"),CONCATENATE(M19,". Type"))</f>
        <v>Code. Type</v>
      </c>
      <c r="P19" s="15"/>
      <c r="Q19" s="15"/>
      <c r="R19" s="15" t="s">
        <v>1492</v>
      </c>
      <c r="S19" s="15"/>
      <c r="T19" s="15" t="s">
        <v>1537</v>
      </c>
      <c r="U19" s="15"/>
      <c r="V19" s="15"/>
      <c r="W19" s="15"/>
      <c r="X19" s="15" t="s">
        <v>205</v>
      </c>
      <c r="Y19" s="15" t="s">
        <v>1486</v>
      </c>
      <c r="Z19" s="15"/>
      <c r="AA19" s="15" t="s">
        <v>36</v>
      </c>
      <c r="AB19" s="15"/>
      <c r="AC19" s="15"/>
      <c r="AD19" s="15"/>
      <c r="AE19" s="15" t="s">
        <v>1487</v>
      </c>
      <c r="AF19" s="18">
        <v>20180208</v>
      </c>
    </row>
    <row r="20" spans="1:32">
      <c r="A20" s="21" t="str">
        <f>SUBSTITUTE(SUBSTITUTE(CONCATENATE(I20,IF(L20="Identifier","ID",L20))," ",""),"_","")</f>
        <v>BuysOnBehalfOfProcuringEntity</v>
      </c>
      <c r="B20" s="22" t="s">
        <v>1508</v>
      </c>
      <c r="C20" s="21" t="s">
        <v>1538</v>
      </c>
      <c r="D20" s="21"/>
      <c r="E20" s="21"/>
      <c r="F20" s="21" t="str">
        <f>CONCATENATE( IF(G20="","",CONCATENATE(G20,"_ ")),H20,". ",IF(I20="","",CONCATENATE(I20,"_ ")),L20,IF(I20="","",CONCATENATE(". ",M20)))</f>
        <v>Buyer. Buys On Behalf Of_ Procuring Entity. Procuring Entity</v>
      </c>
      <c r="G20" s="21"/>
      <c r="H20" s="21" t="s">
        <v>157</v>
      </c>
      <c r="I20" s="21" t="s">
        <v>1539</v>
      </c>
      <c r="J20" s="21"/>
      <c r="K20" s="21"/>
      <c r="L20" s="21" t="str">
        <f>CONCATENATE(IF(P20="","",CONCATENATE(P20,"_ ")),Q20)</f>
        <v>Procuring Entity</v>
      </c>
      <c r="M20" s="21" t="str">
        <f>L20</f>
        <v>Procuring Entity</v>
      </c>
      <c r="N20" s="21"/>
      <c r="O20" s="21"/>
      <c r="P20" s="21"/>
      <c r="Q20" s="23" t="s">
        <v>1540</v>
      </c>
      <c r="R20" s="21" t="s">
        <v>1526</v>
      </c>
      <c r="S20" s="24"/>
      <c r="T20" s="24"/>
      <c r="U20" s="24"/>
      <c r="V20" s="24"/>
      <c r="W20" s="24"/>
      <c r="X20" s="24"/>
      <c r="Y20" s="24" t="s">
        <v>1486</v>
      </c>
      <c r="Z20" s="24"/>
      <c r="AA20" s="24" t="s">
        <v>1487</v>
      </c>
      <c r="AB20" s="24"/>
      <c r="AC20" s="24"/>
      <c r="AD20" s="24"/>
      <c r="AE20" s="24"/>
      <c r="AF20" s="23">
        <v>20180208</v>
      </c>
    </row>
    <row r="21" spans="1:32">
      <c r="A21" s="21" t="str">
        <f>SUBSTITUTE(SUBSTITUTE(CONCATENATE(I21,IF(L21="Identifier","ID",L21))," ",""),"_","")</f>
        <v>HasBuyerProfile</v>
      </c>
      <c r="B21" s="22" t="s">
        <v>1503</v>
      </c>
      <c r="C21" s="24" t="s">
        <v>1541</v>
      </c>
      <c r="D21" s="21"/>
      <c r="E21" s="21"/>
      <c r="F21" s="21" t="str">
        <f>CONCATENATE( IF(G21="","",CONCATENATE(G21,"_ ")),H21,". ",IF(I21="","",CONCATENATE(I21,"_ ")),L21,IF(I21="","",CONCATENATE(". ",M21)))</f>
        <v>Buyer. Has_ Buyer Profile. Buyer Profile</v>
      </c>
      <c r="G21" s="21"/>
      <c r="H21" s="21" t="s">
        <v>157</v>
      </c>
      <c r="I21" s="21" t="s">
        <v>1542</v>
      </c>
      <c r="J21" s="21"/>
      <c r="K21" s="21"/>
      <c r="L21" s="21" t="str">
        <f>CONCATENATE(IF(P21="","",CONCATENATE(P21,"_ ")),Q21)</f>
        <v>Buyer Profile</v>
      </c>
      <c r="M21" s="21" t="str">
        <f>L21</f>
        <v>Buyer Profile</v>
      </c>
      <c r="N21" s="21"/>
      <c r="O21" s="21"/>
      <c r="P21" s="21"/>
      <c r="Q21" s="23" t="s">
        <v>197</v>
      </c>
      <c r="R21" s="21" t="s">
        <v>1526</v>
      </c>
      <c r="S21" s="24"/>
      <c r="T21" s="24"/>
      <c r="U21" s="24"/>
      <c r="V21" s="24"/>
      <c r="W21" s="24"/>
      <c r="X21" s="24" t="s">
        <v>197</v>
      </c>
      <c r="Y21" s="24" t="s">
        <v>1486</v>
      </c>
      <c r="Z21" s="24"/>
      <c r="AA21" s="24" t="s">
        <v>1487</v>
      </c>
      <c r="AB21" s="24"/>
      <c r="AC21" s="24"/>
      <c r="AD21" s="24"/>
      <c r="AE21" s="24" t="s">
        <v>1487</v>
      </c>
      <c r="AF21" s="23">
        <v>20180208</v>
      </c>
    </row>
    <row r="22" spans="1:32" s="14" customFormat="1" ht="14.1" customHeight="1">
      <c r="A22" s="12" t="str">
        <f>SUBSTITUTE(CONCATENATE(G22,H22)," ","")</f>
        <v>BuyerProfile</v>
      </c>
      <c r="B22" s="13"/>
      <c r="C22" s="12" t="s">
        <v>198</v>
      </c>
      <c r="D22" s="12"/>
      <c r="E22" s="12"/>
      <c r="F22" s="12" t="str">
        <f>CONCATENATE(IF(G22="","",CONCATENATE(G22,"_ ")),H22,". Details")</f>
        <v>Buyer Profile. Details</v>
      </c>
      <c r="G22" s="12"/>
      <c r="H22" s="12" t="s">
        <v>197</v>
      </c>
      <c r="I22" s="12"/>
      <c r="J22" s="12"/>
      <c r="K22" s="12"/>
      <c r="L22" s="12"/>
      <c r="M22" s="12"/>
      <c r="N22" s="12"/>
      <c r="O22" s="12"/>
      <c r="P22" s="12"/>
      <c r="Q22" s="12"/>
      <c r="R22" s="12" t="s">
        <v>1484</v>
      </c>
      <c r="S22" s="12"/>
      <c r="T22" s="12"/>
      <c r="U22" s="12"/>
      <c r="V22" s="12"/>
      <c r="W22" s="12"/>
      <c r="X22" s="12" t="s">
        <v>197</v>
      </c>
      <c r="Y22" s="12" t="s">
        <v>1486</v>
      </c>
      <c r="Z22" s="12"/>
      <c r="AA22" s="12" t="s">
        <v>1487</v>
      </c>
      <c r="AB22" s="12"/>
      <c r="AC22" s="12"/>
      <c r="AD22" s="12"/>
      <c r="AE22" s="12" t="s">
        <v>1487</v>
      </c>
      <c r="AF22" s="12">
        <v>20180208</v>
      </c>
    </row>
    <row r="23" spans="1:32">
      <c r="A23" s="15" t="str">
        <f>SUBSTITUTE(CONCATENATE(I23,J23,IF(K23="Identifier","ID",IF(AND(K23="Text",OR(I23&lt;&gt;"",J23&lt;&gt;"")),"",K23)),IF(AND(M23&lt;&gt;"Text",K23&lt;&gt;M23,NOT(AND(K23="URI",M23="Identifier")),NOT(AND(K23="UUID",M23="Identifier")),NOT(AND(K23="OID",M23="Identifier"))),IF(M23="Identifier","ID",M23),""))," ","")</f>
        <v>URI</v>
      </c>
      <c r="B23" s="20">
        <v>1</v>
      </c>
      <c r="C23" s="15" t="s">
        <v>1543</v>
      </c>
      <c r="D23" s="15"/>
      <c r="E23" s="15"/>
      <c r="F23" s="15" t="str">
        <f>CONCATENATE( IF(G23="","",CONCATENATE(G23,"_ ")),H23,". ",IF(I23="","",CONCATENATE(I23,"_ ")),L23,IF(OR(I23&lt;&gt;"",L23&lt;&gt;M23),CONCATENATE(". ",M23),""))</f>
        <v>Buyer Profile. URI. Identifier</v>
      </c>
      <c r="G23" s="15"/>
      <c r="H23" s="15" t="s">
        <v>197</v>
      </c>
      <c r="I23" s="15"/>
      <c r="J23" s="15"/>
      <c r="K23" s="15" t="s">
        <v>1501</v>
      </c>
      <c r="L23" s="15" t="str">
        <f>IF(J23&lt;&gt;"",CONCATENATE(J23," ",K23),K23)</f>
        <v>URI</v>
      </c>
      <c r="M23" s="15" t="s">
        <v>1502</v>
      </c>
      <c r="N23" s="15"/>
      <c r="O23" s="15" t="str">
        <f>IF(N23&lt;&gt;"",CONCATENATE(N23,"_ ",M23,". Type"),CONCATENATE(M23,". Type"))</f>
        <v>Identifier. Type</v>
      </c>
      <c r="P23" s="15"/>
      <c r="Q23" s="15"/>
      <c r="R23" s="15" t="s">
        <v>1492</v>
      </c>
      <c r="S23" s="15"/>
      <c r="T23" s="15"/>
      <c r="U23" s="15"/>
      <c r="V23" s="15"/>
      <c r="W23" s="15"/>
      <c r="X23" s="15" t="s">
        <v>197</v>
      </c>
      <c r="Y23" s="15" t="s">
        <v>1486</v>
      </c>
      <c r="Z23" s="15"/>
      <c r="AA23" s="15" t="s">
        <v>36</v>
      </c>
      <c r="AB23" s="15"/>
      <c r="AC23" s="15"/>
      <c r="AD23" s="15"/>
      <c r="AE23" s="15" t="s">
        <v>36</v>
      </c>
      <c r="AF23" s="18">
        <v>20180208</v>
      </c>
    </row>
    <row r="24" spans="1:32" s="14" customFormat="1" ht="14.1" customHeight="1">
      <c r="A24" s="12" t="str">
        <f>SUBSTITUTE(CONCATENATE(G24,H24)," ","")</f>
        <v>PurposeChange</v>
      </c>
      <c r="B24" s="13"/>
      <c r="C24" s="12" t="s">
        <v>1506</v>
      </c>
      <c r="D24" s="12"/>
      <c r="E24" s="12"/>
      <c r="F24" s="12" t="str">
        <f>CONCATENATE(IF(G24="","",CONCATENATE(G24,"_ ")),H24,". Details")</f>
        <v>Purpose Change. Details</v>
      </c>
      <c r="G24" s="12"/>
      <c r="H24" s="12" t="s">
        <v>1544</v>
      </c>
      <c r="I24" s="12"/>
      <c r="J24" s="12"/>
      <c r="K24" s="12"/>
      <c r="L24" s="12"/>
      <c r="M24" s="12"/>
      <c r="N24" s="12"/>
      <c r="O24" s="12"/>
      <c r="P24" s="12"/>
      <c r="Q24" s="12"/>
      <c r="R24" s="12" t="s">
        <v>1484</v>
      </c>
      <c r="S24" s="12"/>
      <c r="T24" s="12"/>
      <c r="U24" s="12"/>
      <c r="V24" s="12"/>
      <c r="W24" s="12"/>
      <c r="X24" s="12" t="s">
        <v>254</v>
      </c>
      <c r="Y24" s="12" t="s">
        <v>1486</v>
      </c>
      <c r="Z24" s="12"/>
      <c r="AA24" s="12" t="s">
        <v>36</v>
      </c>
      <c r="AB24" s="12"/>
      <c r="AC24" s="12"/>
      <c r="AD24" s="12"/>
      <c r="AE24" s="12" t="s">
        <v>1487</v>
      </c>
      <c r="AF24" s="12">
        <v>20180220</v>
      </c>
    </row>
    <row r="25" spans="1:32" customFormat="1">
      <c r="A25" s="15" t="str">
        <f>SUBSTITUTE(CONCATENATE(I25,J25,IF(K25="Identifier","ID",IF(AND(K25="Text",OR(I25&lt;&gt;"",J25&lt;&gt;"")),"",K25)),IF(AND(M25&lt;&gt;"Text",K25&lt;&gt;M25,NOT(AND(K25="URI",M25="Identifier")),NOT(AND(K25="UUID",M25="Identifier")),NOT(AND(K25="OID",M25="Identifier"))),IF(M25="Identifier","ID",M25),""))," ","")</f>
        <v>Description</v>
      </c>
      <c r="B25" s="20" t="s">
        <v>1494</v>
      </c>
      <c r="C25" s="14" t="s">
        <v>1545</v>
      </c>
      <c r="D25" s="17"/>
      <c r="E25" s="17"/>
      <c r="F25" s="15" t="str">
        <f>CONCATENATE( IF(G25="","",CONCATENATE(G25,"_ ")),H25,". ",IF(I25="","",CONCATENATE(I25,"_ ")),L25,IF(OR(I25&lt;&gt;"",L25&lt;&gt;M25),CONCATENATE(". ",M25),""))</f>
        <v>Purpose Change. Description</v>
      </c>
      <c r="G25" s="17"/>
      <c r="H25" s="15" t="s">
        <v>1544</v>
      </c>
      <c r="I25" s="15"/>
      <c r="J25" s="15"/>
      <c r="K25" s="15" t="s">
        <v>1546</v>
      </c>
      <c r="L25" s="15" t="str">
        <f>IF(J25&lt;&gt;"",CONCATENATE(J25," ",K25),K25)</f>
        <v>Description</v>
      </c>
      <c r="M25" s="15" t="s">
        <v>1546</v>
      </c>
      <c r="N25" s="15"/>
      <c r="O25" s="15" t="str">
        <f>IF(N25&lt;&gt;"",CONCATENATE(N25,"_ ",M25,". Type"),CONCATENATE(M25,". Type"))</f>
        <v>Description. Type</v>
      </c>
      <c r="P25" s="15"/>
      <c r="Q25" s="15"/>
      <c r="R25" s="15" t="s">
        <v>1492</v>
      </c>
      <c r="S25" s="15"/>
      <c r="T25" s="15"/>
      <c r="U25" s="15"/>
      <c r="V25" s="15"/>
      <c r="W25" s="15"/>
      <c r="X25" s="15" t="s">
        <v>260</v>
      </c>
      <c r="Y25" s="15" t="s">
        <v>1486</v>
      </c>
      <c r="Z25" s="15"/>
      <c r="AA25" s="15" t="s">
        <v>36</v>
      </c>
      <c r="AB25" s="15"/>
      <c r="AC25" s="15"/>
      <c r="AD25" s="15"/>
      <c r="AE25" s="15"/>
      <c r="AF25" s="18">
        <v>20180228</v>
      </c>
    </row>
    <row r="26" spans="1:32" customFormat="1">
      <c r="A26" s="15" t="str">
        <f>SUBSTITUTE(CONCATENATE(I26,J26,IF(K26="Identifier","ID",IF(AND(K26="Text",OR(I26&lt;&gt;"",J26&lt;&gt;"")),"",K26)),IF(AND(M26&lt;&gt;"Text",K26&lt;&gt;M26,NOT(AND(K26="URI",M26="Identifier")),NOT(AND(K26="UUID",M26="Identifier")),NOT(AND(K26="OID",M26="Identifier"))),IF(M26="Identifier","ID",M26),""))," ","")</f>
        <v>Code</v>
      </c>
      <c r="B26" s="20" t="s">
        <v>1503</v>
      </c>
      <c r="C26" s="14" t="s">
        <v>261</v>
      </c>
      <c r="D26" s="17"/>
      <c r="E26" s="17"/>
      <c r="F26" s="15" t="str">
        <f>CONCATENATE( IF(G26="","",CONCATENATE(G26,"_ ")),H26,". ",IF(I26="","",CONCATENATE(I26,"_ ")),L26,IF(OR(I26&lt;&gt;"",L26&lt;&gt;M26),CONCATENATE(". ",M26),""))</f>
        <v>Purpose Change. Code</v>
      </c>
      <c r="G26" s="17"/>
      <c r="H26" s="15" t="s">
        <v>1544</v>
      </c>
      <c r="I26" s="15"/>
      <c r="J26" s="15"/>
      <c r="K26" s="15" t="s">
        <v>1491</v>
      </c>
      <c r="L26" s="15" t="str">
        <f>IF(J26&lt;&gt;"",CONCATENATE(J26," ",K26),K26)</f>
        <v>Code</v>
      </c>
      <c r="M26" s="15" t="s">
        <v>1491</v>
      </c>
      <c r="N26" s="15"/>
      <c r="O26" s="15" t="str">
        <f>IF(N26&lt;&gt;"",CONCATENATE(N26,"_ ",M26,". Type"),CONCATENATE(M26,". Type"))</f>
        <v>Code. Type</v>
      </c>
      <c r="P26" s="15"/>
      <c r="Q26" s="15"/>
      <c r="R26" s="15" t="s">
        <v>1492</v>
      </c>
      <c r="S26" s="15"/>
      <c r="T26" s="15" t="s">
        <v>1547</v>
      </c>
      <c r="U26" s="15"/>
      <c r="V26" s="15"/>
      <c r="W26" s="15"/>
      <c r="X26" s="15" t="s">
        <v>260</v>
      </c>
      <c r="Y26" s="15" t="s">
        <v>1486</v>
      </c>
      <c r="Z26" s="15"/>
      <c r="AA26" s="15" t="s">
        <v>36</v>
      </c>
      <c r="AB26" s="15"/>
      <c r="AC26" s="15"/>
      <c r="AD26" s="15"/>
      <c r="AE26" s="15" t="s">
        <v>1487</v>
      </c>
      <c r="AF26" s="18">
        <v>20180220</v>
      </c>
    </row>
    <row r="27" spans="1:32" customFormat="1">
      <c r="A27" s="15" t="str">
        <f>SUBSTITUTE(CONCATENATE(I27,J27,IF(K27="Identifier","ID",IF(AND(K27="Text",OR(I27&lt;&gt;"",J27&lt;&gt;"")),"",K27)),IF(AND(M27&lt;&gt;"Text",K27&lt;&gt;M27,NOT(AND(K27="URI",M27="Identifier")),NOT(AND(K27="UUID",M27="Identifier")),NOT(AND(K27="OID",M27="Identifier"))),IF(M27="Identifier","ID",M27),""))," ","")</f>
        <v>Version</v>
      </c>
      <c r="B27" s="20">
        <v>1</v>
      </c>
      <c r="C27" s="14" t="s">
        <v>1545</v>
      </c>
      <c r="D27" s="17"/>
      <c r="E27" s="17"/>
      <c r="F27" s="15" t="str">
        <f>CONCATENATE( IF(G27="","",CONCATENATE(G27,"_ ")),H27,". ",IF(I27="","",CONCATENATE(I27,"_ ")),L27,IF(OR(I27&lt;&gt;"",L27&lt;&gt;M27),CONCATENATE(". ",M27),""))</f>
        <v>Purpose Change. Version. Text</v>
      </c>
      <c r="G27" s="17"/>
      <c r="H27" s="15" t="s">
        <v>1544</v>
      </c>
      <c r="I27" s="15"/>
      <c r="J27" s="15"/>
      <c r="K27" s="15" t="s">
        <v>1548</v>
      </c>
      <c r="L27" s="15" t="str">
        <f>IF(J27&lt;&gt;"",CONCATENATE(J27," ",K27),K27)</f>
        <v>Version</v>
      </c>
      <c r="M27" s="15" t="s">
        <v>1497</v>
      </c>
      <c r="N27" s="15"/>
      <c r="O27" s="15" t="str">
        <f>IF(N27&lt;&gt;"",CONCATENATE(N27,"_ ",M27,". Type"),CONCATENATE(M27,". Type"))</f>
        <v>Text. Type</v>
      </c>
      <c r="P27" s="15"/>
      <c r="Q27" s="15"/>
      <c r="R27" s="15" t="s">
        <v>1492</v>
      </c>
      <c r="S27" s="15"/>
      <c r="T27" s="15"/>
      <c r="U27" s="15"/>
      <c r="V27" s="15"/>
      <c r="W27" s="15"/>
      <c r="X27" s="15"/>
      <c r="Y27" s="15" t="s">
        <v>1486</v>
      </c>
      <c r="Z27" s="15"/>
      <c r="AA27" s="15"/>
      <c r="AB27" s="15"/>
      <c r="AC27" s="15"/>
      <c r="AD27" s="15"/>
      <c r="AE27" s="15"/>
      <c r="AF27" s="18">
        <v>20180228</v>
      </c>
    </row>
    <row r="28" spans="1:32" customFormat="1">
      <c r="A28" s="21" t="str">
        <f>SUBSTITUTE(SUBSTITUTE(CONCATENATE(I28,IF(L28="Identifier","ID",L28))," ",""),"_","")</f>
        <v>HasValidityPeriod</v>
      </c>
      <c r="B28" s="22" t="s">
        <v>1503</v>
      </c>
      <c r="C28" s="24" t="s">
        <v>1545</v>
      </c>
      <c r="D28" s="21"/>
      <c r="E28" s="21"/>
      <c r="F28" s="21" t="str">
        <f>CONCATENATE( IF(G28="","",CONCATENATE(G28,"_ ")),H28,". ",IF(I28="","",CONCATENATE(I28,"_ ")),L28,IF(I28="","",CONCATENATE(". ",M28)))</f>
        <v>Purpose Change. Has Validity_ Period. Period</v>
      </c>
      <c r="G28" s="21"/>
      <c r="H28" s="21" t="s">
        <v>1544</v>
      </c>
      <c r="I28" s="21" t="s">
        <v>1549</v>
      </c>
      <c r="J28" s="21"/>
      <c r="K28" s="21"/>
      <c r="L28" s="21" t="str">
        <f>CONCATENATE(IF(P28="","",CONCATENATE(P28,"_ ")),Q28)</f>
        <v>Period</v>
      </c>
      <c r="M28" s="21" t="str">
        <f>L28</f>
        <v>Period</v>
      </c>
      <c r="N28" s="21"/>
      <c r="O28" s="21"/>
      <c r="P28" s="21"/>
      <c r="Q28" s="23" t="s">
        <v>1550</v>
      </c>
      <c r="R28" s="21" t="s">
        <v>1526</v>
      </c>
      <c r="S28" s="24"/>
      <c r="T28" s="24"/>
      <c r="U28" s="24"/>
      <c r="V28" s="24"/>
      <c r="W28" s="24"/>
      <c r="X28" s="24"/>
      <c r="Y28" s="24" t="s">
        <v>1486</v>
      </c>
      <c r="Z28" s="24"/>
      <c r="AA28" s="24"/>
      <c r="AB28" s="24"/>
      <c r="AC28" s="24"/>
      <c r="AD28" s="24"/>
      <c r="AE28" s="24"/>
      <c r="AF28" s="23">
        <v>20180228</v>
      </c>
    </row>
    <row r="29" spans="1:32" customFormat="1">
      <c r="A29" s="21" t="str">
        <f>SUBSTITUTE(SUBSTITUTE(CONCATENATE(I29,IF(L29="Identifier","ID",L29))," ",""),"_","")</f>
        <v>AppliesToPurpose</v>
      </c>
      <c r="B29" s="22" t="s">
        <v>1503</v>
      </c>
      <c r="C29" s="24" t="s">
        <v>1545</v>
      </c>
      <c r="D29" s="21"/>
      <c r="E29" s="21"/>
      <c r="F29" s="21" t="str">
        <f>CONCATENATE( IF(G29="","",CONCATENATE(G29,"_ ")),H29,". ",IF(I29="","",CONCATENATE(I29,"_ ")),L29,IF(I29="","",CONCATENATE(". ",M29)))</f>
        <v>Purpose Change. Applies To_ Purpose. Purpose</v>
      </c>
      <c r="G29" s="21"/>
      <c r="H29" s="21" t="s">
        <v>1544</v>
      </c>
      <c r="I29" s="21" t="s">
        <v>1551</v>
      </c>
      <c r="J29" s="21"/>
      <c r="K29" s="21"/>
      <c r="L29" s="21" t="str">
        <f>CONCATENATE(IF(P29="","",CONCATENATE(P29,"_ ")),Q29)</f>
        <v>Purpose</v>
      </c>
      <c r="M29" s="21" t="str">
        <f>L29</f>
        <v>Purpose</v>
      </c>
      <c r="N29" s="21"/>
      <c r="O29" s="21"/>
      <c r="P29" s="21"/>
      <c r="Q29" s="23" t="s">
        <v>1552</v>
      </c>
      <c r="R29" s="21" t="s">
        <v>1526</v>
      </c>
      <c r="S29" s="24" t="s">
        <v>1553</v>
      </c>
      <c r="T29" s="24"/>
      <c r="U29" s="24"/>
      <c r="V29" s="24"/>
      <c r="W29" s="24"/>
      <c r="X29" s="24"/>
      <c r="Y29" s="24" t="s">
        <v>1486</v>
      </c>
      <c r="Z29" s="24"/>
      <c r="AA29" s="24"/>
      <c r="AB29" s="24"/>
      <c r="AC29" s="24"/>
      <c r="AD29" s="24"/>
      <c r="AE29" s="24"/>
      <c r="AF29" s="23">
        <v>20180228</v>
      </c>
    </row>
    <row r="30" spans="1:32" s="14" customFormat="1" ht="14.1" customHeight="1">
      <c r="A30" s="12" t="str">
        <f>SUBSTITUTE(CONCATENATE(G30,H30)," ","")</f>
        <v>ContractPurpose</v>
      </c>
      <c r="B30" s="13"/>
      <c r="C30" s="12" t="s">
        <v>1506</v>
      </c>
      <c r="D30" s="12"/>
      <c r="E30" s="12"/>
      <c r="F30" s="12" t="str">
        <f>CONCATENATE(IF(G30="","",CONCATENATE(G30,"_ ")),H30,". Details")</f>
        <v>Contract Purpose. Details</v>
      </c>
      <c r="G30" s="12"/>
      <c r="H30" s="12" t="s">
        <v>1554</v>
      </c>
      <c r="I30" s="12"/>
      <c r="J30" s="12"/>
      <c r="K30" s="12"/>
      <c r="L30" s="12"/>
      <c r="M30" s="12"/>
      <c r="N30" s="12"/>
      <c r="O30" s="12"/>
      <c r="P30" s="12"/>
      <c r="Q30" s="12"/>
      <c r="R30" s="12" t="s">
        <v>1484</v>
      </c>
      <c r="S30" s="12" t="s">
        <v>1555</v>
      </c>
      <c r="T30" s="12"/>
      <c r="U30" s="12"/>
      <c r="V30" s="12"/>
      <c r="W30" s="12"/>
      <c r="X30" s="12" t="s">
        <v>254</v>
      </c>
      <c r="Y30" s="12" t="s">
        <v>1486</v>
      </c>
      <c r="Z30" s="12"/>
      <c r="AA30" s="12"/>
      <c r="AB30" s="12"/>
      <c r="AC30" s="12"/>
      <c r="AD30" s="12"/>
      <c r="AE30" s="12"/>
      <c r="AF30" s="12">
        <v>20180314</v>
      </c>
    </row>
    <row r="31" spans="1:32" customFormat="1">
      <c r="A31" s="15" t="str">
        <f>SUBSTITUTE(CONCATENATE(I31,J31,IF(K31="Identifier","ID",IF(AND(K31="Text",OR(I31&lt;&gt;"",J31&lt;&gt;"")),"",K31)),IF(AND(M31&lt;&gt;"Text",K31&lt;&gt;M31,NOT(AND(K31="URI",M31="Identifier")),NOT(AND(K31="UUID",M31="Identifier")),NOT(AND(K31="OID",M31="Identifier"))),IF(M31="Identifier","ID",M31),""))," ","")</f>
        <v>ContractNatureTypeCode</v>
      </c>
      <c r="B31" s="20" t="s">
        <v>1508</v>
      </c>
      <c r="C31" s="14" t="s">
        <v>1556</v>
      </c>
      <c r="D31" s="17"/>
      <c r="E31" s="14" t="s">
        <v>1557</v>
      </c>
      <c r="F31" s="15" t="str">
        <f>CONCATENATE( IF(G31="","",CONCATENATE(G31,"_ ")),H31,". ",IF(I31="","",CONCATENATE(I31,"_ ")),L31,IF(OR(I31&lt;&gt;"",L31&lt;&gt;M31),CONCATENATE(". ",M31),""))</f>
        <v>Contract Purpose. Contract Nature Type Code. Code</v>
      </c>
      <c r="G31" s="17"/>
      <c r="H31" s="15" t="s">
        <v>1554</v>
      </c>
      <c r="I31" s="15"/>
      <c r="J31" s="15" t="s">
        <v>1558</v>
      </c>
      <c r="K31" s="15" t="s">
        <v>1491</v>
      </c>
      <c r="L31" s="15" t="str">
        <f>IF(J31&lt;&gt;"",CONCATENATE(J31," ",K31),K31)</f>
        <v>Contract Nature Type Code</v>
      </c>
      <c r="M31" s="15" t="s">
        <v>1491</v>
      </c>
      <c r="N31" s="15"/>
      <c r="O31" s="15" t="str">
        <f>IF(N31&lt;&gt;"",CONCATENATE(N31,"_ ",M31,". Type"),CONCATENATE(M31,". Type"))</f>
        <v>Code. Type</v>
      </c>
      <c r="P31" s="15"/>
      <c r="Q31" s="15"/>
      <c r="R31" s="15" t="s">
        <v>1492</v>
      </c>
      <c r="S31" s="15"/>
      <c r="T31" s="15" t="s">
        <v>1559</v>
      </c>
      <c r="U31" s="15"/>
      <c r="V31" s="15"/>
      <c r="W31" s="15"/>
      <c r="X31" s="15" t="s">
        <v>337</v>
      </c>
      <c r="Y31" s="15" t="s">
        <v>1486</v>
      </c>
      <c r="Z31" s="15"/>
      <c r="AA31" s="15" t="s">
        <v>36</v>
      </c>
      <c r="AB31" s="15"/>
      <c r="AC31" s="15"/>
      <c r="AD31" s="15"/>
      <c r="AE31" s="15" t="s">
        <v>1560</v>
      </c>
      <c r="AF31" s="18" t="s">
        <v>1561</v>
      </c>
    </row>
    <row r="32" spans="1:32" customFormat="1">
      <c r="A32" s="21" t="str">
        <f>SUBSTITUTE(SUBSTITUTE(CONCATENATE(I32,IF(L32="Identifier","ID",L32))," ",""),"_","")</f>
        <v>HasPrize</v>
      </c>
      <c r="B32" s="22" t="s">
        <v>1508</v>
      </c>
      <c r="C32" s="24" t="s">
        <v>1562</v>
      </c>
      <c r="D32" s="21"/>
      <c r="E32" s="21"/>
      <c r="F32" s="21" t="str">
        <f>CONCATENATE( IF(G32="","",CONCATENATE(G32,"_ ")),H32,". ",IF(I32="","",CONCATENATE(I32,"_ ")),L32,IF(I32="","",CONCATENATE(". ",M32)))</f>
        <v>Contract Purpose. Has_ Prize. Prize</v>
      </c>
      <c r="G32" s="21"/>
      <c r="H32" s="21" t="s">
        <v>1554</v>
      </c>
      <c r="I32" s="21" t="s">
        <v>1542</v>
      </c>
      <c r="J32" s="21"/>
      <c r="K32" s="21"/>
      <c r="L32" s="21" t="str">
        <f>CONCATENATE(IF(P32="","",CONCATENATE(P32,"_ ")),Q32)</f>
        <v>Prize</v>
      </c>
      <c r="M32" s="21" t="str">
        <f>L32</f>
        <v>Prize</v>
      </c>
      <c r="N32" s="21"/>
      <c r="O32" s="21"/>
      <c r="P32" s="21"/>
      <c r="Q32" s="23" t="s">
        <v>1117</v>
      </c>
      <c r="R32" s="21" t="s">
        <v>1526</v>
      </c>
      <c r="S32" s="24"/>
      <c r="T32" s="24"/>
      <c r="U32" s="24"/>
      <c r="V32" s="24"/>
      <c r="W32" s="24"/>
      <c r="X32" s="24"/>
      <c r="Y32" s="24" t="s">
        <v>1486</v>
      </c>
      <c r="Z32" s="24"/>
      <c r="AA32" s="24" t="s">
        <v>36</v>
      </c>
      <c r="AB32" s="24" t="s">
        <v>1487</v>
      </c>
      <c r="AC32" s="24"/>
      <c r="AD32" s="24"/>
      <c r="AE32" s="24"/>
      <c r="AF32" s="23">
        <v>20180314</v>
      </c>
    </row>
    <row r="33" spans="1:32" s="14" customFormat="1" ht="14.1" customHeight="1">
      <c r="A33" s="12" t="str">
        <f>SUBSTITUTE(CONCATENATE(G33,H33)," ","")</f>
        <v>Criterion</v>
      </c>
      <c r="B33" s="13"/>
      <c r="C33" s="12" t="s">
        <v>1506</v>
      </c>
      <c r="D33" s="12"/>
      <c r="E33" s="12"/>
      <c r="F33" s="12" t="str">
        <f>CONCATENATE(IF(G33="","",CONCATENATE(G33,"_ ")),H33,". Details")</f>
        <v>Criterion. Details</v>
      </c>
      <c r="G33" s="12"/>
      <c r="H33" s="25" t="s">
        <v>365</v>
      </c>
      <c r="I33" s="12"/>
      <c r="J33" s="12"/>
      <c r="K33" s="12"/>
      <c r="L33" s="12"/>
      <c r="M33" s="12"/>
      <c r="N33" s="12"/>
      <c r="O33" s="12"/>
      <c r="P33" s="12"/>
      <c r="Q33" s="12"/>
      <c r="R33" s="12" t="s">
        <v>1484</v>
      </c>
      <c r="S33" s="12"/>
      <c r="T33" s="12"/>
      <c r="U33" s="12"/>
      <c r="V33" s="12"/>
      <c r="W33" s="12"/>
      <c r="X33" s="12"/>
      <c r="Y33" s="12" t="s">
        <v>1486</v>
      </c>
      <c r="Z33" s="12"/>
      <c r="AA33" s="12" t="s">
        <v>1487</v>
      </c>
      <c r="AB33" s="12"/>
      <c r="AC33" s="12"/>
      <c r="AD33" s="12"/>
      <c r="AE33" s="12" t="s">
        <v>1505</v>
      </c>
      <c r="AF33" s="12">
        <v>20180208</v>
      </c>
    </row>
    <row r="34" spans="1:32" customFormat="1">
      <c r="A34" s="26" t="str">
        <f t="shared" ref="A34:A43" si="4">SUBSTITUTE(CONCATENATE(I34,J34,IF(K34="Identifier","ID",IF(AND(K34="Text",OR(I34&lt;&gt;"",J34&lt;&gt;"")),"",K34)),IF(AND(M34&lt;&gt;"Text",K34&lt;&gt;M34,NOT(AND(K34="URI",M34="Identifier")),NOT(AND(K34="UUID",M34="Identifier")),NOT(AND(K34="OID",M34="Identifier"))),IF(M34="Identifier","ID",M34),""))," ","")</f>
        <v>ID</v>
      </c>
      <c r="B34" s="27" t="s">
        <v>1503</v>
      </c>
      <c r="C34" s="26" t="s">
        <v>1563</v>
      </c>
      <c r="D34" s="26"/>
      <c r="E34" s="26"/>
      <c r="F34" s="26" t="str">
        <f t="shared" ref="F34:F43" si="5">CONCATENATE( IF(G34="","",CONCATENATE(G34,"_ ")),H34,". ",IF(I34="","",CONCATENATE(I34,"_ ")),L34,IF(OR(I34&lt;&gt;"",L34&lt;&gt;M34),CONCATENATE(". ",M34),""))</f>
        <v>Criterion. Identifier</v>
      </c>
      <c r="G34" s="26"/>
      <c r="H34" s="26" t="s">
        <v>365</v>
      </c>
      <c r="I34" s="26"/>
      <c r="J34" s="26"/>
      <c r="K34" s="26" t="s">
        <v>1502</v>
      </c>
      <c r="L34" s="26" t="str">
        <f t="shared" ref="L34:L43" si="6">IF(J34&lt;&gt;"",CONCATENATE(J34," ",K34),K34)</f>
        <v>Identifier</v>
      </c>
      <c r="M34" s="26" t="s">
        <v>1502</v>
      </c>
      <c r="N34" s="26"/>
      <c r="O34" s="26" t="str">
        <f t="shared" ref="O34:O43" si="7">IF(N34&lt;&gt;"",CONCATENATE(N34,"_ ",M34,". Type"),CONCATENATE(M34,". Type"))</f>
        <v>Identifier. Type</v>
      </c>
      <c r="P34" s="26"/>
      <c r="Q34" s="26"/>
      <c r="R34" s="26" t="s">
        <v>1492</v>
      </c>
      <c r="S34" s="15"/>
      <c r="T34" s="15"/>
      <c r="U34" s="15"/>
      <c r="V34" s="15"/>
      <c r="W34" s="15"/>
      <c r="X34" s="15"/>
      <c r="Y34" s="15" t="s">
        <v>1486</v>
      </c>
      <c r="Z34" s="15"/>
      <c r="AA34" s="15" t="s">
        <v>1487</v>
      </c>
      <c r="AB34" s="15"/>
      <c r="AC34" s="15"/>
      <c r="AD34" s="15"/>
      <c r="AE34" s="15" t="s">
        <v>1560</v>
      </c>
      <c r="AF34" s="18">
        <v>20180208</v>
      </c>
    </row>
    <row r="35" spans="1:32" customFormat="1">
      <c r="A35" s="26" t="str">
        <f t="shared" si="4"/>
        <v>CriterionTypeCode</v>
      </c>
      <c r="B35" s="27" t="s">
        <v>1503</v>
      </c>
      <c r="C35" s="26" t="s">
        <v>1564</v>
      </c>
      <c r="D35" s="26"/>
      <c r="E35" s="26"/>
      <c r="F35" s="26" t="str">
        <f t="shared" si="5"/>
        <v>Criterion. Criterion Type Code. Code</v>
      </c>
      <c r="G35" s="26"/>
      <c r="H35" s="26" t="s">
        <v>365</v>
      </c>
      <c r="I35" s="26"/>
      <c r="J35" s="26" t="s">
        <v>1565</v>
      </c>
      <c r="K35" s="26" t="s">
        <v>1491</v>
      </c>
      <c r="L35" s="26" t="str">
        <f t="shared" si="6"/>
        <v>Criterion Type Code</v>
      </c>
      <c r="M35" s="26" t="s">
        <v>1491</v>
      </c>
      <c r="N35" s="26"/>
      <c r="O35" s="26" t="str">
        <f t="shared" si="7"/>
        <v>Code. Type</v>
      </c>
      <c r="P35" s="26"/>
      <c r="Q35" s="26"/>
      <c r="R35" s="26" t="s">
        <v>1492</v>
      </c>
      <c r="S35" s="15"/>
      <c r="T35" s="15"/>
      <c r="U35" s="15"/>
      <c r="V35" s="15"/>
      <c r="W35" s="15"/>
      <c r="X35" s="15"/>
      <c r="Y35" s="15" t="s">
        <v>1486</v>
      </c>
      <c r="Z35" s="15"/>
      <c r="AA35" s="15" t="s">
        <v>1487</v>
      </c>
      <c r="AB35" s="15"/>
      <c r="AC35" s="15"/>
      <c r="AD35" s="15"/>
      <c r="AE35" s="15" t="s">
        <v>36</v>
      </c>
      <c r="AF35" s="18">
        <v>20180208</v>
      </c>
    </row>
    <row r="36" spans="1:32" customFormat="1">
      <c r="A36" s="26" t="str">
        <f t="shared" si="4"/>
        <v>Name</v>
      </c>
      <c r="B36" s="27" t="s">
        <v>1503</v>
      </c>
      <c r="C36" s="26" t="s">
        <v>1566</v>
      </c>
      <c r="D36" s="26"/>
      <c r="E36" s="26"/>
      <c r="F36" s="26" t="str">
        <f t="shared" si="5"/>
        <v>Criterion. Name</v>
      </c>
      <c r="G36" s="26"/>
      <c r="H36" s="26" t="s">
        <v>365</v>
      </c>
      <c r="I36" s="26"/>
      <c r="J36" s="26"/>
      <c r="K36" s="26" t="s">
        <v>933</v>
      </c>
      <c r="L36" s="26" t="str">
        <f t="shared" si="6"/>
        <v>Name</v>
      </c>
      <c r="M36" s="26" t="s">
        <v>933</v>
      </c>
      <c r="N36" s="26"/>
      <c r="O36" s="26" t="str">
        <f t="shared" si="7"/>
        <v>Name. Type</v>
      </c>
      <c r="P36" s="26"/>
      <c r="Q36" s="26"/>
      <c r="R36" s="26" t="s">
        <v>1492</v>
      </c>
      <c r="S36" s="15"/>
      <c r="T36" s="15"/>
      <c r="U36" s="15"/>
      <c r="V36" s="15"/>
      <c r="W36" s="15"/>
      <c r="X36" s="15"/>
      <c r="Y36" s="15" t="s">
        <v>1486</v>
      </c>
      <c r="Z36" s="15"/>
      <c r="AA36" s="15" t="s">
        <v>1487</v>
      </c>
      <c r="AB36" s="15"/>
      <c r="AC36" s="15"/>
      <c r="AD36" s="15"/>
      <c r="AE36" s="15" t="s">
        <v>1560</v>
      </c>
      <c r="AF36" s="18">
        <v>20180208</v>
      </c>
    </row>
    <row r="37" spans="1:32" customFormat="1">
      <c r="A37" s="26" t="str">
        <f t="shared" si="4"/>
        <v>Description</v>
      </c>
      <c r="B37" s="27" t="s">
        <v>1508</v>
      </c>
      <c r="C37" s="26" t="s">
        <v>1567</v>
      </c>
      <c r="D37" s="26"/>
      <c r="E37" s="26"/>
      <c r="F37" s="26" t="str">
        <f t="shared" si="5"/>
        <v>Criterion. Description. Text</v>
      </c>
      <c r="G37" s="26"/>
      <c r="H37" s="26" t="s">
        <v>365</v>
      </c>
      <c r="I37" s="26"/>
      <c r="J37" s="26"/>
      <c r="K37" s="26" t="s">
        <v>1546</v>
      </c>
      <c r="L37" s="26" t="str">
        <f t="shared" si="6"/>
        <v>Description</v>
      </c>
      <c r="M37" s="26" t="s">
        <v>1497</v>
      </c>
      <c r="N37" s="26"/>
      <c r="O37" s="26" t="str">
        <f t="shared" si="7"/>
        <v>Text. Type</v>
      </c>
      <c r="P37" s="26"/>
      <c r="Q37" s="26"/>
      <c r="R37" s="26" t="s">
        <v>1492</v>
      </c>
      <c r="S37" s="15"/>
      <c r="T37" s="15"/>
      <c r="U37" s="15"/>
      <c r="V37" s="15"/>
      <c r="W37" s="15"/>
      <c r="X37" s="15"/>
      <c r="Y37" s="15" t="s">
        <v>1486</v>
      </c>
      <c r="Z37" s="15"/>
      <c r="AA37" s="15" t="s">
        <v>1487</v>
      </c>
      <c r="AB37" s="15"/>
      <c r="AC37" s="15"/>
      <c r="AD37" s="15"/>
      <c r="AE37" s="15" t="s">
        <v>36</v>
      </c>
      <c r="AF37" s="18">
        <v>20180208</v>
      </c>
    </row>
    <row r="38" spans="1:32" customFormat="1">
      <c r="A38" s="26" t="str">
        <f t="shared" si="4"/>
        <v>WeightNumeric</v>
      </c>
      <c r="B38" s="27" t="s">
        <v>1503</v>
      </c>
      <c r="C38" s="26" t="s">
        <v>380</v>
      </c>
      <c r="D38" s="26"/>
      <c r="E38" s="26"/>
      <c r="F38" s="26" t="str">
        <f t="shared" si="5"/>
        <v>Criterion. Weight Numeric. Numeric</v>
      </c>
      <c r="G38" s="26"/>
      <c r="H38" s="26" t="s">
        <v>365</v>
      </c>
      <c r="I38" s="26"/>
      <c r="J38" s="26" t="s">
        <v>1568</v>
      </c>
      <c r="K38" s="26" t="s">
        <v>1513</v>
      </c>
      <c r="L38" s="26" t="str">
        <f t="shared" si="6"/>
        <v>Weight Numeric</v>
      </c>
      <c r="M38" s="26" t="s">
        <v>1513</v>
      </c>
      <c r="N38" s="26"/>
      <c r="O38" s="26" t="str">
        <f t="shared" si="7"/>
        <v>Numeric. Type</v>
      </c>
      <c r="P38" s="26"/>
      <c r="Q38" s="26"/>
      <c r="R38" s="26" t="s">
        <v>1492</v>
      </c>
      <c r="S38" s="15"/>
      <c r="T38" s="15"/>
      <c r="U38" s="15"/>
      <c r="V38" s="15"/>
      <c r="W38" s="15"/>
      <c r="X38" s="15"/>
      <c r="Y38" s="15" t="s">
        <v>1486</v>
      </c>
      <c r="Z38" s="15"/>
      <c r="AA38" s="15" t="s">
        <v>1487</v>
      </c>
      <c r="AB38" s="15"/>
      <c r="AC38" s="15"/>
      <c r="AD38" s="15"/>
      <c r="AE38" s="15" t="s">
        <v>36</v>
      </c>
      <c r="AF38" s="18">
        <v>20180208</v>
      </c>
    </row>
    <row r="39" spans="1:32" customFormat="1">
      <c r="A39" s="26" t="str">
        <f t="shared" si="4"/>
        <v>FulfilmentIndicator</v>
      </c>
      <c r="B39" s="27" t="s">
        <v>1503</v>
      </c>
      <c r="C39" s="26" t="s">
        <v>1569</v>
      </c>
      <c r="D39" s="26"/>
      <c r="E39" s="26" t="s">
        <v>1570</v>
      </c>
      <c r="F39" s="26" t="str">
        <f t="shared" si="5"/>
        <v>Criterion. Fulfilment Indicator. Indicator</v>
      </c>
      <c r="G39" s="26"/>
      <c r="H39" s="26" t="s">
        <v>365</v>
      </c>
      <c r="I39" s="26"/>
      <c r="J39" s="26" t="s">
        <v>1571</v>
      </c>
      <c r="K39" s="26" t="s">
        <v>1572</v>
      </c>
      <c r="L39" s="26" t="str">
        <f t="shared" si="6"/>
        <v>Fulfilment Indicator</v>
      </c>
      <c r="M39" s="26" t="s">
        <v>1572</v>
      </c>
      <c r="N39" s="26"/>
      <c r="O39" s="26" t="str">
        <f t="shared" si="7"/>
        <v>Indicator. Type</v>
      </c>
      <c r="P39" s="26"/>
      <c r="Q39" s="26"/>
      <c r="R39" s="26" t="s">
        <v>1492</v>
      </c>
      <c r="S39" s="15"/>
      <c r="T39" s="15"/>
      <c r="U39" s="15"/>
      <c r="V39" s="15"/>
      <c r="W39" s="15"/>
      <c r="X39" s="15"/>
      <c r="Y39" s="15" t="s">
        <v>1486</v>
      </c>
      <c r="Z39" s="15"/>
      <c r="AA39" s="15" t="s">
        <v>1487</v>
      </c>
      <c r="AB39" s="15"/>
      <c r="AC39" s="15"/>
      <c r="AD39" s="15"/>
      <c r="AE39" s="15" t="s">
        <v>36</v>
      </c>
      <c r="AF39" s="18">
        <v>20180208</v>
      </c>
    </row>
    <row r="40" spans="1:32" customFormat="1">
      <c r="A40" s="26" t="str">
        <f t="shared" si="4"/>
        <v>FulfilmentIndicatorTypeCode</v>
      </c>
      <c r="B40" s="27" t="s">
        <v>1503</v>
      </c>
      <c r="C40" s="26" t="s">
        <v>1573</v>
      </c>
      <c r="D40" s="26"/>
      <c r="E40" s="26"/>
      <c r="F40" s="26" t="str">
        <f t="shared" si="5"/>
        <v>Criterion. Fulfilment Indicator Type Code. Code</v>
      </c>
      <c r="G40" s="26"/>
      <c r="H40" s="26" t="s">
        <v>365</v>
      </c>
      <c r="I40" s="26"/>
      <c r="J40" s="26" t="s">
        <v>1574</v>
      </c>
      <c r="K40" s="26" t="s">
        <v>1491</v>
      </c>
      <c r="L40" s="26" t="str">
        <f t="shared" si="6"/>
        <v>Fulfilment Indicator Type Code</v>
      </c>
      <c r="M40" s="26" t="s">
        <v>1491</v>
      </c>
      <c r="N40" s="26"/>
      <c r="O40" s="26" t="str">
        <f t="shared" si="7"/>
        <v>Code. Type</v>
      </c>
      <c r="P40" s="26"/>
      <c r="Q40" s="26"/>
      <c r="R40" s="26" t="s">
        <v>1492</v>
      </c>
      <c r="S40" s="15"/>
      <c r="T40" s="15"/>
      <c r="U40" s="15"/>
      <c r="V40" s="15"/>
      <c r="W40" s="15"/>
      <c r="X40" s="15"/>
      <c r="Y40" s="15" t="s">
        <v>1486</v>
      </c>
      <c r="Z40" s="15"/>
      <c r="AA40" s="15" t="s">
        <v>1487</v>
      </c>
      <c r="AB40" s="15"/>
      <c r="AC40" s="15"/>
      <c r="AD40" s="15"/>
      <c r="AE40" s="15" t="s">
        <v>1560</v>
      </c>
      <c r="AF40" s="18">
        <v>20180208</v>
      </c>
    </row>
    <row r="41" spans="1:32" customFormat="1">
      <c r="A41" s="26" t="str">
        <f t="shared" si="4"/>
        <v>EvaluationMethodTypeCode</v>
      </c>
      <c r="B41" s="27" t="s">
        <v>1503</v>
      </c>
      <c r="C41" s="26" t="s">
        <v>1575</v>
      </c>
      <c r="D41" s="26"/>
      <c r="E41" s="26" t="s">
        <v>1568</v>
      </c>
      <c r="F41" s="26" t="str">
        <f t="shared" si="5"/>
        <v>Criterion. Evaluation Method Type Code. Code</v>
      </c>
      <c r="G41" s="26"/>
      <c r="H41" s="26" t="s">
        <v>365</v>
      </c>
      <c r="I41" s="26"/>
      <c r="J41" s="26" t="s">
        <v>1576</v>
      </c>
      <c r="K41" s="26" t="s">
        <v>1491</v>
      </c>
      <c r="L41" s="26" t="str">
        <f t="shared" si="6"/>
        <v>Evaluation Method Type Code</v>
      </c>
      <c r="M41" s="26" t="s">
        <v>1491</v>
      </c>
      <c r="N41" s="26"/>
      <c r="O41" s="26" t="str">
        <f t="shared" si="7"/>
        <v>Code. Type</v>
      </c>
      <c r="P41" s="26"/>
      <c r="Q41" s="26"/>
      <c r="R41" s="26" t="s">
        <v>1492</v>
      </c>
      <c r="S41" s="15"/>
      <c r="T41" s="15"/>
      <c r="U41" s="15"/>
      <c r="V41" s="15"/>
      <c r="W41" s="15"/>
      <c r="X41" s="15"/>
      <c r="Y41" s="15" t="s">
        <v>1486</v>
      </c>
      <c r="Z41" s="15"/>
      <c r="AA41" s="15" t="s">
        <v>1487</v>
      </c>
      <c r="AB41" s="15"/>
      <c r="AC41" s="15"/>
      <c r="AD41" s="15"/>
      <c r="AE41" s="15" t="s">
        <v>1577</v>
      </c>
      <c r="AF41" s="18">
        <v>20180208</v>
      </c>
    </row>
    <row r="42" spans="1:32" customFormat="1">
      <c r="A42" s="26" t="str">
        <f t="shared" si="4"/>
        <v>WeightingConsiderationDescription</v>
      </c>
      <c r="B42" s="27" t="s">
        <v>1508</v>
      </c>
      <c r="C42" s="26" t="s">
        <v>1578</v>
      </c>
      <c r="D42" s="26"/>
      <c r="E42" s="26"/>
      <c r="F42" s="26" t="str">
        <f t="shared" si="5"/>
        <v>Criterion. Weighting Consideration Description. Text</v>
      </c>
      <c r="G42" s="26"/>
      <c r="H42" s="26" t="s">
        <v>365</v>
      </c>
      <c r="I42" s="26"/>
      <c r="J42" s="26" t="s">
        <v>1579</v>
      </c>
      <c r="K42" s="26" t="s">
        <v>1546</v>
      </c>
      <c r="L42" s="26" t="str">
        <f t="shared" si="6"/>
        <v>Weighting Consideration Description</v>
      </c>
      <c r="M42" s="26" t="s">
        <v>1497</v>
      </c>
      <c r="N42" s="26"/>
      <c r="O42" s="26" t="str">
        <f t="shared" si="7"/>
        <v>Text. Type</v>
      </c>
      <c r="P42" s="26"/>
      <c r="Q42" s="26"/>
      <c r="R42" s="26" t="s">
        <v>1492</v>
      </c>
      <c r="S42" s="15"/>
      <c r="T42" s="15"/>
      <c r="U42" s="15"/>
      <c r="V42" s="15"/>
      <c r="W42" s="15"/>
      <c r="X42" s="15"/>
      <c r="Y42" s="15" t="s">
        <v>1486</v>
      </c>
      <c r="Z42" s="15"/>
      <c r="AA42" s="15" t="s">
        <v>1487</v>
      </c>
      <c r="AB42" s="15"/>
      <c r="AC42" s="15"/>
      <c r="AD42" s="15"/>
      <c r="AE42" s="15" t="s">
        <v>36</v>
      </c>
      <c r="AF42" s="18">
        <v>20180208</v>
      </c>
    </row>
    <row r="43" spans="1:32" customFormat="1">
      <c r="A43" s="26" t="str">
        <f t="shared" si="4"/>
        <v>CriterionObjectiveIndicator</v>
      </c>
      <c r="B43" s="27" t="s">
        <v>1503</v>
      </c>
      <c r="C43" s="26" t="s">
        <v>1506</v>
      </c>
      <c r="D43" s="26"/>
      <c r="E43" s="26" t="s">
        <v>1580</v>
      </c>
      <c r="F43" s="26" t="str">
        <f t="shared" si="5"/>
        <v>Criterion. Criterion Objective Indicator. Indicator</v>
      </c>
      <c r="G43" s="26"/>
      <c r="H43" s="26" t="s">
        <v>365</v>
      </c>
      <c r="I43" s="26"/>
      <c r="J43" s="26" t="s">
        <v>1581</v>
      </c>
      <c r="K43" s="26" t="s">
        <v>1572</v>
      </c>
      <c r="L43" s="26" t="str">
        <f t="shared" si="6"/>
        <v>Criterion Objective Indicator</v>
      </c>
      <c r="M43" s="26" t="s">
        <v>1572</v>
      </c>
      <c r="N43" s="26"/>
      <c r="O43" s="26" t="str">
        <f t="shared" si="7"/>
        <v>Indicator. Type</v>
      </c>
      <c r="P43" s="26"/>
      <c r="Q43" s="26"/>
      <c r="R43" s="26" t="s">
        <v>1492</v>
      </c>
      <c r="S43" s="15"/>
      <c r="T43" s="15"/>
      <c r="U43" s="15"/>
      <c r="V43" s="15"/>
      <c r="W43" s="15"/>
      <c r="X43" s="15"/>
      <c r="Y43" s="15" t="s">
        <v>1486</v>
      </c>
      <c r="Z43" s="15"/>
      <c r="AA43" s="15" t="s">
        <v>1487</v>
      </c>
      <c r="AB43" s="15"/>
      <c r="AC43" s="15"/>
      <c r="AD43" s="15"/>
      <c r="AE43" s="15" t="s">
        <v>36</v>
      </c>
      <c r="AF43" s="18">
        <v>20180208</v>
      </c>
    </row>
    <row r="44" spans="1:32" s="28" customFormat="1" ht="14.1" customHeight="1">
      <c r="A44" s="21" t="str">
        <f>SUBSTITUTE(SUBSTITUTE(CONCATENATE(I44,IF(L44="Identifier","ID",L44))," ",""),"_","")</f>
        <v>HasPropertyGroup</v>
      </c>
      <c r="B44" s="22" t="s">
        <v>1494</v>
      </c>
      <c r="C44" s="21" t="s">
        <v>1582</v>
      </c>
      <c r="D44" s="21"/>
      <c r="E44" s="21"/>
      <c r="F44" s="21" t="str">
        <f>CONCATENATE( IF(G44="","",CONCATENATE(G44,"_ ")),H44,". ",IF(I44="","",CONCATENATE(I44,"_ ")),L44,IF(I44="","",CONCATENATE(". ",M44)))</f>
        <v>Criterion. Has_ Property Group. Property Group</v>
      </c>
      <c r="G44" s="21"/>
      <c r="H44" s="21" t="s">
        <v>365</v>
      </c>
      <c r="I44" s="21" t="s">
        <v>1542</v>
      </c>
      <c r="J44" s="21"/>
      <c r="K44" s="21"/>
      <c r="L44" s="21" t="str">
        <f>CONCATENATE(IF(P44="","",CONCATENATE(P44,"_ ")),Q44)</f>
        <v>Property Group</v>
      </c>
      <c r="M44" s="21" t="str">
        <f>L44</f>
        <v>Property Group</v>
      </c>
      <c r="N44" s="21"/>
      <c r="O44" s="21"/>
      <c r="P44" s="21"/>
      <c r="Q44" s="21" t="s">
        <v>1583</v>
      </c>
      <c r="R44" s="21" t="s">
        <v>1526</v>
      </c>
      <c r="S44" s="24"/>
      <c r="T44" s="24"/>
      <c r="U44" s="24"/>
      <c r="V44" s="24"/>
      <c r="W44" s="24"/>
      <c r="X44" s="24"/>
      <c r="Y44" s="24" t="s">
        <v>1486</v>
      </c>
      <c r="Z44" s="24"/>
      <c r="AA44" s="24" t="s">
        <v>1487</v>
      </c>
      <c r="AB44" s="24"/>
      <c r="AC44" s="24"/>
      <c r="AD44" s="24"/>
      <c r="AE44" s="24" t="s">
        <v>36</v>
      </c>
      <c r="AF44" s="23">
        <v>20180208</v>
      </c>
    </row>
    <row r="45" spans="1:32" customFormat="1">
      <c r="A45" s="21" t="str">
        <f>SUBSTITUTE(SUBSTITUTE(CONCATENATE(I45,IF(L45="Identifier","ID",L45))," ",""),"_","")</f>
        <v>HasSubCriterion</v>
      </c>
      <c r="B45" s="22" t="s">
        <v>1508</v>
      </c>
      <c r="C45" s="21" t="s">
        <v>1584</v>
      </c>
      <c r="D45" s="21"/>
      <c r="E45" s="21"/>
      <c r="F45" s="21" t="str">
        <f>CONCATENATE( IF(G45="","",CONCATENATE(G45,"_ ")),H45,". ",IF(I45="","",CONCATENATE(I45,"_ ")),L45,IF(I45="","",CONCATENATE(". ",M45)))</f>
        <v>Criterion. Has_ Sub_ Criterion. Sub_ Criterion</v>
      </c>
      <c r="G45" s="21"/>
      <c r="H45" s="21" t="s">
        <v>365</v>
      </c>
      <c r="I45" s="21" t="s">
        <v>1542</v>
      </c>
      <c r="J45" s="21"/>
      <c r="K45" s="21"/>
      <c r="L45" s="21" t="str">
        <f>CONCATENATE(IF(P45="","",CONCATENATE(P45,"_ ")),Q45)</f>
        <v>Sub_ Criterion</v>
      </c>
      <c r="M45" s="21" t="str">
        <f>L45</f>
        <v>Sub_ Criterion</v>
      </c>
      <c r="N45" s="21"/>
      <c r="O45" s="21"/>
      <c r="P45" s="21" t="s">
        <v>1585</v>
      </c>
      <c r="Q45" s="21" t="s">
        <v>365</v>
      </c>
      <c r="R45" s="21" t="s">
        <v>1526</v>
      </c>
      <c r="S45" s="24"/>
      <c r="T45" s="24"/>
      <c r="U45" s="24"/>
      <c r="V45" s="24"/>
      <c r="W45" s="24"/>
      <c r="X45" s="24"/>
      <c r="Y45" s="24" t="s">
        <v>1486</v>
      </c>
      <c r="Z45" s="24"/>
      <c r="AA45" s="24" t="s">
        <v>1487</v>
      </c>
      <c r="AB45" s="24"/>
      <c r="AC45" s="24"/>
      <c r="AD45" s="24"/>
      <c r="AE45" s="24" t="s">
        <v>36</v>
      </c>
      <c r="AF45" s="23">
        <v>20180208</v>
      </c>
    </row>
    <row r="46" spans="1:32" s="14" customFormat="1" ht="14.1" customHeight="1">
      <c r="A46" s="12" t="str">
        <f>SUBSTITUTE(CONCATENATE(G46,H46)," ","")</f>
        <v>CriterionProperty</v>
      </c>
      <c r="B46" s="13"/>
      <c r="C46" s="12" t="s">
        <v>1545</v>
      </c>
      <c r="D46" s="12"/>
      <c r="E46" s="12"/>
      <c r="F46" s="12" t="str">
        <f>CONCATENATE(IF(G46="","",CONCATENATE(G46,"_ ")),H46,". Details")</f>
        <v>Criterion Property. Details</v>
      </c>
      <c r="G46" s="12"/>
      <c r="H46" s="25" t="s">
        <v>1586</v>
      </c>
      <c r="I46" s="12"/>
      <c r="J46" s="12"/>
      <c r="K46" s="12"/>
      <c r="L46" s="12"/>
      <c r="M46" s="12"/>
      <c r="N46" s="12"/>
      <c r="O46" s="12"/>
      <c r="P46" s="12"/>
      <c r="Q46" s="12"/>
      <c r="R46" s="12" t="s">
        <v>1484</v>
      </c>
      <c r="S46" s="12"/>
      <c r="T46" s="12"/>
      <c r="U46" s="12"/>
      <c r="V46" s="12"/>
      <c r="W46" s="12"/>
      <c r="X46" s="12"/>
      <c r="Y46" s="12" t="s">
        <v>1486</v>
      </c>
      <c r="Z46" s="12"/>
      <c r="AA46" s="12" t="s">
        <v>1487</v>
      </c>
      <c r="AB46" s="12"/>
      <c r="AC46" s="12"/>
      <c r="AD46" s="12"/>
      <c r="AE46" s="12" t="s">
        <v>36</v>
      </c>
      <c r="AF46" s="12">
        <v>20180208</v>
      </c>
    </row>
    <row r="47" spans="1:32" s="28" customFormat="1" ht="14.1" customHeight="1">
      <c r="A47" s="26" t="str">
        <f>SUBSTITUTE(CONCATENATE(I47,J47,IF(K47="Identifier","ID",IF(AND(K47="Text",OR(I47&lt;&gt;"",J47&lt;&gt;"")),"",K47)),IF(AND(M47&lt;&gt;"Text",K47&lt;&gt;M47,NOT(AND(K47="URI",M47="Identifier")),NOT(AND(K47="UUID",M47="Identifier")),NOT(AND(K47="OID",M47="Identifier"))),IF(M47="Identifier","ID",M47),""))," ","")</f>
        <v>ID</v>
      </c>
      <c r="B47" s="27" t="s">
        <v>1503</v>
      </c>
      <c r="C47" s="14" t="s">
        <v>1587</v>
      </c>
      <c r="D47" s="26"/>
      <c r="E47" s="26"/>
      <c r="F47" s="26" t="str">
        <f>CONCATENATE( IF(G47="","",CONCATENATE(G47,"_ ")),H47,". ",IF(I47="","",CONCATENATE(I47,"_ ")),L47,IF(OR(I47&lt;&gt;"",L47&lt;&gt;M47),CONCATENATE(". ",M47),""))</f>
        <v>Criterion Property. Identifier</v>
      </c>
      <c r="G47" s="26"/>
      <c r="H47" s="26" t="s">
        <v>1586</v>
      </c>
      <c r="I47" s="26"/>
      <c r="J47" s="26"/>
      <c r="K47" s="26" t="s">
        <v>1502</v>
      </c>
      <c r="L47" s="26" t="str">
        <f>IF(J47&lt;&gt;"",CONCATENATE(J47," ",K47),K47)</f>
        <v>Identifier</v>
      </c>
      <c r="M47" s="26" t="s">
        <v>1502</v>
      </c>
      <c r="N47" s="26"/>
      <c r="O47" s="26" t="str">
        <f>IF(N47&lt;&gt;"",CONCATENATE(N47,"_ ",M47,". Type"),CONCATENATE(M47,". Type"))</f>
        <v>Identifier. Type</v>
      </c>
      <c r="P47" s="26"/>
      <c r="Q47" s="26"/>
      <c r="R47" s="26" t="s">
        <v>1492</v>
      </c>
      <c r="S47" s="26"/>
      <c r="T47" s="26"/>
      <c r="U47" s="26"/>
      <c r="Y47" s="15" t="s">
        <v>1486</v>
      </c>
      <c r="AA47" s="28" t="s">
        <v>1487</v>
      </c>
      <c r="AE47" s="28" t="s">
        <v>36</v>
      </c>
      <c r="AF47" s="29">
        <v>20180208</v>
      </c>
    </row>
    <row r="48" spans="1:32" s="28" customFormat="1" ht="14.1" customHeight="1">
      <c r="A48" s="26" t="str">
        <f>SUBSTITUTE(CONCATENATE(I48,J48,IF(K48="Identifier","ID",IF(AND(K48="Text",OR(I48&lt;&gt;"",J48&lt;&gt;"")),"",K48)),IF(AND(M48&lt;&gt;"Text",K48&lt;&gt;M48,NOT(AND(K48="URI",M48="Identifier")),NOT(AND(K48="UUID",M48="Identifier")),NOT(AND(K48="OID",M48="Identifier"))),IF(M48="Identifier","ID",M48),""))," ","")</f>
        <v>Name</v>
      </c>
      <c r="B48" s="27" t="s">
        <v>1503</v>
      </c>
      <c r="C48" s="14" t="s">
        <v>1588</v>
      </c>
      <c r="D48" s="26"/>
      <c r="E48" s="26"/>
      <c r="F48" s="26" t="str">
        <f>CONCATENATE( IF(G48="","",CONCATENATE(G48,"_ ")),H48,". ",IF(I48="","",CONCATENATE(I48,"_ ")),L48,IF(OR(I48&lt;&gt;"",L48&lt;&gt;M48),CONCATENATE(". ",M48),""))</f>
        <v>Criterion Property. Name</v>
      </c>
      <c r="G48" s="26"/>
      <c r="H48" s="26" t="s">
        <v>1586</v>
      </c>
      <c r="I48" s="26"/>
      <c r="J48" s="26"/>
      <c r="K48" s="26" t="s">
        <v>933</v>
      </c>
      <c r="L48" s="26" t="str">
        <f>IF(J48&lt;&gt;"",CONCATENATE(J48," ",K48),K48)</f>
        <v>Name</v>
      </c>
      <c r="M48" s="26" t="s">
        <v>933</v>
      </c>
      <c r="N48" s="26"/>
      <c r="O48" s="26" t="str">
        <f>IF(N48&lt;&gt;"",CONCATENATE(N48,"_ ",M48,". Type"),CONCATENATE(M48,". Type"))</f>
        <v>Name. Type</v>
      </c>
      <c r="P48" s="26"/>
      <c r="Q48" s="26"/>
      <c r="R48" s="26" t="s">
        <v>1492</v>
      </c>
      <c r="S48" s="26"/>
      <c r="T48" s="26"/>
      <c r="U48" s="26"/>
      <c r="Y48" s="15" t="s">
        <v>1486</v>
      </c>
      <c r="AA48" s="28" t="s">
        <v>1487</v>
      </c>
      <c r="AE48" s="28" t="s">
        <v>36</v>
      </c>
      <c r="AF48" s="29">
        <v>20180208</v>
      </c>
    </row>
    <row r="49" spans="1:32" s="28" customFormat="1" ht="14.1" customHeight="1">
      <c r="A49" s="26" t="str">
        <f>SUBSTITUTE(CONCATENATE(I49,J49,IF(K49="Identifier","ID",IF(AND(K49="Text",OR(I49&lt;&gt;"",J49&lt;&gt;"")),"",K49)),IF(AND(M49&lt;&gt;"Text",K49&lt;&gt;M49,NOT(AND(K49="URI",M49="Identifier")),NOT(AND(K49="UUID",M49="Identifier")),NOT(AND(K49="OID",M49="Identifier"))),IF(M49="Identifier","ID",M49),""))," ","")</f>
        <v>Description</v>
      </c>
      <c r="B49" s="27" t="s">
        <v>1508</v>
      </c>
      <c r="C49" s="26" t="s">
        <v>1589</v>
      </c>
      <c r="D49" s="26"/>
      <c r="E49" s="26"/>
      <c r="F49" s="26" t="str">
        <f>CONCATENATE( IF(G49="","",CONCATENATE(G49,"_ ")),H49,". ",IF(I49="","",CONCATENATE(I49,"_ ")),L49,IF(OR(I49&lt;&gt;"",L49&lt;&gt;M49),CONCATENATE(". ",M49),""))</f>
        <v>Criterion Property. Description. Text</v>
      </c>
      <c r="G49" s="26"/>
      <c r="H49" s="26" t="s">
        <v>1586</v>
      </c>
      <c r="I49" s="26"/>
      <c r="J49" s="26"/>
      <c r="K49" s="26" t="s">
        <v>1546</v>
      </c>
      <c r="L49" s="26" t="str">
        <f>IF(J49&lt;&gt;"",CONCATENATE(J49," ",K49),K49)</f>
        <v>Description</v>
      </c>
      <c r="M49" s="26" t="s">
        <v>1497</v>
      </c>
      <c r="N49" s="26"/>
      <c r="O49" s="26" t="str">
        <f>IF(N49&lt;&gt;"",CONCATENATE(N49,"_ ",M49,". Type"),CONCATENATE(M49,". Type"))</f>
        <v>Text. Type</v>
      </c>
      <c r="P49" s="26"/>
      <c r="Q49" s="26"/>
      <c r="R49" s="26" t="s">
        <v>1492</v>
      </c>
      <c r="S49" s="26"/>
      <c r="T49" s="26"/>
      <c r="U49" s="26"/>
      <c r="Y49" s="15" t="s">
        <v>1486</v>
      </c>
      <c r="AA49" s="28" t="s">
        <v>1487</v>
      </c>
      <c r="AE49" s="28" t="s">
        <v>36</v>
      </c>
      <c r="AF49" s="29">
        <v>20180208</v>
      </c>
    </row>
    <row r="50" spans="1:32" s="28" customFormat="1" ht="14.1" customHeight="1">
      <c r="A50" s="26" t="str">
        <f>SUBSTITUTE(CONCATENATE(I50,J50,IF(K50="Identifier","ID",IF(AND(K50="Text",OR(I50&lt;&gt;"",J50&lt;&gt;"")),"",K50)),IF(AND(M50&lt;&gt;"Text",K50&lt;&gt;M50,NOT(AND(K50="URI",M50="Identifier")),NOT(AND(K50="UUID",M50="Identifier")),NOT(AND(K50="OID",M50="Identifier"))),IF(M50="Identifier","ID",M50),""))," ","")</f>
        <v>TypeCode</v>
      </c>
      <c r="B50" s="27" t="s">
        <v>1503</v>
      </c>
      <c r="C50" s="26" t="s">
        <v>1590</v>
      </c>
      <c r="D50" s="26"/>
      <c r="E50" s="26"/>
      <c r="F50" s="26" t="str">
        <f>CONCATENATE( IF(G50="","",CONCATENATE(G50,"_ ")),H50,". ",IF(I50="","",CONCATENATE(I50,"_ ")),L50,IF(OR(I50&lt;&gt;"",L50&lt;&gt;M50),CONCATENATE(". ",M50),""))</f>
        <v>Criterion Property. Type Code. Code</v>
      </c>
      <c r="G50" s="26"/>
      <c r="H50" s="26" t="s">
        <v>1586</v>
      </c>
      <c r="I50" s="26"/>
      <c r="J50" s="26" t="s">
        <v>1591</v>
      </c>
      <c r="K50" s="26" t="s">
        <v>1491</v>
      </c>
      <c r="L50" s="26" t="str">
        <f>IF(J50&lt;&gt;"",CONCATENATE(J50," ",K50),K50)</f>
        <v>Type Code</v>
      </c>
      <c r="M50" s="26" t="s">
        <v>1491</v>
      </c>
      <c r="N50" s="26"/>
      <c r="O50" s="26" t="str">
        <f>IF(N50&lt;&gt;"",CONCATENATE(N50,"_ ",M50,". Type"),CONCATENATE(M50,". Type"))</f>
        <v>Code. Type</v>
      </c>
      <c r="P50" s="26"/>
      <c r="Q50" s="26"/>
      <c r="R50" s="26" t="s">
        <v>1492</v>
      </c>
      <c r="S50" s="26"/>
      <c r="T50" s="26"/>
      <c r="U50" s="26"/>
      <c r="Y50" s="15" t="s">
        <v>1486</v>
      </c>
      <c r="AA50" s="28" t="s">
        <v>1487</v>
      </c>
      <c r="AE50" s="28" t="s">
        <v>1487</v>
      </c>
      <c r="AF50" s="29">
        <v>20180208</v>
      </c>
    </row>
    <row r="51" spans="1:32" s="28" customFormat="1" ht="14.1" customHeight="1">
      <c r="A51" s="26" t="str">
        <f>SUBSTITUTE(CONCATENATE(I51,J51,IF(K51="Identifier","ID",IF(AND(K51="Text",OR(I51&lt;&gt;"",J51&lt;&gt;"")),"",K51)),IF(AND(M51&lt;&gt;"Text",K51&lt;&gt;M51,NOT(AND(K51="URI",M51="Identifier")),NOT(AND(K51="UUID",M51="Identifier")),NOT(AND(K51="OID",M51="Identifier"))),IF(M51="Identifier","ID",M51),""))," ","")</f>
        <v>ValueDataTypeCode</v>
      </c>
      <c r="B51" s="27" t="s">
        <v>1503</v>
      </c>
      <c r="C51" s="26" t="s">
        <v>1592</v>
      </c>
      <c r="D51" s="26"/>
      <c r="E51" s="26"/>
      <c r="F51" s="26" t="str">
        <f>CONCATENATE( IF(G51="","",CONCATENATE(G51,"_ ")),H51,". ",IF(I51="","",CONCATENATE(I51,"_ ")),L51,IF(OR(I51&lt;&gt;"",L51&lt;&gt;M51),CONCATENATE(". ",M51),""))</f>
        <v>Criterion Property. Value Data Type Code. Code</v>
      </c>
      <c r="G51" s="26"/>
      <c r="H51" s="26" t="s">
        <v>1586</v>
      </c>
      <c r="I51" s="26"/>
      <c r="J51" s="26" t="s">
        <v>1593</v>
      </c>
      <c r="K51" s="26" t="s">
        <v>1491</v>
      </c>
      <c r="L51" s="26" t="str">
        <f>IF(J51&lt;&gt;"",CONCATENATE(J51," ",K51),K51)</f>
        <v>Value Data Type Code</v>
      </c>
      <c r="M51" s="26" t="s">
        <v>1491</v>
      </c>
      <c r="N51" s="26"/>
      <c r="O51" s="26" t="str">
        <f>IF(N51&lt;&gt;"",CONCATENATE(N51,"_ ",M51,". Type"),CONCATENATE(M51,". Type"))</f>
        <v>Code. Type</v>
      </c>
      <c r="P51" s="26"/>
      <c r="Q51" s="26"/>
      <c r="R51" s="26" t="s">
        <v>1492</v>
      </c>
      <c r="S51" s="26"/>
      <c r="T51" s="26"/>
      <c r="U51" s="26"/>
      <c r="Y51" s="15" t="s">
        <v>1486</v>
      </c>
      <c r="AA51" s="28" t="s">
        <v>1487</v>
      </c>
      <c r="AE51" s="28" t="s">
        <v>36</v>
      </c>
      <c r="AF51" s="29">
        <v>20180208</v>
      </c>
    </row>
    <row r="52" spans="1:32" s="28" customFormat="1" ht="14.1" customHeight="1">
      <c r="A52" s="21" t="str">
        <f>SUBSTITUTE(SUBSTITUTE(CONCATENATE(I52,IF(L52="Identifier","ID",L52))," ",""),"_","")</f>
        <v>HasValue</v>
      </c>
      <c r="B52" s="22" t="s">
        <v>1508</v>
      </c>
      <c r="C52" s="24" t="s">
        <v>1594</v>
      </c>
      <c r="D52" s="21"/>
      <c r="E52" s="21"/>
      <c r="F52" s="21" t="str">
        <f>CONCATENATE( IF(G52="","",CONCATENATE(G52,"_ ")),H52,". ",IF(I52="","",CONCATENATE(I52,"_ ")),L52,IF(I52="","",CONCATENATE(". ",M52)))</f>
        <v>Criterion Property. Has_ Value. Value</v>
      </c>
      <c r="G52" s="21"/>
      <c r="H52" s="21" t="s">
        <v>1586</v>
      </c>
      <c r="I52" s="21" t="s">
        <v>1542</v>
      </c>
      <c r="J52" s="21"/>
      <c r="K52" s="21"/>
      <c r="L52" s="21" t="str">
        <f>CONCATENATE(IF(P52="","",CONCATENATE(P52,"_ ")),Q52)</f>
        <v>Value</v>
      </c>
      <c r="M52" s="21" t="str">
        <f>L52</f>
        <v>Value</v>
      </c>
      <c r="N52" s="21"/>
      <c r="O52" s="21"/>
      <c r="P52" s="21"/>
      <c r="Q52" s="21" t="s">
        <v>1595</v>
      </c>
      <c r="R52" s="21" t="s">
        <v>1526</v>
      </c>
      <c r="S52" s="21"/>
      <c r="T52" s="21"/>
      <c r="U52" s="24"/>
      <c r="V52" s="24"/>
      <c r="W52" s="24"/>
      <c r="X52" s="24"/>
      <c r="Y52" s="24" t="s">
        <v>1486</v>
      </c>
      <c r="Z52" s="24"/>
      <c r="AA52" s="24" t="s">
        <v>1487</v>
      </c>
      <c r="AB52" s="24"/>
      <c r="AC52" s="24"/>
      <c r="AD52" s="24"/>
      <c r="AE52" s="24" t="s">
        <v>1505</v>
      </c>
      <c r="AF52" s="23">
        <v>20180208</v>
      </c>
    </row>
    <row r="53" spans="1:32" s="28" customFormat="1" ht="14.1" customHeight="1">
      <c r="A53" s="21" t="str">
        <f>SUBSTITUTE(SUBSTITUTE(CONCATENATE(I53,IF(L53="Identifier","ID",L53))," ",""),"_","")</f>
        <v>HasApplicablePeriod</v>
      </c>
      <c r="B53" s="22" t="s">
        <v>1508</v>
      </c>
      <c r="C53" s="21" t="s">
        <v>1596</v>
      </c>
      <c r="D53" s="21"/>
      <c r="E53" s="21"/>
      <c r="F53" s="21" t="str">
        <f>CONCATENATE( IF(G53="","",CONCATENATE(G53,"_ ")),H53,". ",IF(I53="","",CONCATENATE(I53,"_ ")),L53,IF(I53="","",CONCATENATE(". ",M53)))</f>
        <v>Criterion Property. Has_ Applicable_ Period. Applicable_ Period</v>
      </c>
      <c r="G53" s="21"/>
      <c r="H53" s="21" t="s">
        <v>1586</v>
      </c>
      <c r="I53" s="21" t="s">
        <v>1542</v>
      </c>
      <c r="J53" s="21"/>
      <c r="K53" s="21" t="s">
        <v>1597</v>
      </c>
      <c r="L53" s="21" t="str">
        <f>CONCATENATE(IF(P53="","",CONCATENATE(P53,"_ ")),Q53)</f>
        <v>Applicable_ Period</v>
      </c>
      <c r="M53" s="21" t="str">
        <f>L53</f>
        <v>Applicable_ Period</v>
      </c>
      <c r="N53" s="21"/>
      <c r="O53" s="21"/>
      <c r="P53" s="21" t="s">
        <v>1597</v>
      </c>
      <c r="Q53" s="21" t="s">
        <v>1550</v>
      </c>
      <c r="R53" s="21" t="s">
        <v>1526</v>
      </c>
      <c r="S53" s="21"/>
      <c r="T53" s="21"/>
      <c r="U53" s="24"/>
      <c r="V53" s="24"/>
      <c r="W53" s="24"/>
      <c r="X53" s="24"/>
      <c r="Y53" s="24" t="s">
        <v>1486</v>
      </c>
      <c r="Z53" s="24"/>
      <c r="AA53" s="24" t="s">
        <v>1487</v>
      </c>
      <c r="AB53" s="24"/>
      <c r="AC53" s="24"/>
      <c r="AD53" s="24"/>
      <c r="AE53" s="24" t="s">
        <v>1505</v>
      </c>
      <c r="AF53" s="23">
        <v>20180208</v>
      </c>
    </row>
    <row r="54" spans="1:32" s="28" customFormat="1" ht="14.1" customHeight="1">
      <c r="A54" s="21" t="str">
        <f>SUBSTITUTE(SUBSTITUTE(CONCATENATE(I54,IF(L54="Identifier","ID",L54))," ",""),"_","")</f>
        <v>HasTemplateEvidence</v>
      </c>
      <c r="B54" s="22" t="s">
        <v>1508</v>
      </c>
      <c r="C54" s="21" t="s">
        <v>1598</v>
      </c>
      <c r="D54" s="21"/>
      <c r="E54" s="21"/>
      <c r="F54" s="21" t="str">
        <f>CONCATENATE( IF(G54="","",CONCATENATE(G54,"_ ")),H54,". ",IF(I54="","",CONCATENATE(I54,"_ ")),L54,IF(I54="","",CONCATENATE(". ",M54)))</f>
        <v>Criterion Property. Has_ Template_ Evidence. Template_ Evidence</v>
      </c>
      <c r="G54" s="21"/>
      <c r="H54" s="21" t="s">
        <v>1586</v>
      </c>
      <c r="I54" s="21" t="s">
        <v>1542</v>
      </c>
      <c r="J54" s="21"/>
      <c r="K54" s="21"/>
      <c r="L54" s="21" t="str">
        <f>CONCATENATE(IF(P54="","",CONCATENATE(P54,"_ ")),Q54)</f>
        <v>Template_ Evidence</v>
      </c>
      <c r="M54" s="21" t="str">
        <f>L54</f>
        <v>Template_ Evidence</v>
      </c>
      <c r="N54" s="21"/>
      <c r="O54" s="21"/>
      <c r="P54" s="21" t="s">
        <v>1599</v>
      </c>
      <c r="Q54" s="21" t="s">
        <v>1600</v>
      </c>
      <c r="R54" s="21" t="s">
        <v>1526</v>
      </c>
      <c r="S54" s="21"/>
      <c r="T54" s="21"/>
      <c r="U54" s="24" t="s">
        <v>1601</v>
      </c>
      <c r="V54" s="24"/>
      <c r="W54" s="24"/>
      <c r="X54" s="24"/>
      <c r="Y54" s="24" t="s">
        <v>1486</v>
      </c>
      <c r="Z54" s="24"/>
      <c r="AA54" s="24" t="s">
        <v>1487</v>
      </c>
      <c r="AB54" s="24"/>
      <c r="AC54" s="24"/>
      <c r="AD54" s="24"/>
      <c r="AE54" s="24" t="s">
        <v>1505</v>
      </c>
      <c r="AF54" s="23">
        <v>20180219</v>
      </c>
    </row>
    <row r="55" spans="1:32" s="14" customFormat="1" ht="14.1" customHeight="1">
      <c r="A55" s="12" t="str">
        <f>SUBSTITUTE(CONCATENATE(G55,H55)," ","")</f>
        <v>CriterionPropertyGroup</v>
      </c>
      <c r="B55" s="13"/>
      <c r="C55" s="12" t="s">
        <v>1545</v>
      </c>
      <c r="D55" s="12"/>
      <c r="E55" s="12"/>
      <c r="F55" s="12" t="str">
        <f>CONCATENATE(IF(G55="","",CONCATENATE(G55,"_ ")),H55,". Details")</f>
        <v>Criterion Property Group. Details</v>
      </c>
      <c r="G55" s="12"/>
      <c r="H55" s="25" t="s">
        <v>1602</v>
      </c>
      <c r="I55" s="12"/>
      <c r="J55" s="12"/>
      <c r="K55" s="12"/>
      <c r="L55" s="12"/>
      <c r="M55" s="12"/>
      <c r="N55" s="12"/>
      <c r="O55" s="12"/>
      <c r="P55" s="12"/>
      <c r="Q55" s="12"/>
      <c r="R55" s="12" t="s">
        <v>1484</v>
      </c>
      <c r="S55" s="12"/>
      <c r="T55" s="12"/>
      <c r="U55" s="12"/>
      <c r="V55" s="12"/>
      <c r="W55" s="12"/>
      <c r="X55" s="12"/>
      <c r="Y55" s="12" t="s">
        <v>1486</v>
      </c>
      <c r="Z55" s="12"/>
      <c r="AA55" s="12" t="s">
        <v>1487</v>
      </c>
      <c r="AB55" s="12"/>
      <c r="AC55" s="12"/>
      <c r="AD55" s="12"/>
      <c r="AE55" s="12" t="s">
        <v>1603</v>
      </c>
      <c r="AF55" s="12">
        <v>20180208</v>
      </c>
    </row>
    <row r="56" spans="1:32" s="28" customFormat="1" ht="14.1" customHeight="1">
      <c r="A56" s="26" t="str">
        <f t="shared" ref="A56:A61" si="8">SUBSTITUTE(CONCATENATE(I56,J56,IF(K56="Identifier","ID",IF(AND(K56="Text",OR(I56&lt;&gt;"",J56&lt;&gt;"")),"",K56)),IF(AND(M56&lt;&gt;"Text",K56&lt;&gt;M56,NOT(AND(K56="URI",M56="Identifier")),NOT(AND(K56="UUID",M56="Identifier")),NOT(AND(K56="OID",M56="Identifier"))),IF(M56="Identifier","ID",M56),""))," ","")</f>
        <v>ID</v>
      </c>
      <c r="B56" s="27" t="s">
        <v>1503</v>
      </c>
      <c r="C56" s="14" t="s">
        <v>1604</v>
      </c>
      <c r="D56" s="26"/>
      <c r="E56" s="26"/>
      <c r="F56" s="26" t="str">
        <f t="shared" ref="F56:F61" si="9">CONCATENATE( IF(G56="","",CONCATENATE(G56,"_ ")),H56,". ",IF(I56="","",CONCATENATE(I56,"_ ")),L56,IF(OR(I56&lt;&gt;"",L56&lt;&gt;M56),CONCATENATE(". ",M56),""))</f>
        <v>Criterion Property Group. Identifier</v>
      </c>
      <c r="G56" s="26"/>
      <c r="H56" s="26" t="s">
        <v>1602</v>
      </c>
      <c r="I56" s="26"/>
      <c r="J56" s="26"/>
      <c r="K56" s="26" t="s">
        <v>1502</v>
      </c>
      <c r="L56" s="26" t="str">
        <f t="shared" ref="L56:L61" si="10">IF(J56&lt;&gt;"",CONCATENATE(J56," ",K56),K56)</f>
        <v>Identifier</v>
      </c>
      <c r="M56" s="26" t="s">
        <v>1502</v>
      </c>
      <c r="N56" s="26"/>
      <c r="O56" s="26" t="str">
        <f t="shared" ref="O56:O61" si="11">IF(N56&lt;&gt;"",CONCATENATE(N56,"_ ",M56,". Type"),CONCATENATE(M56,". Type"))</f>
        <v>Identifier. Type</v>
      </c>
      <c r="P56" s="26"/>
      <c r="Q56" s="26"/>
      <c r="R56" s="26" t="s">
        <v>1492</v>
      </c>
      <c r="S56" s="26"/>
      <c r="T56" s="26"/>
      <c r="U56" s="26"/>
      <c r="Y56" s="15" t="s">
        <v>1486</v>
      </c>
      <c r="AF56" s="29">
        <v>20180208</v>
      </c>
    </row>
    <row r="57" spans="1:32" s="28" customFormat="1" ht="14.1" customHeight="1">
      <c r="A57" s="26" t="str">
        <f t="shared" si="8"/>
        <v>Name</v>
      </c>
      <c r="B57" s="27" t="s">
        <v>1503</v>
      </c>
      <c r="C57" s="14" t="s">
        <v>1605</v>
      </c>
      <c r="D57" s="26"/>
      <c r="E57" s="26"/>
      <c r="F57" s="26" t="str">
        <f t="shared" si="9"/>
        <v>Criterion Property Group. Name</v>
      </c>
      <c r="G57" s="26"/>
      <c r="H57" s="26" t="s">
        <v>1602</v>
      </c>
      <c r="I57" s="26"/>
      <c r="J57" s="26"/>
      <c r="K57" s="26" t="s">
        <v>933</v>
      </c>
      <c r="L57" s="26" t="str">
        <f t="shared" si="10"/>
        <v>Name</v>
      </c>
      <c r="M57" s="26" t="s">
        <v>933</v>
      </c>
      <c r="N57" s="26"/>
      <c r="O57" s="26" t="str">
        <f t="shared" si="11"/>
        <v>Name. Type</v>
      </c>
      <c r="P57" s="26"/>
      <c r="Q57" s="26"/>
      <c r="R57" s="26" t="s">
        <v>1492</v>
      </c>
      <c r="S57" s="26"/>
      <c r="T57" s="26"/>
      <c r="U57" s="26"/>
      <c r="Y57" s="15" t="s">
        <v>1486</v>
      </c>
      <c r="AA57" s="28" t="s">
        <v>1487</v>
      </c>
      <c r="AE57" s="28" t="s">
        <v>1505</v>
      </c>
      <c r="AF57" s="29">
        <v>20180208</v>
      </c>
    </row>
    <row r="58" spans="1:32" s="28" customFormat="1" ht="14.1" customHeight="1">
      <c r="A58" s="26" t="str">
        <f t="shared" si="8"/>
        <v>Description</v>
      </c>
      <c r="B58" s="27" t="s">
        <v>1508</v>
      </c>
      <c r="C58" s="26" t="s">
        <v>1606</v>
      </c>
      <c r="D58" s="26"/>
      <c r="E58" s="26"/>
      <c r="F58" s="26" t="str">
        <f t="shared" si="9"/>
        <v>Criterion Property Group. Description. Text</v>
      </c>
      <c r="G58" s="26"/>
      <c r="H58" s="26" t="s">
        <v>1602</v>
      </c>
      <c r="I58" s="26"/>
      <c r="J58" s="26"/>
      <c r="K58" s="26" t="s">
        <v>1546</v>
      </c>
      <c r="L58" s="26" t="str">
        <f t="shared" si="10"/>
        <v>Description</v>
      </c>
      <c r="M58" s="26" t="s">
        <v>1497</v>
      </c>
      <c r="N58" s="26"/>
      <c r="O58" s="26" t="str">
        <f t="shared" si="11"/>
        <v>Text. Type</v>
      </c>
      <c r="P58" s="26"/>
      <c r="Q58" s="26"/>
      <c r="R58" s="26" t="s">
        <v>1492</v>
      </c>
      <c r="S58" s="26"/>
      <c r="T58" s="26"/>
      <c r="U58" s="26"/>
      <c r="Y58" s="15" t="s">
        <v>1486</v>
      </c>
      <c r="AA58" s="28" t="s">
        <v>1487</v>
      </c>
      <c r="AE58" s="28" t="s">
        <v>1505</v>
      </c>
      <c r="AF58" s="29">
        <v>20180208</v>
      </c>
    </row>
    <row r="59" spans="1:32" s="28" customFormat="1" ht="14.1" customHeight="1">
      <c r="A59" s="26" t="str">
        <f t="shared" si="8"/>
        <v>TypeCode</v>
      </c>
      <c r="B59" s="27" t="s">
        <v>1503</v>
      </c>
      <c r="C59" s="26" t="s">
        <v>1607</v>
      </c>
      <c r="D59" s="26"/>
      <c r="E59" s="26"/>
      <c r="F59" s="26" t="str">
        <f t="shared" si="9"/>
        <v>Criterion Property Group. Type Code. Code</v>
      </c>
      <c r="G59" s="26"/>
      <c r="H59" s="26" t="s">
        <v>1602</v>
      </c>
      <c r="I59" s="26"/>
      <c r="J59" s="26" t="s">
        <v>1591</v>
      </c>
      <c r="K59" s="26" t="s">
        <v>1491</v>
      </c>
      <c r="L59" s="26" t="str">
        <f t="shared" si="10"/>
        <v>Type Code</v>
      </c>
      <c r="M59" s="26" t="s">
        <v>1491</v>
      </c>
      <c r="N59" s="26"/>
      <c r="O59" s="26" t="str">
        <f t="shared" si="11"/>
        <v>Code. Type</v>
      </c>
      <c r="P59" s="26"/>
      <c r="Q59" s="26"/>
      <c r="R59" s="26" t="s">
        <v>1492</v>
      </c>
      <c r="S59" s="26"/>
      <c r="T59" s="26" t="s">
        <v>1608</v>
      </c>
      <c r="U59" s="26"/>
      <c r="Y59" s="15" t="s">
        <v>1486</v>
      </c>
      <c r="AA59" s="28" t="s">
        <v>1487</v>
      </c>
      <c r="AE59" s="28" t="s">
        <v>1505</v>
      </c>
      <c r="AF59" s="29">
        <v>20180208</v>
      </c>
    </row>
    <row r="60" spans="1:32" s="28" customFormat="1" ht="14.1" customHeight="1">
      <c r="A60" s="26" t="str">
        <f t="shared" si="8"/>
        <v>FulfilmentIndicator</v>
      </c>
      <c r="B60" s="27" t="s">
        <v>1503</v>
      </c>
      <c r="C60" s="26" t="s">
        <v>1609</v>
      </c>
      <c r="D60" s="26"/>
      <c r="E60" s="26"/>
      <c r="F60" s="26" t="str">
        <f t="shared" si="9"/>
        <v>Criterion Property Group. Fulfilment Indicator. Indicator</v>
      </c>
      <c r="G60" s="26"/>
      <c r="H60" s="26" t="s">
        <v>1602</v>
      </c>
      <c r="I60" s="26"/>
      <c r="J60" s="26" t="s">
        <v>1571</v>
      </c>
      <c r="K60" s="26" t="s">
        <v>1572</v>
      </c>
      <c r="L60" s="26" t="str">
        <f t="shared" si="10"/>
        <v>Fulfilment Indicator</v>
      </c>
      <c r="M60" s="26" t="s">
        <v>1572</v>
      </c>
      <c r="N60" s="26"/>
      <c r="O60" s="26" t="str">
        <f t="shared" si="11"/>
        <v>Indicator. Type</v>
      </c>
      <c r="P60" s="26"/>
      <c r="Q60" s="26"/>
      <c r="R60" s="26" t="s">
        <v>1492</v>
      </c>
      <c r="S60" s="26"/>
      <c r="T60" s="26"/>
      <c r="U60" s="26"/>
      <c r="Y60" s="15" t="s">
        <v>1486</v>
      </c>
      <c r="AA60" s="28" t="s">
        <v>1487</v>
      </c>
      <c r="AE60" s="28" t="s">
        <v>1505</v>
      </c>
      <c r="AF60" s="29">
        <v>20180208</v>
      </c>
    </row>
    <row r="61" spans="1:32" s="28" customFormat="1" ht="14.1" customHeight="1">
      <c r="A61" s="26" t="str">
        <f t="shared" si="8"/>
        <v>FulfilmentIndicatorTypeCode</v>
      </c>
      <c r="B61" s="27" t="s">
        <v>1503</v>
      </c>
      <c r="C61" s="26" t="s">
        <v>1610</v>
      </c>
      <c r="D61" s="26"/>
      <c r="E61" s="26"/>
      <c r="F61" s="26" t="str">
        <f t="shared" si="9"/>
        <v>Criterion Property Group. Fulfilment Indicator Type Code. Code</v>
      </c>
      <c r="G61" s="26"/>
      <c r="H61" s="26" t="s">
        <v>1602</v>
      </c>
      <c r="I61" s="26"/>
      <c r="J61" s="26" t="s">
        <v>1574</v>
      </c>
      <c r="K61" s="26" t="s">
        <v>1491</v>
      </c>
      <c r="L61" s="26" t="str">
        <f t="shared" si="10"/>
        <v>Fulfilment Indicator Type Code</v>
      </c>
      <c r="M61" s="26" t="s">
        <v>1491</v>
      </c>
      <c r="N61" s="26"/>
      <c r="O61" s="26" t="str">
        <f t="shared" si="11"/>
        <v>Code. Type</v>
      </c>
      <c r="P61" s="26"/>
      <c r="Q61" s="26"/>
      <c r="R61" s="26" t="s">
        <v>1492</v>
      </c>
      <c r="S61" s="26"/>
      <c r="T61" s="26"/>
      <c r="U61" s="26"/>
      <c r="Y61" s="15" t="s">
        <v>1486</v>
      </c>
      <c r="AA61" s="28" t="s">
        <v>1487</v>
      </c>
      <c r="AE61" s="28" t="s">
        <v>1505</v>
      </c>
      <c r="AF61" s="29">
        <v>20180208</v>
      </c>
    </row>
    <row r="62" spans="1:32" s="28" customFormat="1" ht="14.1" customHeight="1">
      <c r="A62" s="21" t="str">
        <f>SUBSTITUTE(SUBSTITUTE(CONCATENATE(I62,IF(L62="Identifier","ID",L62))," ",""),"_","")</f>
        <v>CriterionProperty</v>
      </c>
      <c r="B62" s="22" t="s">
        <v>1508</v>
      </c>
      <c r="C62" s="21" t="s">
        <v>1611</v>
      </c>
      <c r="D62" s="21"/>
      <c r="E62" s="21"/>
      <c r="F62" s="21" t="str">
        <f>CONCATENATE( IF(G62="","",CONCATENATE(G62,"_ ")),H62,". ",IF(I62="","",CONCATENATE(I62,"_ ")),L62,IF(I62="","",CONCATENATE(". ",M62)))</f>
        <v>Criterion Property Group. Criterion Property</v>
      </c>
      <c r="G62" s="21"/>
      <c r="H62" s="21" t="s">
        <v>1602</v>
      </c>
      <c r="I62" s="21"/>
      <c r="J62" s="21"/>
      <c r="K62" s="21"/>
      <c r="L62" s="21" t="str">
        <f>CONCATENATE(IF(P62="","",CONCATENATE(P62,"_ ")),Q62)</f>
        <v>Criterion Property</v>
      </c>
      <c r="M62" s="21" t="str">
        <f>L62</f>
        <v>Criterion Property</v>
      </c>
      <c r="N62" s="21"/>
      <c r="O62" s="21"/>
      <c r="P62" s="21"/>
      <c r="Q62" s="21" t="s">
        <v>1586</v>
      </c>
      <c r="R62" s="21" t="s">
        <v>1526</v>
      </c>
      <c r="S62" s="21"/>
      <c r="T62" s="21"/>
      <c r="U62" s="21"/>
      <c r="V62" s="24"/>
      <c r="W62" s="24"/>
      <c r="X62" s="24"/>
      <c r="Y62" s="24" t="s">
        <v>1486</v>
      </c>
      <c r="Z62" s="24"/>
      <c r="AA62" s="24" t="s">
        <v>1487</v>
      </c>
      <c r="AB62" s="24"/>
      <c r="AC62" s="24"/>
      <c r="AD62" s="24"/>
      <c r="AE62" s="24" t="s">
        <v>1487</v>
      </c>
      <c r="AF62" s="23">
        <v>20180208</v>
      </c>
    </row>
    <row r="63" spans="1:32" s="28" customFormat="1" ht="14.1" customHeight="1">
      <c r="A63" s="21" t="str">
        <f>SUBSTITUTE(SUBSTITUTE(CONCATENATE(I63,IF(L63="Identifier","ID",L63))," ",""),"_","")</f>
        <v>HasSubCriterionPropertyGroup</v>
      </c>
      <c r="B63" s="22" t="s">
        <v>1508</v>
      </c>
      <c r="C63" s="21" t="s">
        <v>1612</v>
      </c>
      <c r="D63" s="21"/>
      <c r="E63" s="21"/>
      <c r="F63" s="21" t="str">
        <f>CONCATENATE( IF(G63="","",CONCATENATE(G63,"_ ")),H63,". ",IF(I63="","",CONCATENATE(I63,"_ ")),L63,IF(I63="","",CONCATENATE(". ",M63)))</f>
        <v>Criterion Property Group. Has_ Sub_ Criterion Property Group. Sub_ Criterion Property Group</v>
      </c>
      <c r="G63" s="21"/>
      <c r="H63" s="21" t="s">
        <v>1602</v>
      </c>
      <c r="I63" s="21" t="s">
        <v>1542</v>
      </c>
      <c r="J63" s="21"/>
      <c r="K63" s="21"/>
      <c r="L63" s="21" t="str">
        <f>CONCATENATE(IF(P63="","",CONCATENATE(P63,"_ ")),Q63)</f>
        <v>Sub_ Criterion Property Group</v>
      </c>
      <c r="M63" s="21" t="str">
        <f>L63</f>
        <v>Sub_ Criterion Property Group</v>
      </c>
      <c r="N63" s="21"/>
      <c r="O63" s="21"/>
      <c r="P63" s="21" t="s">
        <v>1585</v>
      </c>
      <c r="Q63" s="21" t="s">
        <v>1602</v>
      </c>
      <c r="R63" s="21" t="s">
        <v>1526</v>
      </c>
      <c r="S63" s="21"/>
      <c r="T63" s="21"/>
      <c r="U63" s="21"/>
      <c r="V63" s="24"/>
      <c r="W63" s="24"/>
      <c r="X63" s="24"/>
      <c r="Y63" s="24" t="s">
        <v>1486</v>
      </c>
      <c r="Z63" s="24"/>
      <c r="AA63" s="24" t="s">
        <v>1487</v>
      </c>
      <c r="AB63" s="24"/>
      <c r="AC63" s="24"/>
      <c r="AD63" s="24"/>
      <c r="AE63" s="24" t="s">
        <v>36</v>
      </c>
      <c r="AF63" s="23">
        <v>20180208</v>
      </c>
    </row>
    <row r="64" spans="1:32" s="14" customFormat="1" ht="14.1" customHeight="1">
      <c r="A64" s="12" t="str">
        <f>SUBSTITUTE(CONCATENATE(G64,H64)," ","")</f>
        <v>CriterionPropertyResponse</v>
      </c>
      <c r="B64" s="13"/>
      <c r="C64" s="12" t="s">
        <v>1545</v>
      </c>
      <c r="D64" s="12"/>
      <c r="E64" s="12"/>
      <c r="F64" s="12" t="str">
        <f>CONCATENATE(IF(G64="","",CONCATENATE(G64,"_ ")),H64,". Details")</f>
        <v>Criterion Property Response. Details</v>
      </c>
      <c r="G64" s="12"/>
      <c r="H64" s="25" t="s">
        <v>1613</v>
      </c>
      <c r="I64" s="12"/>
      <c r="J64" s="12"/>
      <c r="K64" s="12"/>
      <c r="L64" s="12"/>
      <c r="M64" s="12"/>
      <c r="N64" s="12"/>
      <c r="O64" s="12"/>
      <c r="P64" s="12"/>
      <c r="Q64" s="12"/>
      <c r="R64" s="12" t="s">
        <v>1484</v>
      </c>
      <c r="S64" s="12"/>
      <c r="T64" s="12"/>
      <c r="U64" s="12"/>
      <c r="V64" s="12"/>
      <c r="W64" s="12"/>
      <c r="X64" s="12"/>
      <c r="Y64" s="12" t="s">
        <v>1486</v>
      </c>
      <c r="Z64" s="12"/>
      <c r="AA64" s="12" t="s">
        <v>1487</v>
      </c>
      <c r="AB64" s="12"/>
      <c r="AC64" s="12"/>
      <c r="AD64" s="12"/>
      <c r="AE64" s="12" t="s">
        <v>36</v>
      </c>
      <c r="AF64" s="12">
        <v>20180219</v>
      </c>
    </row>
    <row r="65" spans="1:32" s="28" customFormat="1" ht="14.1" customHeight="1">
      <c r="A65" s="26" t="str">
        <f>SUBSTITUTE(CONCATENATE(I65,J65,IF(K65="Identifier","ID",IF(AND(K65="Text",OR(I65&lt;&gt;"",J65&lt;&gt;"")),"",K65)),IF(AND(M65&lt;&gt;"Text",K65&lt;&gt;M65,NOT(AND(K65="URI",M65="Identifier")),NOT(AND(K65="UUID",M65="Identifier")),NOT(AND(K65="OID",M65="Identifier"))),IF(M65="Identifier","ID",M65),""))," ","")</f>
        <v>ID</v>
      </c>
      <c r="B65" s="27" t="s">
        <v>1503</v>
      </c>
      <c r="C65" s="14" t="s">
        <v>1604</v>
      </c>
      <c r="D65" s="26"/>
      <c r="E65" s="26"/>
      <c r="F65" s="26" t="str">
        <f>CONCATENATE( IF(G65="","",CONCATENATE(G65,"_ ")),H65,". ",IF(I65="","",CONCATENATE(I65,"_ ")),L65,IF(OR(I65&lt;&gt;"",L65&lt;&gt;M65),CONCATENATE(". ",M65),""))</f>
        <v>Criterion Property. Identifier</v>
      </c>
      <c r="G65" s="26"/>
      <c r="H65" s="26" t="s">
        <v>1586</v>
      </c>
      <c r="I65" s="26"/>
      <c r="J65" s="26"/>
      <c r="K65" s="26" t="s">
        <v>1502</v>
      </c>
      <c r="L65" s="26" t="str">
        <f>IF(J65&lt;&gt;"",CONCATENATE(J65," ",K65),K65)</f>
        <v>Identifier</v>
      </c>
      <c r="M65" s="26" t="s">
        <v>1502</v>
      </c>
      <c r="N65" s="26"/>
      <c r="O65" s="26" t="str">
        <f>IF(N65&lt;&gt;"",CONCATENATE(N65,"_ ",M65,". Type"),CONCATENATE(M65,". Type"))</f>
        <v>Identifier. Type</v>
      </c>
      <c r="P65" s="26"/>
      <c r="Q65" s="26"/>
      <c r="R65" s="26" t="s">
        <v>1492</v>
      </c>
      <c r="S65" s="26"/>
      <c r="T65" s="26"/>
      <c r="U65" s="26"/>
      <c r="Y65" s="15" t="s">
        <v>1486</v>
      </c>
      <c r="AA65" s="28" t="s">
        <v>1487</v>
      </c>
      <c r="AE65" s="28" t="s">
        <v>36</v>
      </c>
      <c r="AF65" s="29">
        <v>20180219</v>
      </c>
    </row>
    <row r="66" spans="1:32" s="28" customFormat="1" ht="14.1" customHeight="1">
      <c r="A66" s="26" t="str">
        <f>SUBSTITUTE(CONCATENATE(I66,J66,IF(K66="Identifier","ID",IF(AND(K66="Text",OR(I66&lt;&gt;"",J66&lt;&gt;"")),"",K66)),IF(AND(M66&lt;&gt;"Text",K66&lt;&gt;M66,NOT(AND(K66="URI",M66="Identifier")),NOT(AND(K66="UUID",M66="Identifier")),NOT(AND(K66="OID",M66="Identifier"))),IF(M66="Identifier","ID",M66),""))," ","")</f>
        <v>Name</v>
      </c>
      <c r="B66" s="27" t="s">
        <v>1503</v>
      </c>
      <c r="C66" s="14" t="s">
        <v>1605</v>
      </c>
      <c r="D66" s="26"/>
      <c r="E66" s="26"/>
      <c r="F66" s="26" t="str">
        <f>CONCATENATE( IF(G66="","",CONCATENATE(G66,"_ ")),H66,". ",IF(I66="","",CONCATENATE(I66,"_ ")),L66,IF(OR(I66&lt;&gt;"",L66&lt;&gt;M66),CONCATENATE(". ",M66),""))</f>
        <v>Criterion Property. Name</v>
      </c>
      <c r="G66" s="26"/>
      <c r="H66" s="26" t="s">
        <v>1586</v>
      </c>
      <c r="I66" s="26"/>
      <c r="J66" s="26"/>
      <c r="K66" s="26" t="s">
        <v>933</v>
      </c>
      <c r="L66" s="26" t="str">
        <f>IF(J66&lt;&gt;"",CONCATENATE(J66," ",K66),K66)</f>
        <v>Name</v>
      </c>
      <c r="M66" s="26" t="s">
        <v>933</v>
      </c>
      <c r="N66" s="26"/>
      <c r="O66" s="26" t="str">
        <f>IF(N66&lt;&gt;"",CONCATENATE(N66,"_ ",M66,". Type"),CONCATENATE(M66,". Type"))</f>
        <v>Name. Type</v>
      </c>
      <c r="P66" s="26"/>
      <c r="Q66" s="26"/>
      <c r="R66" s="26" t="s">
        <v>1492</v>
      </c>
      <c r="S66" s="26"/>
      <c r="T66" s="26"/>
      <c r="U66" s="26"/>
      <c r="Y66" s="15" t="s">
        <v>1486</v>
      </c>
      <c r="AF66" s="29">
        <v>20180219</v>
      </c>
    </row>
    <row r="67" spans="1:32" s="28" customFormat="1" ht="14.1" customHeight="1">
      <c r="A67" s="26" t="str">
        <f>SUBSTITUTE(CONCATENATE(I67,J67,IF(K67="Identifier","ID",IF(AND(K67="Text",OR(I67&lt;&gt;"",J67&lt;&gt;"")),"",K67)),IF(AND(M67&lt;&gt;"Text",K67&lt;&gt;M67,NOT(AND(K67="URI",M67="Identifier")),NOT(AND(K67="UUID",M67="Identifier")),NOT(AND(K67="OID",M67="Identifier"))),IF(M67="Identifier","ID",M67),""))," ","")</f>
        <v>Description</v>
      </c>
      <c r="B67" s="27" t="s">
        <v>1508</v>
      </c>
      <c r="C67" s="26" t="s">
        <v>1606</v>
      </c>
      <c r="D67" s="26"/>
      <c r="E67" s="26"/>
      <c r="F67" s="26" t="str">
        <f>CONCATENATE( IF(G67="","",CONCATENATE(G67,"_ ")),H67,". ",IF(I67="","",CONCATENATE(I67,"_ ")),L67,IF(OR(I67&lt;&gt;"",L67&lt;&gt;M67),CONCATENATE(". ",M67),""))</f>
        <v>Criterion Property. Description. Text</v>
      </c>
      <c r="G67" s="26"/>
      <c r="H67" s="26" t="s">
        <v>1586</v>
      </c>
      <c r="I67" s="26"/>
      <c r="J67" s="26"/>
      <c r="K67" s="26" t="s">
        <v>1546</v>
      </c>
      <c r="L67" s="26" t="str">
        <f>IF(J67&lt;&gt;"",CONCATENATE(J67," ",K67),K67)</f>
        <v>Description</v>
      </c>
      <c r="M67" s="26" t="s">
        <v>1497</v>
      </c>
      <c r="N67" s="26"/>
      <c r="O67" s="26" t="str">
        <f>IF(N67&lt;&gt;"",CONCATENATE(N67,"_ ",M67,". Type"),CONCATENATE(M67,". Type"))</f>
        <v>Text. Type</v>
      </c>
      <c r="P67" s="26"/>
      <c r="Q67" s="26"/>
      <c r="R67" s="26" t="s">
        <v>1492</v>
      </c>
      <c r="S67" s="26"/>
      <c r="T67" s="26"/>
      <c r="U67" s="26"/>
      <c r="Y67" s="15" t="s">
        <v>1486</v>
      </c>
      <c r="AF67" s="29">
        <v>20180219</v>
      </c>
    </row>
    <row r="68" spans="1:32" s="28" customFormat="1" ht="14.1" customHeight="1">
      <c r="A68" s="26" t="str">
        <f>SUBSTITUTE(CONCATENATE(I68,J68,IF(K68="Identifier","ID",IF(AND(K68="Text",OR(I68&lt;&gt;"",J68&lt;&gt;"")),"",K68)),IF(AND(M68&lt;&gt;"Text",K68&lt;&gt;M68,NOT(AND(K68="URI",M68="Identifier")),NOT(AND(K68="UUID",M68="Identifier")),NOT(AND(K68="OID",M68="Identifier"))),IF(M68="Identifier","ID",M68),""))," ","")</f>
        <v>TypeCode</v>
      </c>
      <c r="B68" s="27" t="s">
        <v>1503</v>
      </c>
      <c r="C68" s="26" t="s">
        <v>1607</v>
      </c>
      <c r="D68" s="26"/>
      <c r="E68" s="26"/>
      <c r="F68" s="26" t="str">
        <f>CONCATENATE( IF(G68="","",CONCATENATE(G68,"_ ")),H68,". ",IF(I68="","",CONCATENATE(I68,"_ ")),L68,IF(OR(I68&lt;&gt;"",L68&lt;&gt;M68),CONCATENATE(". ",M68),""))</f>
        <v>Criterion Property. Type Code. Code</v>
      </c>
      <c r="G68" s="26"/>
      <c r="H68" s="26" t="s">
        <v>1586</v>
      </c>
      <c r="I68" s="26"/>
      <c r="J68" s="26" t="s">
        <v>1591</v>
      </c>
      <c r="K68" s="26" t="s">
        <v>1491</v>
      </c>
      <c r="L68" s="26" t="str">
        <f>IF(J68&lt;&gt;"",CONCATENATE(J68," ",K68),K68)</f>
        <v>Type Code</v>
      </c>
      <c r="M68" s="26" t="s">
        <v>1491</v>
      </c>
      <c r="N68" s="26"/>
      <c r="O68" s="26" t="str">
        <f>IF(N68&lt;&gt;"",CONCATENATE(N68,"_ ",M68,". Type"),CONCATENATE(M68,". Type"))</f>
        <v>Code. Type</v>
      </c>
      <c r="P68" s="26"/>
      <c r="Q68" s="26"/>
      <c r="R68" s="26" t="s">
        <v>1492</v>
      </c>
      <c r="S68" s="26"/>
      <c r="T68" s="26"/>
      <c r="U68" s="26"/>
      <c r="Y68" s="15" t="s">
        <v>1486</v>
      </c>
      <c r="AF68" s="29">
        <v>20180219</v>
      </c>
    </row>
    <row r="69" spans="1:32" s="28" customFormat="1" ht="14.1" customHeight="1">
      <c r="A69" s="26" t="str">
        <f>SUBSTITUTE(CONCATENATE(I69,J69,IF(K69="Identifier","ID",IF(AND(K69="Text",OR(I69&lt;&gt;"",J69&lt;&gt;"")),"",K69)),IF(AND(M69&lt;&gt;"Text",K69&lt;&gt;M69,NOT(AND(K69="URI",M69="Identifier")),NOT(AND(K69="UUID",M69="Identifier")),NOT(AND(K69="OID",M69="Identifier"))),IF(M69="Identifier","ID",M69),""))," ","")</f>
        <v>ConfidentialityLevelCode</v>
      </c>
      <c r="B69" s="27" t="s">
        <v>1503</v>
      </c>
      <c r="C69" s="26" t="s">
        <v>1614</v>
      </c>
      <c r="D69" s="26"/>
      <c r="E69" s="26"/>
      <c r="F69" s="26" t="str">
        <f>CONCATENATE( IF(G69="","",CONCATENATE(G69,"_ ")),H69,". ",IF(I69="","",CONCATENATE(I69,"_ ")),L69,IF(OR(I69&lt;&gt;"",L69&lt;&gt;M69),CONCATENATE(". ",M69),""))</f>
        <v>Criterion Property. Confidentiality Level Code. Code</v>
      </c>
      <c r="G69" s="26"/>
      <c r="H69" s="26" t="s">
        <v>1586</v>
      </c>
      <c r="I69" s="26"/>
      <c r="J69" s="26" t="s">
        <v>1615</v>
      </c>
      <c r="K69" s="26" t="s">
        <v>1491</v>
      </c>
      <c r="L69" s="26" t="str">
        <f>IF(J69&lt;&gt;"",CONCATENATE(J69," ",K69),K69)</f>
        <v>Confidentiality Level Code</v>
      </c>
      <c r="M69" s="26" t="s">
        <v>1491</v>
      </c>
      <c r="N69" s="26"/>
      <c r="O69" s="26" t="str">
        <f>IF(N69&lt;&gt;"",CONCATENATE(N69,"_ ",M69,". Type"),CONCATENATE(M69,". Type"))</f>
        <v>Code. Type</v>
      </c>
      <c r="P69" s="26"/>
      <c r="Q69" s="26"/>
      <c r="R69" s="26" t="s">
        <v>1492</v>
      </c>
      <c r="S69" s="26"/>
      <c r="T69" s="26"/>
      <c r="U69" s="26"/>
      <c r="Y69" s="15" t="s">
        <v>1486</v>
      </c>
      <c r="AF69" s="29">
        <v>20180219</v>
      </c>
    </row>
    <row r="70" spans="1:32" s="28" customFormat="1" ht="14.1" customHeight="1">
      <c r="A70" s="21" t="str">
        <f>SUBSTITUTE(SUBSTITUTE(CONCATENATE(I70,IF(L70="Identifier","ID",L70))," ",""),"_","")</f>
        <v>RespondsToCriterionProperty</v>
      </c>
      <c r="B70" s="22">
        <v>1</v>
      </c>
      <c r="C70" s="24" t="s">
        <v>1594</v>
      </c>
      <c r="D70" s="21"/>
      <c r="E70" s="21"/>
      <c r="F70" s="21" t="str">
        <f>CONCATENATE( IF(G70="","",CONCATENATE(G70,"_ ")),H70,". ",IF(I70="","",CONCATENATE(I70,"_ ")),L70,IF(I70="","",CONCATENATE(". ",M70)))</f>
        <v>Criterion Property. Responds To_ Criterion Property. Criterion Property</v>
      </c>
      <c r="G70" s="21"/>
      <c r="H70" s="21" t="s">
        <v>1586</v>
      </c>
      <c r="I70" s="21" t="s">
        <v>1616</v>
      </c>
      <c r="J70" s="21"/>
      <c r="K70" s="21"/>
      <c r="L70" s="21" t="str">
        <f>CONCATENATE(IF(P70="","",CONCATENATE(P70,"_ ")),Q70)</f>
        <v>Criterion Property</v>
      </c>
      <c r="M70" s="21" t="str">
        <f>L70</f>
        <v>Criterion Property</v>
      </c>
      <c r="N70" s="21"/>
      <c r="O70" s="21"/>
      <c r="P70" s="21"/>
      <c r="Q70" s="21" t="s">
        <v>1586</v>
      </c>
      <c r="R70" s="21" t="s">
        <v>1526</v>
      </c>
      <c r="S70" s="21"/>
      <c r="T70" s="21"/>
      <c r="U70" s="24"/>
      <c r="V70" s="24"/>
      <c r="W70" s="24"/>
      <c r="X70" s="24"/>
      <c r="Y70" s="24" t="s">
        <v>1486</v>
      </c>
      <c r="Z70" s="24"/>
      <c r="AA70" s="24" t="s">
        <v>1487</v>
      </c>
      <c r="AB70" s="24"/>
      <c r="AC70" s="24"/>
      <c r="AD70" s="24"/>
      <c r="AE70" s="24" t="s">
        <v>1487</v>
      </c>
      <c r="AF70" s="23">
        <v>20180219</v>
      </c>
    </row>
    <row r="71" spans="1:32" s="28" customFormat="1" ht="14.1" customHeight="1">
      <c r="A71" s="21" t="str">
        <f>SUBSTITUTE(SUBSTITUTE(CONCATENATE(I71,IF(L71="Identifier","ID",L71))," ",""),"_","")</f>
        <v>HasValue</v>
      </c>
      <c r="B71" s="22" t="s">
        <v>1508</v>
      </c>
      <c r="C71" s="24" t="s">
        <v>1594</v>
      </c>
      <c r="D71" s="21"/>
      <c r="E71" s="21"/>
      <c r="F71" s="21" t="str">
        <f>CONCATENATE( IF(G71="","",CONCATENATE(G71,"_ ")),H71,". ",IF(I71="","",CONCATENATE(I71,"_ ")),L71,IF(I71="","",CONCATENATE(". ",M71)))</f>
        <v>Criterion Property. Has_ Value. Value</v>
      </c>
      <c r="G71" s="21"/>
      <c r="H71" s="21" t="s">
        <v>1586</v>
      </c>
      <c r="I71" s="21" t="s">
        <v>1542</v>
      </c>
      <c r="J71" s="21"/>
      <c r="K71" s="21"/>
      <c r="L71" s="21" t="str">
        <f>CONCATENATE(IF(P71="","",CONCATENATE(P71,"_ ")),Q71)</f>
        <v>Value</v>
      </c>
      <c r="M71" s="21" t="str">
        <f>L71</f>
        <v>Value</v>
      </c>
      <c r="N71" s="21"/>
      <c r="O71" s="21"/>
      <c r="P71" s="21"/>
      <c r="Q71" s="21" t="s">
        <v>1595</v>
      </c>
      <c r="R71" s="21" t="s">
        <v>1526</v>
      </c>
      <c r="S71" s="21"/>
      <c r="T71" s="21"/>
      <c r="U71" s="24"/>
      <c r="V71" s="24"/>
      <c r="W71" s="24"/>
      <c r="X71" s="24"/>
      <c r="Y71" s="24" t="s">
        <v>1486</v>
      </c>
      <c r="Z71" s="24"/>
      <c r="AA71" s="24" t="s">
        <v>1487</v>
      </c>
      <c r="AB71" s="24"/>
      <c r="AC71" s="24"/>
      <c r="AD71" s="24"/>
      <c r="AE71" s="24" t="s">
        <v>36</v>
      </c>
      <c r="AF71" s="23">
        <v>20180219</v>
      </c>
    </row>
    <row r="72" spans="1:32" s="28" customFormat="1" ht="14.1" customHeight="1">
      <c r="A72" s="21" t="str">
        <f>SUBSTITUTE(SUBSTITUTE(CONCATENATE(I72,IF(L72="Identifier","ID",L72))," ",""),"_","")</f>
        <v>HasApplicablePeriod</v>
      </c>
      <c r="B72" s="22" t="s">
        <v>1508</v>
      </c>
      <c r="C72" s="21" t="s">
        <v>1617</v>
      </c>
      <c r="D72" s="21"/>
      <c r="E72" s="21"/>
      <c r="F72" s="21" t="str">
        <f>CONCATENATE( IF(G72="","",CONCATENATE(G72,"_ ")),H72,". ",IF(I72="","",CONCATENATE(I72,"_ ")),L72,IF(I72="","",CONCATENATE(". ",M72)))</f>
        <v>Criterion Property. Has_ Applicable_ Period. Applicable_ Period</v>
      </c>
      <c r="G72" s="21"/>
      <c r="H72" s="21" t="s">
        <v>1586</v>
      </c>
      <c r="I72" s="21" t="s">
        <v>1542</v>
      </c>
      <c r="J72" s="21"/>
      <c r="K72" s="21" t="s">
        <v>1597</v>
      </c>
      <c r="L72" s="21" t="str">
        <f>CONCATENATE(IF(P72="","",CONCATENATE(P72,"_ ")),Q72)</f>
        <v>Applicable_ Period</v>
      </c>
      <c r="M72" s="21" t="str">
        <f>L72</f>
        <v>Applicable_ Period</v>
      </c>
      <c r="N72" s="21"/>
      <c r="O72" s="21"/>
      <c r="P72" s="21" t="s">
        <v>1597</v>
      </c>
      <c r="Q72" s="21" t="s">
        <v>1550</v>
      </c>
      <c r="R72" s="21" t="s">
        <v>1526</v>
      </c>
      <c r="S72" s="21"/>
      <c r="T72" s="21"/>
      <c r="U72" s="24"/>
      <c r="V72" s="24"/>
      <c r="W72" s="24"/>
      <c r="X72" s="24"/>
      <c r="Y72" s="24" t="s">
        <v>1486</v>
      </c>
      <c r="Z72" s="24"/>
      <c r="AA72" s="24" t="s">
        <v>1487</v>
      </c>
      <c r="AB72" s="24"/>
      <c r="AC72" s="24"/>
      <c r="AD72" s="24"/>
      <c r="AE72" s="24" t="s">
        <v>36</v>
      </c>
      <c r="AF72" s="23">
        <v>20180219</v>
      </c>
    </row>
    <row r="73" spans="1:32" s="28" customFormat="1" ht="14.1" customHeight="1">
      <c r="A73" s="21" t="str">
        <f>SUBSTITUTE(SUBSTITUTE(CONCATENATE(I73,IF(L73="Identifier","ID",L73))," ",""),"_","")</f>
        <v>SuppliesEvidence</v>
      </c>
      <c r="B73" s="22" t="s">
        <v>1508</v>
      </c>
      <c r="C73" s="21" t="s">
        <v>1618</v>
      </c>
      <c r="D73" s="21"/>
      <c r="E73" s="21"/>
      <c r="F73" s="21" t="str">
        <f>CONCATENATE( IF(G73="","",CONCATENATE(G73,"_ ")),H73,". ",IF(I73="","",CONCATENATE(I73,"_ ")),L73,IF(I73="","",CONCATENATE(". ",M73)))</f>
        <v>Criterion Property. Supplies_ Evidence. Evidence</v>
      </c>
      <c r="G73" s="21"/>
      <c r="H73" s="21" t="s">
        <v>1586</v>
      </c>
      <c r="I73" s="21" t="s">
        <v>1619</v>
      </c>
      <c r="J73" s="21"/>
      <c r="K73" s="21"/>
      <c r="L73" s="21" t="str">
        <f>CONCATENATE(IF(P73="","",CONCATENATE(P73,"_ ")),Q73)</f>
        <v>Evidence</v>
      </c>
      <c r="M73" s="21" t="str">
        <f>L73</f>
        <v>Evidence</v>
      </c>
      <c r="N73" s="21"/>
      <c r="O73" s="21"/>
      <c r="P73" s="21"/>
      <c r="Q73" s="21" t="s">
        <v>1600</v>
      </c>
      <c r="R73" s="21" t="s">
        <v>1526</v>
      </c>
      <c r="S73" s="21"/>
      <c r="T73" s="21"/>
      <c r="U73" s="21" t="s">
        <v>1601</v>
      </c>
      <c r="V73" s="24"/>
      <c r="W73" s="24"/>
      <c r="X73" s="24"/>
      <c r="Y73" s="24" t="s">
        <v>1486</v>
      </c>
      <c r="Z73" s="24"/>
      <c r="AA73" s="24"/>
      <c r="AB73" s="24"/>
      <c r="AC73" s="24"/>
      <c r="AD73" s="24"/>
      <c r="AE73" s="24"/>
      <c r="AF73" s="23">
        <v>20180219</v>
      </c>
    </row>
    <row r="74" spans="1:32" s="14" customFormat="1" ht="14.1" customHeight="1">
      <c r="A74" s="12" t="str">
        <f>SUBSTITUTE(CONCATENATE(G74,H74)," ","")</f>
        <v>EconomicOperator</v>
      </c>
      <c r="B74" s="13"/>
      <c r="C74" s="25" t="s">
        <v>1620</v>
      </c>
      <c r="D74" s="12"/>
      <c r="E74" s="12"/>
      <c r="F74" s="12" t="str">
        <f>CONCATENATE(IF(G74="","",CONCATENATE(G74,"_ ")),H74,". Details")</f>
        <v>Economic Operator. Details</v>
      </c>
      <c r="G74" s="12"/>
      <c r="H74" s="25" t="s">
        <v>481</v>
      </c>
      <c r="I74" s="12"/>
      <c r="J74" s="12"/>
      <c r="K74" s="12"/>
      <c r="L74" s="12"/>
      <c r="M74" s="12"/>
      <c r="N74" s="12"/>
      <c r="O74" s="12"/>
      <c r="P74" s="12"/>
      <c r="Q74" s="12"/>
      <c r="R74" s="12" t="s">
        <v>1484</v>
      </c>
      <c r="S74" s="12" t="s">
        <v>1621</v>
      </c>
      <c r="T74" s="12"/>
      <c r="U74" s="12"/>
      <c r="V74" s="12"/>
      <c r="W74" s="12"/>
      <c r="X74" s="12" t="s">
        <v>481</v>
      </c>
      <c r="Y74" s="12" t="s">
        <v>1486</v>
      </c>
      <c r="Z74" s="12"/>
      <c r="AA74" s="12" t="s">
        <v>1487</v>
      </c>
      <c r="AB74" s="12"/>
      <c r="AC74" s="12"/>
      <c r="AD74" s="12"/>
      <c r="AE74" s="12" t="s">
        <v>36</v>
      </c>
      <c r="AF74" s="12" t="s">
        <v>1622</v>
      </c>
    </row>
    <row r="75" spans="1:32" s="28" customFormat="1" ht="14.1" customHeight="1">
      <c r="A75" s="26" t="str">
        <f>SUBSTITUTE(CONCATENATE(I75,J75,IF(K75="Identifier","ID",IF(AND(K75="Text",OR(I75&lt;&gt;"",J75&lt;&gt;"")),"",K75)),IF(AND(M75&lt;&gt;"Text",K75&lt;&gt;M75,NOT(AND(K75="URI",M75="Identifier")),NOT(AND(K75="UUID",M75="Identifier")),NOT(AND(K75="OID",M75="Identifier"))),IF(M75="Identifier","ID",M75),""))," ","")</f>
        <v>CompanySizeTypeCode</v>
      </c>
      <c r="B75" s="27" t="s">
        <v>1503</v>
      </c>
      <c r="C75" s="30" t="s">
        <v>1506</v>
      </c>
      <c r="D75" s="26"/>
      <c r="E75" s="26" t="s">
        <v>1623</v>
      </c>
      <c r="F75" s="26" t="str">
        <f>CONCATENATE( IF(G75="","",CONCATENATE(G75,"_ ")),H75,". ",IF(I75="","",CONCATENATE(I75,"_ ")),L75,IF(OR(I75&lt;&gt;"",L75&lt;&gt;M75),CONCATENATE(". ",M75),""))</f>
        <v>Economic Operator. Company Size Type Code. Code</v>
      </c>
      <c r="G75" s="26"/>
      <c r="H75" s="26" t="s">
        <v>481</v>
      </c>
      <c r="I75" s="26"/>
      <c r="J75" s="26" t="s">
        <v>1624</v>
      </c>
      <c r="K75" s="26" t="s">
        <v>1491</v>
      </c>
      <c r="L75" s="26" t="str">
        <f>IF(J75&lt;&gt;"",CONCATENATE(J75," ",K75),K75)</f>
        <v>Company Size Type Code</v>
      </c>
      <c r="M75" s="26" t="s">
        <v>1491</v>
      </c>
      <c r="N75" s="26"/>
      <c r="O75" s="26" t="str">
        <f>IF(N75&lt;&gt;"",CONCATENATE(N75,"_ ",M75,". Type"),CONCATENATE(M75,". Type"))</f>
        <v>Code. Type</v>
      </c>
      <c r="P75" s="26"/>
      <c r="Q75" s="26"/>
      <c r="R75" s="26" t="s">
        <v>1492</v>
      </c>
      <c r="S75" s="26"/>
      <c r="T75" s="26" t="s">
        <v>1625</v>
      </c>
      <c r="U75" s="26"/>
      <c r="X75" s="28" t="s">
        <v>1626</v>
      </c>
      <c r="Y75" s="15" t="s">
        <v>1486</v>
      </c>
      <c r="AA75" s="28" t="s">
        <v>36</v>
      </c>
      <c r="AE75" s="28" t="s">
        <v>1627</v>
      </c>
      <c r="AF75" s="29" t="s">
        <v>1622</v>
      </c>
    </row>
    <row r="76" spans="1:32" s="28" customFormat="1" ht="14.1" customHeight="1">
      <c r="A76" s="26" t="str">
        <f>SUBSTITUTE(CONCATENATE(I76,J76,IF(K76="Identifier","ID",IF(AND(K76="Text",OR(I76&lt;&gt;"",J76&lt;&gt;"")),"",K76)),IF(AND(M76&lt;&gt;"Text",K76&lt;&gt;M76,NOT(AND(K76="URI",M76="Identifier")),NOT(AND(K76="UUID",M76="Identifier")),NOT(AND(K76="OID",M76="Identifier"))),IF(M76="Identifier","ID",M76),""))," ","")</f>
        <v>LegalFormCode</v>
      </c>
      <c r="B76" s="27">
        <v>1</v>
      </c>
      <c r="C76" s="31" t="s">
        <v>1628</v>
      </c>
      <c r="D76" s="26"/>
      <c r="E76" s="26" t="s">
        <v>1629</v>
      </c>
      <c r="F76" s="26" t="str">
        <f>CONCATENATE( IF(G76="","",CONCATENATE(G76,"_ ")),H76,". ",IF(I76="","",CONCATENATE(I76,"_ ")),L76,IF(OR(I76&lt;&gt;"",L76&lt;&gt;M76),CONCATENATE(". ",M76),""))</f>
        <v>Economic Operator. Legal Form Code. Code</v>
      </c>
      <c r="G76" s="26"/>
      <c r="H76" s="26" t="s">
        <v>481</v>
      </c>
      <c r="I76" s="26"/>
      <c r="J76" s="26" t="s">
        <v>793</v>
      </c>
      <c r="K76" s="26" t="s">
        <v>1491</v>
      </c>
      <c r="L76" s="26" t="str">
        <f>IF(J76&lt;&gt;"",CONCATENATE(J76," ",K76),K76)</f>
        <v>Legal Form Code</v>
      </c>
      <c r="M76" s="26" t="s">
        <v>1491</v>
      </c>
      <c r="N76" s="26"/>
      <c r="O76" s="26" t="str">
        <f>IF(N76&lt;&gt;"",CONCATENATE(N76,"_ ",M76,". Type"),CONCATENATE(M76,". Type"))</f>
        <v>Code. Type</v>
      </c>
      <c r="P76" s="26"/>
      <c r="Q76" s="26"/>
      <c r="R76" s="26" t="s">
        <v>1492</v>
      </c>
      <c r="S76" s="26"/>
      <c r="T76" s="26"/>
      <c r="U76" s="26" t="s">
        <v>1630</v>
      </c>
      <c r="X76" s="28" t="s">
        <v>793</v>
      </c>
      <c r="Y76" s="15" t="s">
        <v>1486</v>
      </c>
      <c r="AA76" s="28" t="s">
        <v>36</v>
      </c>
      <c r="AE76" s="28" t="s">
        <v>36</v>
      </c>
      <c r="AF76" s="29">
        <v>20180307</v>
      </c>
    </row>
    <row r="77" spans="1:32" s="28" customFormat="1" ht="14.1" customHeight="1">
      <c r="A77" s="26" t="str">
        <f>SUBSTITUTE(CONCATENATE(I77,J77,IF(K77="Identifier","ID",IF(AND(K77="Text",OR(I77&lt;&gt;"",J77&lt;&gt;"")),"",K77)),IF(AND(M77&lt;&gt;"Text",K77&lt;&gt;M77,NOT(AND(K77="URI",M77="Identifier")),NOT(AND(K77="UUID",M77="Identifier")),NOT(AND(K77="OID",M77="Identifier"))),IF(M77="Identifier","ID",M77),""))," ","")</f>
        <v>CountryCode</v>
      </c>
      <c r="B77" s="27">
        <v>1</v>
      </c>
      <c r="C77" s="30" t="s">
        <v>1631</v>
      </c>
      <c r="D77" s="26"/>
      <c r="E77" s="26"/>
      <c r="F77" s="26" t="str">
        <f>CONCATENATE( IF(G77="","",CONCATENATE(G77,"_ ")),H77,". ",IF(I77="","",CONCATENATE(I77,"_ ")),L77,IF(OR(I77&lt;&gt;"",L77&lt;&gt;M77),CONCATENATE(". ",M77),""))</f>
        <v>Economic Operator. Country Code. Code</v>
      </c>
      <c r="G77" s="26"/>
      <c r="H77" s="26" t="s">
        <v>481</v>
      </c>
      <c r="I77" s="26"/>
      <c r="J77" s="26" t="s">
        <v>358</v>
      </c>
      <c r="K77" s="26" t="s">
        <v>1491</v>
      </c>
      <c r="L77" s="26" t="str">
        <f>IF(J77&lt;&gt;"",CONCATENATE(J77," ",K77),K77)</f>
        <v>Country Code</v>
      </c>
      <c r="M77" s="26" t="s">
        <v>1491</v>
      </c>
      <c r="N77" s="26"/>
      <c r="O77" s="26" t="str">
        <f>IF(N77&lt;&gt;"",CONCATENATE(N77,"_ ",M77,". Type"),CONCATENATE(M77,". Type"))</f>
        <v>Code. Type</v>
      </c>
      <c r="P77" s="26"/>
      <c r="Q77" s="26"/>
      <c r="R77" s="26" t="s">
        <v>1492</v>
      </c>
      <c r="S77" s="26"/>
      <c r="T77" s="26" t="s">
        <v>1632</v>
      </c>
      <c r="U77" s="26"/>
      <c r="X77" s="28" t="s">
        <v>358</v>
      </c>
      <c r="Y77" s="15" t="s">
        <v>1486</v>
      </c>
      <c r="AA77" s="28" t="s">
        <v>36</v>
      </c>
      <c r="AE77" s="28" t="s">
        <v>36</v>
      </c>
      <c r="AF77" s="29">
        <v>20180220</v>
      </c>
    </row>
    <row r="78" spans="1:32" s="28" customFormat="1" ht="13.5" customHeight="1">
      <c r="A78" s="26" t="str">
        <f>SUBSTITUTE(CONCATENATE(I78,J78,IF(K78="Identifier","ID",IF(AND(K78="Text",OR(I78&lt;&gt;"",J78&lt;&gt;"")),"",K78)),IF(AND(M78&lt;&gt;"Text",K78&lt;&gt;M78,NOT(AND(K78="URI",M78="Identifier")),NOT(AND(K78="UUID",M78="Identifier")),NOT(AND(K78="OID",M78="Identifier"))),IF(M78="Identifier","ID",M78),""))," ","")</f>
        <v>e-MailURI</v>
      </c>
      <c r="B78" s="27">
        <v>1</v>
      </c>
      <c r="C78" s="30" t="s">
        <v>552</v>
      </c>
      <c r="D78" s="26"/>
      <c r="E78" s="26"/>
      <c r="F78" s="26" t="str">
        <f>CONCATENATE( IF(G78="","",CONCATENATE(G78,"_ ")),H78,". ",IF(I78="","",CONCATENATE(I78,"_ ")),L78,IF(OR(I78&lt;&gt;"",L78&lt;&gt;M78),CONCATENATE(". ",M78),""))</f>
        <v>Economic Operator. e-Mail URI. URI</v>
      </c>
      <c r="G78" s="26"/>
      <c r="H78" s="26" t="s">
        <v>481</v>
      </c>
      <c r="I78" s="26"/>
      <c r="J78" s="26" t="s">
        <v>1633</v>
      </c>
      <c r="K78" s="26" t="s">
        <v>1501</v>
      </c>
      <c r="L78" s="26" t="str">
        <f>IF(J78&lt;&gt;"",CONCATENATE(J78," ",K78),K78)</f>
        <v>e-Mail URI</v>
      </c>
      <c r="M78" s="26" t="s">
        <v>1501</v>
      </c>
      <c r="N78" s="26"/>
      <c r="O78" s="26" t="str">
        <f>IF(N78&lt;&gt;"",CONCATENATE(N78,"_ ",M78,". Type"),CONCATENATE(M78,". Type"))</f>
        <v>URI. Type</v>
      </c>
      <c r="P78" s="26"/>
      <c r="Q78" s="26"/>
      <c r="R78" s="26" t="s">
        <v>1492</v>
      </c>
      <c r="S78" s="26"/>
      <c r="T78" s="26"/>
      <c r="U78" s="26"/>
      <c r="X78" s="28" t="s">
        <v>551</v>
      </c>
      <c r="Y78" s="15" t="s">
        <v>1486</v>
      </c>
      <c r="AA78" s="28" t="s">
        <v>36</v>
      </c>
      <c r="AE78" s="28" t="s">
        <v>36</v>
      </c>
      <c r="AF78" s="29">
        <v>20180220</v>
      </c>
    </row>
    <row r="79" spans="1:32" s="28" customFormat="1" ht="14.1" customHeight="1">
      <c r="A79" s="21" t="str">
        <f>SUBSTITUTE(SUBSTITUTE(CONCATENATE(I79,IF(L79="Identifier","ID",L79))," ",""),"_","")</f>
        <v>FinancialAccount</v>
      </c>
      <c r="B79" s="22" t="s">
        <v>1508</v>
      </c>
      <c r="C79" s="21" t="s">
        <v>1634</v>
      </c>
      <c r="D79" s="21"/>
      <c r="E79" s="21"/>
      <c r="F79" s="21" t="str">
        <f>CONCATENATE( IF(G79="","",CONCATENATE(G79,"_ ")),H79,". ",IF(I79="","",CONCATENATE(I79,"_ ")),L79,IF(I79="","",CONCATENATE(". ",M79)))</f>
        <v>Economic Operator. Financial Account</v>
      </c>
      <c r="G79" s="21"/>
      <c r="H79" s="21" t="s">
        <v>481</v>
      </c>
      <c r="I79" s="21"/>
      <c r="J79" s="21"/>
      <c r="K79" s="21"/>
      <c r="L79" s="21" t="s">
        <v>1635</v>
      </c>
      <c r="M79" s="21" t="str">
        <f>L79</f>
        <v>Financial Account</v>
      </c>
      <c r="N79" s="21"/>
      <c r="O79" s="21"/>
      <c r="P79" s="21"/>
      <c r="Q79" s="21" t="s">
        <v>1635</v>
      </c>
      <c r="R79" s="21" t="s">
        <v>1526</v>
      </c>
      <c r="S79" s="21"/>
      <c r="T79" s="21"/>
      <c r="U79" s="21"/>
      <c r="V79" s="21"/>
      <c r="W79" s="21"/>
      <c r="X79" s="24"/>
      <c r="Y79" s="24" t="s">
        <v>1486</v>
      </c>
      <c r="Z79" s="24"/>
      <c r="AA79" s="24" t="s">
        <v>1487</v>
      </c>
      <c r="AB79" s="24"/>
      <c r="AC79" s="24"/>
      <c r="AD79" s="24"/>
      <c r="AE79" s="24" t="s">
        <v>36</v>
      </c>
      <c r="AF79" s="23">
        <v>20180307</v>
      </c>
    </row>
    <row r="80" spans="1:32" s="36" customFormat="1" ht="14.1" customHeight="1">
      <c r="A80" s="32" t="str">
        <f>SUBSTITUTE(SUBSTITUTE(CONCATENATE(I80,IF(L80="Identifier","ID",L80))," ",""),"_","")</f>
        <v>CompanyCategory</v>
      </c>
      <c r="B80" s="33" t="s">
        <v>1503</v>
      </c>
      <c r="C80" s="32" t="s">
        <v>1636</v>
      </c>
      <c r="D80" s="32"/>
      <c r="E80" s="32"/>
      <c r="F80" s="32" t="str">
        <f>CONCATENATE( IF(G80="","",CONCATENATE(G80,"_ ")),H80,". ",IF(I80="","",CONCATENATE(I80,"_ ")),L80,IF(I80="","",CONCATENATE(". ",M80)))</f>
        <v>Economic Operator. Company Category</v>
      </c>
      <c r="G80" s="32"/>
      <c r="H80" s="32" t="s">
        <v>481</v>
      </c>
      <c r="I80" s="32"/>
      <c r="J80" s="32"/>
      <c r="K80" s="32"/>
      <c r="L80" s="32" t="s">
        <v>1637</v>
      </c>
      <c r="M80" s="32" t="str">
        <f>L80</f>
        <v>Company Category</v>
      </c>
      <c r="N80" s="32"/>
      <c r="O80" s="32"/>
      <c r="P80" s="32"/>
      <c r="Q80" s="32" t="s">
        <v>1637</v>
      </c>
      <c r="R80" s="32" t="s">
        <v>1526</v>
      </c>
      <c r="S80" s="32"/>
      <c r="T80" s="32"/>
      <c r="U80" s="32"/>
      <c r="V80" s="32"/>
      <c r="W80" s="32"/>
      <c r="X80" s="34"/>
      <c r="Y80" s="34" t="s">
        <v>1486</v>
      </c>
      <c r="Z80" s="34"/>
      <c r="AA80" s="34" t="s">
        <v>1487</v>
      </c>
      <c r="AB80" s="34"/>
      <c r="AC80" s="34"/>
      <c r="AD80" s="34"/>
      <c r="AE80" s="34" t="s">
        <v>1638</v>
      </c>
      <c r="AF80" s="35">
        <v>20180307</v>
      </c>
    </row>
    <row r="81" spans="1:32" s="36" customFormat="1" ht="14.1" customHeight="1">
      <c r="A81" s="32" t="str">
        <f>SUBSTITUTE(SUBSTITUTE(CONCATENATE(I81,IF(L81="Identifier","ID",L81))," ",""),"_","")</f>
        <v>QualifyingParty</v>
      </c>
      <c r="B81" s="33" t="s">
        <v>1508</v>
      </c>
      <c r="C81" s="32" t="s">
        <v>1639</v>
      </c>
      <c r="D81" s="32"/>
      <c r="E81" s="32" t="s">
        <v>1640</v>
      </c>
      <c r="F81" s="32" t="str">
        <f>CONCATENATE( IF(G81="","",CONCATENATE(G81,"_ ")),H81,". ",IF(I81="","",CONCATENATE(I81,"_ ")),L81,IF(I81="","",CONCATENATE(". ",M81)))</f>
        <v>Economic Operator. Qualifying Party</v>
      </c>
      <c r="G81" s="32"/>
      <c r="H81" s="32" t="s">
        <v>481</v>
      </c>
      <c r="I81" s="32"/>
      <c r="J81" s="32"/>
      <c r="K81" s="32"/>
      <c r="L81" s="32" t="str">
        <f>CONCATENATE(IF(P81="","",CONCATENATE(P81,"_ ")),Q81)</f>
        <v>Qualifying Party</v>
      </c>
      <c r="M81" s="32" t="str">
        <f>L81</f>
        <v>Qualifying Party</v>
      </c>
      <c r="N81" s="32"/>
      <c r="O81" s="32"/>
      <c r="P81" s="32"/>
      <c r="Q81" s="32" t="s">
        <v>1641</v>
      </c>
      <c r="R81" s="32" t="s">
        <v>1526</v>
      </c>
      <c r="S81" s="32"/>
      <c r="T81" s="32"/>
      <c r="U81" s="32"/>
      <c r="V81" s="32"/>
      <c r="W81" s="32"/>
      <c r="X81" s="34"/>
      <c r="Y81" s="34" t="s">
        <v>1486</v>
      </c>
      <c r="Z81" s="34"/>
      <c r="AA81" s="34"/>
      <c r="AB81" s="34"/>
      <c r="AC81" s="34"/>
      <c r="AD81" s="34"/>
      <c r="AE81" s="34"/>
      <c r="AF81" s="35"/>
    </row>
    <row r="82" spans="1:32" s="28" customFormat="1" ht="14.1" customHeight="1">
      <c r="A82" s="21" t="str">
        <f>SUBSTITUTE(SUBSTITUTE(CONCATENATE(I82,IF(L82="Identifier","ID",L82))," ",""),"_","")</f>
        <v>SubmitsTender</v>
      </c>
      <c r="B82" s="22" t="s">
        <v>1508</v>
      </c>
      <c r="C82" s="21"/>
      <c r="D82" s="21"/>
      <c r="E82" s="21"/>
      <c r="F82" s="21" t="str">
        <f>CONCATENATE( IF(G82="","",CONCATENATE(G82,"_ ")),H82,". ",IF(I82="","",CONCATENATE(I82,"_ ")),L82,IF(I82="","",CONCATENATE(". ",M82)))</f>
        <v>Economic Operator. Submits_ Tender. Tender</v>
      </c>
      <c r="G82" s="21"/>
      <c r="H82" s="21" t="s">
        <v>481</v>
      </c>
      <c r="I82" s="21" t="s">
        <v>1642</v>
      </c>
      <c r="J82" s="21"/>
      <c r="K82" s="21"/>
      <c r="L82" s="21" t="str">
        <f>CONCATENATE(IF(P82="","",CONCATENATE(P82,"_ ")),Q82)</f>
        <v>Tender</v>
      </c>
      <c r="M82" s="21" t="str">
        <f>L82</f>
        <v>Tender</v>
      </c>
      <c r="N82" s="21"/>
      <c r="O82" s="21"/>
      <c r="P82" s="21"/>
      <c r="Q82" s="21" t="s">
        <v>1643</v>
      </c>
      <c r="R82" s="21" t="s">
        <v>1526</v>
      </c>
      <c r="S82" s="21"/>
      <c r="T82" s="21"/>
      <c r="U82" s="21"/>
      <c r="V82" s="21"/>
      <c r="W82" s="21"/>
      <c r="X82" s="24" t="s">
        <v>1362</v>
      </c>
      <c r="Y82" s="24" t="s">
        <v>1486</v>
      </c>
      <c r="Z82" s="24"/>
      <c r="AA82" s="24" t="s">
        <v>1487</v>
      </c>
      <c r="AB82" s="24"/>
      <c r="AC82" s="24"/>
      <c r="AD82" s="24"/>
      <c r="AE82" s="24" t="s">
        <v>1638</v>
      </c>
      <c r="AF82" s="23">
        <v>20180208</v>
      </c>
    </row>
    <row r="83" spans="1:32" s="14" customFormat="1" ht="14.1" customHeight="1">
      <c r="A83" s="12" t="str">
        <f>SUBSTITUTE(CONCATENATE(G83,H83)," ","")</f>
        <v>EconomicOperatorGroup</v>
      </c>
      <c r="B83" s="13"/>
      <c r="C83" s="37" t="s">
        <v>1644</v>
      </c>
      <c r="D83" s="12"/>
      <c r="E83" s="12"/>
      <c r="F83" s="12" t="str">
        <f>CONCATENATE(IF(G83="","",CONCATENATE(G83,"_ ")),H83,". Details")</f>
        <v>Economic Operator Group. Details</v>
      </c>
      <c r="G83" s="12"/>
      <c r="H83" s="25" t="s">
        <v>1645</v>
      </c>
      <c r="I83" s="12"/>
      <c r="J83" s="12"/>
      <c r="K83" s="12"/>
      <c r="L83" s="12"/>
      <c r="M83" s="12"/>
      <c r="N83" s="12"/>
      <c r="O83" s="12"/>
      <c r="P83" s="12"/>
      <c r="Q83" s="12"/>
      <c r="R83" s="12" t="s">
        <v>1484</v>
      </c>
      <c r="S83" s="12" t="s">
        <v>1528</v>
      </c>
      <c r="T83" s="12"/>
      <c r="U83" s="12"/>
      <c r="V83" s="12"/>
      <c r="W83" s="12"/>
      <c r="X83" s="12" t="s">
        <v>481</v>
      </c>
      <c r="Y83" s="12" t="s">
        <v>1486</v>
      </c>
      <c r="Z83" s="12"/>
      <c r="AA83" s="12" t="s">
        <v>1487</v>
      </c>
      <c r="AB83" s="12"/>
      <c r="AC83" s="12"/>
      <c r="AD83" s="12"/>
      <c r="AE83" s="12" t="s">
        <v>1505</v>
      </c>
      <c r="AF83" s="12">
        <v>20180219</v>
      </c>
    </row>
    <row r="84" spans="1:32" s="28" customFormat="1" ht="14.1" customHeight="1">
      <c r="A84" s="26" t="str">
        <f>SUBSTITUTE(CONCATENATE(I84,J84,IF(K84="Identifier","ID",IF(AND(K84="Text",OR(I84&lt;&gt;"",J84&lt;&gt;"")),"",K84)),IF(AND(M84&lt;&gt;"Text",K84&lt;&gt;M84,NOT(AND(K84="URI",M84="Identifier")),NOT(AND(K84="UUID",M84="Identifier")),NOT(AND(K84="OID",M84="Identifier"))),IF(M84="Identifier","ID",M84),""))," ","")</f>
        <v>ID</v>
      </c>
      <c r="B84" s="27" t="s">
        <v>1503</v>
      </c>
      <c r="C84" s="31" t="s">
        <v>1646</v>
      </c>
      <c r="D84" s="26"/>
      <c r="E84" s="26"/>
      <c r="F84" s="26" t="str">
        <f>CONCATENATE( IF(G84="","",CONCATENATE(G84,"_ ")),H84,". ",IF(I84="","",CONCATENATE(I84,"_ ")),L84,IF(OR(I84&lt;&gt;"",L84&lt;&gt;M84),CONCATENATE(". ",M84),""))</f>
        <v>Economic Operator Group. Identifier</v>
      </c>
      <c r="G84" s="26"/>
      <c r="H84" s="26" t="s">
        <v>1645</v>
      </c>
      <c r="I84" s="26"/>
      <c r="J84" s="26"/>
      <c r="K84" s="26" t="s">
        <v>1502</v>
      </c>
      <c r="L84" s="26" t="str">
        <f>IF(J84&lt;&gt;"",CONCATENATE(J84," ",K84),K84)</f>
        <v>Identifier</v>
      </c>
      <c r="M84" s="26" t="s">
        <v>1502</v>
      </c>
      <c r="N84" s="26"/>
      <c r="O84" s="26" t="str">
        <f>IF(N84&lt;&gt;"",CONCATENATE(N84,"_ ",M84,". Type"),CONCATENATE(M84,". Type"))</f>
        <v>Identifier. Type</v>
      </c>
      <c r="P84" s="26"/>
      <c r="Q84" s="26"/>
      <c r="R84" s="26" t="s">
        <v>1492</v>
      </c>
      <c r="S84" s="26"/>
      <c r="T84" s="26"/>
      <c r="U84" s="26"/>
      <c r="Y84" s="15" t="s">
        <v>1486</v>
      </c>
      <c r="AA84" s="28" t="s">
        <v>1487</v>
      </c>
      <c r="AE84" s="28" t="s">
        <v>1487</v>
      </c>
      <c r="AF84" s="29">
        <v>20180219</v>
      </c>
    </row>
    <row r="85" spans="1:32" s="28" customFormat="1" ht="14.1" customHeight="1">
      <c r="A85" s="26" t="str">
        <f>SUBSTITUTE(CONCATENATE(I85,J85,IF(K85="Identifier","ID",IF(AND(K85="Text",OR(I85&lt;&gt;"",J85&lt;&gt;"")),"",K85)),IF(AND(M85&lt;&gt;"Text",K85&lt;&gt;M85,NOT(AND(K85="URI",M85="Identifier")),NOT(AND(K85="UUID",M85="Identifier")),NOT(AND(K85="OID",M85="Identifier"))),IF(M85="Identifier","ID",M85),""))," ","")</f>
        <v>Name</v>
      </c>
      <c r="B85" s="27" t="s">
        <v>1503</v>
      </c>
      <c r="C85" s="14" t="s">
        <v>1647</v>
      </c>
      <c r="D85" s="26"/>
      <c r="E85" s="26"/>
      <c r="F85" s="26" t="str">
        <f>CONCATENATE( IF(G85="","",CONCATENATE(G85,"_ ")),H85,". ",IF(I85="","",CONCATENATE(I85,"_ ")),L85,IF(OR(I85&lt;&gt;"",L85&lt;&gt;M85),CONCATENATE(". ",M85),""))</f>
        <v>Economic Operator Group. Name. Text</v>
      </c>
      <c r="G85" s="26"/>
      <c r="H85" s="26" t="s">
        <v>1645</v>
      </c>
      <c r="I85" s="26"/>
      <c r="J85" s="26"/>
      <c r="K85" s="26" t="s">
        <v>933</v>
      </c>
      <c r="L85" s="26" t="str">
        <f>IF(J85&lt;&gt;"",CONCATENATE(J85," ",K85),K85)</f>
        <v>Name</v>
      </c>
      <c r="M85" s="26" t="s">
        <v>1497</v>
      </c>
      <c r="N85" s="26"/>
      <c r="O85" s="26" t="str">
        <f>IF(N85&lt;&gt;"",CONCATENATE(N85,"_ ",M85,". Type"),CONCATENATE(M85,". Type"))</f>
        <v>Text. Type</v>
      </c>
      <c r="P85" s="26"/>
      <c r="Q85" s="26"/>
      <c r="R85" s="26" t="s">
        <v>1492</v>
      </c>
      <c r="S85" s="26"/>
      <c r="T85" s="26"/>
      <c r="U85" s="26"/>
      <c r="Y85" s="15" t="s">
        <v>1486</v>
      </c>
      <c r="AA85" s="28" t="s">
        <v>1487</v>
      </c>
      <c r="AE85" s="28" t="s">
        <v>1487</v>
      </c>
      <c r="AF85" s="29">
        <v>20180219</v>
      </c>
    </row>
    <row r="86" spans="1:32" s="28" customFormat="1" ht="14.1" customHeight="1">
      <c r="A86" s="26" t="str">
        <f>SUBSTITUTE(CONCATENATE(I86,J86,IF(K86="Identifier","ID",IF(AND(K86="Text",OR(I86&lt;&gt;"",J86&lt;&gt;"")),"",K86)),IF(AND(M86&lt;&gt;"Text",K86&lt;&gt;M86,NOT(AND(K86="URI",M86="Identifier")),NOT(AND(K86="UUID",M86="Identifier")),NOT(AND(K86="OID",M86="Identifier"))),IF(M86="Identifier","ID",M86),""))," ","")</f>
        <v>TypeCode</v>
      </c>
      <c r="B86" s="27" t="s">
        <v>1503</v>
      </c>
      <c r="C86" s="26" t="s">
        <v>1648</v>
      </c>
      <c r="D86" s="26"/>
      <c r="E86" s="26"/>
      <c r="F86" s="26" t="str">
        <f>CONCATENATE( IF(G86="","",CONCATENATE(G86,"_ ")),H86,". ",IF(I86="","",CONCATENATE(I86,"_ ")),L86,IF(OR(I86&lt;&gt;"",L86&lt;&gt;M86),CONCATENATE(". ",M86),""))</f>
        <v>Economic Operator Group. Type Code. Code</v>
      </c>
      <c r="G86" s="26"/>
      <c r="H86" s="26" t="s">
        <v>1645</v>
      </c>
      <c r="I86" s="26"/>
      <c r="J86" s="26" t="s">
        <v>1591</v>
      </c>
      <c r="K86" s="26" t="s">
        <v>1491</v>
      </c>
      <c r="L86" s="26" t="str">
        <f>IF(J86&lt;&gt;"",CONCATENATE(J86," ",K86),K86)</f>
        <v>Type Code</v>
      </c>
      <c r="M86" s="26" t="s">
        <v>1491</v>
      </c>
      <c r="N86" s="26"/>
      <c r="O86" s="26" t="str">
        <f>IF(N86&lt;&gt;"",CONCATENATE(N86,"_ ",M86,". Type"),CONCATENATE(M86,". Type"))</f>
        <v>Code. Type</v>
      </c>
      <c r="P86" s="26"/>
      <c r="Q86" s="26"/>
      <c r="R86" s="26" t="s">
        <v>1492</v>
      </c>
      <c r="S86" s="26"/>
      <c r="T86" s="26" t="s">
        <v>1649</v>
      </c>
      <c r="U86" s="26"/>
      <c r="Y86" s="15" t="s">
        <v>1486</v>
      </c>
      <c r="AA86" s="28" t="s">
        <v>1487</v>
      </c>
      <c r="AE86" s="28" t="s">
        <v>1487</v>
      </c>
      <c r="AF86" s="29">
        <v>20180219</v>
      </c>
    </row>
    <row r="87" spans="1:32" s="28" customFormat="1" ht="14.1" customHeight="1">
      <c r="A87" s="21" t="str">
        <f>SUBSTITUTE(SUBSTITUTE(CONCATENATE(I87,IF(L87="Identifier","ID",L87))," ",""),"_","")</f>
        <v>HasEconomicOperator</v>
      </c>
      <c r="B87" s="22" t="s">
        <v>1494</v>
      </c>
      <c r="C87" s="21" t="s">
        <v>1650</v>
      </c>
      <c r="D87" s="21"/>
      <c r="E87" s="21"/>
      <c r="F87" s="21" t="str">
        <f>CONCATENATE( IF(G87="","",CONCATENATE(G87,"_ ")),H87,". ",IF(I87="","",CONCATENATE(I87,"_ ")),L87,IF(I87="","",CONCATENATE(". ",M87)))</f>
        <v>Economic Operator Group. Has_ Economic Operator. Economic Operator</v>
      </c>
      <c r="G87" s="21"/>
      <c r="H87" s="21" t="s">
        <v>1645</v>
      </c>
      <c r="I87" s="21" t="s">
        <v>1542</v>
      </c>
      <c r="J87" s="21"/>
      <c r="K87" s="21"/>
      <c r="L87" s="21" t="str">
        <f>CONCATENATE(IF(P87="","",CONCATENATE(P87,"_ ")),Q87)</f>
        <v>Economic Operator</v>
      </c>
      <c r="M87" s="21" t="str">
        <f>L87</f>
        <v>Economic Operator</v>
      </c>
      <c r="N87" s="21"/>
      <c r="O87" s="21"/>
      <c r="P87" s="21"/>
      <c r="Q87" s="21" t="s">
        <v>481</v>
      </c>
      <c r="R87" s="21" t="s">
        <v>1526</v>
      </c>
      <c r="S87" s="21"/>
      <c r="T87" s="21"/>
      <c r="U87" s="21"/>
      <c r="V87" s="21"/>
      <c r="W87" s="21"/>
      <c r="X87" s="24"/>
      <c r="Y87" s="24" t="s">
        <v>1486</v>
      </c>
      <c r="Z87" s="24"/>
      <c r="AA87" s="24" t="s">
        <v>1487</v>
      </c>
      <c r="AB87" s="24"/>
      <c r="AC87" s="24"/>
      <c r="AD87" s="24"/>
      <c r="AE87" s="24" t="s">
        <v>36</v>
      </c>
      <c r="AF87" s="23">
        <v>20180219</v>
      </c>
    </row>
    <row r="88" spans="1:32" s="14" customFormat="1" ht="14.1" customHeight="1">
      <c r="A88" s="12" t="str">
        <f>SUBSTITUTE(CONCATENATE(G88,H88)," ","")</f>
        <v>e-Auction</v>
      </c>
      <c r="B88" s="13"/>
      <c r="C88" s="25" t="s">
        <v>441</v>
      </c>
      <c r="D88" s="12"/>
      <c r="E88" s="12"/>
      <c r="F88" s="12" t="str">
        <f>CONCATENATE(IF(G88="","",CONCATENATE(G88,"_ ")),H88,". Details")</f>
        <v>e-Auction. Details</v>
      </c>
      <c r="G88" s="12"/>
      <c r="H88" s="25" t="s">
        <v>437</v>
      </c>
      <c r="I88" s="12"/>
      <c r="J88" s="12"/>
      <c r="K88" s="12"/>
      <c r="L88" s="12"/>
      <c r="M88" s="12"/>
      <c r="N88" s="12"/>
      <c r="O88" s="12"/>
      <c r="P88" s="12"/>
      <c r="Q88" s="12"/>
      <c r="R88" s="12" t="s">
        <v>1484</v>
      </c>
      <c r="S88" s="12" t="s">
        <v>1651</v>
      </c>
      <c r="T88" s="12"/>
      <c r="U88" s="12"/>
      <c r="V88" s="12"/>
      <c r="W88" s="12"/>
      <c r="X88" s="12" t="s">
        <v>437</v>
      </c>
      <c r="Y88" s="12" t="s">
        <v>1486</v>
      </c>
      <c r="Z88" s="12"/>
      <c r="AA88" s="12" t="s">
        <v>36</v>
      </c>
      <c r="AB88" s="12"/>
      <c r="AC88" s="12"/>
      <c r="AD88" s="12"/>
      <c r="AE88" s="12" t="s">
        <v>1487</v>
      </c>
      <c r="AF88" s="12">
        <v>20180220</v>
      </c>
    </row>
    <row r="89" spans="1:32" s="28" customFormat="1" ht="14.1" customHeight="1">
      <c r="A89" s="26" t="str">
        <f>SUBSTITUTE(CONCATENATE(I89,J89,IF(K89="Identifier","ID",IF(AND(K89="Text",OR(I89&lt;&gt;"",J89&lt;&gt;"")),"",K89)),IF(AND(M89&lt;&gt;"Text",K89&lt;&gt;M89,NOT(AND(K89="URI",M89="Identifier")),NOT(AND(K89="UUID",M89="Identifier")),NOT(AND(K89="OID",M89="Identifier"))),IF(M89="Identifier","ID",M89),""))," ","")</f>
        <v>ID</v>
      </c>
      <c r="B89" s="27" t="s">
        <v>1503</v>
      </c>
      <c r="C89" s="30" t="s">
        <v>1652</v>
      </c>
      <c r="D89" s="26"/>
      <c r="E89" s="26"/>
      <c r="F89" s="26" t="str">
        <f>CONCATENATE( IF(G89="","",CONCATENATE(G89,"_ ")),H89,". ",IF(I89="","",CONCATENATE(I89,"_ ")),L89,IF(OR(I89&lt;&gt;"",L89&lt;&gt;M89),CONCATENATE(". ",M89),""))</f>
        <v>e-Auction. Identifier</v>
      </c>
      <c r="G89" s="26"/>
      <c r="H89" s="26" t="s">
        <v>437</v>
      </c>
      <c r="I89" s="26"/>
      <c r="J89" s="26"/>
      <c r="K89" s="26" t="s">
        <v>1502</v>
      </c>
      <c r="L89" s="26" t="str">
        <f>IF(J89&lt;&gt;"",CONCATENATE(J89," ",K89),K89)</f>
        <v>Identifier</v>
      </c>
      <c r="M89" s="26" t="s">
        <v>1502</v>
      </c>
      <c r="N89" s="26"/>
      <c r="O89" s="26" t="str">
        <f>IF(N89&lt;&gt;"",CONCATENATE(N89,"_ ",M89,". Type"),CONCATENATE(M89,". Type"))</f>
        <v>Identifier. Type</v>
      </c>
      <c r="P89" s="26"/>
      <c r="Q89" s="26"/>
      <c r="R89" s="26" t="s">
        <v>1492</v>
      </c>
      <c r="S89" s="26"/>
      <c r="T89" s="26"/>
      <c r="U89" s="26"/>
      <c r="Y89" s="15" t="s">
        <v>1486</v>
      </c>
      <c r="AF89" s="29">
        <v>20180220</v>
      </c>
    </row>
    <row r="90" spans="1:32" s="28" customFormat="1" ht="14.1" customHeight="1">
      <c r="A90" s="26" t="str">
        <f>SUBSTITUTE(CONCATENATE(I90,J90,IF(K90="Identifier","ID",IF(AND(K90="Text",OR(I90&lt;&gt;"",J90&lt;&gt;"")),"",K90)),IF(AND(M90&lt;&gt;"Text",K90&lt;&gt;M90,NOT(AND(K90="URI",M90="Identifier")),NOT(AND(K90="UUID",M90="Identifier")),NOT(AND(K90="OID",M90="Identifier"))),IF(M90="Identifier","ID",M90),""))," ","")</f>
        <v>URI</v>
      </c>
      <c r="B90" s="27" t="s">
        <v>1503</v>
      </c>
      <c r="C90" s="15" t="s">
        <v>1653</v>
      </c>
      <c r="D90" s="26"/>
      <c r="E90" s="26"/>
      <c r="F90" s="26" t="str">
        <f>CONCATENATE( IF(G90="","",CONCATENATE(G90,"_ ")),H90,". ",IF(I90="","",CONCATENATE(I90,"_ ")),L90,IF(OR(I90&lt;&gt;"",L90&lt;&gt;M90),CONCATENATE(". ",M90),""))</f>
        <v>e-Auction. URI. Identifier</v>
      </c>
      <c r="G90" s="26"/>
      <c r="H90" s="26" t="s">
        <v>437</v>
      </c>
      <c r="I90" s="26"/>
      <c r="J90" s="26"/>
      <c r="K90" s="15" t="s">
        <v>1501</v>
      </c>
      <c r="L90" s="15" t="str">
        <f>IF(J90&lt;&gt;"",CONCATENATE(J90," ",K90),K90)</f>
        <v>URI</v>
      </c>
      <c r="M90" s="15" t="s">
        <v>1502</v>
      </c>
      <c r="N90" s="15"/>
      <c r="O90" s="15" t="str">
        <f>IF(N90&lt;&gt;"",CONCATENATE(N90,"_ ",M90,". Type"),CONCATENATE(M90,". Type"))</f>
        <v>Identifier. Type</v>
      </c>
      <c r="P90" s="15"/>
      <c r="Q90" s="15"/>
      <c r="R90" s="15" t="s">
        <v>1492</v>
      </c>
      <c r="S90" s="15"/>
      <c r="T90" s="15"/>
      <c r="U90" s="15"/>
      <c r="V90" s="15"/>
      <c r="W90" s="15"/>
      <c r="X90" s="15" t="s">
        <v>464</v>
      </c>
      <c r="Y90" s="15" t="s">
        <v>1486</v>
      </c>
      <c r="Z90" s="15"/>
      <c r="AA90" s="28" t="s">
        <v>36</v>
      </c>
      <c r="AE90" s="28" t="s">
        <v>36</v>
      </c>
      <c r="AF90" s="18">
        <v>20180220</v>
      </c>
    </row>
    <row r="91" spans="1:32" customFormat="1">
      <c r="A91" s="15" t="str">
        <f>SUBSTITUTE(CONCATENATE(I91,J91,IF(K91="Identifier","ID",IF(AND(K91="Text",OR(I91&lt;&gt;"",J91&lt;&gt;"")),"",K91)),IF(AND(M91&lt;&gt;"Text",K91&lt;&gt;M91,NOT(AND(K91="URI",M91="Identifier")),NOT(AND(K91="UUID",M91="Identifier")),NOT(AND(K91="OID",M91="Identifier"))),IF(M91="Identifier","ID",M91),""))," ","")</f>
        <v>AdditionalInformation</v>
      </c>
      <c r="B91" s="20" t="s">
        <v>1503</v>
      </c>
      <c r="C91" s="14" t="s">
        <v>1654</v>
      </c>
      <c r="D91" s="17"/>
      <c r="E91" s="17"/>
      <c r="F91" s="15" t="str">
        <f>CONCATENATE( IF(G91="","",CONCATENATE(G91,"_ ")),H91,". ",IF(I91="","",CONCATENATE(I91,"_ ")),L91,IF(OR(I91&lt;&gt;"",L91&lt;&gt;M91),CONCATENATE(". ",M91),""))</f>
        <v>e-Auction. Additional Information. Text</v>
      </c>
      <c r="G91" s="17"/>
      <c r="H91" s="26" t="s">
        <v>437</v>
      </c>
      <c r="I91" s="15"/>
      <c r="J91" s="15"/>
      <c r="K91" s="15" t="s">
        <v>81</v>
      </c>
      <c r="L91" s="15" t="str">
        <f>IF(J91&lt;&gt;"",CONCATENATE(J91," ",K91),K91)</f>
        <v>Additional Information</v>
      </c>
      <c r="M91" s="15" t="s">
        <v>1497</v>
      </c>
      <c r="N91" s="15"/>
      <c r="O91" s="15" t="str">
        <f>IF(N91&lt;&gt;"",CONCATENATE(N91,"_ ",M91,". Type"),CONCATENATE(M91,". Type"))</f>
        <v>Text. Type</v>
      </c>
      <c r="P91" s="15"/>
      <c r="Q91" s="15"/>
      <c r="R91" s="15" t="s">
        <v>1492</v>
      </c>
      <c r="S91" s="15"/>
      <c r="T91" s="15"/>
      <c r="U91" s="15"/>
      <c r="V91" s="15"/>
      <c r="W91" s="15"/>
      <c r="X91" s="15" t="s">
        <v>448</v>
      </c>
      <c r="Y91" s="15" t="s">
        <v>1486</v>
      </c>
      <c r="Z91" s="15"/>
      <c r="AA91" s="15"/>
      <c r="AB91" s="15"/>
      <c r="AC91" s="15"/>
      <c r="AD91" s="15"/>
      <c r="AE91" s="15"/>
      <c r="AF91" s="18">
        <v>20180220</v>
      </c>
    </row>
    <row r="92" spans="1:32" s="14" customFormat="1" ht="14.1" customHeight="1">
      <c r="A92" s="12" t="str">
        <f>SUBSTITUTE(CONCATENATE(G92,H92)," ","")</f>
        <v>EvaluationProcess</v>
      </c>
      <c r="B92" s="13"/>
      <c r="C92" s="25" t="s">
        <v>1506</v>
      </c>
      <c r="D92" s="12"/>
      <c r="E92" s="12"/>
      <c r="F92" s="12" t="str">
        <f>CONCATENATE(IF(G92="","",CONCATENATE(G92,"_ ")),H92,". Details")</f>
        <v>Evaluation Process. Details</v>
      </c>
      <c r="G92" s="12"/>
      <c r="H92" s="25" t="s">
        <v>1655</v>
      </c>
      <c r="I92" s="12"/>
      <c r="J92" s="12"/>
      <c r="K92" s="12"/>
      <c r="L92" s="12"/>
      <c r="M92" s="12"/>
      <c r="N92" s="12"/>
      <c r="O92" s="12"/>
      <c r="P92" s="12"/>
      <c r="Q92" s="12"/>
      <c r="R92" s="12" t="s">
        <v>1484</v>
      </c>
      <c r="S92" s="12"/>
      <c r="T92" s="12"/>
      <c r="U92" s="12"/>
      <c r="V92" s="12"/>
      <c r="W92" s="12"/>
      <c r="X92" s="12"/>
      <c r="Y92" s="12" t="s">
        <v>1486</v>
      </c>
      <c r="Z92" s="12"/>
      <c r="AA92" s="12"/>
      <c r="AB92" s="12"/>
      <c r="AC92" s="12"/>
      <c r="AD92" s="12"/>
      <c r="AE92" s="12"/>
      <c r="AF92" s="12">
        <v>20180313</v>
      </c>
    </row>
    <row r="93" spans="1:32" s="28" customFormat="1" ht="14.1" customHeight="1">
      <c r="A93" s="26" t="str">
        <f>SUBSTITUTE(CONCATENATE(I93,J93,IF(K93="Identifier","ID",IF(AND(K93="Text",OR(I93&lt;&gt;"",J93&lt;&gt;"")),"",K93)),IF(AND(M93&lt;&gt;"Text",K93&lt;&gt;M93,NOT(AND(K93="URI",M93="Identifier")),NOT(AND(K93="UUID",M93="Identifier")),NOT(AND(K93="OID",M93="Identifier"))),IF(M93="Identifier","ID",M93),""))," ","")</f>
        <v>TenderOpeningDate</v>
      </c>
      <c r="B93" s="27" t="s">
        <v>1503</v>
      </c>
      <c r="C93" s="30" t="s">
        <v>1656</v>
      </c>
      <c r="D93" s="26"/>
      <c r="E93" s="26"/>
      <c r="F93" s="26" t="str">
        <f>CONCATENATE( IF(G93="","",CONCATENATE(G93,"_ ")),H93,". ",IF(I93="","",CONCATENATE(I93,"_ ")),L93,IF(OR(I93&lt;&gt;"",L93&lt;&gt;M93),CONCATENATE(". ",M93),""))</f>
        <v>Evaluation Process. Tender Opening Date. Date</v>
      </c>
      <c r="G93" s="26"/>
      <c r="H93" s="26" t="s">
        <v>1655</v>
      </c>
      <c r="I93" s="26"/>
      <c r="J93" s="26" t="s">
        <v>1657</v>
      </c>
      <c r="K93" s="26" t="s">
        <v>1521</v>
      </c>
      <c r="L93" s="26" t="str">
        <f>IF(J93&lt;&gt;"",CONCATENATE(J93," ",K93),K93)</f>
        <v>Tender Opening Date</v>
      </c>
      <c r="M93" s="26" t="s">
        <v>1521</v>
      </c>
      <c r="N93" s="26"/>
      <c r="O93" s="26" t="str">
        <f>IF(N93&lt;&gt;"",CONCATENATE(N93,"_ ",M93,". Type"),CONCATENATE(M93,". Type"))</f>
        <v>Date. Type</v>
      </c>
      <c r="P93" s="26"/>
      <c r="Q93" s="26"/>
      <c r="R93" s="26" t="s">
        <v>1492</v>
      </c>
      <c r="S93" s="26"/>
      <c r="T93" s="26"/>
      <c r="U93" s="26"/>
      <c r="X93" s="28" t="s">
        <v>1008</v>
      </c>
      <c r="Y93" s="15" t="s">
        <v>1486</v>
      </c>
      <c r="AA93" s="28" t="s">
        <v>36</v>
      </c>
      <c r="AF93" s="29">
        <v>20180313</v>
      </c>
    </row>
    <row r="94" spans="1:32" s="28" customFormat="1" ht="14.1" customHeight="1">
      <c r="A94" s="26" t="str">
        <f>SUBSTITUTE(CONCATENATE(I94,J94,IF(K94="Identifier","ID",IF(AND(K94="Text",OR(I94&lt;&gt;"",J94&lt;&gt;"")),"",K94)),IF(AND(M94&lt;&gt;"Text",K94&lt;&gt;M94,NOT(AND(K94="URI",M94="Identifier")),NOT(AND(K94="UUID",M94="Identifier")),NOT(AND(K94="OID",M94="Identifier"))),IF(M94="Identifier","ID",M94),""))," ","")</f>
        <v>TenderOpeningConditionsDescription</v>
      </c>
      <c r="B94" s="27" t="s">
        <v>1508</v>
      </c>
      <c r="C94" s="30" t="s">
        <v>1658</v>
      </c>
      <c r="D94" s="26"/>
      <c r="E94" s="26"/>
      <c r="F94" s="26" t="str">
        <f>CONCATENATE( IF(G94="","",CONCATENATE(G94,"_ ")),H94,". ",IF(I94="","",CONCATENATE(I94,"_ ")),L94,IF(OR(I94&lt;&gt;"",L94&lt;&gt;M94),CONCATENATE(". ",M94),""))</f>
        <v>Evaluation Process. Tender Opening Conditions Description. Description</v>
      </c>
      <c r="G94" s="26"/>
      <c r="H94" s="26" t="s">
        <v>1655</v>
      </c>
      <c r="I94" s="26"/>
      <c r="J94" s="26" t="s">
        <v>1659</v>
      </c>
      <c r="K94" s="26" t="s">
        <v>1546</v>
      </c>
      <c r="L94" s="26" t="str">
        <f>IF(J94&lt;&gt;"",CONCATENATE(J94," ",K94),K94)</f>
        <v>Tender Opening Conditions Description</v>
      </c>
      <c r="M94" s="26" t="s">
        <v>1546</v>
      </c>
      <c r="N94" s="26"/>
      <c r="O94" s="26" t="str">
        <f>IF(N94&lt;&gt;"",CONCATENATE(N94,"_ ",M94,". Type"),CONCATENATE(M94,". Type"))</f>
        <v>Description. Type</v>
      </c>
      <c r="P94" s="26"/>
      <c r="Q94" s="26"/>
      <c r="R94" s="26" t="s">
        <v>1492</v>
      </c>
      <c r="S94" s="26"/>
      <c r="T94" s="26"/>
      <c r="U94" s="26"/>
      <c r="X94" s="28" t="s">
        <v>1014</v>
      </c>
      <c r="Y94" s="15" t="s">
        <v>1486</v>
      </c>
      <c r="AA94" s="28" t="s">
        <v>36</v>
      </c>
      <c r="AF94" s="29">
        <v>20180313</v>
      </c>
    </row>
    <row r="95" spans="1:32" s="28" customFormat="1" ht="14.1" customHeight="1">
      <c r="A95" s="21" t="str">
        <f>SUBSTITUTE(SUBSTITUTE(CONCATENATE(I95,IF(L95="Identifier","ID",L95))," ",""),"_","")</f>
        <v>HasTenderingOpeningLocation</v>
      </c>
      <c r="B95" s="22" t="s">
        <v>1508</v>
      </c>
      <c r="C95" s="21" t="s">
        <v>1660</v>
      </c>
      <c r="D95" s="21"/>
      <c r="E95" s="21"/>
      <c r="F95" s="21" t="str">
        <f>CONCATENATE( IF(G95="","",CONCATENATE(G95,"_ ")),H95,". ",IF(I95="","",CONCATENATE(I95,"_ ")),L95,IF(I95="","",CONCATENATE(". ",M95)))</f>
        <v>Evaluation Process. Has_ Tendering Opening Location. Tendering Opening Location</v>
      </c>
      <c r="G95" s="21"/>
      <c r="H95" s="21" t="s">
        <v>1655</v>
      </c>
      <c r="I95" s="21" t="s">
        <v>1542</v>
      </c>
      <c r="J95" s="21"/>
      <c r="K95" s="21"/>
      <c r="L95" s="21" t="s">
        <v>1661</v>
      </c>
      <c r="M95" s="21" t="str">
        <f>L95</f>
        <v>Tendering Opening Location</v>
      </c>
      <c r="N95" s="21"/>
      <c r="O95" s="21"/>
      <c r="P95" s="21"/>
      <c r="Q95" s="21" t="s">
        <v>1662</v>
      </c>
      <c r="R95" s="21" t="s">
        <v>1526</v>
      </c>
      <c r="S95" s="21"/>
      <c r="T95" s="21"/>
      <c r="U95" s="21"/>
      <c r="V95" s="21"/>
      <c r="W95" s="21"/>
      <c r="X95" s="24" t="s">
        <v>1008</v>
      </c>
      <c r="Y95" s="24" t="s">
        <v>1486</v>
      </c>
      <c r="Z95" s="24"/>
      <c r="AA95" s="24" t="s">
        <v>36</v>
      </c>
      <c r="AB95" s="24"/>
      <c r="AC95" s="24"/>
      <c r="AD95" s="24"/>
      <c r="AE95" s="24" t="s">
        <v>36</v>
      </c>
      <c r="AF95" s="23">
        <v>20180313</v>
      </c>
    </row>
    <row r="96" spans="1:32" s="28" customFormat="1" ht="14.1" customHeight="1">
      <c r="A96" s="21" t="str">
        <f>SUBSTITUTE(SUBSTITUTE(CONCATENATE(I96,IF(L96="Identifier","ID",L96))," ",""),"_","")</f>
        <v>HasAwardingResult</v>
      </c>
      <c r="B96" s="22" t="s">
        <v>1503</v>
      </c>
      <c r="C96" s="21" t="s">
        <v>1506</v>
      </c>
      <c r="D96" s="21"/>
      <c r="E96" s="21"/>
      <c r="F96" s="21" t="str">
        <f>CONCATENATE( IF(G96="","",CONCATENATE(G96,"_ ")),H96,". ",IF(I96="","",CONCATENATE(I96,"_ ")),L96,IF(I96="","",CONCATENATE(". ",M96)))</f>
        <v>Evaluation Process. Has_ Awarding Result. Awarding Result</v>
      </c>
      <c r="G96" s="21"/>
      <c r="H96" s="21" t="s">
        <v>1655</v>
      </c>
      <c r="I96" s="21" t="s">
        <v>1542</v>
      </c>
      <c r="J96" s="21"/>
      <c r="K96" s="21"/>
      <c r="L96" s="21" t="s">
        <v>1507</v>
      </c>
      <c r="M96" s="21" t="str">
        <f>L96</f>
        <v>Awarding Result</v>
      </c>
      <c r="N96" s="21"/>
      <c r="O96" s="21"/>
      <c r="P96" s="21"/>
      <c r="Q96" s="21" t="s">
        <v>1507</v>
      </c>
      <c r="R96" s="21" t="s">
        <v>1526</v>
      </c>
      <c r="S96" s="21"/>
      <c r="T96" s="21"/>
      <c r="U96" s="21"/>
      <c r="V96" s="21"/>
      <c r="W96" s="21"/>
      <c r="X96" s="24" t="s">
        <v>1663</v>
      </c>
      <c r="Y96" s="24" t="s">
        <v>1486</v>
      </c>
      <c r="Z96" s="24"/>
      <c r="AA96" s="24" t="s">
        <v>36</v>
      </c>
      <c r="AB96" s="24"/>
      <c r="AC96" s="24"/>
      <c r="AD96" s="24"/>
      <c r="AE96" s="24"/>
      <c r="AF96" s="23">
        <v>20180313</v>
      </c>
    </row>
    <row r="97" spans="1:32" s="14" customFormat="1" ht="14.1" customHeight="1">
      <c r="A97" s="12" t="str">
        <f>SUBSTITUTE(CONCATENATE(G97,H97)," ","")</f>
        <v>FinancialAccount</v>
      </c>
      <c r="B97" s="13"/>
      <c r="C97" s="25" t="s">
        <v>1506</v>
      </c>
      <c r="D97" s="12"/>
      <c r="E97" s="12"/>
      <c r="F97" s="12" t="str">
        <f>CONCATENATE(IF(G97="","",CONCATENATE(G97,"_ ")),H97,". Details")</f>
        <v>Financial Account. Details</v>
      </c>
      <c r="G97" s="12"/>
      <c r="H97" s="25" t="s">
        <v>1635</v>
      </c>
      <c r="I97" s="12"/>
      <c r="J97" s="12"/>
      <c r="K97" s="12"/>
      <c r="L97" s="12"/>
      <c r="M97" s="12"/>
      <c r="N97" s="12"/>
      <c r="O97" s="12"/>
      <c r="P97" s="12"/>
      <c r="Q97" s="12"/>
      <c r="R97" s="12" t="s">
        <v>1484</v>
      </c>
      <c r="S97" s="12"/>
      <c r="T97" s="12"/>
      <c r="U97" s="12"/>
      <c r="V97" s="12"/>
      <c r="W97" s="12"/>
      <c r="X97" s="12"/>
      <c r="Y97" s="12" t="s">
        <v>1486</v>
      </c>
      <c r="Z97" s="12"/>
      <c r="AA97" s="12"/>
      <c r="AB97" s="12"/>
      <c r="AC97" s="12"/>
      <c r="AD97" s="12"/>
      <c r="AE97" s="12" t="s">
        <v>36</v>
      </c>
      <c r="AF97" s="12">
        <v>20180307</v>
      </c>
    </row>
    <row r="98" spans="1:32" s="28" customFormat="1" ht="14.1" customHeight="1">
      <c r="A98" s="26" t="str">
        <f t="shared" ref="A98:A105" si="12">SUBSTITUTE(CONCATENATE(I98,J98,IF(K98="Identifier","ID",IF(AND(K98="Text",OR(I98&lt;&gt;"",J98&lt;&gt;"")),"",K98)),IF(AND(M98&lt;&gt;"Text",K98&lt;&gt;M98,NOT(AND(K98="URI",M98="Identifier")),NOT(AND(K98="UUID",M98="Identifier")),NOT(AND(K98="OID",M98="Identifier"))),IF(M98="Identifier","ID",M98),""))," ","")</f>
        <v>ID</v>
      </c>
      <c r="B98" s="27" t="s">
        <v>1503</v>
      </c>
      <c r="C98" s="30" t="s">
        <v>1664</v>
      </c>
      <c r="D98" s="26"/>
      <c r="E98" s="26" t="s">
        <v>1665</v>
      </c>
      <c r="F98" s="26" t="str">
        <f t="shared" ref="F98:F105" si="13">CONCATENATE( IF(G98="","",CONCATENATE(G98,"_ ")),H98,". ",IF(I98="","",CONCATENATE(I98,"_ ")),L98,IF(OR(I98&lt;&gt;"",L98&lt;&gt;M98),CONCATENATE(". ",M98),""))</f>
        <v>Financial Account. Identifier</v>
      </c>
      <c r="G98" s="26"/>
      <c r="H98" s="26" t="s">
        <v>1635</v>
      </c>
      <c r="I98" s="26"/>
      <c r="J98" s="26"/>
      <c r="K98" s="26" t="s">
        <v>1502</v>
      </c>
      <c r="L98" s="26" t="str">
        <f t="shared" ref="L98:L105" si="14">IF(J98&lt;&gt;"",CONCATENATE(J98," ",K98),K98)</f>
        <v>Identifier</v>
      </c>
      <c r="M98" s="26" t="s">
        <v>1502</v>
      </c>
      <c r="N98" s="26"/>
      <c r="O98" s="26" t="str">
        <f t="shared" ref="O98:O105" si="15">IF(N98&lt;&gt;"",CONCATENATE(N98,"_ ",M98,". Type"),CONCATENATE(M98,". Type"))</f>
        <v>Identifier. Type</v>
      </c>
      <c r="P98" s="26"/>
      <c r="Q98" s="26"/>
      <c r="R98" s="26" t="s">
        <v>1492</v>
      </c>
      <c r="S98" s="26"/>
      <c r="T98" s="26"/>
      <c r="U98" s="26"/>
      <c r="Y98" s="15" t="s">
        <v>1486</v>
      </c>
      <c r="AE98" s="28" t="s">
        <v>36</v>
      </c>
      <c r="AF98" s="29">
        <v>20180307</v>
      </c>
    </row>
    <row r="99" spans="1:32" s="28" customFormat="1" ht="14.1" customHeight="1">
      <c r="A99" s="26" t="str">
        <f t="shared" si="12"/>
        <v>Name</v>
      </c>
      <c r="B99" s="27" t="s">
        <v>1503</v>
      </c>
      <c r="C99" s="30" t="s">
        <v>1666</v>
      </c>
      <c r="D99" s="26"/>
      <c r="E99" s="26"/>
      <c r="F99" s="26" t="str">
        <f t="shared" si="13"/>
        <v>Financial Account. Name</v>
      </c>
      <c r="G99" s="26"/>
      <c r="H99" s="26" t="s">
        <v>1635</v>
      </c>
      <c r="I99" s="26"/>
      <c r="J99" s="26"/>
      <c r="K99" s="26" t="s">
        <v>933</v>
      </c>
      <c r="L99" s="26" t="str">
        <f t="shared" si="14"/>
        <v>Name</v>
      </c>
      <c r="M99" s="26" t="s">
        <v>933</v>
      </c>
      <c r="N99" s="26"/>
      <c r="O99" s="26" t="str">
        <f t="shared" si="15"/>
        <v>Name. Type</v>
      </c>
      <c r="P99" s="26"/>
      <c r="Q99" s="26"/>
      <c r="R99" s="26" t="s">
        <v>1492</v>
      </c>
      <c r="S99" s="26"/>
      <c r="T99" s="26"/>
      <c r="U99" s="26"/>
      <c r="Y99" s="15" t="s">
        <v>1486</v>
      </c>
      <c r="AE99" s="28" t="s">
        <v>36</v>
      </c>
      <c r="AF99" s="29">
        <v>20180307</v>
      </c>
    </row>
    <row r="100" spans="1:32" s="28" customFormat="1" ht="14.1" customHeight="1">
      <c r="A100" s="26" t="str">
        <f t="shared" si="12"/>
        <v>AliasName</v>
      </c>
      <c r="B100" s="27" t="s">
        <v>1503</v>
      </c>
      <c r="C100" s="30" t="s">
        <v>1667</v>
      </c>
      <c r="D100" s="26"/>
      <c r="E100" s="26"/>
      <c r="F100" s="26" t="str">
        <f t="shared" si="13"/>
        <v>Financial Account. Alias_ Name. Name</v>
      </c>
      <c r="G100" s="26"/>
      <c r="H100" s="26" t="s">
        <v>1635</v>
      </c>
      <c r="I100" s="26" t="s">
        <v>1668</v>
      </c>
      <c r="J100" s="26"/>
      <c r="K100" s="26" t="s">
        <v>933</v>
      </c>
      <c r="L100" s="26" t="str">
        <f t="shared" si="14"/>
        <v>Name</v>
      </c>
      <c r="M100" s="26" t="s">
        <v>933</v>
      </c>
      <c r="N100" s="26"/>
      <c r="O100" s="26" t="str">
        <f t="shared" si="15"/>
        <v>Name. Type</v>
      </c>
      <c r="P100" s="26"/>
      <c r="Q100" s="26"/>
      <c r="R100" s="26" t="s">
        <v>1492</v>
      </c>
      <c r="S100" s="26"/>
      <c r="T100" s="26"/>
      <c r="U100" s="26"/>
      <c r="Y100" s="15" t="s">
        <v>1486</v>
      </c>
      <c r="AE100" s="28" t="s">
        <v>36</v>
      </c>
      <c r="AF100" s="29">
        <v>20180307</v>
      </c>
    </row>
    <row r="101" spans="1:32" s="28" customFormat="1" ht="14.1" customHeight="1">
      <c r="A101" s="26" t="str">
        <f t="shared" si="12"/>
        <v>AccountTypeCode</v>
      </c>
      <c r="B101" s="27" t="s">
        <v>1503</v>
      </c>
      <c r="C101" s="30" t="s">
        <v>1669</v>
      </c>
      <c r="D101" s="26"/>
      <c r="E101" s="26"/>
      <c r="F101" s="26" t="str">
        <f t="shared" si="13"/>
        <v>Financial Account. Account Type Code. Code</v>
      </c>
      <c r="G101" s="26"/>
      <c r="H101" s="26" t="s">
        <v>1635</v>
      </c>
      <c r="I101" s="26"/>
      <c r="J101" s="26" t="s">
        <v>1670</v>
      </c>
      <c r="K101" s="26" t="s">
        <v>1491</v>
      </c>
      <c r="L101" s="26" t="str">
        <f t="shared" si="14"/>
        <v>Account Type Code</v>
      </c>
      <c r="M101" s="26" t="s">
        <v>1491</v>
      </c>
      <c r="N101" s="26"/>
      <c r="O101" s="26" t="str">
        <f t="shared" si="15"/>
        <v>Code. Type</v>
      </c>
      <c r="P101" s="26"/>
      <c r="Q101" s="26"/>
      <c r="R101" s="26" t="s">
        <v>1492</v>
      </c>
      <c r="S101" s="26"/>
      <c r="T101" s="26"/>
      <c r="U101" s="26"/>
      <c r="Y101" s="15" t="s">
        <v>1486</v>
      </c>
      <c r="AE101" s="28" t="s">
        <v>36</v>
      </c>
      <c r="AF101" s="29">
        <v>20180307</v>
      </c>
    </row>
    <row r="102" spans="1:32" s="28" customFormat="1" ht="14.1" customHeight="1">
      <c r="A102" s="26" t="str">
        <f t="shared" si="12"/>
        <v>AccountFormatCode</v>
      </c>
      <c r="B102" s="27" t="s">
        <v>1503</v>
      </c>
      <c r="C102" s="30" t="s">
        <v>1671</v>
      </c>
      <c r="D102" s="26"/>
      <c r="E102" s="26" t="s">
        <v>1672</v>
      </c>
      <c r="F102" s="26" t="str">
        <f t="shared" si="13"/>
        <v>Financial Account. Account Format Code. Code</v>
      </c>
      <c r="G102" s="26"/>
      <c r="H102" s="26" t="s">
        <v>1635</v>
      </c>
      <c r="I102" s="26"/>
      <c r="J102" s="26" t="s">
        <v>1673</v>
      </c>
      <c r="K102" s="26" t="s">
        <v>1491</v>
      </c>
      <c r="L102" s="26" t="str">
        <f t="shared" si="14"/>
        <v>Account Format Code</v>
      </c>
      <c r="M102" s="26" t="s">
        <v>1491</v>
      </c>
      <c r="N102" s="26"/>
      <c r="O102" s="26" t="str">
        <f t="shared" si="15"/>
        <v>Code. Type</v>
      </c>
      <c r="P102" s="26"/>
      <c r="Q102" s="26"/>
      <c r="R102" s="26" t="s">
        <v>1492</v>
      </c>
      <c r="S102" s="26"/>
      <c r="T102" s="26"/>
      <c r="U102" s="26"/>
      <c r="Y102" s="15" t="s">
        <v>1486</v>
      </c>
      <c r="AE102" s="28" t="s">
        <v>36</v>
      </c>
      <c r="AF102" s="29">
        <v>20180307</v>
      </c>
    </row>
    <row r="103" spans="1:32" s="28" customFormat="1" ht="14.1" customHeight="1">
      <c r="A103" s="26" t="str">
        <f t="shared" si="12"/>
        <v>CurrencyCode</v>
      </c>
      <c r="B103" s="27" t="s">
        <v>1503</v>
      </c>
      <c r="C103" s="30" t="s">
        <v>1674</v>
      </c>
      <c r="D103" s="26"/>
      <c r="E103" s="26"/>
      <c r="F103" s="26" t="str">
        <f t="shared" si="13"/>
        <v>Financial Account. Currency Code. Code</v>
      </c>
      <c r="G103" s="26"/>
      <c r="H103" s="26" t="s">
        <v>1635</v>
      </c>
      <c r="I103" s="26"/>
      <c r="J103" s="26" t="s">
        <v>1675</v>
      </c>
      <c r="K103" s="26" t="s">
        <v>1491</v>
      </c>
      <c r="L103" s="26" t="str">
        <f t="shared" si="14"/>
        <v>Currency Code</v>
      </c>
      <c r="M103" s="26" t="s">
        <v>1491</v>
      </c>
      <c r="N103" s="26"/>
      <c r="O103" s="26" t="str">
        <f t="shared" si="15"/>
        <v>Code. Type</v>
      </c>
      <c r="P103" s="26" t="s">
        <v>1675</v>
      </c>
      <c r="Q103" s="26"/>
      <c r="R103" s="26" t="s">
        <v>1492</v>
      </c>
      <c r="S103" s="26"/>
      <c r="T103" s="26"/>
      <c r="U103" s="26"/>
      <c r="Y103" s="15" t="s">
        <v>1486</v>
      </c>
      <c r="AE103" s="28" t="s">
        <v>36</v>
      </c>
      <c r="AF103" s="29">
        <v>20180307</v>
      </c>
    </row>
    <row r="104" spans="1:32" s="28" customFormat="1" ht="14.1" customHeight="1">
      <c r="A104" s="26" t="str">
        <f t="shared" si="12"/>
        <v>PaymentNote</v>
      </c>
      <c r="B104" s="27" t="s">
        <v>1508</v>
      </c>
      <c r="C104" s="30" t="s">
        <v>1676</v>
      </c>
      <c r="D104" s="26"/>
      <c r="E104" s="26"/>
      <c r="F104" s="26" t="str">
        <f t="shared" si="13"/>
        <v>Financial Account. Payment_ Note. Note</v>
      </c>
      <c r="G104" s="26"/>
      <c r="H104" s="26" t="s">
        <v>1635</v>
      </c>
      <c r="I104" s="26" t="s">
        <v>1677</v>
      </c>
      <c r="J104" s="26"/>
      <c r="K104" s="26" t="s">
        <v>1678</v>
      </c>
      <c r="L104" s="26" t="str">
        <f t="shared" si="14"/>
        <v>Note</v>
      </c>
      <c r="M104" s="26" t="s">
        <v>1678</v>
      </c>
      <c r="N104" s="26"/>
      <c r="O104" s="26" t="str">
        <f t="shared" si="15"/>
        <v>Note. Type</v>
      </c>
      <c r="P104" s="26"/>
      <c r="Q104" s="26"/>
      <c r="R104" s="26" t="s">
        <v>1492</v>
      </c>
      <c r="S104" s="26"/>
      <c r="T104" s="26"/>
      <c r="U104" s="26"/>
      <c r="Y104" s="15" t="s">
        <v>1486</v>
      </c>
      <c r="AE104" s="28" t="s">
        <v>36</v>
      </c>
      <c r="AF104" s="29">
        <v>20180307</v>
      </c>
    </row>
    <row r="105" spans="1:32" s="28" customFormat="1" ht="14.1" customHeight="1">
      <c r="A105" s="26" t="str">
        <f t="shared" si="12"/>
        <v>CountryCode</v>
      </c>
      <c r="B105" s="27">
        <v>1</v>
      </c>
      <c r="C105" s="30" t="s">
        <v>1631</v>
      </c>
      <c r="D105" s="26"/>
      <c r="E105" s="26"/>
      <c r="F105" s="26" t="str">
        <f t="shared" si="13"/>
        <v>Financial Account. Country Code. Code</v>
      </c>
      <c r="G105" s="26"/>
      <c r="H105" s="26" t="s">
        <v>1635</v>
      </c>
      <c r="I105" s="26"/>
      <c r="J105" s="26" t="s">
        <v>358</v>
      </c>
      <c r="K105" s="26" t="s">
        <v>1491</v>
      </c>
      <c r="L105" s="26" t="str">
        <f t="shared" si="14"/>
        <v>Country Code</v>
      </c>
      <c r="M105" s="26" t="s">
        <v>1491</v>
      </c>
      <c r="N105" s="26"/>
      <c r="O105" s="26" t="str">
        <f t="shared" si="15"/>
        <v>Code. Type</v>
      </c>
      <c r="P105" s="26"/>
      <c r="Q105" s="26"/>
      <c r="R105" s="26" t="s">
        <v>1492</v>
      </c>
      <c r="S105" s="26"/>
      <c r="T105" s="26" t="s">
        <v>1632</v>
      </c>
      <c r="U105" s="26"/>
      <c r="X105" s="28" t="s">
        <v>358</v>
      </c>
      <c r="Y105" s="15" t="s">
        <v>1486</v>
      </c>
      <c r="AE105" s="28" t="s">
        <v>36</v>
      </c>
      <c r="AF105" s="29">
        <v>20180307</v>
      </c>
    </row>
    <row r="106" spans="1:32" s="14" customFormat="1" ht="14.1" customHeight="1">
      <c r="A106" s="12" t="str">
        <f>SUBSTITUTE(CONCATENATE(G106,H106)," ","")</f>
        <v>FrameworkAgreement</v>
      </c>
      <c r="B106" s="13"/>
      <c r="C106" s="25" t="s">
        <v>1679</v>
      </c>
      <c r="D106" s="12"/>
      <c r="E106" s="12"/>
      <c r="F106" s="12" t="str">
        <f>CONCATENATE(IF(G106="","",CONCATENATE(G106,"_ ")),H106,". Details")</f>
        <v>Framework Agreement. Details</v>
      </c>
      <c r="G106" s="12"/>
      <c r="H106" s="25" t="s">
        <v>1680</v>
      </c>
      <c r="I106" s="12"/>
      <c r="J106" s="12"/>
      <c r="K106" s="12"/>
      <c r="L106" s="12"/>
      <c r="M106" s="12"/>
      <c r="N106" s="12"/>
      <c r="O106" s="12"/>
      <c r="P106" s="12"/>
      <c r="Q106" s="12"/>
      <c r="R106" s="12" t="s">
        <v>1484</v>
      </c>
      <c r="S106" s="12" t="s">
        <v>1651</v>
      </c>
      <c r="T106" s="12"/>
      <c r="U106" s="12"/>
      <c r="V106" s="12"/>
      <c r="W106" s="12"/>
      <c r="X106" s="12"/>
      <c r="Y106" s="12" t="s">
        <v>1486</v>
      </c>
      <c r="Z106" s="12"/>
      <c r="AA106" s="12" t="s">
        <v>36</v>
      </c>
      <c r="AB106" s="12"/>
      <c r="AC106" s="12" t="s">
        <v>36</v>
      </c>
      <c r="AD106" s="12"/>
      <c r="AE106" s="12" t="s">
        <v>36</v>
      </c>
      <c r="AF106" s="12">
        <v>20180308</v>
      </c>
    </row>
    <row r="107" spans="1:32" s="28" customFormat="1" ht="14.1" customHeight="1">
      <c r="A107" s="26" t="str">
        <f t="shared" ref="A107:A113" si="16">SUBSTITUTE(CONCATENATE(I107,J107,IF(K107="Identifier","ID",IF(AND(K107="Text",OR(I107&lt;&gt;"",J107&lt;&gt;"")),"",K107)),IF(AND(M107&lt;&gt;"Text",K107&lt;&gt;M107,NOT(AND(K107="URI",M107="Identifier")),NOT(AND(K107="UUID",M107="Identifier")),NOT(AND(K107="OID",M107="Identifier"))),IF(M107="Identifier","ID",M107),""))," ","")</f>
        <v>ID</v>
      </c>
      <c r="B107" s="27" t="s">
        <v>1503</v>
      </c>
      <c r="C107" s="30" t="s">
        <v>1652</v>
      </c>
      <c r="D107" s="26"/>
      <c r="E107" s="26"/>
      <c r="F107" s="26" t="str">
        <f t="shared" ref="F107:F113" si="17">CONCATENATE( IF(G107="","",CONCATENATE(G107,"_ ")),H107,". ",IF(I107="","",CONCATENATE(I107,"_ ")),L107,IF(OR(I107&lt;&gt;"",L107&lt;&gt;M107),CONCATENATE(". ",M107),""))</f>
        <v>Framework Agreement. Identifier</v>
      </c>
      <c r="G107" s="26"/>
      <c r="H107" s="26" t="s">
        <v>1680</v>
      </c>
      <c r="I107" s="26"/>
      <c r="J107" s="26"/>
      <c r="K107" s="26" t="s">
        <v>1502</v>
      </c>
      <c r="L107" s="26" t="str">
        <f t="shared" ref="L107:L113" si="18">IF(J107&lt;&gt;"",CONCATENATE(J107," ",K107),K107)</f>
        <v>Identifier</v>
      </c>
      <c r="M107" s="26" t="s">
        <v>1502</v>
      </c>
      <c r="N107" s="26"/>
      <c r="O107" s="26" t="str">
        <f t="shared" ref="O107:O113" si="19">IF(N107&lt;&gt;"",CONCATENATE(N107,"_ ",M107,". Type"),CONCATENATE(M107,". Type"))</f>
        <v>Identifier. Type</v>
      </c>
      <c r="P107" s="26"/>
      <c r="Q107" s="26"/>
      <c r="R107" s="26" t="s">
        <v>1492</v>
      </c>
      <c r="S107" s="26"/>
      <c r="T107" s="26"/>
      <c r="U107" s="26"/>
      <c r="Y107" s="15" t="s">
        <v>1486</v>
      </c>
      <c r="AF107" s="29">
        <v>20180308</v>
      </c>
    </row>
    <row r="108" spans="1:32" s="28" customFormat="1" ht="14.1" customHeight="1">
      <c r="A108" s="26" t="str">
        <f t="shared" si="16"/>
        <v>TypeCode</v>
      </c>
      <c r="B108" s="27">
        <v>1</v>
      </c>
      <c r="C108" s="15" t="s">
        <v>1681</v>
      </c>
      <c r="D108" s="26" t="s">
        <v>1682</v>
      </c>
      <c r="E108" s="26"/>
      <c r="F108" s="26" t="str">
        <f t="shared" si="17"/>
        <v>Framework Agreement. Type Code. Text</v>
      </c>
      <c r="G108" s="26"/>
      <c r="H108" s="26" t="s">
        <v>1680</v>
      </c>
      <c r="I108" s="26"/>
      <c r="J108" s="15" t="s">
        <v>1591</v>
      </c>
      <c r="K108" s="15" t="s">
        <v>1491</v>
      </c>
      <c r="L108" s="15" t="str">
        <f t="shared" si="18"/>
        <v>Type Code</v>
      </c>
      <c r="M108" s="15" t="s">
        <v>1497</v>
      </c>
      <c r="N108" s="15"/>
      <c r="O108" s="15" t="str">
        <f t="shared" si="19"/>
        <v>Text. Type</v>
      </c>
      <c r="P108" s="15"/>
      <c r="Q108" s="15"/>
      <c r="R108" s="15" t="s">
        <v>1492</v>
      </c>
      <c r="S108" s="15"/>
      <c r="T108" s="15"/>
      <c r="U108" s="15"/>
      <c r="V108" s="15"/>
      <c r="W108" s="15"/>
      <c r="X108" s="15" t="s">
        <v>667</v>
      </c>
      <c r="Y108" s="15" t="s">
        <v>1486</v>
      </c>
      <c r="Z108" s="15"/>
      <c r="AA108" s="28" t="s">
        <v>36</v>
      </c>
      <c r="AD108" s="28" t="s">
        <v>1487</v>
      </c>
      <c r="AE108" s="28" t="s">
        <v>1487</v>
      </c>
      <c r="AF108" s="18">
        <v>20180308</v>
      </c>
    </row>
    <row r="109" spans="1:32" s="28" customFormat="1" ht="14.1" customHeight="1">
      <c r="A109" s="26" t="str">
        <f t="shared" si="16"/>
        <v>AddedCategoryBuyer</v>
      </c>
      <c r="B109" s="27" t="s">
        <v>1508</v>
      </c>
      <c r="C109" s="15" t="s">
        <v>77</v>
      </c>
      <c r="D109" s="26"/>
      <c r="E109" s="26"/>
      <c r="F109" s="26" t="str">
        <f t="shared" si="17"/>
        <v>Framework Agreement. Added Category Buyer Text. Text</v>
      </c>
      <c r="G109" s="26"/>
      <c r="H109" s="26" t="s">
        <v>1680</v>
      </c>
      <c r="I109" s="26"/>
      <c r="J109" s="15" t="s">
        <v>1683</v>
      </c>
      <c r="K109" s="15" t="s">
        <v>1497</v>
      </c>
      <c r="L109" s="15" t="str">
        <f t="shared" si="18"/>
        <v>Added Category Buyer Text</v>
      </c>
      <c r="M109" s="15" t="s">
        <v>1497</v>
      </c>
      <c r="N109" s="15"/>
      <c r="O109" s="15" t="str">
        <f t="shared" si="19"/>
        <v>Text. Type</v>
      </c>
      <c r="P109" s="15"/>
      <c r="Q109" s="15"/>
      <c r="R109" s="15" t="s">
        <v>1492</v>
      </c>
      <c r="S109" s="15"/>
      <c r="T109" s="15"/>
      <c r="U109" s="15"/>
      <c r="V109" s="15"/>
      <c r="W109" s="15"/>
      <c r="X109" s="15" t="s">
        <v>76</v>
      </c>
      <c r="Y109" s="15" t="s">
        <v>1486</v>
      </c>
      <c r="Z109" s="15"/>
      <c r="AA109" s="15"/>
      <c r="AB109" s="15"/>
      <c r="AC109" s="15"/>
      <c r="AD109" s="15" t="s">
        <v>36</v>
      </c>
      <c r="AE109" s="15" t="s">
        <v>36</v>
      </c>
      <c r="AF109" s="18">
        <v>20180308</v>
      </c>
    </row>
    <row r="110" spans="1:32" s="28" customFormat="1" ht="14.1" customHeight="1">
      <c r="A110" s="26" t="str">
        <f t="shared" si="16"/>
        <v>ExtensionJustification</v>
      </c>
      <c r="B110" s="27" t="s">
        <v>1508</v>
      </c>
      <c r="C110" s="15" t="s">
        <v>1684</v>
      </c>
      <c r="D110" s="26"/>
      <c r="E110" s="26"/>
      <c r="F110" s="26" t="str">
        <f t="shared" si="17"/>
        <v>Framework Agreement. Extension Justification Text. Text</v>
      </c>
      <c r="G110" s="26"/>
      <c r="H110" s="26" t="s">
        <v>1680</v>
      </c>
      <c r="I110" s="26"/>
      <c r="J110" s="15" t="s">
        <v>1685</v>
      </c>
      <c r="K110" s="15" t="s">
        <v>1497</v>
      </c>
      <c r="L110" s="15" t="str">
        <f t="shared" si="18"/>
        <v>Extension Justification Text</v>
      </c>
      <c r="M110" s="15" t="s">
        <v>1497</v>
      </c>
      <c r="N110" s="15"/>
      <c r="O110" s="15" t="str">
        <f t="shared" si="19"/>
        <v>Text. Type</v>
      </c>
      <c r="P110" s="15"/>
      <c r="Q110" s="15"/>
      <c r="R110" s="15" t="s">
        <v>1492</v>
      </c>
      <c r="S110" s="15"/>
      <c r="T110" s="15"/>
      <c r="U110" s="15"/>
      <c r="V110" s="15"/>
      <c r="W110" s="15"/>
      <c r="X110" s="15"/>
      <c r="Y110" s="15" t="s">
        <v>1486</v>
      </c>
      <c r="Z110" s="15"/>
      <c r="AA110" s="15" t="s">
        <v>36</v>
      </c>
      <c r="AB110" s="15"/>
      <c r="AC110" s="15"/>
      <c r="AD110" s="15"/>
      <c r="AE110" s="15" t="s">
        <v>1505</v>
      </c>
      <c r="AF110" s="18">
        <v>20180308</v>
      </c>
    </row>
    <row r="111" spans="1:32" s="28" customFormat="1" ht="14.1" customHeight="1">
      <c r="A111" s="26" t="str">
        <f t="shared" si="16"/>
        <v>MaximumVallueAllLotsAmount</v>
      </c>
      <c r="B111" s="27" t="s">
        <v>1503</v>
      </c>
      <c r="C111" s="15" t="s">
        <v>691</v>
      </c>
      <c r="D111" s="26"/>
      <c r="E111" s="26"/>
      <c r="F111" s="26" t="str">
        <f t="shared" si="17"/>
        <v>Framework Agreement. Maximum Vallue All Lots Amount. Amount</v>
      </c>
      <c r="G111" s="26"/>
      <c r="H111" s="26" t="s">
        <v>1680</v>
      </c>
      <c r="I111" s="26"/>
      <c r="J111" s="15" t="s">
        <v>1686</v>
      </c>
      <c r="K111" s="15" t="s">
        <v>1687</v>
      </c>
      <c r="L111" s="15" t="str">
        <f t="shared" si="18"/>
        <v>Maximum Vallue All Lots Amount</v>
      </c>
      <c r="M111" s="15" t="s">
        <v>1687</v>
      </c>
      <c r="N111" s="15"/>
      <c r="O111" s="15" t="str">
        <f t="shared" si="19"/>
        <v>Amount. Type</v>
      </c>
      <c r="P111" s="15"/>
      <c r="Q111" s="15"/>
      <c r="R111" s="15" t="s">
        <v>1492</v>
      </c>
      <c r="S111" s="15"/>
      <c r="T111" s="15"/>
      <c r="U111" s="15"/>
      <c r="V111" s="15"/>
      <c r="W111" s="15"/>
      <c r="X111" s="15" t="s">
        <v>689</v>
      </c>
      <c r="Y111" s="15" t="s">
        <v>1486</v>
      </c>
      <c r="Z111" s="15"/>
      <c r="AA111" s="15" t="s">
        <v>36</v>
      </c>
      <c r="AB111" s="15"/>
      <c r="AC111" s="15"/>
      <c r="AD111" s="15"/>
      <c r="AE111" s="15" t="s">
        <v>1487</v>
      </c>
      <c r="AF111" s="18">
        <v>20180308</v>
      </c>
    </row>
    <row r="112" spans="1:32" s="28" customFormat="1" ht="14.1" customHeight="1">
      <c r="A112" s="26" t="str">
        <f t="shared" si="16"/>
        <v>MaximumTotalValueAmount</v>
      </c>
      <c r="B112" s="27" t="s">
        <v>1503</v>
      </c>
      <c r="C112" s="15" t="s">
        <v>886</v>
      </c>
      <c r="D112" s="26"/>
      <c r="E112" s="26"/>
      <c r="F112" s="26" t="str">
        <f t="shared" si="17"/>
        <v>Framework Agreement. Maximum Total Value Amount. Amount</v>
      </c>
      <c r="G112" s="26"/>
      <c r="H112" s="26" t="s">
        <v>1680</v>
      </c>
      <c r="I112" s="26"/>
      <c r="J112" s="15" t="s">
        <v>1688</v>
      </c>
      <c r="K112" s="15" t="s">
        <v>1687</v>
      </c>
      <c r="L112" s="15" t="str">
        <f t="shared" si="18"/>
        <v>Maximum Total Value Amount</v>
      </c>
      <c r="M112" s="15" t="s">
        <v>1687</v>
      </c>
      <c r="N112" s="15"/>
      <c r="O112" s="15" t="str">
        <f t="shared" si="19"/>
        <v>Amount. Type</v>
      </c>
      <c r="P112" s="15"/>
      <c r="Q112" s="15"/>
      <c r="R112" s="15" t="s">
        <v>1492</v>
      </c>
      <c r="S112" s="15"/>
      <c r="T112" s="15"/>
      <c r="U112" s="15"/>
      <c r="V112" s="15"/>
      <c r="W112" s="15"/>
      <c r="X112" s="15" t="s">
        <v>885</v>
      </c>
      <c r="Y112" s="15" t="s">
        <v>1486</v>
      </c>
      <c r="Z112" s="15"/>
      <c r="AA112" s="15" t="s">
        <v>36</v>
      </c>
      <c r="AB112" s="15"/>
      <c r="AC112" s="15"/>
      <c r="AD112" s="15"/>
      <c r="AE112" s="15"/>
      <c r="AF112" s="18">
        <v>20180308</v>
      </c>
    </row>
    <row r="113" spans="1:32" customFormat="1" ht="14.1" customHeight="1">
      <c r="A113" s="38" t="str">
        <f t="shared" si="16"/>
        <v>MaximumNumberParticipantsQuantity</v>
      </c>
      <c r="B113" s="39" t="s">
        <v>1503</v>
      </c>
      <c r="C113" s="40" t="s">
        <v>1689</v>
      </c>
      <c r="D113" s="41"/>
      <c r="E113" s="41"/>
      <c r="F113" s="26" t="str">
        <f t="shared" si="17"/>
        <v>Framework Agreement. Maximum Number Participants Quantity. Quantity</v>
      </c>
      <c r="G113" s="41"/>
      <c r="H113" s="26" t="s">
        <v>1680</v>
      </c>
      <c r="I113" s="41"/>
      <c r="J113" s="15" t="s">
        <v>1690</v>
      </c>
      <c r="K113" s="41" t="s">
        <v>1691</v>
      </c>
      <c r="L113" s="38" t="str">
        <f t="shared" si="18"/>
        <v>Maximum Number Participants Quantity</v>
      </c>
      <c r="M113" s="41" t="s">
        <v>1691</v>
      </c>
      <c r="N113" s="41"/>
      <c r="O113" s="41" t="str">
        <f t="shared" si="19"/>
        <v>Quantity. Type</v>
      </c>
      <c r="P113" s="41"/>
      <c r="Q113" s="41"/>
      <c r="R113" s="41" t="s">
        <v>1492</v>
      </c>
      <c r="S113" s="41"/>
      <c r="T113" s="15"/>
      <c r="U113" s="15"/>
      <c r="V113" s="15"/>
      <c r="W113" s="15"/>
      <c r="X113" s="15" t="s">
        <v>879</v>
      </c>
      <c r="Y113" s="15" t="s">
        <v>1486</v>
      </c>
      <c r="Z113" s="15"/>
      <c r="AA113" s="15" t="s">
        <v>36</v>
      </c>
      <c r="AB113" s="15"/>
      <c r="AC113" s="15"/>
      <c r="AD113" s="15" t="s">
        <v>36</v>
      </c>
      <c r="AE113" s="15"/>
      <c r="AF113" s="18">
        <v>20180308</v>
      </c>
    </row>
    <row r="114" spans="1:32" s="28" customFormat="1" ht="14.1" customHeight="1">
      <c r="A114" s="21" t="str">
        <f>SUBSTITUTE(SUBSTITUTE(CONCATENATE(I114,IF(L114="Identifier","ID",L114))," ",""),"_","")</f>
        <v>HasDurationPeriod</v>
      </c>
      <c r="B114" s="22">
        <v>1</v>
      </c>
      <c r="C114" s="21" t="s">
        <v>1692</v>
      </c>
      <c r="D114" s="21"/>
      <c r="E114" s="21" t="s">
        <v>1693</v>
      </c>
      <c r="F114" s="21" t="str">
        <f>CONCATENATE( IF(G114="","",CONCATENATE(G114,"_ ")),H114,". ",IF(I114="","",CONCATENATE(I114,"_ ")),L114,IF(I114="","",CONCATENATE(". ",M114)))</f>
        <v>Framework Agreement. Has_ Duration_ Period. Duration_ Period</v>
      </c>
      <c r="G114" s="21"/>
      <c r="H114" s="21" t="s">
        <v>1680</v>
      </c>
      <c r="I114" s="21" t="s">
        <v>1542</v>
      </c>
      <c r="J114" s="21"/>
      <c r="K114" s="21"/>
      <c r="L114" s="21" t="str">
        <f>CONCATENATE(IF(P114="","",CONCATENATE(P114,"_ ")),Q114)</f>
        <v>Duration_ Period</v>
      </c>
      <c r="M114" s="21" t="str">
        <f>L114</f>
        <v>Duration_ Period</v>
      </c>
      <c r="N114" s="21"/>
      <c r="O114" s="21"/>
      <c r="P114" s="21" t="s">
        <v>1694</v>
      </c>
      <c r="Q114" s="21" t="s">
        <v>1550</v>
      </c>
      <c r="R114" s="21" t="s">
        <v>1526</v>
      </c>
      <c r="S114" s="21"/>
      <c r="T114" s="21"/>
      <c r="U114" s="21"/>
      <c r="V114" s="21"/>
      <c r="W114" s="21"/>
      <c r="X114" s="24" t="s">
        <v>683</v>
      </c>
      <c r="Y114" s="24" t="s">
        <v>1486</v>
      </c>
      <c r="Z114" s="24"/>
      <c r="AA114" s="24" t="s">
        <v>36</v>
      </c>
      <c r="AB114" s="24"/>
      <c r="AC114" s="24"/>
      <c r="AD114" s="24"/>
      <c r="AE114" s="24" t="s">
        <v>1695</v>
      </c>
      <c r="AF114" s="23">
        <v>20180308</v>
      </c>
    </row>
    <row r="115" spans="1:32" s="14" customFormat="1" ht="14.1" customHeight="1">
      <c r="A115" s="12" t="str">
        <f>SUBSTITUTE(CONCATENATE(G115,H115)," ","")</f>
        <v>FundsIdentification</v>
      </c>
      <c r="B115" s="13"/>
      <c r="C115" s="25" t="s">
        <v>1696</v>
      </c>
      <c r="D115" s="12"/>
      <c r="E115" s="12" t="s">
        <v>1697</v>
      </c>
      <c r="F115" s="12" t="str">
        <f>CONCATENATE(IF(G115="","",CONCATENATE(G115,"_ ")),H115,". Details")</f>
        <v>Funds Identification. Details</v>
      </c>
      <c r="G115" s="12"/>
      <c r="H115" s="25" t="s">
        <v>1698</v>
      </c>
      <c r="I115" s="12"/>
      <c r="J115" s="12"/>
      <c r="K115" s="12"/>
      <c r="L115" s="12"/>
      <c r="M115" s="12"/>
      <c r="N115" s="12"/>
      <c r="O115" s="12"/>
      <c r="P115" s="12"/>
      <c r="Q115" s="12"/>
      <c r="R115" s="12" t="s">
        <v>1484</v>
      </c>
      <c r="S115" s="12"/>
      <c r="T115" s="12"/>
      <c r="U115" s="12"/>
      <c r="V115" s="12"/>
      <c r="W115" s="12"/>
      <c r="X115" s="12"/>
      <c r="Y115" s="12" t="s">
        <v>1486</v>
      </c>
      <c r="Z115" s="12"/>
      <c r="AA115" s="12"/>
      <c r="AB115" s="12"/>
      <c r="AC115" s="12"/>
      <c r="AD115" s="12"/>
      <c r="AE115" s="12"/>
      <c r="AF115" s="12">
        <v>20180228</v>
      </c>
    </row>
    <row r="116" spans="1:32" s="28" customFormat="1" ht="14.1" customHeight="1">
      <c r="A116" s="26" t="str">
        <f>SUBSTITUTE(CONCATENATE(I116,J116,IF(K116="Identifier","ID",IF(AND(K116="Text",OR(I116&lt;&gt;"",J116&lt;&gt;"")),"",K116)),IF(AND(M116&lt;&gt;"Text",K116&lt;&gt;M116,NOT(AND(K116="URI",M116="Identifier")),NOT(AND(K116="UUID",M116="Identifier")),NOT(AND(K116="OID",M116="Identifier"))),IF(M116="Identifier","ID",M116),""))," ","")</f>
        <v>Name</v>
      </c>
      <c r="B116" s="27" t="s">
        <v>1503</v>
      </c>
      <c r="C116" s="15" t="s">
        <v>1699</v>
      </c>
      <c r="D116" s="26"/>
      <c r="E116" s="26" t="s">
        <v>1700</v>
      </c>
      <c r="F116" s="26" t="str">
        <f>CONCATENATE( IF(G116="","",CONCATENATE(G116,"_ ")),H116,". ",IF(I116="","",CONCATENATE(I116,"_ ")),L116,IF(OR(I116&lt;&gt;"",L116&lt;&gt;M116),CONCATENATE(". ",M116),""))</f>
        <v>Funds Identification. Name. Text</v>
      </c>
      <c r="G116" s="26"/>
      <c r="H116" s="26" t="s">
        <v>1698</v>
      </c>
      <c r="I116" s="26"/>
      <c r="J116" s="26"/>
      <c r="K116" s="26" t="s">
        <v>933</v>
      </c>
      <c r="L116" s="26" t="str">
        <f>IF(J116&lt;&gt;"",CONCATENATE(J116," ",K116),K116)</f>
        <v>Name</v>
      </c>
      <c r="M116" s="26" t="s">
        <v>1497</v>
      </c>
      <c r="N116" s="26"/>
      <c r="O116" s="26" t="str">
        <f>IF(N116&lt;&gt;"",CONCATENATE(N116,"_ ",M116,". Type"),CONCATENATE(M116,". Type"))</f>
        <v>Text. Type</v>
      </c>
      <c r="P116" s="26"/>
      <c r="Q116" s="26"/>
      <c r="R116" s="26" t="s">
        <v>1492</v>
      </c>
      <c r="S116" s="26"/>
      <c r="T116" s="26"/>
      <c r="U116" s="26"/>
      <c r="Y116" s="15" t="s">
        <v>1486</v>
      </c>
      <c r="AA116" s="28" t="s">
        <v>36</v>
      </c>
      <c r="AF116" s="29">
        <v>20180228</v>
      </c>
    </row>
    <row r="117" spans="1:32" s="28" customFormat="1" ht="14.1" customHeight="1">
      <c r="A117" s="26" t="str">
        <f>SUBSTITUTE(CONCATENATE(I117,J117,IF(K117="Identifier","ID",IF(AND(K117="Text",OR(I117&lt;&gt;"",J117&lt;&gt;"")),"",K117)),IF(AND(M117&lt;&gt;"Text",K117&lt;&gt;M117,NOT(AND(K117="URI",M117="Identifier")),NOT(AND(K117="UUID",M117="Identifier")),NOT(AND(K117="OID",M117="Identifier"))),IF(M117="Identifier","ID",M117),""))," ","")</f>
        <v>FundsID</v>
      </c>
      <c r="B117" s="27" t="s">
        <v>1503</v>
      </c>
      <c r="C117" s="15" t="s">
        <v>1701</v>
      </c>
      <c r="D117" s="26"/>
      <c r="E117" s="26"/>
      <c r="F117" s="26" t="str">
        <f>CONCATENATE( IF(G117="","",CONCATENATE(G117,"_ ")),H117,". ",IF(I117="","",CONCATENATE(I117,"_ ")),L117,IF(OR(I117&lt;&gt;"",L117&lt;&gt;M117),CONCATENATE(". ",M117),""))</f>
        <v>Funds Identification. Funds Identifier. Identifier</v>
      </c>
      <c r="G117" s="26"/>
      <c r="H117" s="26" t="s">
        <v>1698</v>
      </c>
      <c r="I117" s="26"/>
      <c r="J117" s="26" t="s">
        <v>1702</v>
      </c>
      <c r="K117" s="26" t="s">
        <v>1502</v>
      </c>
      <c r="L117" s="26" t="str">
        <f>IF(J117&lt;&gt;"",CONCATENATE(J117," ",K117),K117)</f>
        <v>Funds Identifier</v>
      </c>
      <c r="M117" s="26" t="s">
        <v>1502</v>
      </c>
      <c r="N117" s="26"/>
      <c r="O117" s="26" t="str">
        <f>IF(N117&lt;&gt;"",CONCATENATE(N117,"_ ",M117,". Type"),CONCATENATE(M117,". Type"))</f>
        <v>Identifier. Type</v>
      </c>
      <c r="P117" s="26"/>
      <c r="Q117" s="26"/>
      <c r="R117" s="26" t="s">
        <v>1492</v>
      </c>
      <c r="S117" s="26"/>
      <c r="T117" s="26"/>
      <c r="U117" s="26"/>
      <c r="Y117" s="15" t="s">
        <v>1486</v>
      </c>
      <c r="AA117" s="28" t="s">
        <v>36</v>
      </c>
      <c r="AF117" s="29">
        <v>20180228</v>
      </c>
    </row>
    <row r="118" spans="1:32" s="28" customFormat="1" ht="14.1" customHeight="1">
      <c r="A118" s="26" t="str">
        <f>SUBSTITUTE(CONCATENATE(I118,J118,IF(K118="Identifier","ID",IF(AND(K118="Text",OR(I118&lt;&gt;"",J118&lt;&gt;"")),"",K118)),IF(AND(M118&lt;&gt;"Text",K118&lt;&gt;M118,NOT(AND(K118="URI",M118="Identifier")),NOT(AND(K118="UUID",M118="Identifier")),NOT(AND(K118="OID",M118="Identifier"))),IF(M118="Identifier","ID",M118),""))," ","")</f>
        <v>IsEUIndicator</v>
      </c>
      <c r="B118" s="27">
        <v>1</v>
      </c>
      <c r="C118" s="15" t="s">
        <v>1703</v>
      </c>
      <c r="D118" s="26"/>
      <c r="E118" s="26"/>
      <c r="F118" s="26" t="str">
        <f>CONCATENATE( IF(G118="","",CONCATENATE(G118,"_ ")),H118,". ",IF(I118="","",CONCATENATE(I118,"_ ")),L118,IF(OR(I118&lt;&gt;"",L118&lt;&gt;M118),CONCATENATE(". ",M118),""))</f>
        <v>Funds Identification. Is_ EU Indicator. Indicator</v>
      </c>
      <c r="G118" s="26"/>
      <c r="H118" s="26" t="s">
        <v>1698</v>
      </c>
      <c r="I118" s="26" t="s">
        <v>1704</v>
      </c>
      <c r="J118" s="26" t="s">
        <v>1705</v>
      </c>
      <c r="K118" s="26" t="s">
        <v>1572</v>
      </c>
      <c r="L118" s="26" t="str">
        <f>IF(J118&lt;&gt;"",CONCATENATE(J118," ",K118),K118)</f>
        <v>EU Indicator</v>
      </c>
      <c r="M118" s="26" t="s">
        <v>1572</v>
      </c>
      <c r="N118" s="26"/>
      <c r="O118" s="26" t="str">
        <f>IF(N118&lt;&gt;"",CONCATENATE(N118,"_ ",M118,". Type"),CONCATENATE(M118,". Type"))</f>
        <v>Indicator. Type</v>
      </c>
      <c r="P118" s="26"/>
      <c r="Q118" s="26"/>
      <c r="R118" s="26" t="s">
        <v>1492</v>
      </c>
      <c r="S118" s="26"/>
      <c r="T118" s="26"/>
      <c r="U118" s="26"/>
      <c r="X118" s="28" t="s">
        <v>608</v>
      </c>
      <c r="Y118" s="15" t="s">
        <v>1486</v>
      </c>
      <c r="AA118" s="28" t="s">
        <v>36</v>
      </c>
      <c r="AF118" s="29">
        <v>20180228</v>
      </c>
    </row>
    <row r="119" spans="1:32" s="28" customFormat="1" ht="14.1" customHeight="1">
      <c r="A119" s="21" t="str">
        <f>SUBSTITUTE(SUBSTITUTE(CONCATENATE(I119,IF(L119="Identifier","ID",L119))," ",""),"_","")</f>
        <v>HasRegistryServiceProvider</v>
      </c>
      <c r="B119" s="22" t="s">
        <v>1503</v>
      </c>
      <c r="C119" s="21" t="s">
        <v>1703</v>
      </c>
      <c r="D119" s="21"/>
      <c r="E119" s="21"/>
      <c r="F119" s="21" t="str">
        <f>CONCATENATE( IF(G119="","",CONCATENATE(G119,"_ ")),H119,". ",IF(I119="","",CONCATENATE(I119,"_ ")),L119,IF(I119="","",CONCATENATE(". ",M119)))</f>
        <v>Funds Identification. Has_ Registry_ Service Provider. Registry_ Service Provider</v>
      </c>
      <c r="G119" s="21"/>
      <c r="H119" s="21" t="s">
        <v>1698</v>
      </c>
      <c r="I119" s="21" t="s">
        <v>1542</v>
      </c>
      <c r="J119" s="21"/>
      <c r="K119" s="21"/>
      <c r="L119" s="21" t="str">
        <f>CONCATENATE(IF(P119="","",CONCATENATE(P119,"_ ")),Q119)</f>
        <v>Registry_ Service Provider</v>
      </c>
      <c r="M119" s="21" t="str">
        <f>L119</f>
        <v>Registry_ Service Provider</v>
      </c>
      <c r="N119" s="21"/>
      <c r="O119" s="21"/>
      <c r="P119" s="21" t="s">
        <v>1706</v>
      </c>
      <c r="Q119" s="21" t="s">
        <v>1707</v>
      </c>
      <c r="R119" s="21" t="s">
        <v>1526</v>
      </c>
      <c r="S119" s="21"/>
      <c r="T119" s="21"/>
      <c r="U119" s="21"/>
      <c r="V119" s="21"/>
      <c r="W119" s="21"/>
      <c r="X119" s="24"/>
      <c r="Y119" s="24" t="s">
        <v>1486</v>
      </c>
      <c r="Z119" s="24"/>
      <c r="AA119" s="24" t="s">
        <v>36</v>
      </c>
      <c r="AB119" s="24"/>
      <c r="AC119" s="24"/>
      <c r="AD119" s="24"/>
      <c r="AE119" s="24"/>
      <c r="AF119" s="23">
        <v>20180228</v>
      </c>
    </row>
    <row r="120" spans="1:32" s="14" customFormat="1" ht="14.1" customHeight="1">
      <c r="A120" s="12" t="str">
        <f>SUBSTITUTE(CONCATENATE(G120,H120)," ","")</f>
        <v>LotGroup</v>
      </c>
      <c r="B120" s="13"/>
      <c r="C120" s="25" t="s">
        <v>1708</v>
      </c>
      <c r="D120" s="12"/>
      <c r="E120" s="12"/>
      <c r="F120" s="12" t="str">
        <f>CONCATENATE(IF(G120="","",CONCATENATE(G120,"_ ")),H120,". Details")</f>
        <v>LotGroup. Details</v>
      </c>
      <c r="G120" s="12"/>
      <c r="H120" s="25" t="s">
        <v>1709</v>
      </c>
      <c r="I120" s="12"/>
      <c r="J120" s="12"/>
      <c r="K120" s="12"/>
      <c r="L120" s="12"/>
      <c r="M120" s="12"/>
      <c r="N120" s="12"/>
      <c r="O120" s="12"/>
      <c r="P120" s="12"/>
      <c r="Q120" s="12"/>
      <c r="R120" s="12" t="s">
        <v>1484</v>
      </c>
      <c r="S120" s="12"/>
      <c r="T120" s="12"/>
      <c r="U120" s="12"/>
      <c r="V120" s="12"/>
      <c r="W120" s="12"/>
      <c r="X120" s="12" t="s">
        <v>266</v>
      </c>
      <c r="Y120" s="12" t="s">
        <v>1486</v>
      </c>
      <c r="Z120" s="12"/>
      <c r="AA120" s="12" t="s">
        <v>36</v>
      </c>
      <c r="AB120" s="12"/>
      <c r="AC120" s="12"/>
      <c r="AD120" s="12"/>
      <c r="AE120" s="12" t="s">
        <v>1710</v>
      </c>
      <c r="AF120" s="12">
        <v>20180208</v>
      </c>
    </row>
    <row r="121" spans="1:32" s="28" customFormat="1" ht="14.1" customHeight="1">
      <c r="A121" s="26" t="str">
        <f>SUBSTITUTE(CONCATENATE(I121,J121,IF(K121="Identifier","ID",IF(AND(K121="Text",OR(I121&lt;&gt;"",J121&lt;&gt;"")),"",K121)),IF(AND(M121&lt;&gt;"Text",K121&lt;&gt;M121,NOT(AND(K121="URI",M121="Identifier")),NOT(AND(K121="UUID",M121="Identifier")),NOT(AND(K121="OID",M121="Identifier"))),IF(M121="Identifier","ID",M121),""))," ","")</f>
        <v>ID</v>
      </c>
      <c r="B121" s="27" t="s">
        <v>1503</v>
      </c>
      <c r="C121" s="30" t="s">
        <v>1711</v>
      </c>
      <c r="D121" s="26"/>
      <c r="E121" s="26"/>
      <c r="F121" s="26" t="str">
        <f>CONCATENATE( IF(G121="","",CONCATENATE(G121,"_ ")),H121,". ",IF(I121="","",CONCATENATE(I121,"_ ")),L121,IF(OR(I121&lt;&gt;"",L121&lt;&gt;M121),CONCATENATE(". ",M121),""))</f>
        <v>LotGroup. Identifier</v>
      </c>
      <c r="G121" s="26"/>
      <c r="H121" s="26" t="s">
        <v>1709</v>
      </c>
      <c r="I121" s="26"/>
      <c r="J121" s="26"/>
      <c r="K121" s="26" t="s">
        <v>1502</v>
      </c>
      <c r="L121" s="26" t="str">
        <f>IF(J121&lt;&gt;"",CONCATENATE(J121," ",K121),K121)</f>
        <v>Identifier</v>
      </c>
      <c r="M121" s="26" t="s">
        <v>1502</v>
      </c>
      <c r="N121" s="26"/>
      <c r="O121" s="26" t="str">
        <f>IF(N121&lt;&gt;"",CONCATENATE(N121,"_ ",M121,". Type"),CONCATENATE(M121,". Type"))</f>
        <v>Identifier. Type</v>
      </c>
      <c r="P121" s="26"/>
      <c r="Q121" s="26"/>
      <c r="R121" s="26" t="s">
        <v>1492</v>
      </c>
      <c r="S121" s="26"/>
      <c r="T121" s="26"/>
      <c r="U121" s="26"/>
      <c r="Y121" s="15" t="s">
        <v>1486</v>
      </c>
      <c r="AF121" s="29">
        <v>20180208</v>
      </c>
    </row>
    <row r="122" spans="1:32" s="28" customFormat="1" ht="14.1" customHeight="1">
      <c r="A122" s="26" t="str">
        <f>SUBSTITUTE(CONCATENATE(I122,J122,IF(K122="Identifier","ID",IF(AND(K122="Text",OR(I122&lt;&gt;"",J122&lt;&gt;"")),"",K122)),IF(AND(M122&lt;&gt;"Text",K122&lt;&gt;M122,NOT(AND(K122="URI",M122="Identifier")),NOT(AND(K122="UUID",M122="Identifier")),NOT(AND(K122="OID",M122="Identifier"))),IF(M122="Identifier","ID",M122),""))," ","")</f>
        <v>FrameworkMaximumGroupValueAmount</v>
      </c>
      <c r="B122" s="27" t="s">
        <v>1503</v>
      </c>
      <c r="C122" s="15" t="s">
        <v>1712</v>
      </c>
      <c r="D122" s="26"/>
      <c r="E122" s="26"/>
      <c r="F122" s="26" t="str">
        <f>CONCATENATE( IF(G122="","",CONCATENATE(G122,"_ ")),H122,". ",IF(I122="","",CONCATENATE(I122,"_ ")),L122,IF(OR(I122&lt;&gt;"",L122&lt;&gt;M122),CONCATENATE(". ",M122),""))</f>
        <v>LotGroup. Framework Maximum Group Value Amount. Text</v>
      </c>
      <c r="G122" s="26"/>
      <c r="H122" s="26" t="s">
        <v>1709</v>
      </c>
      <c r="I122" s="26"/>
      <c r="J122" s="26" t="s">
        <v>1713</v>
      </c>
      <c r="K122" s="26" t="s">
        <v>1687</v>
      </c>
      <c r="L122" s="26" t="str">
        <f>IF(J122&lt;&gt;"",CONCATENATE(J122," ",K122),K122)</f>
        <v>Framework Maximum Group Value Amount</v>
      </c>
      <c r="M122" s="26" t="s">
        <v>1497</v>
      </c>
      <c r="N122" s="26"/>
      <c r="O122" s="26" t="str">
        <f>IF(N122&lt;&gt;"",CONCATENATE(N122,"_ ",M122,". Type"),CONCATENATE(M122,". Type"))</f>
        <v>Text. Type</v>
      </c>
      <c r="P122" s="26"/>
      <c r="Q122" s="26"/>
      <c r="R122" s="26" t="s">
        <v>1492</v>
      </c>
      <c r="S122" s="26"/>
      <c r="T122" s="26"/>
      <c r="U122" s="26"/>
      <c r="X122" s="28" t="s">
        <v>694</v>
      </c>
      <c r="Y122" s="15" t="s">
        <v>1486</v>
      </c>
      <c r="AA122" s="28" t="s">
        <v>36</v>
      </c>
      <c r="AE122" s="28" t="s">
        <v>1487</v>
      </c>
      <c r="AF122" s="29">
        <v>20180208</v>
      </c>
    </row>
    <row r="123" spans="1:32" s="28" customFormat="1" ht="14.1" customHeight="1">
      <c r="A123" s="26" t="str">
        <f>SUBSTITUTE(CONCATENATE(I123,J123,IF(K123="Identifier","ID",IF(AND(K123="Text",OR(I123&lt;&gt;"",J123&lt;&gt;"")),"",K123)),IF(AND(M123&lt;&gt;"Text",K123&lt;&gt;M123,NOT(AND(K123="URI",M123="Identifier")),NOT(AND(K123="UUID",M123="Identifier")),NOT(AND(K123="OID",M123="Identifier"))),IF(M123="Identifier","ID",M123),""))," ","")</f>
        <v>GroupingCriterionCode</v>
      </c>
      <c r="B123" s="27">
        <v>1</v>
      </c>
      <c r="C123" s="15" t="s">
        <v>1714</v>
      </c>
      <c r="D123" s="26"/>
      <c r="E123" s="26" t="s">
        <v>1715</v>
      </c>
      <c r="F123" s="26" t="str">
        <f>CONCATENATE( IF(G123="","",CONCATENATE(G123,"_ ")),H123,". ",IF(I123="","",CONCATENATE(I123,"_ ")),L123,IF(OR(I123&lt;&gt;"",L123&lt;&gt;M123),CONCATENATE(". ",M123),""))</f>
        <v>LotGroup. Grouping Criterion Code. Code</v>
      </c>
      <c r="G123" s="26"/>
      <c r="H123" s="26" t="s">
        <v>1709</v>
      </c>
      <c r="I123" s="26"/>
      <c r="J123" s="26" t="s">
        <v>1716</v>
      </c>
      <c r="K123" s="26" t="s">
        <v>1491</v>
      </c>
      <c r="L123" s="26" t="str">
        <f>IF(J123&lt;&gt;"",CONCATENATE(J123," ",K123),K123)</f>
        <v>Grouping Criterion Code</v>
      </c>
      <c r="M123" s="26" t="s">
        <v>1491</v>
      </c>
      <c r="N123" s="26"/>
      <c r="O123" s="26" t="str">
        <f>IF(N123&lt;&gt;"",CONCATENATE(N123,"_ ",M123,". Type"),CONCATENATE(M123,". Type"))</f>
        <v>Code. Type</v>
      </c>
      <c r="P123" s="26"/>
      <c r="Q123" s="26"/>
      <c r="R123" s="26" t="s">
        <v>1492</v>
      </c>
      <c r="S123" s="26"/>
      <c r="T123" s="26"/>
      <c r="U123" s="26"/>
      <c r="Y123" s="15" t="s">
        <v>1486</v>
      </c>
      <c r="AF123" s="29">
        <v>20180208</v>
      </c>
    </row>
    <row r="124" spans="1:32" s="28" customFormat="1" ht="14.1" customHeight="1">
      <c r="A124" s="21" t="str">
        <f>SUBSTITUTE(SUBSTITUTE(CONCATENATE(I124,IF(L124="Identifier","ID",L124))," ",""),"_","")</f>
        <v>HasLot</v>
      </c>
      <c r="B124" s="22" t="s">
        <v>1494</v>
      </c>
      <c r="C124" s="24" t="s">
        <v>1717</v>
      </c>
      <c r="D124" s="21"/>
      <c r="E124" s="21"/>
      <c r="F124" s="21" t="str">
        <f>CONCATENATE( IF(G124="","",CONCATENATE(G124,"_ ")),H124,". ",IF(I124="","",CONCATENATE(I124,"_ ")),L124,IF(I124="","",CONCATENATE(". ",M124)))</f>
        <v>LotGroup. Has_ Lot. Lot</v>
      </c>
      <c r="G124" s="21"/>
      <c r="H124" s="21" t="s">
        <v>1709</v>
      </c>
      <c r="I124" s="21" t="s">
        <v>1542</v>
      </c>
      <c r="J124" s="21"/>
      <c r="K124" s="21"/>
      <c r="L124" s="21" t="str">
        <f>CONCATENATE(IF(P124="","",CONCATENATE(P124,"_ ")),Q124)</f>
        <v>Lot</v>
      </c>
      <c r="M124" s="21" t="str">
        <f>L124</f>
        <v>Lot</v>
      </c>
      <c r="N124" s="21"/>
      <c r="O124" s="21"/>
      <c r="P124" s="21"/>
      <c r="Q124" s="21" t="s">
        <v>822</v>
      </c>
      <c r="R124" s="21" t="s">
        <v>1526</v>
      </c>
      <c r="S124" s="21"/>
      <c r="T124" s="21"/>
      <c r="U124" s="21"/>
      <c r="V124" s="21"/>
      <c r="W124" s="21"/>
      <c r="X124" s="24" t="s">
        <v>822</v>
      </c>
      <c r="Y124" s="24" t="s">
        <v>1486</v>
      </c>
      <c r="Z124" s="24"/>
      <c r="AA124" s="24" t="s">
        <v>1487</v>
      </c>
      <c r="AB124" s="24"/>
      <c r="AC124" s="24"/>
      <c r="AD124" s="24"/>
      <c r="AE124" s="24" t="s">
        <v>1718</v>
      </c>
      <c r="AF124" s="23">
        <v>20180208</v>
      </c>
    </row>
    <row r="125" spans="1:32" s="14" customFormat="1" ht="14.1" customHeight="1">
      <c r="A125" s="12" t="str">
        <f>SUBSTITUTE(CONCATENATE(G125,H125)," ","")</f>
        <v>InvitationToTender</v>
      </c>
      <c r="B125" s="13"/>
      <c r="C125" s="25" t="s">
        <v>1506</v>
      </c>
      <c r="D125" s="12"/>
      <c r="E125" s="12"/>
      <c r="F125" s="12" t="str">
        <f>CONCATENATE(IF(G125="","",CONCATENATE(G125,"_ ")),H125,". Details")</f>
        <v>Invitation To Tender. Details</v>
      </c>
      <c r="G125" s="12"/>
      <c r="H125" s="25" t="s">
        <v>1719</v>
      </c>
      <c r="I125" s="12"/>
      <c r="J125" s="12"/>
      <c r="K125" s="12"/>
      <c r="L125" s="12"/>
      <c r="M125" s="12"/>
      <c r="N125" s="12"/>
      <c r="O125" s="12"/>
      <c r="P125" s="12"/>
      <c r="Q125" s="12"/>
      <c r="R125" s="12" t="s">
        <v>1484</v>
      </c>
      <c r="S125" s="12"/>
      <c r="T125" s="12"/>
      <c r="U125" s="12"/>
      <c r="V125" s="12"/>
      <c r="W125" s="12"/>
      <c r="X125" s="12"/>
      <c r="Y125" s="12" t="s">
        <v>1486</v>
      </c>
      <c r="Z125" s="12"/>
      <c r="AA125" s="12"/>
      <c r="AB125" s="12"/>
      <c r="AC125" s="12"/>
      <c r="AD125" s="12"/>
      <c r="AE125" s="12"/>
      <c r="AF125" s="12">
        <v>20180228</v>
      </c>
    </row>
    <row r="126" spans="1:32" s="28" customFormat="1" ht="14.1" customHeight="1">
      <c r="A126" s="26" t="str">
        <f>SUBSTITUTE(CONCATENATE(I126,J126,IF(K126="Identifier","ID",IF(AND(K126="Text",OR(I126&lt;&gt;"",J126&lt;&gt;"")),"",K126)),IF(AND(M126&lt;&gt;"Text",K126&lt;&gt;M126,NOT(AND(K126="URI",M126="Identifier")),NOT(AND(K126="UUID",M126="Identifier")),NOT(AND(K126="OID",M126="Identifier"))),IF(M126="Identifier","ID",M126),""))," ","")</f>
        <v>ID</v>
      </c>
      <c r="B126" s="27" t="s">
        <v>1503</v>
      </c>
      <c r="C126" s="30" t="s">
        <v>1720</v>
      </c>
      <c r="D126" s="26"/>
      <c r="E126" s="26"/>
      <c r="F126" s="26" t="str">
        <f>CONCATENATE( IF(G126="","",CONCATENATE(G126,"_ ")),H126,". ",IF(I126="","",CONCATENATE(I126,"_ ")),L126,IF(OR(I126&lt;&gt;"",L126&lt;&gt;M126),CONCATENATE(". ",M126),""))</f>
        <v>Invitation To Tender. Identifier</v>
      </c>
      <c r="G126" s="26"/>
      <c r="H126" s="26" t="s">
        <v>1719</v>
      </c>
      <c r="I126" s="26"/>
      <c r="J126" s="26"/>
      <c r="K126" s="26" t="s">
        <v>1502</v>
      </c>
      <c r="L126" s="26" t="str">
        <f>IF(J126&lt;&gt;"",CONCATENATE(J126," ",K126),K126)</f>
        <v>Identifier</v>
      </c>
      <c r="M126" s="26" t="s">
        <v>1502</v>
      </c>
      <c r="N126" s="26"/>
      <c r="O126" s="26" t="str">
        <f>IF(N126&lt;&gt;"",CONCATENATE(N126,"_ ",M126,". Type"),CONCATENATE(M126,". Type"))</f>
        <v>Identifier. Type</v>
      </c>
      <c r="P126" s="26"/>
      <c r="Q126" s="26"/>
      <c r="R126" s="26" t="s">
        <v>1492</v>
      </c>
      <c r="S126" s="26"/>
      <c r="T126" s="26"/>
      <c r="U126" s="26"/>
      <c r="Y126" s="15" t="s">
        <v>1486</v>
      </c>
      <c r="AF126" s="29">
        <v>20180228</v>
      </c>
    </row>
    <row r="127" spans="1:32" s="28" customFormat="1" ht="14.1" customHeight="1">
      <c r="A127" s="26" t="str">
        <f>SUBSTITUTE(CONCATENATE(I127,J127,IF(K127="Identifier","ID",IF(AND(K127="Text",OR(I127&lt;&gt;"",J127&lt;&gt;"")),"",K127)),IF(AND(M127&lt;&gt;"Text",K127&lt;&gt;M127,NOT(AND(K127="URI",M127="Identifier")),NOT(AND(K127="UUID",M127="Identifier")),NOT(AND(K127="OID",M127="Identifier"))),IF(M127="Identifier","ID",M127),""))," ","")</f>
        <v>TypeCode</v>
      </c>
      <c r="B127" s="27" t="s">
        <v>1503</v>
      </c>
      <c r="C127" s="26" t="s">
        <v>1721</v>
      </c>
      <c r="D127" s="26"/>
      <c r="E127" s="26" t="s">
        <v>1722</v>
      </c>
      <c r="F127" s="26" t="str">
        <f>CONCATENATE( IF(G127="","",CONCATENATE(G127,"_ ")),H127,". ",IF(I127="","",CONCATENATE(I127,"_ ")),L127,IF(OR(I127&lt;&gt;"",L127&lt;&gt;M127),CONCATENATE(". ",M127),""))</f>
        <v>Invitation To Tender. Type Code. Code</v>
      </c>
      <c r="G127" s="26"/>
      <c r="H127" s="26" t="s">
        <v>1719</v>
      </c>
      <c r="I127" s="26"/>
      <c r="J127" s="26" t="s">
        <v>1591</v>
      </c>
      <c r="K127" s="26" t="s">
        <v>1491</v>
      </c>
      <c r="L127" s="26" t="str">
        <f>IF(J127&lt;&gt;"",CONCATENATE(J127," ",K127),K127)</f>
        <v>Type Code</v>
      </c>
      <c r="M127" s="26" t="s">
        <v>1491</v>
      </c>
      <c r="N127" s="26"/>
      <c r="O127" s="26" t="str">
        <f>IF(N127&lt;&gt;"",CONCATENATE(N127,"_ ",M127,". Type"),CONCATENATE(M127,". Type"))</f>
        <v>Code. Type</v>
      </c>
      <c r="P127" s="26"/>
      <c r="Q127" s="26"/>
      <c r="R127" s="26" t="s">
        <v>1492</v>
      </c>
      <c r="S127" s="26"/>
      <c r="T127" s="26" t="s">
        <v>1723</v>
      </c>
      <c r="U127" s="26"/>
      <c r="Y127" s="15" t="s">
        <v>1486</v>
      </c>
      <c r="AF127" s="29">
        <v>20180228</v>
      </c>
    </row>
    <row r="128" spans="1:32" customFormat="1">
      <c r="A128" s="21" t="str">
        <f>SUBSTITUTE(SUBSTITUTE(CONCATENATE(I128,IF(L128="Identifier","ID",L128))," ",""),"_","")</f>
        <v>HasNoticeDocumentReference</v>
      </c>
      <c r="B128" s="22" t="s">
        <v>1503</v>
      </c>
      <c r="C128" s="24" t="s">
        <v>1724</v>
      </c>
      <c r="D128" s="21"/>
      <c r="E128" s="21" t="s">
        <v>1725</v>
      </c>
      <c r="F128" s="21" t="str">
        <f>CONCATENATE( IF(G128="","",CONCATENATE(G128,"_ ")),H128,". ",IF(I128="","",CONCATENATE(I128,"_ ")),L128,IF(I128="","",CONCATENATE(". ",M128)))</f>
        <v>Invitation To Tender. Has_ Notice_ Document Reference. Notice_ Document Reference</v>
      </c>
      <c r="G128" s="21"/>
      <c r="H128" s="21" t="s">
        <v>1719</v>
      </c>
      <c r="I128" s="21" t="s">
        <v>1542</v>
      </c>
      <c r="J128" s="21"/>
      <c r="K128" s="21"/>
      <c r="L128" s="21" t="str">
        <f>CONCATENATE(IF(P128="","",CONCATENATE(P128,"_ ")),Q128)</f>
        <v>Notice_ Document Reference</v>
      </c>
      <c r="M128" s="21" t="str">
        <f>L128</f>
        <v>Notice_ Document Reference</v>
      </c>
      <c r="N128" s="21"/>
      <c r="O128" s="21"/>
      <c r="P128" s="21" t="s">
        <v>1726</v>
      </c>
      <c r="Q128" s="23" t="s">
        <v>1727</v>
      </c>
      <c r="R128" s="21" t="s">
        <v>1526</v>
      </c>
      <c r="S128" s="24"/>
      <c r="T128" s="24"/>
      <c r="U128" s="24"/>
      <c r="V128" s="24"/>
      <c r="W128" s="24"/>
      <c r="X128" s="24"/>
      <c r="Y128" s="24" t="s">
        <v>1486</v>
      </c>
      <c r="Z128" s="24"/>
      <c r="AA128" s="24"/>
      <c r="AB128" s="24"/>
      <c r="AC128" s="24"/>
      <c r="AD128" s="24"/>
      <c r="AE128" s="24" t="s">
        <v>1487</v>
      </c>
      <c r="AF128" s="23">
        <v>20180228</v>
      </c>
    </row>
    <row r="129" spans="1:32" s="14" customFormat="1" ht="14.1" customHeight="1">
      <c r="A129" s="12" t="str">
        <f>SUBSTITUTE(CONCATENATE(G129,H129)," ","")</f>
        <v>Lot</v>
      </c>
      <c r="B129" s="13"/>
      <c r="C129" s="25" t="s">
        <v>1728</v>
      </c>
      <c r="D129" s="12"/>
      <c r="E129" s="12"/>
      <c r="F129" s="12" t="str">
        <f>CONCATENATE(IF(G129="","",CONCATENATE(G129,"_ ")),H129,". Details")</f>
        <v>Lot. Details</v>
      </c>
      <c r="G129" s="12"/>
      <c r="H129" s="25" t="s">
        <v>822</v>
      </c>
      <c r="I129" s="12"/>
      <c r="J129" s="12"/>
      <c r="K129" s="12"/>
      <c r="L129" s="12"/>
      <c r="M129" s="12"/>
      <c r="N129" s="12"/>
      <c r="O129" s="12"/>
      <c r="P129" s="12"/>
      <c r="Q129" s="12"/>
      <c r="R129" s="12" t="s">
        <v>1484</v>
      </c>
      <c r="S129" s="12"/>
      <c r="T129" s="12"/>
      <c r="U129" s="12"/>
      <c r="V129" s="12"/>
      <c r="W129" s="12"/>
      <c r="X129" s="12" t="s">
        <v>822</v>
      </c>
      <c r="Y129" s="12" t="s">
        <v>1486</v>
      </c>
      <c r="Z129" s="12"/>
      <c r="AA129" s="12"/>
      <c r="AB129" s="12"/>
      <c r="AC129" s="12" t="s">
        <v>36</v>
      </c>
      <c r="AD129" s="12" t="s">
        <v>36</v>
      </c>
      <c r="AE129" s="12" t="s">
        <v>36</v>
      </c>
      <c r="AF129" s="12">
        <v>20180208</v>
      </c>
    </row>
    <row r="130" spans="1:32" s="28" customFormat="1" ht="14.1" customHeight="1">
      <c r="A130" s="26" t="str">
        <f>SUBSTITUTE(CONCATENATE(I130,J130,IF(K130="Identifier","ID",IF(AND(K130="Text",OR(I130&lt;&gt;"",J130&lt;&gt;"")),"",K130)),IF(AND(M130&lt;&gt;"Text",K130&lt;&gt;M130,NOT(AND(K130="URI",M130="Identifier")),NOT(AND(K130="UUID",M130="Identifier")),NOT(AND(K130="OID",M130="Identifier"))),IF(M130="Identifier","ID",M130),""))," ","")</f>
        <v>ID</v>
      </c>
      <c r="B130" s="27">
        <v>1</v>
      </c>
      <c r="C130" s="15" t="s">
        <v>1729</v>
      </c>
      <c r="D130" s="26"/>
      <c r="E130" s="26"/>
      <c r="F130" s="26" t="str">
        <f>CONCATENATE( IF(G130="","",CONCATENATE(G130,"_ ")),H130,". ",IF(I130="","",CONCATENATE(I130,"_ ")),L130,IF(OR(I130&lt;&gt;"",L130&lt;&gt;M130),CONCATENATE(". ",M130),""))</f>
        <v>Lot. Identifier</v>
      </c>
      <c r="G130" s="26"/>
      <c r="H130" s="26" t="s">
        <v>822</v>
      </c>
      <c r="I130" s="26"/>
      <c r="J130" s="26"/>
      <c r="K130" s="26" t="s">
        <v>1502</v>
      </c>
      <c r="L130" s="26" t="str">
        <f>IF(J130&lt;&gt;"",CONCATENATE(J130," ",K130),K130)</f>
        <v>Identifier</v>
      </c>
      <c r="M130" s="26" t="s">
        <v>1502</v>
      </c>
      <c r="N130" s="26"/>
      <c r="O130" s="26" t="str">
        <f>IF(N130&lt;&gt;"",CONCATENATE(N130,"_ ",M130,". Type"),CONCATENATE(M130,". Type"))</f>
        <v>Identifier. Type</v>
      </c>
      <c r="P130" s="26"/>
      <c r="Q130" s="26"/>
      <c r="R130" s="26" t="s">
        <v>1492</v>
      </c>
      <c r="S130" s="26"/>
      <c r="T130" s="26"/>
      <c r="U130" s="26"/>
      <c r="Y130" s="15" t="s">
        <v>1486</v>
      </c>
      <c r="AA130" s="28" t="s">
        <v>36</v>
      </c>
      <c r="AE130" s="28" t="s">
        <v>36</v>
      </c>
      <c r="AF130" s="29">
        <v>20180208</v>
      </c>
    </row>
    <row r="131" spans="1:32" s="28" customFormat="1" ht="14.1" customHeight="1">
      <c r="A131" s="26" t="str">
        <f>SUBSTITUTE(CONCATENATE(I131,J131,IF(K131="Identifier","ID",IF(AND(K131="Text",OR(I131&lt;&gt;"",J131&lt;&gt;"")),"",K131)),IF(AND(M131&lt;&gt;"Text",K131&lt;&gt;M131,NOT(AND(K131="URI",M131="Identifier")),NOT(AND(K131="UUID",M131="Identifier")),NOT(AND(K131="OID",M131="Identifier"))),IF(M131="Identifier","ID",M131),""))," ","")</f>
        <v>EstimatedValueAmount</v>
      </c>
      <c r="B131" s="27" t="s">
        <v>1503</v>
      </c>
      <c r="C131" s="15" t="s">
        <v>1730</v>
      </c>
      <c r="D131" s="26"/>
      <c r="E131" s="26"/>
      <c r="F131" s="26" t="str">
        <f>CONCATENATE( IF(G131="","",CONCATENATE(G131,"_ ")),H131,". ",IF(I131="","",CONCATENATE(I131,"_ ")),L131,IF(OR(I131&lt;&gt;"",L131&lt;&gt;M131),CONCATENATE(". ",M131),""))</f>
        <v>Lot. Estimated Value Amount. Amount</v>
      </c>
      <c r="G131" s="26"/>
      <c r="H131" s="26" t="s">
        <v>822</v>
      </c>
      <c r="I131" s="26"/>
      <c r="J131" s="26" t="s">
        <v>603</v>
      </c>
      <c r="K131" s="26" t="s">
        <v>1687</v>
      </c>
      <c r="L131" s="26" t="str">
        <f>IF(J131&lt;&gt;"",CONCATENATE(J131," ",K131),K131)</f>
        <v>Estimated Value Amount</v>
      </c>
      <c r="M131" s="26" t="s">
        <v>1687</v>
      </c>
      <c r="N131" s="26"/>
      <c r="O131" s="26" t="str">
        <f>IF(N131&lt;&gt;"",CONCATENATE(N131,"_ ",M131,". Type"),CONCATENATE(M131,". Type"))</f>
        <v>Amount. Type</v>
      </c>
      <c r="P131" s="26"/>
      <c r="Q131" s="26"/>
      <c r="R131" s="26" t="s">
        <v>1492</v>
      </c>
      <c r="S131" s="26"/>
      <c r="T131" s="26"/>
      <c r="U131" s="26"/>
      <c r="X131" s="28" t="s">
        <v>603</v>
      </c>
      <c r="Y131" s="15" t="s">
        <v>1486</v>
      </c>
      <c r="AA131" s="28" t="s">
        <v>36</v>
      </c>
      <c r="AD131" s="28" t="s">
        <v>1505</v>
      </c>
      <c r="AE131" s="28" t="s">
        <v>1487</v>
      </c>
      <c r="AF131" s="29">
        <v>20180208</v>
      </c>
    </row>
    <row r="132" spans="1:32" s="28" customFormat="1" ht="14.1" customHeight="1">
      <c r="A132" s="26" t="str">
        <f>SUBSTITUTE(CONCATENATE(I132,J132,IF(K132="Identifier","ID",IF(AND(K132="Text",OR(I132&lt;&gt;"",J132&lt;&gt;"")),"",K132)),IF(AND(M132&lt;&gt;"Text",K132&lt;&gt;M132,NOT(AND(K132="URI",M132="Identifier")),NOT(AND(K132="UUID",M132="Identifier")),NOT(AND(K132="OID",M132="Identifier"))),IF(M132="Identifier","ID",M132),""))," ","")</f>
        <v>PurchaseValueAmount</v>
      </c>
      <c r="B132" s="27" t="s">
        <v>1503</v>
      </c>
      <c r="C132" s="15" t="s">
        <v>1731</v>
      </c>
      <c r="D132" s="26"/>
      <c r="E132" s="26"/>
      <c r="F132" s="26" t="str">
        <f>CONCATENATE( IF(G132="","",CONCATENATE(G132,"_ ")),H132,". ",IF(I132="","",CONCATENATE(I132,"_ ")),L132,IF(OR(I132&lt;&gt;"",L132&lt;&gt;M132),CONCATENATE(". ",M132),""))</f>
        <v>Lot. Purchase Value Amount. Amount</v>
      </c>
      <c r="G132" s="26"/>
      <c r="H132" s="26" t="s">
        <v>822</v>
      </c>
      <c r="I132" s="26"/>
      <c r="J132" s="26" t="s">
        <v>1732</v>
      </c>
      <c r="K132" s="26" t="s">
        <v>1687</v>
      </c>
      <c r="L132" s="26" t="str">
        <f>IF(J132&lt;&gt;"",CONCATENATE(J132," ",K132),K132)</f>
        <v>Purchase Value Amount</v>
      </c>
      <c r="M132" s="26" t="s">
        <v>1687</v>
      </c>
      <c r="N132" s="26"/>
      <c r="O132" s="26" t="str">
        <f>IF(N132&lt;&gt;"",CONCATENATE(N132,"_ ",M132,". Type"),CONCATENATE(M132,". Type"))</f>
        <v>Amount. Type</v>
      </c>
      <c r="P132" s="26"/>
      <c r="Q132" s="26"/>
      <c r="R132" s="26" t="s">
        <v>1492</v>
      </c>
      <c r="S132" s="26"/>
      <c r="T132" s="26"/>
      <c r="U132" s="26"/>
      <c r="X132" s="28" t="s">
        <v>149</v>
      </c>
      <c r="Y132" s="15" t="s">
        <v>1486</v>
      </c>
      <c r="AA132" s="28" t="s">
        <v>36</v>
      </c>
      <c r="AD132" s="28" t="s">
        <v>1505</v>
      </c>
      <c r="AE132" s="28" t="s">
        <v>1487</v>
      </c>
      <c r="AF132" s="29">
        <v>20180219</v>
      </c>
    </row>
    <row r="133" spans="1:32" s="28" customFormat="1" ht="14.1" customHeight="1">
      <c r="A133" s="21" t="str">
        <f>SUBSTITUTE(SUBSTITUTE(CONCATENATE(I133,IF(L133="Identifier","ID",L133))," ",""),"_","")</f>
        <v>HasPurpose</v>
      </c>
      <c r="B133" s="22">
        <v>1</v>
      </c>
      <c r="C133" s="21" t="s">
        <v>1506</v>
      </c>
      <c r="D133" s="21"/>
      <c r="E133" s="21"/>
      <c r="F133" s="21" t="str">
        <f>CONCATENATE( IF(G133="","",CONCATENATE(G133,"_ ")),H133,". ",IF(I133="","",CONCATENATE(I133,"_ ")),L133,IF(I133="","",CONCATENATE(". ",M133)))</f>
        <v>Lot. Has_ Purpose. Purpose</v>
      </c>
      <c r="G133" s="21"/>
      <c r="H133" s="21" t="s">
        <v>822</v>
      </c>
      <c r="I133" s="21" t="s">
        <v>1542</v>
      </c>
      <c r="J133" s="21"/>
      <c r="K133" s="21"/>
      <c r="L133" s="21" t="str">
        <f>CONCATENATE(IF(P133="","",CONCATENATE(P133,"_ ")),Q133)</f>
        <v>Purpose</v>
      </c>
      <c r="M133" s="21" t="str">
        <f>L133</f>
        <v>Purpose</v>
      </c>
      <c r="N133" s="21"/>
      <c r="O133" s="21"/>
      <c r="P133" s="21"/>
      <c r="Q133" s="21" t="s">
        <v>1552</v>
      </c>
      <c r="R133" s="21" t="s">
        <v>1526</v>
      </c>
      <c r="S133" s="21" t="s">
        <v>1733</v>
      </c>
      <c r="T133" s="21"/>
      <c r="U133" s="21"/>
      <c r="V133" s="21"/>
      <c r="W133" s="21"/>
      <c r="X133" s="24"/>
      <c r="Y133" s="24" t="s">
        <v>1486</v>
      </c>
      <c r="Z133" s="24"/>
      <c r="AA133" s="24"/>
      <c r="AB133" s="24"/>
      <c r="AC133" s="24"/>
      <c r="AD133" s="24"/>
      <c r="AE133" s="24" t="s">
        <v>1487</v>
      </c>
      <c r="AF133" s="23">
        <v>20180228</v>
      </c>
    </row>
    <row r="134" spans="1:32" s="45" customFormat="1" ht="14.1" customHeight="1">
      <c r="A134" s="42" t="str">
        <f>SUBSTITUTE(CONCATENATE(G134,H134)," ","")</f>
        <v>Notice</v>
      </c>
      <c r="B134" s="43"/>
      <c r="C134" s="44" t="s">
        <v>1734</v>
      </c>
      <c r="D134" s="42"/>
      <c r="E134" s="42"/>
      <c r="F134" s="42" t="str">
        <f>CONCATENATE(IF(G134="","",CONCATENATE(G134,"_ ")),H134,". Details")</f>
        <v>Notice. Details</v>
      </c>
      <c r="G134" s="42"/>
      <c r="H134" s="44" t="s">
        <v>1726</v>
      </c>
      <c r="I134" s="42"/>
      <c r="J134" s="42"/>
      <c r="K134" s="42"/>
      <c r="L134" s="42"/>
      <c r="M134" s="42"/>
      <c r="N134" s="42"/>
      <c r="O134" s="42"/>
      <c r="P134" s="42"/>
      <c r="Q134" s="42"/>
      <c r="R134" s="42" t="s">
        <v>1484</v>
      </c>
      <c r="S134" s="42" t="s">
        <v>1735</v>
      </c>
      <c r="T134" s="42"/>
      <c r="U134" s="42"/>
      <c r="V134" s="42"/>
      <c r="W134" s="42"/>
      <c r="X134" s="42"/>
      <c r="Y134" s="42" t="s">
        <v>1486</v>
      </c>
      <c r="Z134" s="42"/>
      <c r="AA134" s="42"/>
      <c r="AB134" s="42"/>
      <c r="AC134" s="42"/>
      <c r="AD134" s="42"/>
      <c r="AE134" s="42"/>
      <c r="AF134" s="42"/>
    </row>
    <row r="135" spans="1:32" s="46" customFormat="1">
      <c r="A135" s="26"/>
      <c r="B135" s="27"/>
      <c r="C135" s="15"/>
      <c r="D135" s="26"/>
      <c r="E135" s="26"/>
      <c r="F135" s="26"/>
      <c r="G135" s="26"/>
      <c r="H135" s="26"/>
      <c r="I135" s="26"/>
      <c r="J135" s="26"/>
      <c r="K135" s="26"/>
      <c r="L135" s="26"/>
      <c r="M135" s="26"/>
      <c r="N135" s="26"/>
      <c r="O135" s="26"/>
      <c r="P135" s="26"/>
      <c r="Q135" s="18"/>
      <c r="R135" s="26"/>
      <c r="S135" s="15"/>
      <c r="T135" s="15"/>
      <c r="U135" s="15"/>
      <c r="V135" s="15"/>
      <c r="W135" s="15"/>
      <c r="X135" s="15"/>
      <c r="Y135" s="15"/>
      <c r="Z135" s="15"/>
      <c r="AA135" s="15"/>
      <c r="AB135" s="15"/>
      <c r="AC135" s="15"/>
      <c r="AD135" s="15"/>
      <c r="AE135" s="15"/>
      <c r="AF135" s="18"/>
    </row>
    <row r="136" spans="1:32" s="14" customFormat="1" ht="14.1" customHeight="1">
      <c r="A136" s="12" t="str">
        <f>SUBSTITUTE(CONCATENATE(G136,H136)," ","")</f>
        <v>OutsourcedProcurementParty</v>
      </c>
      <c r="B136" s="13"/>
      <c r="C136" s="25" t="s">
        <v>1736</v>
      </c>
      <c r="D136" s="12"/>
      <c r="E136" s="12"/>
      <c r="F136" s="12" t="str">
        <f>CONCATENATE(IF(G136="","",CONCATENATE(G136,"_ ")),H136,". Details")</f>
        <v>Outsourced Procurement Party. Details</v>
      </c>
      <c r="G136" s="12"/>
      <c r="H136" s="25" t="s">
        <v>1737</v>
      </c>
      <c r="I136" s="12"/>
      <c r="J136" s="12"/>
      <c r="K136" s="12"/>
      <c r="L136" s="12"/>
      <c r="M136" s="12"/>
      <c r="N136" s="12"/>
      <c r="O136" s="12"/>
      <c r="P136" s="12"/>
      <c r="Q136" s="12"/>
      <c r="R136" s="12" t="s">
        <v>1484</v>
      </c>
      <c r="S136" s="12" t="s">
        <v>1738</v>
      </c>
      <c r="T136" s="12"/>
      <c r="U136" s="12"/>
      <c r="V136" s="12"/>
      <c r="W136" s="12"/>
      <c r="X136" s="12" t="s">
        <v>1046</v>
      </c>
      <c r="Y136" s="12" t="s">
        <v>1486</v>
      </c>
      <c r="Z136" s="12"/>
      <c r="AA136" s="12" t="s">
        <v>36</v>
      </c>
      <c r="AB136" s="12"/>
      <c r="AC136" s="12"/>
      <c r="AD136" s="12"/>
      <c r="AE136" s="12"/>
      <c r="AF136" s="12">
        <v>20180314</v>
      </c>
    </row>
    <row r="137" spans="1:32" s="28" customFormat="1" ht="14.1" customHeight="1">
      <c r="A137" s="21" t="str">
        <f>SUBSTITUTE(SUBSTITUTE(CONCATENATE(I137,IF(L137="Identifier","ID",L137))," ",""),"_","")</f>
        <v>ManagesOnBehalfOfProcuringEntity</v>
      </c>
      <c r="B137" s="22">
        <v>1</v>
      </c>
      <c r="C137" s="21" t="s">
        <v>1739</v>
      </c>
      <c r="D137" s="21"/>
      <c r="E137" s="21"/>
      <c r="F137" s="21" t="str">
        <f>CONCATENATE( IF(G137="","",CONCATENATE(G137,"_ ")),H137,". ",IF(I137="","",CONCATENATE(I137,"_ ")),L137,IF(I137="","",CONCATENATE(". ",M137)))</f>
        <v>Outsourced Procurement Party. Manages_ On Behalf Of_ Procuring Entity. On Behalf Of_ Procuring Entity</v>
      </c>
      <c r="G137" s="21"/>
      <c r="H137" s="21" t="s">
        <v>1737</v>
      </c>
      <c r="I137" s="21" t="s">
        <v>1740</v>
      </c>
      <c r="J137" s="21"/>
      <c r="K137" s="21"/>
      <c r="L137" s="21" t="str">
        <f>CONCATENATE(IF(P137="","",CONCATENATE(P137,"_ ")),Q137)</f>
        <v>On Behalf Of_ Procuring Entity</v>
      </c>
      <c r="M137" s="21" t="str">
        <f>L137</f>
        <v>On Behalf Of_ Procuring Entity</v>
      </c>
      <c r="N137" s="21"/>
      <c r="O137" s="21"/>
      <c r="P137" s="21" t="s">
        <v>1741</v>
      </c>
      <c r="Q137" s="21" t="s">
        <v>1540</v>
      </c>
      <c r="R137" s="21" t="s">
        <v>1526</v>
      </c>
      <c r="S137" s="21" t="s">
        <v>1742</v>
      </c>
      <c r="T137" s="21"/>
      <c r="U137" s="21"/>
      <c r="V137" s="21"/>
      <c r="W137" s="21"/>
      <c r="X137" s="24"/>
      <c r="Y137" s="24" t="s">
        <v>1486</v>
      </c>
      <c r="Z137" s="24"/>
      <c r="AA137" s="24"/>
      <c r="AB137" s="24"/>
      <c r="AC137" s="24"/>
      <c r="AD137" s="24"/>
      <c r="AE137" s="24"/>
      <c r="AF137" s="23">
        <v>20180314</v>
      </c>
    </row>
    <row r="138" spans="1:32" s="45" customFormat="1" ht="14.1" customHeight="1">
      <c r="A138" s="42" t="str">
        <f>SUBSTITUTE(CONCATENATE(H138,I138)," ","")</f>
        <v>Party</v>
      </c>
      <c r="B138" s="43"/>
      <c r="C138" s="44"/>
      <c r="D138" s="42" t="s">
        <v>1743</v>
      </c>
      <c r="E138" s="42"/>
      <c r="F138" s="42" t="str">
        <f>CONCATENATE(IF(G138="","",CONCATENATE(G138,"_ ")),H138,". Details")</f>
        <v>Party. Details</v>
      </c>
      <c r="G138" s="44"/>
      <c r="H138" s="42" t="s">
        <v>1744</v>
      </c>
      <c r="I138" s="42"/>
      <c r="J138" s="42"/>
      <c r="K138" s="42"/>
      <c r="L138" s="42"/>
      <c r="M138" s="42"/>
      <c r="N138" s="42"/>
      <c r="O138" s="42"/>
      <c r="P138" s="42"/>
      <c r="Q138" s="42"/>
      <c r="R138" s="42" t="s">
        <v>1484</v>
      </c>
      <c r="S138" s="42" t="s">
        <v>1745</v>
      </c>
      <c r="T138" s="42"/>
      <c r="U138" s="42"/>
      <c r="V138" s="42"/>
      <c r="W138" s="42"/>
      <c r="X138" s="42"/>
      <c r="Y138" s="42"/>
      <c r="Z138" s="42"/>
      <c r="AA138" s="42" t="s">
        <v>1487</v>
      </c>
      <c r="AB138" s="42"/>
      <c r="AC138" s="42"/>
      <c r="AD138" s="42"/>
      <c r="AE138" s="42" t="s">
        <v>36</v>
      </c>
      <c r="AF138" s="42">
        <v>20180303</v>
      </c>
    </row>
    <row r="139" spans="1:32" s="28" customFormat="1" ht="14.1" customHeight="1">
      <c r="A139" s="26" t="str">
        <f t="shared" ref="A139:A145" si="20">SUBSTITUTE(CONCATENATE(I139,J139,IF(K139="Identifier","ID",IF(AND(K139="Text",OR(I139&lt;&gt;"",J139&lt;&gt;"")),"",K139)),IF(AND(M139&lt;&gt;"Text",K139&lt;&gt;M139,NOT(AND(K139="URI",M139="Identifier")),NOT(AND(K139="UUID",M139="Identifier")),NOT(AND(K139="OID",M139="Identifier"))),IF(M139="Identifier","ID",M139),""))," ","")</f>
        <v>ID</v>
      </c>
      <c r="B139" s="16" t="s">
        <v>1508</v>
      </c>
      <c r="C139" s="26" t="s">
        <v>1746</v>
      </c>
      <c r="D139" s="26"/>
      <c r="E139" s="26"/>
      <c r="F139" s="26" t="str">
        <f t="shared" ref="F139:F145" si="21">CONCATENATE( IF(G139="","",CONCATENATE(G139,"_ ")),H139,". ",IF(I139="","",CONCATENATE(I139,"_ ")),L139,IF(OR(I139&lt;&gt;"",L139&lt;&gt;M139),CONCATENATE(". ",M139),""))</f>
        <v>Party. Identifier</v>
      </c>
      <c r="G139" s="26"/>
      <c r="H139" s="26" t="s">
        <v>1744</v>
      </c>
      <c r="I139" s="26"/>
      <c r="J139" s="26"/>
      <c r="K139" s="26" t="s">
        <v>1502</v>
      </c>
      <c r="L139" s="26" t="str">
        <f t="shared" ref="L139:L145" si="22">IF(J139&lt;&gt;"",CONCATENATE(J139," ",K139),K139)</f>
        <v>Identifier</v>
      </c>
      <c r="M139" s="26" t="s">
        <v>1502</v>
      </c>
      <c r="N139" s="26"/>
      <c r="O139" s="26" t="str">
        <f t="shared" ref="O139:O145" si="23">IF(N139&lt;&gt;"",CONCATENATE(N139,"_ ",M139,". Type"),CONCATENATE(M139,". Type"))</f>
        <v>Identifier. Type</v>
      </c>
      <c r="P139" s="26"/>
      <c r="Q139" s="26"/>
      <c r="R139" s="26" t="s">
        <v>1492</v>
      </c>
      <c r="T139" s="26"/>
      <c r="U139" s="26"/>
      <c r="Y139" s="15"/>
      <c r="AF139" s="29">
        <v>20180303</v>
      </c>
    </row>
    <row r="140" spans="1:32" s="28" customFormat="1" ht="14.1" customHeight="1">
      <c r="A140" s="26" t="str">
        <f t="shared" si="20"/>
        <v>URI</v>
      </c>
      <c r="B140" s="16" t="s">
        <v>1503</v>
      </c>
      <c r="C140" s="26" t="s">
        <v>1747</v>
      </c>
      <c r="D140" s="26"/>
      <c r="E140" s="26"/>
      <c r="F140" s="26" t="str">
        <f t="shared" si="21"/>
        <v>Party. URI. Identifier</v>
      </c>
      <c r="G140" s="26"/>
      <c r="H140" s="26" t="s">
        <v>1744</v>
      </c>
      <c r="I140" s="26"/>
      <c r="J140" s="26"/>
      <c r="K140" s="26" t="s">
        <v>1501</v>
      </c>
      <c r="L140" s="26" t="str">
        <f t="shared" si="22"/>
        <v>URI</v>
      </c>
      <c r="M140" s="26" t="s">
        <v>1502</v>
      </c>
      <c r="N140" s="26"/>
      <c r="O140" s="26" t="str">
        <f t="shared" si="23"/>
        <v>Identifier. Type</v>
      </c>
      <c r="P140" s="26"/>
      <c r="Q140" s="26"/>
      <c r="R140" s="26" t="s">
        <v>1492</v>
      </c>
      <c r="T140" s="26"/>
      <c r="U140" s="26"/>
      <c r="Y140" s="15"/>
      <c r="AF140" s="29">
        <v>20180303</v>
      </c>
    </row>
    <row r="141" spans="1:32" s="28" customFormat="1" ht="14.1" customHeight="1">
      <c r="A141" s="26" t="str">
        <f t="shared" si="20"/>
        <v>LogoReferenceID</v>
      </c>
      <c r="B141" s="16" t="s">
        <v>1503</v>
      </c>
      <c r="C141" s="26" t="s">
        <v>1748</v>
      </c>
      <c r="D141" s="26"/>
      <c r="E141" s="26" t="s">
        <v>1749</v>
      </c>
      <c r="F141" s="26" t="str">
        <f t="shared" si="21"/>
        <v>Party. Logo Reference. Identifier</v>
      </c>
      <c r="G141" s="26"/>
      <c r="H141" s="26" t="s">
        <v>1744</v>
      </c>
      <c r="I141" s="26"/>
      <c r="J141" s="26" t="s">
        <v>1750</v>
      </c>
      <c r="K141" s="26" t="s">
        <v>1751</v>
      </c>
      <c r="L141" s="26" t="str">
        <f t="shared" si="22"/>
        <v>Logo Reference</v>
      </c>
      <c r="M141" s="26" t="s">
        <v>1502</v>
      </c>
      <c r="N141" s="26"/>
      <c r="O141" s="26" t="str">
        <f t="shared" si="23"/>
        <v>Identifier. Type</v>
      </c>
      <c r="P141" s="26"/>
      <c r="Q141" s="26"/>
      <c r="R141" s="26" t="s">
        <v>1492</v>
      </c>
      <c r="T141" s="26"/>
      <c r="U141" s="26"/>
      <c r="Y141" s="15"/>
      <c r="AF141" s="29">
        <v>20180303</v>
      </c>
    </row>
    <row r="142" spans="1:32" s="28" customFormat="1" ht="14.1" customHeight="1">
      <c r="A142" s="26" t="str">
        <f t="shared" si="20"/>
        <v>EndpointID</v>
      </c>
      <c r="B142" s="16" t="s">
        <v>1503</v>
      </c>
      <c r="C142" s="26" t="s">
        <v>1752</v>
      </c>
      <c r="D142" s="26"/>
      <c r="E142" s="26" t="s">
        <v>1753</v>
      </c>
      <c r="F142" s="26" t="str">
        <f t="shared" si="21"/>
        <v>Party. Endpoint Identifier. Identifier</v>
      </c>
      <c r="G142" s="26"/>
      <c r="H142" s="26" t="s">
        <v>1744</v>
      </c>
      <c r="I142" s="26"/>
      <c r="J142" s="26" t="s">
        <v>1754</v>
      </c>
      <c r="K142" s="26" t="s">
        <v>1502</v>
      </c>
      <c r="L142" s="26" t="str">
        <f t="shared" si="22"/>
        <v>Endpoint Identifier</v>
      </c>
      <c r="M142" s="26" t="s">
        <v>1502</v>
      </c>
      <c r="N142" s="26"/>
      <c r="O142" s="26" t="str">
        <f t="shared" si="23"/>
        <v>Identifier. Type</v>
      </c>
      <c r="P142" s="26"/>
      <c r="Q142" s="26"/>
      <c r="R142" s="26" t="s">
        <v>1492</v>
      </c>
      <c r="T142" s="26"/>
      <c r="U142" s="26"/>
      <c r="Y142" s="15"/>
      <c r="AF142" s="29">
        <v>20180303</v>
      </c>
    </row>
    <row r="143" spans="1:32" s="28" customFormat="1" ht="14.1" customHeight="1">
      <c r="A143" s="26" t="str">
        <f t="shared" si="20"/>
        <v>IndustryClassificationCode</v>
      </c>
      <c r="B143" s="16" t="s">
        <v>1503</v>
      </c>
      <c r="C143" s="26" t="s">
        <v>1755</v>
      </c>
      <c r="D143" s="26"/>
      <c r="E143" s="26" t="s">
        <v>1756</v>
      </c>
      <c r="F143" s="26" t="str">
        <f t="shared" si="21"/>
        <v>Party. Industry Classification Code. Code</v>
      </c>
      <c r="G143" s="26"/>
      <c r="H143" s="26" t="s">
        <v>1744</v>
      </c>
      <c r="I143" s="26"/>
      <c r="J143" s="26" t="s">
        <v>1757</v>
      </c>
      <c r="K143" s="26" t="s">
        <v>1491</v>
      </c>
      <c r="L143" s="26" t="str">
        <f t="shared" si="22"/>
        <v>Industry Classification Code</v>
      </c>
      <c r="M143" s="26" t="s">
        <v>1491</v>
      </c>
      <c r="N143" s="26"/>
      <c r="O143" s="26" t="str">
        <f t="shared" si="23"/>
        <v>Code. Type</v>
      </c>
      <c r="P143" s="26"/>
      <c r="Q143" s="26"/>
      <c r="R143" s="26" t="s">
        <v>1492</v>
      </c>
      <c r="T143" s="26"/>
      <c r="U143" s="26"/>
      <c r="Y143" s="15"/>
      <c r="AF143" s="29">
        <v>20180303</v>
      </c>
    </row>
    <row r="144" spans="1:32" s="28" customFormat="1" ht="14.1" customHeight="1">
      <c r="A144" s="26" t="str">
        <f t="shared" si="20"/>
        <v>Name</v>
      </c>
      <c r="B144" s="27" t="s">
        <v>1508</v>
      </c>
      <c r="C144" s="15" t="s">
        <v>935</v>
      </c>
      <c r="D144" s="26"/>
      <c r="E144" s="26"/>
      <c r="F144" s="26" t="str">
        <f t="shared" si="21"/>
        <v>Party. Name. Text</v>
      </c>
      <c r="G144" s="26"/>
      <c r="H144" s="26" t="s">
        <v>1744</v>
      </c>
      <c r="I144" s="26"/>
      <c r="J144" s="26"/>
      <c r="K144" s="26" t="s">
        <v>933</v>
      </c>
      <c r="L144" s="26" t="str">
        <f t="shared" si="22"/>
        <v>Name</v>
      </c>
      <c r="M144" s="26" t="s">
        <v>1497</v>
      </c>
      <c r="N144" s="26"/>
      <c r="O144" s="26" t="str">
        <f t="shared" si="23"/>
        <v>Text. Type</v>
      </c>
      <c r="P144" s="26"/>
      <c r="Q144" s="26"/>
      <c r="R144" s="26" t="s">
        <v>1492</v>
      </c>
      <c r="S144" s="26"/>
      <c r="T144" s="26"/>
      <c r="U144" s="26"/>
      <c r="Y144" s="15"/>
      <c r="AF144" s="29">
        <v>20180303</v>
      </c>
    </row>
    <row r="145" spans="1:32" s="28" customFormat="1" ht="14.1" customHeight="1">
      <c r="A145" s="26" t="str">
        <f t="shared" si="20"/>
        <v>LanguageCode</v>
      </c>
      <c r="B145" s="27" t="s">
        <v>1503</v>
      </c>
      <c r="C145" s="26" t="s">
        <v>1758</v>
      </c>
      <c r="D145" s="26"/>
      <c r="E145" s="26"/>
      <c r="F145" s="26" t="str">
        <f t="shared" si="21"/>
        <v>Party. Language Code. Code</v>
      </c>
      <c r="G145" s="26"/>
      <c r="H145" s="26" t="s">
        <v>1744</v>
      </c>
      <c r="I145" s="26"/>
      <c r="J145" s="26" t="s">
        <v>769</v>
      </c>
      <c r="K145" s="26" t="s">
        <v>1491</v>
      </c>
      <c r="L145" s="26" t="str">
        <f t="shared" si="22"/>
        <v>Language Code</v>
      </c>
      <c r="M145" s="26" t="s">
        <v>1491</v>
      </c>
      <c r="N145" s="26"/>
      <c r="O145" s="26" t="str">
        <f t="shared" si="23"/>
        <v>Code. Type</v>
      </c>
      <c r="P145" s="26"/>
      <c r="Q145" s="26"/>
      <c r="R145" s="26" t="s">
        <v>1492</v>
      </c>
      <c r="S145" s="26"/>
      <c r="T145" s="26" t="s">
        <v>1759</v>
      </c>
      <c r="U145" s="26"/>
      <c r="Y145" s="15"/>
      <c r="AF145" s="29">
        <v>20180303</v>
      </c>
    </row>
    <row r="146" spans="1:32" customFormat="1">
      <c r="A146" s="21" t="str">
        <f t="shared" ref="A146:A156" si="24">SUBSTITUTE(SUBSTITUTE(CONCATENATE(I146,IF(L146="Identifier","ID",L146))," ",""),"_","")</f>
        <v>HasPostalAddress</v>
      </c>
      <c r="B146" s="47" t="s">
        <v>1503</v>
      </c>
      <c r="C146" s="21" t="s">
        <v>1760</v>
      </c>
      <c r="D146" s="21"/>
      <c r="E146" s="21"/>
      <c r="F146" s="21" t="str">
        <f t="shared" ref="F146:F156" si="25">CONCATENATE( IF(G146="","",CONCATENATE(G146,"_ ")),H146,". ",IF(I146="","",CONCATENATE(I146,"_ ")),L146,IF(I146="","",CONCATENATE(". ",M146)))</f>
        <v>Party. Has_ Postal_ Address. Postal_ Address</v>
      </c>
      <c r="G146" s="21"/>
      <c r="H146" s="21" t="s">
        <v>1744</v>
      </c>
      <c r="I146" s="21" t="s">
        <v>1542</v>
      </c>
      <c r="J146" s="21"/>
      <c r="K146" s="21"/>
      <c r="L146" s="21" t="str">
        <f t="shared" ref="L146:L156" si="26">CONCATENATE(IF(P146="","",CONCATENATE(P146,"_ ")),Q146)</f>
        <v>Postal_ Address</v>
      </c>
      <c r="M146" s="21" t="str">
        <f t="shared" ref="M146:M156" si="27">L146</f>
        <v>Postal_ Address</v>
      </c>
      <c r="N146" s="21"/>
      <c r="O146" s="21"/>
      <c r="P146" s="23" t="s">
        <v>1761</v>
      </c>
      <c r="Q146" s="21" t="s">
        <v>1762</v>
      </c>
      <c r="R146" s="24" t="s">
        <v>1526</v>
      </c>
      <c r="S146" s="24"/>
      <c r="T146" s="24"/>
      <c r="U146" s="24"/>
      <c r="V146" s="24"/>
      <c r="W146" s="24"/>
      <c r="X146" s="24"/>
      <c r="Y146" s="24"/>
      <c r="Z146" s="24"/>
      <c r="AA146" s="24"/>
      <c r="AB146" s="24"/>
      <c r="AC146" s="24"/>
      <c r="AD146" s="24"/>
      <c r="AE146" s="24"/>
      <c r="AF146" s="23">
        <v>20180303</v>
      </c>
    </row>
    <row r="147" spans="1:32" customFormat="1">
      <c r="A147" s="21" t="str">
        <f t="shared" si="24"/>
        <v>HasPhysicalLocation</v>
      </c>
      <c r="B147" s="47" t="s">
        <v>1503</v>
      </c>
      <c r="C147" s="21" t="s">
        <v>1763</v>
      </c>
      <c r="D147" s="21"/>
      <c r="E147" s="21"/>
      <c r="F147" s="21" t="str">
        <f t="shared" si="25"/>
        <v>Party. Has_ Physical_ Location. Physical_ Location</v>
      </c>
      <c r="G147" s="21"/>
      <c r="H147" s="21" t="s">
        <v>1744</v>
      </c>
      <c r="I147" s="21" t="s">
        <v>1542</v>
      </c>
      <c r="J147" s="21"/>
      <c r="K147" s="21"/>
      <c r="L147" s="21" t="str">
        <f t="shared" si="26"/>
        <v>Physical_ Location</v>
      </c>
      <c r="M147" s="21" t="str">
        <f t="shared" si="27"/>
        <v>Physical_ Location</v>
      </c>
      <c r="N147" s="21"/>
      <c r="O147" s="21"/>
      <c r="P147" s="23" t="s">
        <v>1764</v>
      </c>
      <c r="Q147" s="21" t="s">
        <v>804</v>
      </c>
      <c r="R147" s="24" t="s">
        <v>1526</v>
      </c>
      <c r="S147" s="24"/>
      <c r="T147" s="24"/>
      <c r="U147" s="24"/>
      <c r="V147" s="24"/>
      <c r="W147" s="24"/>
      <c r="X147" s="24"/>
      <c r="Y147" s="24"/>
      <c r="Z147" s="24"/>
      <c r="AA147" s="24"/>
      <c r="AB147" s="24"/>
      <c r="AC147" s="24"/>
      <c r="AD147" s="24"/>
      <c r="AE147" s="24"/>
      <c r="AF147" s="23">
        <v>20180303</v>
      </c>
    </row>
    <row r="148" spans="1:32" customFormat="1">
      <c r="A148" s="21" t="str">
        <f t="shared" si="24"/>
        <v>HasPartyTaxScheme</v>
      </c>
      <c r="B148" s="47" t="s">
        <v>1508</v>
      </c>
      <c r="C148" s="21" t="s">
        <v>1765</v>
      </c>
      <c r="D148" s="21"/>
      <c r="E148" s="21"/>
      <c r="F148" s="21" t="str">
        <f t="shared" si="25"/>
        <v>Party. Has_ Party Tax Scheme. Party Tax Scheme</v>
      </c>
      <c r="G148" s="21"/>
      <c r="H148" s="21" t="s">
        <v>1744</v>
      </c>
      <c r="I148" s="21" t="s">
        <v>1542</v>
      </c>
      <c r="J148" s="21"/>
      <c r="K148" s="21"/>
      <c r="L148" s="21" t="str">
        <f t="shared" si="26"/>
        <v>Party Tax Scheme</v>
      </c>
      <c r="M148" s="21" t="str">
        <f t="shared" si="27"/>
        <v>Party Tax Scheme</v>
      </c>
      <c r="N148" s="21"/>
      <c r="O148" s="21"/>
      <c r="P148" s="23"/>
      <c r="Q148" s="21" t="s">
        <v>1766</v>
      </c>
      <c r="R148" s="24" t="s">
        <v>1526</v>
      </c>
      <c r="S148" s="24"/>
      <c r="T148" s="24"/>
      <c r="U148" s="24"/>
      <c r="V148" s="24"/>
      <c r="W148" s="24"/>
      <c r="X148" s="24"/>
      <c r="Y148" s="24"/>
      <c r="Z148" s="24"/>
      <c r="AA148" s="24"/>
      <c r="AB148" s="24"/>
      <c r="AC148" s="24"/>
      <c r="AD148" s="24"/>
      <c r="AE148" s="24"/>
      <c r="AF148" s="23">
        <v>20180303</v>
      </c>
    </row>
    <row r="149" spans="1:32" customFormat="1">
      <c r="A149" s="21" t="str">
        <f t="shared" si="24"/>
        <v>HasPartyLegalEntity</v>
      </c>
      <c r="B149" s="47" t="s">
        <v>1508</v>
      </c>
      <c r="C149" s="21" t="s">
        <v>1767</v>
      </c>
      <c r="D149" s="21"/>
      <c r="E149" s="21"/>
      <c r="F149" s="21" t="str">
        <f t="shared" si="25"/>
        <v>Party. Has_ Party Legal Entity. Party Legal Entity</v>
      </c>
      <c r="G149" s="21"/>
      <c r="H149" s="21" t="s">
        <v>1744</v>
      </c>
      <c r="I149" s="21" t="s">
        <v>1542</v>
      </c>
      <c r="J149" s="21"/>
      <c r="K149" s="21"/>
      <c r="L149" s="21" t="str">
        <f t="shared" si="26"/>
        <v>Party Legal Entity</v>
      </c>
      <c r="M149" s="21" t="str">
        <f t="shared" si="27"/>
        <v>Party Legal Entity</v>
      </c>
      <c r="N149" s="21"/>
      <c r="O149" s="21"/>
      <c r="P149" s="23"/>
      <c r="Q149" s="21" t="s">
        <v>1768</v>
      </c>
      <c r="R149" s="24" t="s">
        <v>1526</v>
      </c>
      <c r="S149" s="24"/>
      <c r="T149" s="24"/>
      <c r="U149" s="24"/>
      <c r="V149" s="24"/>
      <c r="W149" s="24"/>
      <c r="X149" s="24"/>
      <c r="Y149" s="24"/>
      <c r="Z149" s="24"/>
      <c r="AA149" s="24"/>
      <c r="AB149" s="24"/>
      <c r="AC149" s="24"/>
      <c r="AD149" s="24"/>
      <c r="AE149" s="24"/>
      <c r="AF149" s="23">
        <v>20180303</v>
      </c>
    </row>
    <row r="150" spans="1:32" customFormat="1">
      <c r="A150" s="21" t="str">
        <f t="shared" si="24"/>
        <v>HasContact</v>
      </c>
      <c r="B150" s="47" t="s">
        <v>1503</v>
      </c>
      <c r="C150" s="21" t="s">
        <v>1769</v>
      </c>
      <c r="D150" s="21"/>
      <c r="E150" s="21"/>
      <c r="F150" s="21" t="str">
        <f t="shared" si="25"/>
        <v>Party. Has_ Contact. Contact</v>
      </c>
      <c r="G150" s="21"/>
      <c r="H150" s="21" t="s">
        <v>1744</v>
      </c>
      <c r="I150" s="21" t="s">
        <v>1542</v>
      </c>
      <c r="J150" s="21"/>
      <c r="K150" s="21"/>
      <c r="L150" s="21" t="str">
        <f t="shared" si="26"/>
        <v>Contact</v>
      </c>
      <c r="M150" s="21" t="str">
        <f t="shared" si="27"/>
        <v>Contact</v>
      </c>
      <c r="N150" s="21"/>
      <c r="O150" s="21"/>
      <c r="P150" s="23"/>
      <c r="Q150" s="21" t="s">
        <v>308</v>
      </c>
      <c r="R150" s="24" t="s">
        <v>1526</v>
      </c>
      <c r="S150" s="24"/>
      <c r="T150" s="24"/>
      <c r="U150" s="24"/>
      <c r="V150" s="24"/>
      <c r="W150" s="24"/>
      <c r="X150" s="24"/>
      <c r="Y150" s="24"/>
      <c r="Z150" s="24"/>
      <c r="AA150" s="24"/>
      <c r="AB150" s="24"/>
      <c r="AC150" s="24"/>
      <c r="AD150" s="24"/>
      <c r="AE150" s="24"/>
      <c r="AF150" s="23">
        <v>20180303</v>
      </c>
    </row>
    <row r="151" spans="1:32" customFormat="1">
      <c r="A151" s="21" t="str">
        <f t="shared" si="24"/>
        <v>HasAgentParty</v>
      </c>
      <c r="B151" s="47" t="s">
        <v>1503</v>
      </c>
      <c r="C151" s="21" t="s">
        <v>1770</v>
      </c>
      <c r="D151" s="21"/>
      <c r="E151" s="21" t="s">
        <v>1771</v>
      </c>
      <c r="F151" s="21" t="str">
        <f t="shared" si="25"/>
        <v>Party. Has_ Agent_ Party. Agent_ Party</v>
      </c>
      <c r="G151" s="21"/>
      <c r="H151" s="21" t="s">
        <v>1744</v>
      </c>
      <c r="I151" s="21" t="s">
        <v>1542</v>
      </c>
      <c r="J151" s="21"/>
      <c r="K151" s="21"/>
      <c r="L151" s="21" t="str">
        <f t="shared" si="26"/>
        <v>Agent_ Party</v>
      </c>
      <c r="M151" s="21" t="str">
        <f t="shared" si="27"/>
        <v>Agent_ Party</v>
      </c>
      <c r="N151" s="21"/>
      <c r="O151" s="21"/>
      <c r="P151" s="23" t="s">
        <v>1772</v>
      </c>
      <c r="Q151" s="21" t="s">
        <v>1744</v>
      </c>
      <c r="R151" s="24" t="s">
        <v>1526</v>
      </c>
      <c r="S151" s="24"/>
      <c r="T151" s="24"/>
      <c r="U151" s="24"/>
      <c r="V151" s="24"/>
      <c r="W151" s="24"/>
      <c r="X151" s="24"/>
      <c r="Y151" s="24"/>
      <c r="Z151" s="24"/>
      <c r="AA151" s="24"/>
      <c r="AB151" s="24"/>
      <c r="AC151" s="24"/>
      <c r="AD151" s="24"/>
      <c r="AE151" s="24"/>
      <c r="AF151" s="23">
        <v>20180303</v>
      </c>
    </row>
    <row r="152" spans="1:32" customFormat="1">
      <c r="A152" s="21" t="str">
        <f t="shared" si="24"/>
        <v>HasServiceProviderParty</v>
      </c>
      <c r="B152" s="47" t="s">
        <v>1508</v>
      </c>
      <c r="C152" s="21" t="s">
        <v>1773</v>
      </c>
      <c r="D152" s="21"/>
      <c r="E152" s="21"/>
      <c r="F152" s="21" t="str">
        <f t="shared" si="25"/>
        <v>Party. Has_ Service Provider Party. Service Provider Party</v>
      </c>
      <c r="G152" s="21"/>
      <c r="H152" s="21" t="s">
        <v>1744</v>
      </c>
      <c r="I152" s="21" t="s">
        <v>1542</v>
      </c>
      <c r="J152" s="21"/>
      <c r="K152" s="21"/>
      <c r="L152" s="21" t="str">
        <f t="shared" si="26"/>
        <v>Service Provider Party</v>
      </c>
      <c r="M152" s="21" t="str">
        <f t="shared" si="27"/>
        <v>Service Provider Party</v>
      </c>
      <c r="N152" s="21"/>
      <c r="O152" s="21"/>
      <c r="P152" s="23"/>
      <c r="Q152" s="21" t="s">
        <v>1774</v>
      </c>
      <c r="R152" s="24" t="s">
        <v>1526</v>
      </c>
      <c r="S152" s="24"/>
      <c r="T152" s="24"/>
      <c r="U152" s="24"/>
      <c r="V152" s="24"/>
      <c r="W152" s="24"/>
      <c r="X152" s="24"/>
      <c r="Y152" s="24"/>
      <c r="Z152" s="24"/>
      <c r="AA152" s="24"/>
      <c r="AB152" s="24"/>
      <c r="AC152" s="24"/>
      <c r="AD152" s="24"/>
      <c r="AE152" s="24"/>
      <c r="AF152" s="23">
        <v>20180303</v>
      </c>
    </row>
    <row r="153" spans="1:32" customFormat="1">
      <c r="A153" s="21" t="str">
        <f t="shared" si="24"/>
        <v>HasPowerOfAttorney</v>
      </c>
      <c r="B153" s="47" t="s">
        <v>1508</v>
      </c>
      <c r="C153" s="21" t="s">
        <v>1775</v>
      </c>
      <c r="D153" s="21"/>
      <c r="E153" s="21"/>
      <c r="F153" s="21" t="str">
        <f t="shared" si="25"/>
        <v>Party. Has_ Power Of Attorney. Power Of Attorney</v>
      </c>
      <c r="G153" s="21"/>
      <c r="H153" s="21" t="s">
        <v>1744</v>
      </c>
      <c r="I153" s="21" t="s">
        <v>1542</v>
      </c>
      <c r="J153" s="21"/>
      <c r="K153" s="21"/>
      <c r="L153" s="21" t="str">
        <f t="shared" si="26"/>
        <v>Power Of Attorney</v>
      </c>
      <c r="M153" s="21" t="str">
        <f t="shared" si="27"/>
        <v>Power Of Attorney</v>
      </c>
      <c r="N153" s="21"/>
      <c r="O153" s="21"/>
      <c r="P153" s="23"/>
      <c r="Q153" s="21" t="s">
        <v>1776</v>
      </c>
      <c r="R153" s="24" t="s">
        <v>1526</v>
      </c>
      <c r="S153" s="24"/>
      <c r="T153" s="24"/>
      <c r="U153" s="24"/>
      <c r="V153" s="24"/>
      <c r="W153" s="24"/>
      <c r="X153" s="24"/>
      <c r="Y153" s="24"/>
      <c r="Z153" s="24"/>
      <c r="AA153" s="24"/>
      <c r="AB153" s="24"/>
      <c r="AC153" s="24"/>
      <c r="AD153" s="24"/>
      <c r="AE153" s="24"/>
      <c r="AF153" s="23">
        <v>20180303</v>
      </c>
    </row>
    <row r="154" spans="1:32" customFormat="1">
      <c r="A154" s="21" t="str">
        <f t="shared" si="24"/>
        <v>HasFinancialAccount</v>
      </c>
      <c r="B154" s="47" t="s">
        <v>1503</v>
      </c>
      <c r="C154" s="21" t="s">
        <v>1777</v>
      </c>
      <c r="D154" s="21"/>
      <c r="E154" s="21"/>
      <c r="F154" s="21" t="str">
        <f t="shared" si="25"/>
        <v>Party. Has_ Financial Account. Financial Account</v>
      </c>
      <c r="G154" s="21"/>
      <c r="H154" s="21" t="s">
        <v>1744</v>
      </c>
      <c r="I154" s="21" t="s">
        <v>1542</v>
      </c>
      <c r="J154" s="21"/>
      <c r="K154" s="21"/>
      <c r="L154" s="21" t="str">
        <f t="shared" si="26"/>
        <v>Financial Account</v>
      </c>
      <c r="M154" s="21" t="str">
        <f t="shared" si="27"/>
        <v>Financial Account</v>
      </c>
      <c r="N154" s="21"/>
      <c r="O154" s="21"/>
      <c r="P154" s="23"/>
      <c r="Q154" s="21" t="s">
        <v>1635</v>
      </c>
      <c r="R154" s="24" t="s">
        <v>1526</v>
      </c>
      <c r="S154" s="24"/>
      <c r="T154" s="24"/>
      <c r="U154" s="24"/>
      <c r="V154" s="24"/>
      <c r="W154" s="24"/>
      <c r="X154" s="24"/>
      <c r="Y154" s="24"/>
      <c r="Z154" s="24"/>
      <c r="AA154" s="24"/>
      <c r="AB154" s="24"/>
      <c r="AC154" s="24"/>
      <c r="AD154" s="24"/>
      <c r="AE154" s="24"/>
      <c r="AF154" s="23">
        <v>20180303</v>
      </c>
    </row>
    <row r="155" spans="1:32" customFormat="1">
      <c r="A155" s="21" t="str">
        <f t="shared" si="24"/>
        <v>HasAdditionalWebSite</v>
      </c>
      <c r="B155" s="47" t="s">
        <v>1508</v>
      </c>
      <c r="C155" s="21" t="s">
        <v>1778</v>
      </c>
      <c r="D155" s="21"/>
      <c r="E155" s="21"/>
      <c r="F155" s="21" t="str">
        <f t="shared" si="25"/>
        <v>Party. Has_ Additional_ Web Site. Additional_ Web Site</v>
      </c>
      <c r="G155" s="21"/>
      <c r="H155" s="21" t="s">
        <v>1744</v>
      </c>
      <c r="I155" s="21" t="s">
        <v>1542</v>
      </c>
      <c r="J155" s="21"/>
      <c r="K155" s="21"/>
      <c r="L155" s="21" t="str">
        <f t="shared" si="26"/>
        <v>Additional_ Web Site</v>
      </c>
      <c r="M155" s="21" t="str">
        <f t="shared" si="27"/>
        <v>Additional_ Web Site</v>
      </c>
      <c r="N155" s="21"/>
      <c r="O155" s="21"/>
      <c r="P155" s="23" t="s">
        <v>1779</v>
      </c>
      <c r="Q155" s="21" t="s">
        <v>1780</v>
      </c>
      <c r="R155" s="24" t="s">
        <v>1526</v>
      </c>
      <c r="S155" s="24"/>
      <c r="T155" s="24"/>
      <c r="U155" s="24"/>
      <c r="V155" s="24"/>
      <c r="W155" s="24"/>
      <c r="X155" s="24"/>
      <c r="Y155" s="24"/>
      <c r="Z155" s="24"/>
      <c r="AA155" s="24"/>
      <c r="AB155" s="24"/>
      <c r="AC155" s="24"/>
      <c r="AD155" s="24"/>
      <c r="AE155" s="24"/>
      <c r="AF155" s="23">
        <v>20180303</v>
      </c>
    </row>
    <row r="156" spans="1:32" customFormat="1">
      <c r="A156" s="21" t="str">
        <f t="shared" si="24"/>
        <v>HasSocialMediaProfile</v>
      </c>
      <c r="B156" s="47" t="s">
        <v>1508</v>
      </c>
      <c r="C156" s="21" t="s">
        <v>1781</v>
      </c>
      <c r="D156" s="21"/>
      <c r="E156" s="21"/>
      <c r="F156" s="21" t="str">
        <f t="shared" si="25"/>
        <v>Party. Has_ Social Media Profile. Social Media Profile</v>
      </c>
      <c r="G156" s="21"/>
      <c r="H156" s="21" t="s">
        <v>1744</v>
      </c>
      <c r="I156" s="21" t="s">
        <v>1542</v>
      </c>
      <c r="J156" s="21"/>
      <c r="K156" s="21"/>
      <c r="L156" s="21" t="str">
        <f t="shared" si="26"/>
        <v>Social Media Profile</v>
      </c>
      <c r="M156" s="21" t="str">
        <f t="shared" si="27"/>
        <v>Social Media Profile</v>
      </c>
      <c r="N156" s="21"/>
      <c r="O156" s="21"/>
      <c r="P156" s="23"/>
      <c r="Q156" s="21" t="s">
        <v>1782</v>
      </c>
      <c r="R156" s="24" t="s">
        <v>1526</v>
      </c>
      <c r="S156" s="24"/>
      <c r="T156" s="24"/>
      <c r="U156" s="24"/>
      <c r="V156" s="24"/>
      <c r="W156" s="24"/>
      <c r="X156" s="24"/>
      <c r="Y156" s="24"/>
      <c r="Z156" s="24"/>
      <c r="AA156" s="24"/>
      <c r="AB156" s="24"/>
      <c r="AC156" s="24"/>
      <c r="AD156" s="24"/>
      <c r="AE156" s="24"/>
      <c r="AF156" s="23">
        <v>20180303</v>
      </c>
    </row>
    <row r="157" spans="1:32" s="14" customFormat="1" ht="14.1" customHeight="1">
      <c r="A157" s="12" t="str">
        <f>SUBSTITUTE(CONCATENATE(G157,H157)," ","")</f>
        <v>Prize</v>
      </c>
      <c r="B157" s="13"/>
      <c r="C157" s="25" t="s">
        <v>1562</v>
      </c>
      <c r="D157" s="12"/>
      <c r="E157" s="12"/>
      <c r="F157" s="12" t="str">
        <f>CONCATENATE(IF(G157="","",CONCATENATE(G157,"_ ")),H157,". Details")</f>
        <v>Prize. Details</v>
      </c>
      <c r="G157" s="12"/>
      <c r="H157" s="25" t="s">
        <v>1117</v>
      </c>
      <c r="I157" s="12"/>
      <c r="J157" s="12"/>
      <c r="K157" s="12"/>
      <c r="L157" s="12"/>
      <c r="M157" s="12"/>
      <c r="N157" s="12"/>
      <c r="O157" s="12"/>
      <c r="P157" s="12"/>
      <c r="Q157" s="12"/>
      <c r="R157" s="12" t="s">
        <v>1484</v>
      </c>
      <c r="S157" s="12"/>
      <c r="T157" s="12"/>
      <c r="U157" s="12"/>
      <c r="V157" s="12"/>
      <c r="W157" s="12"/>
      <c r="X157" s="12"/>
      <c r="Y157" s="12" t="s">
        <v>1486</v>
      </c>
      <c r="Z157" s="12"/>
      <c r="AA157" s="12" t="s">
        <v>36</v>
      </c>
      <c r="AB157" s="12" t="s">
        <v>1487</v>
      </c>
      <c r="AC157" s="12"/>
      <c r="AD157" s="12"/>
      <c r="AE157" s="12"/>
      <c r="AF157" s="12">
        <v>20180314</v>
      </c>
    </row>
    <row r="158" spans="1:32" s="28" customFormat="1" ht="14.1" customHeight="1">
      <c r="A158" s="26" t="str">
        <f>SUBSTITUTE(CONCATENATE(I158,J158,IF(K158="Identifier","ID",IF(AND(K158="Text",OR(I158&lt;&gt;"",J158&lt;&gt;"")),"",K158)),IF(AND(M158&lt;&gt;"Text",K158&lt;&gt;M158,NOT(AND(K158="URI",M158="Identifier")),NOT(AND(K158="UUID",M158="Identifier")),NOT(AND(K158="OID",M158="Identifier"))),IF(M158="Identifier","ID",M158),""))," ","")</f>
        <v>PrizeValueNumber</v>
      </c>
      <c r="B158" s="27">
        <v>1</v>
      </c>
      <c r="C158" s="15" t="s">
        <v>1783</v>
      </c>
      <c r="D158" s="26"/>
      <c r="E158" s="26"/>
      <c r="F158" s="26" t="str">
        <f>CONCATENATE( IF(G158="","",CONCATENATE(G158,"_ ")),H158,". ",IF(I158="","",CONCATENATE(I158,"_ ")),L158,IF(OR(I158&lt;&gt;"",L158&lt;&gt;M158),CONCATENATE(". ",M158),""))</f>
        <v>Prize. Prize Value Number. Number</v>
      </c>
      <c r="G158" s="26"/>
      <c r="H158" s="26" t="s">
        <v>1117</v>
      </c>
      <c r="I158" s="26"/>
      <c r="J158" s="26" t="s">
        <v>1115</v>
      </c>
      <c r="K158" s="26" t="s">
        <v>1784</v>
      </c>
      <c r="L158" s="26" t="str">
        <f>IF(J158&lt;&gt;"",CONCATENATE(J158," ",K158),K158)</f>
        <v>Prize Value Number</v>
      </c>
      <c r="M158" s="26" t="s">
        <v>1784</v>
      </c>
      <c r="N158" s="26"/>
      <c r="O158" s="26" t="str">
        <f>IF(N158&lt;&gt;"",CONCATENATE(N158,"_ ",M158,". Type"),CONCATENATE(M158,". Type"))</f>
        <v>Number. Type</v>
      </c>
      <c r="P158" s="26"/>
      <c r="Q158" s="26"/>
      <c r="R158" s="26" t="s">
        <v>1492</v>
      </c>
      <c r="S158" s="26"/>
      <c r="T158" s="26"/>
      <c r="U158" s="26"/>
      <c r="Y158" s="15"/>
      <c r="AA158" s="28" t="s">
        <v>36</v>
      </c>
      <c r="AF158" s="29">
        <v>20180314</v>
      </c>
    </row>
    <row r="159" spans="1:32" s="28" customFormat="1" ht="14.1" customHeight="1">
      <c r="A159" s="26" t="str">
        <f>SUBSTITUTE(CONCATENATE(I159,J159,IF(K159="Identifier","ID",IF(AND(K159="Text",OR(I159&lt;&gt;"",J159&lt;&gt;"")),"",K159)),IF(AND(M159&lt;&gt;"Text",K159&lt;&gt;M159,NOT(AND(K159="URI",M159="Identifier")),NOT(AND(K159="UUID",M159="Identifier")),NOT(AND(K159="OID",M159="Identifier"))),IF(M159="Identifier","ID",M159),""))," ","")</f>
        <v>PrizeOrderNumber</v>
      </c>
      <c r="B159" s="27">
        <v>1</v>
      </c>
      <c r="C159" s="26" t="s">
        <v>1785</v>
      </c>
      <c r="D159" s="26"/>
      <c r="E159" s="26"/>
      <c r="F159" s="26" t="str">
        <f>CONCATENATE( IF(G159="","",CONCATENATE(G159,"_ ")),H159,". ",IF(I159="","",CONCATENATE(I159,"_ ")),L159,IF(OR(I159&lt;&gt;"",L159&lt;&gt;M159),CONCATENATE(". ",M159),""))</f>
        <v>Prize. Prize Order Number. Number</v>
      </c>
      <c r="G159" s="26"/>
      <c r="H159" s="26" t="s">
        <v>1117</v>
      </c>
      <c r="I159" s="26"/>
      <c r="J159" s="26" t="s">
        <v>1786</v>
      </c>
      <c r="K159" s="26" t="s">
        <v>1784</v>
      </c>
      <c r="L159" s="26" t="str">
        <f>IF(J159&lt;&gt;"",CONCATENATE(J159," ",K159),K159)</f>
        <v>Prize Order Number</v>
      </c>
      <c r="M159" s="26" t="s">
        <v>1784</v>
      </c>
      <c r="N159" s="26"/>
      <c r="O159" s="26" t="str">
        <f>IF(N159&lt;&gt;"",CONCATENATE(N159,"_ ",M159,". Type"),CONCATENATE(M159,". Type"))</f>
        <v>Number. Type</v>
      </c>
      <c r="P159" s="26"/>
      <c r="Q159" s="26"/>
      <c r="R159" s="26" t="s">
        <v>1492</v>
      </c>
      <c r="S159" s="26"/>
      <c r="T159" s="26"/>
      <c r="U159" s="26"/>
      <c r="Y159" s="15"/>
      <c r="AA159" s="28" t="s">
        <v>36</v>
      </c>
      <c r="AF159" s="29">
        <v>20180314</v>
      </c>
    </row>
    <row r="160" spans="1:32" s="14" customFormat="1" ht="14.1" customHeight="1">
      <c r="A160" s="12" t="str">
        <f>SUBSTITUTE(CONCATENATE(G160,H160)," ","")</f>
        <v>ProcurementProcedure</v>
      </c>
      <c r="B160" s="13"/>
      <c r="C160" s="25" t="s">
        <v>1787</v>
      </c>
      <c r="D160" s="12"/>
      <c r="E160" s="12"/>
      <c r="F160" s="12" t="str">
        <f>CONCATENATE(IF(G160="","",CONCATENATE(G160,"_ ")),H160,". Details")</f>
        <v>Procurement Procedure. Details</v>
      </c>
      <c r="G160" s="12"/>
      <c r="H160" s="25" t="s">
        <v>1788</v>
      </c>
      <c r="I160" s="12"/>
      <c r="J160" s="12"/>
      <c r="K160" s="12"/>
      <c r="L160" s="12"/>
      <c r="M160" s="12"/>
      <c r="N160" s="12"/>
      <c r="O160" s="12"/>
      <c r="P160" s="12"/>
      <c r="Q160" s="12"/>
      <c r="R160" s="12" t="s">
        <v>1484</v>
      </c>
      <c r="S160" s="12"/>
      <c r="T160" s="12"/>
      <c r="U160" s="12"/>
      <c r="V160" s="12"/>
      <c r="W160" s="12"/>
      <c r="X160" s="12"/>
      <c r="Y160" s="12" t="s">
        <v>1486</v>
      </c>
      <c r="Z160" s="12"/>
      <c r="AA160" s="12" t="s">
        <v>36</v>
      </c>
      <c r="AB160" s="12"/>
      <c r="AC160" s="12" t="s">
        <v>36</v>
      </c>
      <c r="AD160" s="12"/>
      <c r="AE160" s="12"/>
      <c r="AF160" s="12">
        <v>20180208</v>
      </c>
    </row>
    <row r="161" spans="1:32" s="28" customFormat="1" ht="14.1" customHeight="1">
      <c r="A161" s="26" t="str">
        <f t="shared" ref="A161:A168" si="28">SUBSTITUTE(CONCATENATE(I161,J161,IF(K161="Identifier","ID",IF(AND(K161="Text",OR(I161&lt;&gt;"",J161&lt;&gt;"")),"",K161)),IF(AND(M161&lt;&gt;"Text",K161&lt;&gt;M161,NOT(AND(K161="URI",M161="Identifier")),NOT(AND(K161="UUID",M161="Identifier")),NOT(AND(K161="OID",M161="Identifier"))),IF(M161="Identifier","ID",M161),""))," ","")</f>
        <v>ID</v>
      </c>
      <c r="B161" s="27">
        <v>1</v>
      </c>
      <c r="C161" s="26" t="s">
        <v>1789</v>
      </c>
      <c r="D161" s="26"/>
      <c r="E161" s="26"/>
      <c r="F161" s="26" t="str">
        <f t="shared" ref="F161:F168" si="29">CONCATENATE( IF(G161="","",CONCATENATE(G161,"_ ")),H161,". ",IF(I161="","",CONCATENATE(I161,"_ ")),L161,IF(OR(I161&lt;&gt;"",L161&lt;&gt;M161),CONCATENATE(". ",M161),""))</f>
        <v>Procurement Procedure. Identifier</v>
      </c>
      <c r="G161" s="26"/>
      <c r="H161" s="26" t="s">
        <v>1788</v>
      </c>
      <c r="I161" s="26"/>
      <c r="J161" s="26"/>
      <c r="K161" s="26" t="s">
        <v>1502</v>
      </c>
      <c r="L161" s="26" t="str">
        <f t="shared" ref="L161:L168" si="30">IF(J161&lt;&gt;"",CONCATENATE(J161," ",K161),K161)</f>
        <v>Identifier</v>
      </c>
      <c r="M161" s="26" t="s">
        <v>1502</v>
      </c>
      <c r="N161" s="26"/>
      <c r="O161" s="26" t="str">
        <f t="shared" ref="O161:O168" si="31">IF(N161&lt;&gt;"",CONCATENATE(N161,"_ ",M161,". Type"),CONCATENATE(M161,". Type"))</f>
        <v>Identifier. Type</v>
      </c>
      <c r="P161" s="26"/>
      <c r="Q161" s="26"/>
      <c r="R161" s="26" t="s">
        <v>1492</v>
      </c>
      <c r="S161" s="26"/>
      <c r="T161" s="26"/>
      <c r="U161" s="26"/>
      <c r="Y161" s="15"/>
      <c r="AA161" s="28" t="s">
        <v>1487</v>
      </c>
      <c r="AE161" s="28" t="s">
        <v>1487</v>
      </c>
      <c r="AF161" s="29">
        <v>20180220</v>
      </c>
    </row>
    <row r="162" spans="1:32" s="28" customFormat="1" ht="14.1" customHeight="1">
      <c r="A162" s="26" t="str">
        <f t="shared" si="28"/>
        <v>Title</v>
      </c>
      <c r="B162" s="27" t="s">
        <v>1494</v>
      </c>
      <c r="C162" s="26" t="s">
        <v>1506</v>
      </c>
      <c r="D162" s="26"/>
      <c r="E162" s="26"/>
      <c r="F162" s="26" t="str">
        <f t="shared" si="29"/>
        <v>Procurement Procedure. Title Text. Text</v>
      </c>
      <c r="G162" s="26"/>
      <c r="H162" s="26" t="s">
        <v>1788</v>
      </c>
      <c r="I162" s="26"/>
      <c r="J162" s="26" t="s">
        <v>1385</v>
      </c>
      <c r="K162" s="26" t="s">
        <v>1497</v>
      </c>
      <c r="L162" s="26" t="str">
        <f t="shared" si="30"/>
        <v>Title Text</v>
      </c>
      <c r="M162" s="26" t="s">
        <v>1497</v>
      </c>
      <c r="N162" s="26"/>
      <c r="O162" s="26" t="str">
        <f t="shared" si="31"/>
        <v>Text. Type</v>
      </c>
      <c r="P162" s="26"/>
      <c r="Q162" s="26"/>
      <c r="R162" s="26" t="s">
        <v>1492</v>
      </c>
      <c r="S162" s="26"/>
      <c r="T162" s="26"/>
      <c r="U162" s="26"/>
      <c r="X162" s="28" t="s">
        <v>1385</v>
      </c>
      <c r="Y162" s="15"/>
      <c r="AF162" s="29">
        <v>20180228</v>
      </c>
    </row>
    <row r="163" spans="1:32" s="28" customFormat="1" ht="14.1" customHeight="1">
      <c r="A163" s="26" t="str">
        <f t="shared" si="28"/>
        <v>TypeCode</v>
      </c>
      <c r="B163" s="27">
        <v>1</v>
      </c>
      <c r="C163" s="26" t="s">
        <v>1790</v>
      </c>
      <c r="D163" s="26"/>
      <c r="E163" s="26"/>
      <c r="F163" s="26" t="str">
        <f t="shared" si="29"/>
        <v>Procurement Procedure. Type Code. Code</v>
      </c>
      <c r="G163" s="26"/>
      <c r="H163" s="26" t="s">
        <v>1788</v>
      </c>
      <c r="I163" s="26"/>
      <c r="J163" s="26" t="s">
        <v>1591</v>
      </c>
      <c r="K163" s="26" t="s">
        <v>1491</v>
      </c>
      <c r="L163" s="26" t="str">
        <f t="shared" si="30"/>
        <v>Type Code</v>
      </c>
      <c r="M163" s="26" t="s">
        <v>1491</v>
      </c>
      <c r="N163" s="26"/>
      <c r="O163" s="26" t="str">
        <f t="shared" si="31"/>
        <v>Code. Type</v>
      </c>
      <c r="P163" s="26"/>
      <c r="Q163" s="26"/>
      <c r="R163" s="26" t="s">
        <v>1492</v>
      </c>
      <c r="S163" s="26"/>
      <c r="T163" s="26" t="s">
        <v>1791</v>
      </c>
      <c r="U163" s="26"/>
      <c r="Y163" s="15"/>
      <c r="AC163" s="28" t="s">
        <v>36</v>
      </c>
      <c r="AE163" s="28" t="s">
        <v>1487</v>
      </c>
      <c r="AF163" s="29">
        <v>20180208</v>
      </c>
    </row>
    <row r="164" spans="1:32" s="28" customFormat="1" ht="14.1" customHeight="1">
      <c r="A164" s="26" t="str">
        <f t="shared" si="28"/>
        <v>EstimatedValueAmount</v>
      </c>
      <c r="B164" s="27" t="s">
        <v>1503</v>
      </c>
      <c r="C164" s="26" t="s">
        <v>1792</v>
      </c>
      <c r="D164" s="26"/>
      <c r="E164" s="26"/>
      <c r="F164" s="26" t="str">
        <f t="shared" si="29"/>
        <v>Procurement Procedure. Estimated Value Amount. Amount</v>
      </c>
      <c r="G164" s="26"/>
      <c r="H164" s="26" t="s">
        <v>1788</v>
      </c>
      <c r="I164" s="26"/>
      <c r="J164" s="26" t="s">
        <v>603</v>
      </c>
      <c r="K164" s="26" t="s">
        <v>1687</v>
      </c>
      <c r="L164" s="26" t="str">
        <f t="shared" si="30"/>
        <v>Estimated Value Amount</v>
      </c>
      <c r="M164" s="26" t="s">
        <v>1687</v>
      </c>
      <c r="N164" s="26"/>
      <c r="O164" s="26" t="str">
        <f t="shared" si="31"/>
        <v>Amount. Type</v>
      </c>
      <c r="P164" s="26"/>
      <c r="Q164" s="26"/>
      <c r="R164" s="26" t="s">
        <v>1492</v>
      </c>
      <c r="S164" s="26"/>
      <c r="T164" s="26"/>
      <c r="U164" s="26"/>
      <c r="X164" s="28" t="s">
        <v>1389</v>
      </c>
      <c r="Y164" s="15"/>
      <c r="AE164" s="28" t="s">
        <v>1487</v>
      </c>
      <c r="AF164" s="29">
        <v>20180208</v>
      </c>
    </row>
    <row r="165" spans="1:32" s="28" customFormat="1" ht="14.1" customHeight="1">
      <c r="A165" s="26" t="str">
        <f t="shared" si="28"/>
        <v>TotalValueAmount</v>
      </c>
      <c r="B165" s="27" t="s">
        <v>1503</v>
      </c>
      <c r="C165" s="26" t="s">
        <v>1793</v>
      </c>
      <c r="D165" s="26"/>
      <c r="E165" s="26"/>
      <c r="F165" s="26" t="str">
        <f t="shared" si="29"/>
        <v>Procurement Procedure. Total Value Amount. Amount</v>
      </c>
      <c r="G165" s="26"/>
      <c r="H165" s="26" t="s">
        <v>1788</v>
      </c>
      <c r="I165" s="26"/>
      <c r="J165" s="26" t="s">
        <v>1389</v>
      </c>
      <c r="K165" s="26" t="s">
        <v>1687</v>
      </c>
      <c r="L165" s="26" t="str">
        <f t="shared" si="30"/>
        <v>Total Value Amount</v>
      </c>
      <c r="M165" s="26" t="s">
        <v>1687</v>
      </c>
      <c r="N165" s="26"/>
      <c r="O165" s="26" t="str">
        <f t="shared" si="31"/>
        <v>Amount. Type</v>
      </c>
      <c r="P165" s="26"/>
      <c r="Q165" s="26"/>
      <c r="R165" s="26" t="s">
        <v>1492</v>
      </c>
      <c r="S165" s="26"/>
      <c r="T165" s="26"/>
      <c r="U165" s="26"/>
      <c r="Y165" s="15"/>
      <c r="AE165" s="28" t="s">
        <v>1487</v>
      </c>
      <c r="AF165" s="29">
        <v>20180208</v>
      </c>
    </row>
    <row r="166" spans="1:32" s="28" customFormat="1" ht="14.1" customHeight="1">
      <c r="A166" s="26" t="str">
        <f t="shared" si="28"/>
        <v>Description</v>
      </c>
      <c r="B166" s="27" t="s">
        <v>1494</v>
      </c>
      <c r="C166" s="26" t="s">
        <v>1132</v>
      </c>
      <c r="D166" s="26"/>
      <c r="E166" s="26"/>
      <c r="F166" s="26" t="str">
        <f t="shared" si="29"/>
        <v>Procurement Procedure. Description</v>
      </c>
      <c r="G166" s="26"/>
      <c r="H166" s="26" t="s">
        <v>1788</v>
      </c>
      <c r="I166" s="26"/>
      <c r="J166" s="26"/>
      <c r="K166" s="26" t="s">
        <v>1546</v>
      </c>
      <c r="L166" s="26" t="str">
        <f t="shared" si="30"/>
        <v>Description</v>
      </c>
      <c r="M166" s="26" t="s">
        <v>1546</v>
      </c>
      <c r="N166" s="26"/>
      <c r="O166" s="26" t="str">
        <f t="shared" si="31"/>
        <v>Description. Type</v>
      </c>
      <c r="P166" s="26"/>
      <c r="Q166" s="26"/>
      <c r="R166" s="26" t="s">
        <v>1492</v>
      </c>
      <c r="S166" s="26"/>
      <c r="T166" s="26"/>
      <c r="U166" s="26"/>
      <c r="X166" s="28" t="s">
        <v>1131</v>
      </c>
      <c r="Y166" s="15"/>
      <c r="AA166" s="28" t="s">
        <v>36</v>
      </c>
      <c r="AE166" s="28" t="s">
        <v>1487</v>
      </c>
      <c r="AF166" s="29">
        <v>20180220</v>
      </c>
    </row>
    <row r="167" spans="1:32" s="28" customFormat="1" ht="14.1" customHeight="1">
      <c r="A167" s="26" t="str">
        <f t="shared" si="28"/>
        <v>GovernmentProcurementAgreementUsageIndicator</v>
      </c>
      <c r="B167" s="27"/>
      <c r="C167" s="26" t="s">
        <v>713</v>
      </c>
      <c r="D167" s="26"/>
      <c r="E167" s="26"/>
      <c r="F167" s="26" t="str">
        <f t="shared" si="29"/>
        <v>Procurement Procedure. Government Procurement Agreement Usage Indicator. Indicator</v>
      </c>
      <c r="G167" s="26"/>
      <c r="H167" s="26" t="s">
        <v>1788</v>
      </c>
      <c r="I167" s="26"/>
      <c r="J167" s="26" t="s">
        <v>1794</v>
      </c>
      <c r="K167" s="26" t="s">
        <v>1572</v>
      </c>
      <c r="L167" s="26" t="str">
        <f t="shared" si="30"/>
        <v>Government Procurement Agreement Usage Indicator</v>
      </c>
      <c r="M167" s="26" t="s">
        <v>1572</v>
      </c>
      <c r="N167" s="26"/>
      <c r="O167" s="26" t="str">
        <f t="shared" si="31"/>
        <v>Indicator. Type</v>
      </c>
      <c r="P167" s="26"/>
      <c r="Q167" s="26"/>
      <c r="R167" s="26" t="s">
        <v>1492</v>
      </c>
      <c r="S167" s="26"/>
      <c r="T167" s="26"/>
      <c r="U167" s="26"/>
      <c r="X167" s="28" t="s">
        <v>712</v>
      </c>
      <c r="Y167" s="15"/>
      <c r="AA167" s="28" t="s">
        <v>36</v>
      </c>
      <c r="AE167" s="28" t="s">
        <v>1487</v>
      </c>
      <c r="AF167" s="29">
        <v>20180222</v>
      </c>
    </row>
    <row r="168" spans="1:32" s="28" customFormat="1" ht="14.1" customHeight="1">
      <c r="A168" s="26" t="str">
        <f t="shared" si="28"/>
        <v>InternalReferenceNumberID</v>
      </c>
      <c r="B168" s="27" t="s">
        <v>1503</v>
      </c>
      <c r="C168" s="26" t="s">
        <v>737</v>
      </c>
      <c r="D168" s="26"/>
      <c r="E168" s="26"/>
      <c r="F168" s="26" t="str">
        <f t="shared" si="29"/>
        <v>Procurement Procedure. Internal Reference Number Identifier. Identifier</v>
      </c>
      <c r="G168" s="26"/>
      <c r="H168" s="26" t="s">
        <v>1788</v>
      </c>
      <c r="I168" s="26"/>
      <c r="J168" s="26" t="s">
        <v>736</v>
      </c>
      <c r="K168" s="26" t="s">
        <v>1502</v>
      </c>
      <c r="L168" s="26" t="str">
        <f t="shared" si="30"/>
        <v>Internal Reference Number Identifier</v>
      </c>
      <c r="M168" s="26" t="s">
        <v>1502</v>
      </c>
      <c r="N168" s="26"/>
      <c r="O168" s="26" t="str">
        <f t="shared" si="31"/>
        <v>Identifier. Type</v>
      </c>
      <c r="P168" s="26"/>
      <c r="Q168" s="26"/>
      <c r="R168" s="26" t="s">
        <v>1492</v>
      </c>
      <c r="S168" s="26"/>
      <c r="T168" s="26"/>
      <c r="U168" s="26"/>
      <c r="X168" s="28" t="s">
        <v>736</v>
      </c>
      <c r="Y168" s="15"/>
      <c r="AA168" s="28" t="s">
        <v>36</v>
      </c>
      <c r="AB168" s="28" t="s">
        <v>1487</v>
      </c>
      <c r="AC168" s="28" t="s">
        <v>1487</v>
      </c>
      <c r="AD168" s="28" t="s">
        <v>1505</v>
      </c>
      <c r="AE168" s="28" t="s">
        <v>1795</v>
      </c>
      <c r="AF168" s="29">
        <v>20180222</v>
      </c>
    </row>
    <row r="169" spans="1:32" s="28" customFormat="1" ht="14.1" customHeight="1">
      <c r="A169" s="21" t="str">
        <f t="shared" ref="A169:A182" si="32">SUBSTITUTE(SUBSTITUTE(CONCATENATE(I169,IF(L169="Identifier","ID",L169))," ",""),"_","")</f>
        <v>HasDurationPeriod</v>
      </c>
      <c r="B169" s="22" t="s">
        <v>1503</v>
      </c>
      <c r="C169" s="21" t="s">
        <v>1506</v>
      </c>
      <c r="D169" s="21"/>
      <c r="E169" s="21"/>
      <c r="F169" s="21" t="str">
        <f t="shared" ref="F169:F182" si="33">CONCATENATE( IF(G169="","",CONCATENATE(G169,"_ ")),H169,". ",IF(I169="","",CONCATENATE(I169,"_ ")),L169,IF(I169="","",CONCATENATE(". ",M169)))</f>
        <v>Procurement Procedure. Has_ Duration_ Period. Duration_ Period</v>
      </c>
      <c r="G169" s="21"/>
      <c r="H169" s="21" t="s">
        <v>1788</v>
      </c>
      <c r="I169" s="21" t="s">
        <v>1542</v>
      </c>
      <c r="J169" s="21"/>
      <c r="K169" s="21"/>
      <c r="L169" s="21" t="str">
        <f t="shared" ref="L169:L182" si="34">CONCATENATE(IF(P169="","",CONCATENATE(P169,"_ ")),Q169)</f>
        <v>Duration_ Period</v>
      </c>
      <c r="M169" s="21" t="str">
        <f t="shared" ref="M169:M182" si="35">L169</f>
        <v>Duration_ Period</v>
      </c>
      <c r="N169" s="21"/>
      <c r="O169" s="21"/>
      <c r="P169" s="21" t="s">
        <v>1694</v>
      </c>
      <c r="Q169" s="21" t="s">
        <v>1550</v>
      </c>
      <c r="R169" s="21" t="s">
        <v>1526</v>
      </c>
      <c r="S169" s="21"/>
      <c r="T169" s="21"/>
      <c r="U169" s="21"/>
      <c r="V169" s="21"/>
      <c r="W169" s="21"/>
      <c r="X169" s="24"/>
      <c r="Y169" s="24" t="s">
        <v>1486</v>
      </c>
      <c r="Z169" s="24"/>
      <c r="AA169" s="24" t="s">
        <v>36</v>
      </c>
      <c r="AB169" s="24" t="s">
        <v>1487</v>
      </c>
      <c r="AC169" s="24" t="s">
        <v>1487</v>
      </c>
      <c r="AD169" s="24"/>
      <c r="AE169" s="24" t="s">
        <v>36</v>
      </c>
      <c r="AF169" s="23">
        <v>20180220</v>
      </c>
    </row>
    <row r="170" spans="1:32" s="28" customFormat="1" ht="14.1" customHeight="1">
      <c r="A170" s="21" t="str">
        <f t="shared" si="32"/>
        <v>HasContractPurpose</v>
      </c>
      <c r="B170" s="22" t="s">
        <v>1503</v>
      </c>
      <c r="C170" s="21" t="s">
        <v>1506</v>
      </c>
      <c r="D170" s="21"/>
      <c r="E170" s="21"/>
      <c r="F170" s="21" t="str">
        <f t="shared" si="33"/>
        <v>Procurement Procedure. Has_ Contract Purpose. Contract Purpose</v>
      </c>
      <c r="G170" s="21"/>
      <c r="H170" s="21" t="s">
        <v>1788</v>
      </c>
      <c r="I170" s="21" t="s">
        <v>1542</v>
      </c>
      <c r="J170" s="21"/>
      <c r="K170" s="21"/>
      <c r="L170" s="21" t="str">
        <f t="shared" si="34"/>
        <v>Contract Purpose</v>
      </c>
      <c r="M170" s="21" t="str">
        <f t="shared" si="35"/>
        <v>Contract Purpose</v>
      </c>
      <c r="N170" s="21"/>
      <c r="O170" s="21"/>
      <c r="P170" s="21"/>
      <c r="Q170" s="21" t="s">
        <v>1554</v>
      </c>
      <c r="R170" s="21" t="s">
        <v>1526</v>
      </c>
      <c r="S170" s="21"/>
      <c r="T170" s="21"/>
      <c r="U170" s="21"/>
      <c r="V170" s="21"/>
      <c r="W170" s="21"/>
      <c r="X170" s="24"/>
      <c r="Y170" s="24" t="s">
        <v>1486</v>
      </c>
      <c r="Z170" s="24"/>
      <c r="AA170" s="24" t="s">
        <v>36</v>
      </c>
      <c r="AB170" s="24"/>
      <c r="AC170" s="24"/>
      <c r="AD170" s="24"/>
      <c r="AE170" s="24" t="s">
        <v>1487</v>
      </c>
      <c r="AF170" s="23">
        <v>20180208</v>
      </c>
    </row>
    <row r="171" spans="1:32" s="28" customFormat="1" ht="14.1" customHeight="1">
      <c r="A171" s="21" t="str">
        <f t="shared" si="32"/>
        <v>HasProcurementProcedureTechnique</v>
      </c>
      <c r="B171" s="22" t="s">
        <v>1503</v>
      </c>
      <c r="C171" s="21" t="s">
        <v>1796</v>
      </c>
      <c r="D171" s="21"/>
      <c r="E171" s="21"/>
      <c r="F171" s="21" t="str">
        <f t="shared" si="33"/>
        <v>Procurement Procedure. Has_ Procurement Procedure_ Technique. Procurement Procedure_ Technique</v>
      </c>
      <c r="G171" s="21"/>
      <c r="H171" s="21" t="s">
        <v>1788</v>
      </c>
      <c r="I171" s="21" t="s">
        <v>1542</v>
      </c>
      <c r="J171" s="21"/>
      <c r="K171" s="21"/>
      <c r="L171" s="21" t="str">
        <f t="shared" si="34"/>
        <v>Procurement Procedure_ Technique</v>
      </c>
      <c r="M171" s="21" t="str">
        <f t="shared" si="35"/>
        <v>Procurement Procedure_ Technique</v>
      </c>
      <c r="N171" s="21"/>
      <c r="O171" s="21"/>
      <c r="P171" s="21" t="s">
        <v>1788</v>
      </c>
      <c r="Q171" s="21" t="s">
        <v>1797</v>
      </c>
      <c r="R171" s="21" t="s">
        <v>1526</v>
      </c>
      <c r="S171" s="21"/>
      <c r="T171" s="21"/>
      <c r="U171" s="21"/>
      <c r="V171" s="21"/>
      <c r="W171" s="21"/>
      <c r="X171" s="24"/>
      <c r="Y171" s="24" t="s">
        <v>1486</v>
      </c>
      <c r="Z171" s="24"/>
      <c r="AA171" s="24" t="s">
        <v>36</v>
      </c>
      <c r="AB171" s="24"/>
      <c r="AC171" s="24"/>
      <c r="AD171" s="24"/>
      <c r="AE171" s="24" t="s">
        <v>1487</v>
      </c>
      <c r="AF171" s="23">
        <v>20180208</v>
      </c>
    </row>
    <row r="172" spans="1:32" s="28" customFormat="1" ht="14.1" customHeight="1">
      <c r="A172" s="21" t="str">
        <f t="shared" si="32"/>
        <v>HasProcurementProcedureLegislation</v>
      </c>
      <c r="B172" s="22" t="s">
        <v>1494</v>
      </c>
      <c r="C172" s="21" t="s">
        <v>1798</v>
      </c>
      <c r="D172" s="21"/>
      <c r="E172" s="21"/>
      <c r="F172" s="21" t="str">
        <f t="shared" si="33"/>
        <v>Procurement Procedure. Has_ Procurement Procedure_ Legislation. Procurement Procedure_ Legislation</v>
      </c>
      <c r="G172" s="21"/>
      <c r="H172" s="21" t="s">
        <v>1788</v>
      </c>
      <c r="I172" s="21" t="s">
        <v>1542</v>
      </c>
      <c r="J172" s="21"/>
      <c r="K172" s="21"/>
      <c r="L172" s="21" t="str">
        <f t="shared" si="34"/>
        <v>Procurement Procedure_ Legislation</v>
      </c>
      <c r="M172" s="21" t="str">
        <f t="shared" si="35"/>
        <v>Procurement Procedure_ Legislation</v>
      </c>
      <c r="N172" s="21"/>
      <c r="O172" s="21"/>
      <c r="P172" s="21" t="s">
        <v>1788</v>
      </c>
      <c r="Q172" s="21" t="s">
        <v>1799</v>
      </c>
      <c r="R172" s="21" t="s">
        <v>1526</v>
      </c>
      <c r="S172" s="21"/>
      <c r="T172" s="21"/>
      <c r="U172" s="21"/>
      <c r="V172" s="21"/>
      <c r="W172" s="21"/>
      <c r="X172" s="24"/>
      <c r="Y172" s="24" t="s">
        <v>1486</v>
      </c>
      <c r="Z172" s="24"/>
      <c r="AA172" s="24" t="s">
        <v>36</v>
      </c>
      <c r="AB172" s="24"/>
      <c r="AC172" s="24"/>
      <c r="AD172" s="24"/>
      <c r="AE172" s="24" t="s">
        <v>1487</v>
      </c>
      <c r="AF172" s="23">
        <v>20180208</v>
      </c>
    </row>
    <row r="173" spans="1:32" s="28" customFormat="1" ht="14.1" customHeight="1">
      <c r="A173" s="21" t="str">
        <f t="shared" si="32"/>
        <v>HasProcurementProcedureLot</v>
      </c>
      <c r="B173" s="22" t="s">
        <v>1508</v>
      </c>
      <c r="C173" s="21" t="s">
        <v>1728</v>
      </c>
      <c r="D173" s="21"/>
      <c r="E173" s="21"/>
      <c r="F173" s="21" t="str">
        <f t="shared" si="33"/>
        <v>Procurement Procedure. Has_ Procurement Procedure_ Lot. Procurement Procedure_ Lot</v>
      </c>
      <c r="G173" s="21"/>
      <c r="H173" s="21" t="s">
        <v>1788</v>
      </c>
      <c r="I173" s="21" t="s">
        <v>1542</v>
      </c>
      <c r="J173" s="21"/>
      <c r="K173" s="21"/>
      <c r="L173" s="21" t="str">
        <f t="shared" si="34"/>
        <v>Procurement Procedure_ Lot</v>
      </c>
      <c r="M173" s="21" t="str">
        <f t="shared" si="35"/>
        <v>Procurement Procedure_ Lot</v>
      </c>
      <c r="N173" s="21"/>
      <c r="O173" s="21"/>
      <c r="P173" s="21" t="s">
        <v>1788</v>
      </c>
      <c r="Q173" s="21" t="s">
        <v>822</v>
      </c>
      <c r="R173" s="21" t="s">
        <v>1526</v>
      </c>
      <c r="S173" s="21" t="s">
        <v>1800</v>
      </c>
      <c r="T173" s="21"/>
      <c r="U173" s="21"/>
      <c r="V173" s="21"/>
      <c r="W173" s="21"/>
      <c r="X173" s="24"/>
      <c r="Y173" s="24" t="s">
        <v>1486</v>
      </c>
      <c r="Z173" s="24"/>
      <c r="AA173" s="24" t="s">
        <v>36</v>
      </c>
      <c r="AB173" s="24"/>
      <c r="AC173" s="24"/>
      <c r="AD173" s="24"/>
      <c r="AE173" s="24" t="s">
        <v>1487</v>
      </c>
      <c r="AF173" s="23">
        <v>20180208</v>
      </c>
    </row>
    <row r="174" spans="1:32" s="28" customFormat="1" ht="14.1" customHeight="1">
      <c r="A174" s="21" t="str">
        <f t="shared" si="32"/>
        <v>HasGroupOfLots</v>
      </c>
      <c r="B174" s="22" t="s">
        <v>1801</v>
      </c>
      <c r="C174" s="21" t="s">
        <v>1802</v>
      </c>
      <c r="D174" s="21"/>
      <c r="E174" s="21"/>
      <c r="F174" s="21" t="str">
        <f t="shared" si="33"/>
        <v>Procurement Procedure. Has_ Group Of Lots. Group Of Lots</v>
      </c>
      <c r="G174" s="21"/>
      <c r="H174" s="21" t="s">
        <v>1788</v>
      </c>
      <c r="I174" s="21" t="s">
        <v>1542</v>
      </c>
      <c r="J174" s="21"/>
      <c r="K174" s="21"/>
      <c r="L174" s="21" t="str">
        <f t="shared" si="34"/>
        <v>Group Of Lots</v>
      </c>
      <c r="M174" s="21" t="str">
        <f t="shared" si="35"/>
        <v>Group Of Lots</v>
      </c>
      <c r="N174" s="21"/>
      <c r="O174" s="21"/>
      <c r="P174" s="21"/>
      <c r="Q174" s="21" t="s">
        <v>1803</v>
      </c>
      <c r="R174" s="21" t="s">
        <v>1526</v>
      </c>
      <c r="S174" s="21" t="s">
        <v>1804</v>
      </c>
      <c r="T174" s="21"/>
      <c r="U174" s="21"/>
      <c r="V174" s="21"/>
      <c r="W174" s="21"/>
      <c r="X174" s="24"/>
      <c r="Y174" s="24" t="s">
        <v>1486</v>
      </c>
      <c r="Z174" s="24"/>
      <c r="AA174" s="24" t="s">
        <v>36</v>
      </c>
      <c r="AB174" s="24"/>
      <c r="AC174" s="24"/>
      <c r="AD174" s="24"/>
      <c r="AE174" s="24" t="s">
        <v>1487</v>
      </c>
      <c r="AF174" s="23">
        <v>20180208</v>
      </c>
    </row>
    <row r="175" spans="1:32" s="28" customFormat="1" ht="14.1" customHeight="1">
      <c r="A175" s="21" t="str">
        <f t="shared" si="32"/>
        <v>HasTenderingProcess</v>
      </c>
      <c r="B175" s="22" t="s">
        <v>1503</v>
      </c>
      <c r="C175" s="21" t="s">
        <v>1652</v>
      </c>
      <c r="D175" s="21"/>
      <c r="E175" s="21"/>
      <c r="F175" s="21" t="str">
        <f t="shared" si="33"/>
        <v>Procurement Procedure. Has_ Tendering Process. Tendering Process</v>
      </c>
      <c r="G175" s="21"/>
      <c r="H175" s="21" t="s">
        <v>1788</v>
      </c>
      <c r="I175" s="21" t="s">
        <v>1542</v>
      </c>
      <c r="J175" s="21"/>
      <c r="K175" s="21"/>
      <c r="L175" s="21" t="str">
        <f t="shared" si="34"/>
        <v>Tendering Process</v>
      </c>
      <c r="M175" s="21" t="str">
        <f t="shared" si="35"/>
        <v>Tendering Process</v>
      </c>
      <c r="N175" s="21"/>
      <c r="O175" s="21"/>
      <c r="P175" s="21"/>
      <c r="Q175" s="21" t="s">
        <v>1805</v>
      </c>
      <c r="R175" s="21" t="s">
        <v>1526</v>
      </c>
      <c r="S175" s="21"/>
      <c r="T175" s="21"/>
      <c r="U175" s="21"/>
      <c r="V175" s="21"/>
      <c r="W175" s="21"/>
      <c r="X175" s="24"/>
      <c r="Y175" s="24" t="s">
        <v>1486</v>
      </c>
      <c r="Z175" s="24"/>
      <c r="AA175" s="24" t="s">
        <v>1487</v>
      </c>
      <c r="AB175" s="24"/>
      <c r="AC175" s="24"/>
      <c r="AD175" s="24"/>
      <c r="AE175" s="24" t="s">
        <v>36</v>
      </c>
      <c r="AF175" s="23">
        <v>20180219</v>
      </c>
    </row>
    <row r="176" spans="1:32" s="28" customFormat="1" ht="14.1" customHeight="1">
      <c r="A176" s="21" t="str">
        <f t="shared" si="32"/>
        <v>HasEconomicOperator</v>
      </c>
      <c r="B176" s="22" t="s">
        <v>1503</v>
      </c>
      <c r="C176" s="21" t="s">
        <v>1620</v>
      </c>
      <c r="D176" s="21"/>
      <c r="E176" s="21"/>
      <c r="F176" s="21" t="str">
        <f t="shared" si="33"/>
        <v>Procurement Procedure. Has_ Economic Operator. Economic Operator</v>
      </c>
      <c r="G176" s="21"/>
      <c r="H176" s="21" t="s">
        <v>1788</v>
      </c>
      <c r="I176" s="21" t="s">
        <v>1542</v>
      </c>
      <c r="J176" s="21"/>
      <c r="K176" s="21"/>
      <c r="L176" s="21" t="str">
        <f t="shared" si="34"/>
        <v>Economic Operator</v>
      </c>
      <c r="M176" s="21" t="str">
        <f t="shared" si="35"/>
        <v>Economic Operator</v>
      </c>
      <c r="N176" s="21"/>
      <c r="O176" s="21"/>
      <c r="P176" s="21"/>
      <c r="Q176" s="21" t="s">
        <v>481</v>
      </c>
      <c r="R176" s="21" t="s">
        <v>1526</v>
      </c>
      <c r="S176" s="21" t="s">
        <v>1806</v>
      </c>
      <c r="T176" s="21"/>
      <c r="U176" s="21"/>
      <c r="V176" s="21"/>
      <c r="W176" s="21"/>
      <c r="X176" s="24"/>
      <c r="Y176" s="24" t="s">
        <v>1486</v>
      </c>
      <c r="Z176" s="24"/>
      <c r="AA176" s="24" t="s">
        <v>1487</v>
      </c>
      <c r="AB176" s="24"/>
      <c r="AC176" s="24"/>
      <c r="AD176" s="24"/>
      <c r="AE176" s="24" t="s">
        <v>36</v>
      </c>
      <c r="AF176" s="23">
        <v>20180219</v>
      </c>
    </row>
    <row r="177" spans="1:32" s="28" customFormat="1" ht="14.1" customHeight="1">
      <c r="A177" s="21" t="str">
        <f t="shared" si="32"/>
        <v>IsManagedByProcuringEntity</v>
      </c>
      <c r="B177" s="22" t="s">
        <v>1503</v>
      </c>
      <c r="C177" s="21" t="s">
        <v>162</v>
      </c>
      <c r="D177" s="21"/>
      <c r="E177" s="21"/>
      <c r="F177" s="21" t="str">
        <f t="shared" si="33"/>
        <v>Procurement Procedure. Is Managed By_ Procuring Entity. Procuring Entity</v>
      </c>
      <c r="G177" s="21"/>
      <c r="H177" s="21" t="s">
        <v>1788</v>
      </c>
      <c r="I177" s="21" t="s">
        <v>1807</v>
      </c>
      <c r="J177" s="21"/>
      <c r="K177" s="21"/>
      <c r="L177" s="21" t="str">
        <f t="shared" si="34"/>
        <v>Procuring Entity</v>
      </c>
      <c r="M177" s="21" t="str">
        <f t="shared" si="35"/>
        <v>Procuring Entity</v>
      </c>
      <c r="N177" s="21"/>
      <c r="O177" s="21"/>
      <c r="P177" s="21"/>
      <c r="Q177" s="21" t="s">
        <v>1540</v>
      </c>
      <c r="R177" s="21" t="s">
        <v>1526</v>
      </c>
      <c r="S177" s="21"/>
      <c r="T177" s="21"/>
      <c r="U177" s="21"/>
      <c r="V177" s="21"/>
      <c r="W177" s="21"/>
      <c r="X177" s="24"/>
      <c r="Y177" s="24" t="s">
        <v>1486</v>
      </c>
      <c r="Z177" s="24"/>
      <c r="AA177" s="24" t="s">
        <v>1487</v>
      </c>
      <c r="AB177" s="24"/>
      <c r="AC177" s="24"/>
      <c r="AD177" s="24" t="s">
        <v>36</v>
      </c>
      <c r="AE177" s="24" t="s">
        <v>1487</v>
      </c>
      <c r="AF177" s="23">
        <v>20180222</v>
      </c>
    </row>
    <row r="178" spans="1:32" s="28" customFormat="1" ht="14.1" customHeight="1">
      <c r="A178" s="21" t="str">
        <f t="shared" si="32"/>
        <v>HasEconomicOperatorGroup</v>
      </c>
      <c r="B178" s="22" t="s">
        <v>1503</v>
      </c>
      <c r="C178" s="21" t="s">
        <v>1734</v>
      </c>
      <c r="D178" s="21"/>
      <c r="E178" s="21"/>
      <c r="F178" s="21" t="str">
        <f t="shared" si="33"/>
        <v>Procurement Procedure. Has_ Economic Operator Group. Economic Operator Group</v>
      </c>
      <c r="G178" s="21"/>
      <c r="H178" s="21" t="s">
        <v>1788</v>
      </c>
      <c r="I178" s="21" t="s">
        <v>1542</v>
      </c>
      <c r="J178" s="21"/>
      <c r="K178" s="21"/>
      <c r="L178" s="21" t="str">
        <f t="shared" si="34"/>
        <v>Economic Operator Group</v>
      </c>
      <c r="M178" s="21" t="str">
        <f t="shared" si="35"/>
        <v>Economic Operator Group</v>
      </c>
      <c r="N178" s="21"/>
      <c r="O178" s="21"/>
      <c r="P178" s="21"/>
      <c r="Q178" s="21" t="s">
        <v>1645</v>
      </c>
      <c r="R178" s="21" t="s">
        <v>1526</v>
      </c>
      <c r="S178" s="21" t="s">
        <v>1808</v>
      </c>
      <c r="T178" s="21"/>
      <c r="U178" s="21"/>
      <c r="V178" s="21"/>
      <c r="W178" s="21"/>
      <c r="X178" s="24"/>
      <c r="Y178" s="24" t="s">
        <v>1486</v>
      </c>
      <c r="Z178" s="24"/>
      <c r="AA178" s="24" t="s">
        <v>1487</v>
      </c>
      <c r="AB178" s="24"/>
      <c r="AC178" s="24"/>
      <c r="AD178" s="24"/>
      <c r="AE178" s="24" t="s">
        <v>1505</v>
      </c>
      <c r="AF178" s="23">
        <v>20180219</v>
      </c>
    </row>
    <row r="179" spans="1:32" s="28" customFormat="1" ht="14.1" customHeight="1">
      <c r="A179" s="21" t="str">
        <f t="shared" si="32"/>
        <v>HasCallForCompetition</v>
      </c>
      <c r="B179" s="22" t="s">
        <v>1503</v>
      </c>
      <c r="C179" s="21" t="s">
        <v>1506</v>
      </c>
      <c r="D179" s="21"/>
      <c r="E179" s="21"/>
      <c r="F179" s="21" t="str">
        <f t="shared" si="33"/>
        <v>Procurement Procedure. Has_ Call For Competition. Call For Competition</v>
      </c>
      <c r="G179" s="21"/>
      <c r="H179" s="21" t="s">
        <v>1788</v>
      </c>
      <c r="I179" s="21" t="s">
        <v>1542</v>
      </c>
      <c r="J179" s="21"/>
      <c r="K179" s="21"/>
      <c r="L179" s="21" t="str">
        <f t="shared" si="34"/>
        <v>Call For Competition</v>
      </c>
      <c r="M179" s="21" t="str">
        <f t="shared" si="35"/>
        <v>Call For Competition</v>
      </c>
      <c r="N179" s="21"/>
      <c r="O179" s="21"/>
      <c r="P179" s="21"/>
      <c r="Q179" s="21" t="s">
        <v>1809</v>
      </c>
      <c r="R179" s="21" t="s">
        <v>1526</v>
      </c>
      <c r="S179" s="21" t="s">
        <v>1810</v>
      </c>
      <c r="T179" s="21"/>
      <c r="U179" s="21" t="s">
        <v>1811</v>
      </c>
      <c r="V179" s="21"/>
      <c r="W179" s="21"/>
      <c r="X179" s="24"/>
      <c r="Y179" s="24" t="s">
        <v>1486</v>
      </c>
      <c r="Z179" s="24"/>
      <c r="AA179" s="24" t="s">
        <v>1487</v>
      </c>
      <c r="AB179" s="24"/>
      <c r="AC179" s="24"/>
      <c r="AD179" s="24"/>
      <c r="AE179" s="24"/>
      <c r="AF179" s="23">
        <v>20180228</v>
      </c>
    </row>
    <row r="180" spans="1:32" s="28" customFormat="1" ht="14.1" customHeight="1">
      <c r="A180" s="21" t="str">
        <f t="shared" si="32"/>
        <v>HasInvitationToTender</v>
      </c>
      <c r="B180" s="22" t="s">
        <v>1503</v>
      </c>
      <c r="C180" s="21" t="s">
        <v>1506</v>
      </c>
      <c r="D180" s="21"/>
      <c r="E180" s="21"/>
      <c r="F180" s="21" t="str">
        <f t="shared" si="33"/>
        <v>Procurement Procedure. Has_ Invitation To Tender. Invitation To Tender</v>
      </c>
      <c r="G180" s="21"/>
      <c r="H180" s="21" t="s">
        <v>1788</v>
      </c>
      <c r="I180" s="21" t="s">
        <v>1542</v>
      </c>
      <c r="J180" s="21"/>
      <c r="K180" s="21"/>
      <c r="L180" s="21" t="str">
        <f t="shared" si="34"/>
        <v>Invitation To Tender</v>
      </c>
      <c r="M180" s="21" t="str">
        <f t="shared" si="35"/>
        <v>Invitation To Tender</v>
      </c>
      <c r="N180" s="21"/>
      <c r="O180" s="21"/>
      <c r="P180" s="21"/>
      <c r="Q180" s="21" t="s">
        <v>1719</v>
      </c>
      <c r="R180" s="21" t="s">
        <v>1526</v>
      </c>
      <c r="S180" s="21" t="s">
        <v>1812</v>
      </c>
      <c r="T180" s="21"/>
      <c r="U180" s="21" t="s">
        <v>1811</v>
      </c>
      <c r="V180" s="21"/>
      <c r="W180" s="21"/>
      <c r="X180" s="24"/>
      <c r="Y180" s="24" t="s">
        <v>1486</v>
      </c>
      <c r="Z180" s="24"/>
      <c r="AA180" s="24" t="s">
        <v>1487</v>
      </c>
      <c r="AB180" s="24"/>
      <c r="AC180" s="24"/>
      <c r="AD180" s="24"/>
      <c r="AE180" s="24"/>
      <c r="AF180" s="23">
        <v>20180228</v>
      </c>
    </row>
    <row r="181" spans="1:32" s="28" customFormat="1" ht="14.1" customHeight="1">
      <c r="A181" s="21" t="str">
        <f t="shared" si="32"/>
        <v>HasTenderingTerms</v>
      </c>
      <c r="B181" s="22">
        <v>1</v>
      </c>
      <c r="C181" s="21" t="s">
        <v>1506</v>
      </c>
      <c r="D181" s="21"/>
      <c r="E181" s="21"/>
      <c r="F181" s="21" t="str">
        <f t="shared" si="33"/>
        <v>Procurement Procedure. Has_ Tendering Terms. Tendering Terms</v>
      </c>
      <c r="G181" s="21"/>
      <c r="H181" s="21" t="s">
        <v>1788</v>
      </c>
      <c r="I181" s="21" t="s">
        <v>1542</v>
      </c>
      <c r="J181" s="21"/>
      <c r="K181" s="21"/>
      <c r="L181" s="21" t="str">
        <f t="shared" si="34"/>
        <v>Tendering Terms</v>
      </c>
      <c r="M181" s="21" t="str">
        <f t="shared" si="35"/>
        <v>Tendering Terms</v>
      </c>
      <c r="N181" s="21"/>
      <c r="O181" s="21"/>
      <c r="P181" s="21"/>
      <c r="Q181" s="21" t="s">
        <v>1813</v>
      </c>
      <c r="R181" s="21" t="s">
        <v>1526</v>
      </c>
      <c r="S181" s="21"/>
      <c r="T181" s="21"/>
      <c r="U181" s="21"/>
      <c r="V181" s="21"/>
      <c r="W181" s="21"/>
      <c r="X181" s="24"/>
      <c r="Y181" s="24" t="s">
        <v>1486</v>
      </c>
      <c r="Z181" s="24"/>
      <c r="AA181" s="24" t="s">
        <v>36</v>
      </c>
      <c r="AB181" s="24"/>
      <c r="AC181" s="24"/>
      <c r="AD181" s="24"/>
      <c r="AE181" s="24"/>
      <c r="AF181" s="23">
        <v>20180228</v>
      </c>
    </row>
    <row r="182" spans="1:32" s="28" customFormat="1" ht="14.1" customHeight="1">
      <c r="A182" s="21" t="str">
        <f t="shared" si="32"/>
        <v>HasEvaluationProcess</v>
      </c>
      <c r="B182" s="22" t="s">
        <v>1503</v>
      </c>
      <c r="C182" s="21" t="s">
        <v>1506</v>
      </c>
      <c r="D182" s="21"/>
      <c r="E182" s="21"/>
      <c r="F182" s="21" t="str">
        <f t="shared" si="33"/>
        <v>Procurement Procedure. Has_ Evaluation Process. Evaluation Process</v>
      </c>
      <c r="G182" s="21"/>
      <c r="H182" s="21" t="s">
        <v>1788</v>
      </c>
      <c r="I182" s="21" t="s">
        <v>1542</v>
      </c>
      <c r="J182" s="21"/>
      <c r="K182" s="21"/>
      <c r="L182" s="21" t="str">
        <f t="shared" si="34"/>
        <v>Evaluation Process</v>
      </c>
      <c r="M182" s="21" t="str">
        <f t="shared" si="35"/>
        <v>Evaluation Process</v>
      </c>
      <c r="N182" s="21"/>
      <c r="O182" s="21"/>
      <c r="P182" s="21"/>
      <c r="Q182" s="21" t="s">
        <v>1655</v>
      </c>
      <c r="R182" s="21" t="s">
        <v>1526</v>
      </c>
      <c r="S182" s="21"/>
      <c r="T182" s="21"/>
      <c r="U182" s="21"/>
      <c r="V182" s="21"/>
      <c r="W182" s="21"/>
      <c r="X182" s="24"/>
      <c r="Y182" s="24" t="s">
        <v>1486</v>
      </c>
      <c r="Z182" s="24"/>
      <c r="AA182" s="24"/>
      <c r="AB182" s="24"/>
      <c r="AC182" s="24"/>
      <c r="AD182" s="24"/>
      <c r="AE182" s="24"/>
      <c r="AF182" s="23">
        <v>20180313</v>
      </c>
    </row>
    <row r="183" spans="1:32" s="14" customFormat="1" ht="14.1" customHeight="1">
      <c r="A183" s="12" t="str">
        <f>SUBSTITUTE(CONCATENATE(G183,H183)," ","")</f>
        <v>ProcuringEntity</v>
      </c>
      <c r="B183" s="13"/>
      <c r="C183" s="25" t="s">
        <v>162</v>
      </c>
      <c r="D183" s="12"/>
      <c r="E183" s="12"/>
      <c r="F183" s="12" t="str">
        <f>CONCATENATE(IF(G183="","",CONCATENATE(G183,"_ ")),H183,". Details")</f>
        <v>Procuring Entity. Details</v>
      </c>
      <c r="G183" s="12"/>
      <c r="H183" s="25" t="s">
        <v>1540</v>
      </c>
      <c r="I183" s="12"/>
      <c r="J183" s="12"/>
      <c r="K183" s="12"/>
      <c r="L183" s="12"/>
      <c r="M183" s="12"/>
      <c r="N183" s="12"/>
      <c r="O183" s="12"/>
      <c r="P183" s="12"/>
      <c r="Q183" s="12"/>
      <c r="R183" s="12" t="s">
        <v>1484</v>
      </c>
      <c r="S183" s="12" t="s">
        <v>1814</v>
      </c>
      <c r="T183" s="12"/>
      <c r="U183" s="12"/>
      <c r="V183" s="12"/>
      <c r="W183" s="12"/>
      <c r="X183" s="12"/>
      <c r="Y183" s="12" t="s">
        <v>1486</v>
      </c>
      <c r="Z183" s="12"/>
      <c r="AA183" s="12" t="s">
        <v>1487</v>
      </c>
      <c r="AB183" s="12"/>
      <c r="AC183" s="12"/>
      <c r="AD183" s="12" t="s">
        <v>36</v>
      </c>
      <c r="AE183" s="12" t="s">
        <v>1487</v>
      </c>
      <c r="AF183" s="12">
        <v>20180208</v>
      </c>
    </row>
    <row r="184" spans="1:32" s="28" customFormat="1" ht="14.1" customHeight="1">
      <c r="A184" s="26" t="str">
        <f>SUBSTITUTE(CONCATENATE(I184,J184,IF(K184="Identifier","ID",IF(AND(K184="Text",OR(I184&lt;&gt;"",J184&lt;&gt;"")),"",K184)),IF(AND(M184&lt;&gt;"Text",K184&lt;&gt;M184,NOT(AND(K184="URI",M184="Identifier")),NOT(AND(K184="UUID",M184="Identifier")),NOT(AND(K184="OID",M184="Identifier"))),IF(M184="Identifier","ID",M184),""))," ","")</f>
        <v>ProcuringEntityRoleTypeCode</v>
      </c>
      <c r="B184" s="27" t="s">
        <v>1503</v>
      </c>
      <c r="C184" s="15" t="s">
        <v>1815</v>
      </c>
      <c r="D184" s="26"/>
      <c r="E184" s="14" t="s">
        <v>1816</v>
      </c>
      <c r="F184" s="26" t="str">
        <f>CONCATENATE( IF(G184="","",CONCATENATE(G184,"_ ")),H184,". ",IF(I184="","",CONCATENATE(I184,"_ ")),L184,IF(OR(I184&lt;&gt;"",L184&lt;&gt;M184),CONCATENATE(". ",M184),""))</f>
        <v>Procuring Entity. Procuring Entity Role Type Code. Code</v>
      </c>
      <c r="G184" s="26"/>
      <c r="H184" s="26" t="s">
        <v>1540</v>
      </c>
      <c r="I184" s="26"/>
      <c r="J184" s="26" t="s">
        <v>1817</v>
      </c>
      <c r="K184" s="26" t="s">
        <v>1491</v>
      </c>
      <c r="L184" s="26" t="str">
        <f>IF(J184&lt;&gt;"",CONCATENATE(J184," ",K184),K184)</f>
        <v>Procuring Entity Role Type Code</v>
      </c>
      <c r="M184" s="26" t="s">
        <v>1491</v>
      </c>
      <c r="N184" s="26"/>
      <c r="O184" s="26" t="str">
        <f>IF(N184&lt;&gt;"",CONCATENATE(N184,"_ ",M184,". Type"),CONCATENATE(M184,". Type"))</f>
        <v>Code. Type</v>
      </c>
      <c r="P184" s="26"/>
      <c r="Q184" s="26"/>
      <c r="R184" s="26" t="s">
        <v>1492</v>
      </c>
      <c r="S184" s="26"/>
      <c r="T184" s="26" t="s">
        <v>1818</v>
      </c>
      <c r="U184" s="26"/>
      <c r="AA184" s="28" t="s">
        <v>1487</v>
      </c>
      <c r="AE184" s="28" t="s">
        <v>36</v>
      </c>
      <c r="AF184" s="29">
        <v>20180208</v>
      </c>
    </row>
    <row r="185" spans="1:32" s="28" customFormat="1" ht="14.1" customHeight="1">
      <c r="A185" s="26" t="str">
        <f>SUBSTITUTE(CONCATENATE(I185,J185,IF(K185="Identifier","ID",IF(AND(K185="Text",OR(I185&lt;&gt;"",J185&lt;&gt;"")),"",K185)),IF(AND(M185&lt;&gt;"Text",K185&lt;&gt;M185,NOT(AND(K185="URI",M185="Identifier")),NOT(AND(K185="UUID",M185="Identifier")),NOT(AND(K185="OID",M185="Identifier"))),IF(M185="Identifier","ID",M185),""))," ","")</f>
        <v>TypeCode</v>
      </c>
      <c r="B185" s="27">
        <v>1</v>
      </c>
      <c r="C185" s="15" t="s">
        <v>1819</v>
      </c>
      <c r="D185" s="26"/>
      <c r="E185" s="14" t="s">
        <v>1820</v>
      </c>
      <c r="F185" s="26" t="str">
        <f>CONCATENATE( IF(G185="","",CONCATENATE(G185,"_ ")),H185,". ",IF(I185="","",CONCATENATE(I185,"_ ")),L185,IF(OR(I185&lt;&gt;"",L185&lt;&gt;M185),CONCATENATE(". ",M185),""))</f>
        <v>Procuring Entity. Type Code. Code</v>
      </c>
      <c r="G185" s="26"/>
      <c r="H185" s="26" t="s">
        <v>1540</v>
      </c>
      <c r="I185" s="26"/>
      <c r="J185" s="26" t="s">
        <v>1591</v>
      </c>
      <c r="K185" s="26" t="s">
        <v>1491</v>
      </c>
      <c r="L185" s="26" t="str">
        <f>IF(J185&lt;&gt;"",CONCATENATE(J185," ",K185),K185)</f>
        <v>Type Code</v>
      </c>
      <c r="M185" s="26" t="s">
        <v>1491</v>
      </c>
      <c r="N185" s="26"/>
      <c r="O185" s="26" t="str">
        <f>IF(N185&lt;&gt;"",CONCATENATE(N185,"_ ",M185,". Type"),CONCATENATE(M185,". Type"))</f>
        <v>Code. Type</v>
      </c>
      <c r="P185" s="26"/>
      <c r="Q185" s="26"/>
      <c r="R185" s="26" t="s">
        <v>1492</v>
      </c>
      <c r="S185" s="26"/>
      <c r="T185" s="26" t="s">
        <v>1821</v>
      </c>
      <c r="U185" s="26"/>
      <c r="AA185" s="28" t="s">
        <v>36</v>
      </c>
      <c r="AE185" s="28" t="s">
        <v>36</v>
      </c>
      <c r="AF185" s="29">
        <v>20180208</v>
      </c>
    </row>
    <row r="186" spans="1:32" s="28" customFormat="1" ht="14.1" customHeight="1">
      <c r="A186" s="26" t="str">
        <f>SUBSTITUTE(CONCATENATE(I186,J186,IF(K186="Identifier","ID",IF(AND(K186="Text",OR(I186&lt;&gt;"",J186&lt;&gt;"")),"",K186)),IF(AND(M186&lt;&gt;"Text",K186&lt;&gt;M186,NOT(AND(K186="URI",M186="Identifier")),NOT(AND(K186="UUID",M186="Identifier")),NOT(AND(K186="OID",M186="Identifier"))),IF(M186="Identifier","ID",M186),""))," ","")</f>
        <v>MainActivityTypeCode</v>
      </c>
      <c r="B186" s="27" t="s">
        <v>1503</v>
      </c>
      <c r="C186" s="15" t="s">
        <v>1822</v>
      </c>
      <c r="D186" s="26"/>
      <c r="E186" s="26"/>
      <c r="F186" s="26" t="str">
        <f>CONCATENATE( IF(G186="","",CONCATENATE(G186,"_ ")),H186,". ",IF(I186="","",CONCATENATE(I186,"_ ")),L186,IF(OR(I186&lt;&gt;"",L186&lt;&gt;M186),CONCATENATE(". ",M186),""))</f>
        <v>Procuring Entity. Main Activity Type Code. Code</v>
      </c>
      <c r="G186" s="26"/>
      <c r="H186" s="26" t="s">
        <v>1540</v>
      </c>
      <c r="I186" s="26"/>
      <c r="J186" s="26" t="s">
        <v>1823</v>
      </c>
      <c r="K186" s="26" t="s">
        <v>1491</v>
      </c>
      <c r="L186" s="26" t="str">
        <f>IF(J186&lt;&gt;"",CONCATENATE(J186," ",K186),K186)</f>
        <v>Main Activity Type Code</v>
      </c>
      <c r="M186" s="26" t="s">
        <v>1491</v>
      </c>
      <c r="N186" s="26"/>
      <c r="O186" s="26" t="str">
        <f>IF(N186&lt;&gt;"",CONCATENATE(N186,"_ ",M186,". Type"),CONCATENATE(M186,". Type"))</f>
        <v>Code. Type</v>
      </c>
      <c r="P186" s="26"/>
      <c r="Q186" s="26"/>
      <c r="R186" s="26" t="s">
        <v>1492</v>
      </c>
      <c r="S186" s="26"/>
      <c r="T186" s="26" t="s">
        <v>1824</v>
      </c>
      <c r="U186" s="26"/>
      <c r="AA186" s="28" t="s">
        <v>36</v>
      </c>
      <c r="AE186" s="28" t="s">
        <v>36</v>
      </c>
      <c r="AF186" s="29">
        <v>20180307</v>
      </c>
    </row>
    <row r="187" spans="1:32" s="28" customFormat="1" ht="14.1" customHeight="1">
      <c r="A187" s="26" t="str">
        <f>SUBSTITUTE(CONCATENATE(I187,J187,IF(K187="Identifier","ID",IF(AND(K187="Text",OR(I187&lt;&gt;"",J187&lt;&gt;"")),"",K187)),IF(AND(M187&lt;&gt;"Text",K187&lt;&gt;M187,NOT(AND(K187="URI",M187="Identifier")),NOT(AND(K187="UUID",M187="Identifier")),NOT(AND(K187="OID",M187="Identifier"))),IF(M187="Identifier","ID",M187),""))," ","")</f>
        <v>TenderSubmissionURI</v>
      </c>
      <c r="B187" s="27" t="s">
        <v>1503</v>
      </c>
      <c r="C187" s="15" t="s">
        <v>1363</v>
      </c>
      <c r="D187" s="26"/>
      <c r="E187" s="26"/>
      <c r="F187" s="26" t="str">
        <f>CONCATENATE( IF(G187="","",CONCATENATE(G187,"_ ")),H187,". ",IF(I187="","",CONCATENATE(I187,"_ ")),L187,IF(OR(I187&lt;&gt;"",L187&lt;&gt;M187),CONCATENATE(". ",M187),""))</f>
        <v>Procuring Entity. Tender Submission URI. URI</v>
      </c>
      <c r="G187" s="26"/>
      <c r="H187" s="26" t="s">
        <v>1540</v>
      </c>
      <c r="I187" s="26"/>
      <c r="J187" s="26" t="s">
        <v>1362</v>
      </c>
      <c r="K187" s="26" t="s">
        <v>1501</v>
      </c>
      <c r="L187" s="26" t="str">
        <f>IF(J187&lt;&gt;"",CONCATENATE(J187," ",K187),K187)</f>
        <v>Tender Submission URI</v>
      </c>
      <c r="M187" s="26" t="s">
        <v>1501</v>
      </c>
      <c r="N187" s="26"/>
      <c r="O187" s="26" t="str">
        <f>IF(N187&lt;&gt;"",CONCATENATE(N187,"_ ",M187,". Type"),CONCATENATE(M187,". Type"))</f>
        <v>URI. Type</v>
      </c>
      <c r="P187" s="26"/>
      <c r="Q187" s="26"/>
      <c r="R187" s="26" t="s">
        <v>1492</v>
      </c>
      <c r="S187" s="26"/>
      <c r="T187" s="26"/>
      <c r="U187" s="26"/>
      <c r="AA187" s="28" t="s">
        <v>36</v>
      </c>
      <c r="AE187" s="28" t="s">
        <v>36</v>
      </c>
      <c r="AF187" s="29">
        <v>20180220</v>
      </c>
    </row>
    <row r="188" spans="1:32" customFormat="1">
      <c r="A188" s="21" t="str">
        <f>SUBSTITUTE(SUBSTITUTE(CONCATENATE(I188,IF(L188="Identifier","ID",L188))," ",""),"_","")</f>
        <v>BuysThroughBuyer</v>
      </c>
      <c r="B188" s="22" t="s">
        <v>1503</v>
      </c>
      <c r="C188" s="24" t="s">
        <v>1825</v>
      </c>
      <c r="D188" s="21"/>
      <c r="E188" s="21"/>
      <c r="F188" s="21" t="str">
        <f>CONCATENATE( IF(G188="","",CONCATENATE(G188,"_ ")),H188,". ",IF(I188="","",CONCATENATE(I188,"_ ")),L188,IF(I188="","",CONCATENATE(". ",M188)))</f>
        <v>Procuring Entity. Buys Through_ Buyer. Buyer</v>
      </c>
      <c r="G188" s="21"/>
      <c r="H188" s="21" t="s">
        <v>1540</v>
      </c>
      <c r="I188" s="21" t="s">
        <v>1826</v>
      </c>
      <c r="J188" s="21"/>
      <c r="K188" s="21"/>
      <c r="L188" s="21" t="str">
        <f>CONCATENATE(IF(P188="","",CONCATENATE(P188,"_ ")),Q188)</f>
        <v>Buyer</v>
      </c>
      <c r="M188" s="21" t="str">
        <f>L188</f>
        <v>Buyer</v>
      </c>
      <c r="N188" s="21"/>
      <c r="O188" s="21"/>
      <c r="P188" s="21"/>
      <c r="Q188" s="23" t="s">
        <v>157</v>
      </c>
      <c r="R188" s="21" t="s">
        <v>1526</v>
      </c>
      <c r="S188" s="24" t="s">
        <v>1827</v>
      </c>
      <c r="T188" s="24"/>
      <c r="U188" s="24"/>
      <c r="V188" s="24"/>
      <c r="W188" s="24"/>
      <c r="X188" s="24"/>
      <c r="Y188" s="24" t="s">
        <v>1486</v>
      </c>
      <c r="Z188" s="24"/>
      <c r="AA188" s="24" t="s">
        <v>1487</v>
      </c>
      <c r="AB188" s="24"/>
      <c r="AC188" s="24"/>
      <c r="AD188" s="24"/>
      <c r="AE188" s="24"/>
      <c r="AF188" s="23">
        <v>20180208</v>
      </c>
    </row>
    <row r="189" spans="1:32" customFormat="1">
      <c r="A189" s="21" t="str">
        <f>SUBSTITUTE(SUBSTITUTE(CONCATENATE(I189,IF(L189="Identifier","ID",L189))," ",""),"_","")</f>
        <v>HasAccessTool</v>
      </c>
      <c r="B189" s="22" t="s">
        <v>1508</v>
      </c>
      <c r="C189" s="24" t="s">
        <v>1828</v>
      </c>
      <c r="D189" s="21"/>
      <c r="E189" s="21"/>
      <c r="F189" s="21" t="str">
        <f>CONCATENATE( IF(G189="","",CONCATENATE(G189,"_ ")),H189,". ",IF(I189="","",CONCATENATE(I189,"_ ")),L189,IF(I189="","",CONCATENATE(". ",M189)))</f>
        <v>Procuring Entity. Has_ Access Tool. Access Tool</v>
      </c>
      <c r="G189" s="21"/>
      <c r="H189" s="21" t="s">
        <v>1540</v>
      </c>
      <c r="I189" s="21" t="s">
        <v>1542</v>
      </c>
      <c r="J189" s="21"/>
      <c r="K189" s="21"/>
      <c r="L189" s="21" t="str">
        <f>CONCATENATE(IF(P189="","",CONCATENATE(P189,"_ ")),Q189)</f>
        <v>Access Tool</v>
      </c>
      <c r="M189" s="21" t="str">
        <f>L189</f>
        <v>Access Tool</v>
      </c>
      <c r="N189" s="21"/>
      <c r="O189" s="21"/>
      <c r="P189" s="21"/>
      <c r="Q189" s="23" t="s">
        <v>1499</v>
      </c>
      <c r="R189" s="21" t="s">
        <v>1526</v>
      </c>
      <c r="S189" s="24"/>
      <c r="T189" s="24"/>
      <c r="U189" s="24"/>
      <c r="V189" s="24"/>
      <c r="W189" s="24"/>
      <c r="X189" s="24"/>
      <c r="Y189" s="24" t="s">
        <v>1486</v>
      </c>
      <c r="Z189" s="24"/>
      <c r="AA189" s="24" t="s">
        <v>1487</v>
      </c>
      <c r="AB189" s="24"/>
      <c r="AC189" s="24"/>
      <c r="AD189" s="24"/>
      <c r="AE189" s="24"/>
      <c r="AF189" s="23">
        <v>20180208</v>
      </c>
    </row>
    <row r="190" spans="1:32" customFormat="1">
      <c r="A190" s="21" t="str">
        <f>SUBSTITUTE(SUBSTITUTE(CONCATENATE(I190,IF(L190="Identifier","ID",L190))," ",""),"_","")</f>
        <v>ManagesProcurementProcedure</v>
      </c>
      <c r="B190" s="22" t="s">
        <v>1494</v>
      </c>
      <c r="C190" s="24" t="s">
        <v>1787</v>
      </c>
      <c r="D190" s="21"/>
      <c r="E190" s="21"/>
      <c r="F190" s="21" t="str">
        <f>CONCATENATE( IF(G190="","",CONCATENATE(G190,"_ ")),H190,". ",IF(I190="","",CONCATENATE(I190,"_ ")),L190,IF(I190="","",CONCATENATE(". ",M190)))</f>
        <v>Procuring Entity. Manages_ Procurement Procedure. Procurement Procedure</v>
      </c>
      <c r="G190" s="21"/>
      <c r="H190" s="21" t="s">
        <v>1540</v>
      </c>
      <c r="I190" s="21" t="s">
        <v>1740</v>
      </c>
      <c r="J190" s="21"/>
      <c r="K190" s="21"/>
      <c r="L190" s="21" t="str">
        <f>CONCATENATE(IF(P190="","",CONCATENATE(P190,"_ ")),Q190)</f>
        <v>Procurement Procedure</v>
      </c>
      <c r="M190" s="21" t="str">
        <f>L190</f>
        <v>Procurement Procedure</v>
      </c>
      <c r="N190" s="21"/>
      <c r="O190" s="21"/>
      <c r="P190" s="21"/>
      <c r="Q190" s="23" t="s">
        <v>1788</v>
      </c>
      <c r="R190" s="21" t="s">
        <v>1526</v>
      </c>
      <c r="S190" s="24"/>
      <c r="T190" s="24"/>
      <c r="U190" s="24"/>
      <c r="V190" s="24"/>
      <c r="W190" s="24"/>
      <c r="X190" s="24"/>
      <c r="Y190" s="24" t="s">
        <v>1486</v>
      </c>
      <c r="Z190" s="24"/>
      <c r="AA190" s="24" t="s">
        <v>36</v>
      </c>
      <c r="AB190" s="24"/>
      <c r="AC190" s="24"/>
      <c r="AD190" s="24"/>
      <c r="AE190" s="24"/>
      <c r="AF190" s="23">
        <v>20180222</v>
      </c>
    </row>
    <row r="191" spans="1:32" customFormat="1">
      <c r="A191" s="21" t="str">
        <f>SUBSTITUTE(SUBSTITUTE(CONCATENATE(I191,IF(L191="Identifier","ID",L191))," ",""),"_","")</f>
        <v>ManagedByOutsourcedProcurementParty</v>
      </c>
      <c r="B191" s="22" t="s">
        <v>1503</v>
      </c>
      <c r="C191" s="24" t="s">
        <v>1506</v>
      </c>
      <c r="D191" s="21"/>
      <c r="E191" s="21"/>
      <c r="F191" s="21" t="str">
        <f>CONCATENATE( IF(G191="","",CONCATENATE(G191,"_ ")),H191,". ",IF(I191="","",CONCATENATE(I191,"_ ")),L191,IF(I191="","",CONCATENATE(". ",M191)))</f>
        <v>Procuring Entity. Managed By_ Outsourced Procurement Party. Outsourced Procurement Party</v>
      </c>
      <c r="G191" s="21"/>
      <c r="H191" s="21" t="s">
        <v>1540</v>
      </c>
      <c r="I191" s="21" t="s">
        <v>1829</v>
      </c>
      <c r="J191" s="21"/>
      <c r="K191" s="21"/>
      <c r="L191" s="21" t="str">
        <f>CONCATENATE(IF(P191="","",CONCATENATE(P191,"_ ")),Q191)</f>
        <v>Outsourced Procurement Party</v>
      </c>
      <c r="M191" s="21" t="str">
        <f>L191</f>
        <v>Outsourced Procurement Party</v>
      </c>
      <c r="N191" s="21"/>
      <c r="O191" s="21"/>
      <c r="P191" s="21"/>
      <c r="Q191" s="23" t="s">
        <v>1737</v>
      </c>
      <c r="R191" s="21" t="s">
        <v>1526</v>
      </c>
      <c r="S191" s="24" t="s">
        <v>1830</v>
      </c>
      <c r="T191" s="24"/>
      <c r="U191" s="24"/>
      <c r="V191" s="24"/>
      <c r="W191" s="24"/>
      <c r="X191" s="24"/>
      <c r="Y191" s="24" t="s">
        <v>1486</v>
      </c>
      <c r="Z191" s="24"/>
      <c r="AA191" s="24" t="s">
        <v>1487</v>
      </c>
      <c r="AB191" s="24"/>
      <c r="AC191" s="24"/>
      <c r="AD191" s="24"/>
      <c r="AE191" s="24"/>
      <c r="AF191" s="23">
        <v>20180314</v>
      </c>
    </row>
    <row r="192" spans="1:32" s="14" customFormat="1" ht="14.1" customHeight="1">
      <c r="A192" s="12" t="str">
        <f>SUBSTITUTE(CONCATENATE(G192,H192)," ","")</f>
        <v>Purpose</v>
      </c>
      <c r="B192" s="13"/>
      <c r="C192" s="12" t="s">
        <v>1831</v>
      </c>
      <c r="D192" s="12"/>
      <c r="E192" s="12"/>
      <c r="F192" s="12" t="str">
        <f>CONCATENATE(IF(G192="","",CONCATENATE(G192,"_ ")),H192,". Details")</f>
        <v>Purpose. Details</v>
      </c>
      <c r="G192" s="12"/>
      <c r="H192" s="25" t="s">
        <v>1552</v>
      </c>
      <c r="I192" s="12"/>
      <c r="J192" s="12"/>
      <c r="K192" s="12"/>
      <c r="L192" s="12"/>
      <c r="M192" s="12"/>
      <c r="N192" s="12"/>
      <c r="O192" s="12"/>
      <c r="P192" s="12"/>
      <c r="Q192" s="12"/>
      <c r="R192" s="12" t="s">
        <v>1484</v>
      </c>
      <c r="S192" s="12"/>
      <c r="T192" s="12"/>
      <c r="U192" s="12"/>
      <c r="V192" s="12"/>
      <c r="W192" s="12"/>
      <c r="X192" s="12"/>
      <c r="Y192" s="12" t="s">
        <v>1486</v>
      </c>
      <c r="Z192" s="12"/>
      <c r="AA192" s="12"/>
      <c r="AB192" s="12"/>
      <c r="AC192" s="12"/>
      <c r="AD192" s="12"/>
      <c r="AE192" s="12"/>
      <c r="AF192" s="12">
        <v>20180228</v>
      </c>
    </row>
    <row r="193" spans="1:32" customFormat="1">
      <c r="A193" s="15" t="str">
        <f>SUBSTITUTE(CONCATENATE(I193,J193,IF(K193="Identifier","ID",IF(AND(K193="Text",OR(I193&lt;&gt;"",J193&lt;&gt;"")),"",K193)),IF(AND(M193&lt;&gt;"Text",K193&lt;&gt;M193,NOT(AND(K193="URI",M193="Identifier")),NOT(AND(K193="UUID",M193="Identifier")),NOT(AND(K193="OID",M193="Identifier"))),IF(M193="Identifier","ID",M193),""))," ","")</f>
        <v>TypeCode</v>
      </c>
      <c r="B193" s="20" t="s">
        <v>1508</v>
      </c>
      <c r="C193" s="14" t="s">
        <v>1832</v>
      </c>
      <c r="D193" s="17"/>
      <c r="E193" s="17" t="s">
        <v>1833</v>
      </c>
      <c r="F193" s="15" t="str">
        <f>CONCATENATE( IF(G193="","",CONCATENATE(G193,"_ ")),H193,". ",IF(I193="","",CONCATENATE(I193,"_ ")),L193,IF(OR(I193&lt;&gt;"",L193&lt;&gt;M193),CONCATENATE(". ",M193),""))</f>
        <v>Purpose. Type Code. Code</v>
      </c>
      <c r="G193" s="17"/>
      <c r="H193" s="15" t="s">
        <v>1552</v>
      </c>
      <c r="I193" s="15"/>
      <c r="J193" s="15" t="s">
        <v>1591</v>
      </c>
      <c r="K193" s="15" t="s">
        <v>1491</v>
      </c>
      <c r="L193" s="15" t="str">
        <f>IF(J193&lt;&gt;"",CONCATENATE(J193," ",K193),K193)</f>
        <v>Type Code</v>
      </c>
      <c r="M193" s="15" t="s">
        <v>1491</v>
      </c>
      <c r="N193" s="15"/>
      <c r="O193" s="15" t="str">
        <f>IF(N193&lt;&gt;"",CONCATENATE(N193,"_ ",M193,". Type"),CONCATENATE(M193,". Type"))</f>
        <v>Code. Type</v>
      </c>
      <c r="P193" s="15"/>
      <c r="Q193" s="15"/>
      <c r="R193" s="15" t="s">
        <v>1492</v>
      </c>
      <c r="S193" s="15"/>
      <c r="T193" s="15" t="s">
        <v>1834</v>
      </c>
      <c r="U193" s="15"/>
      <c r="V193" s="15"/>
      <c r="W193" s="15"/>
      <c r="X193" s="15"/>
      <c r="Y193" s="15" t="s">
        <v>1486</v>
      </c>
      <c r="Z193" s="15"/>
      <c r="AA193" s="15"/>
      <c r="AB193" s="15"/>
      <c r="AC193" s="15"/>
      <c r="AD193" s="15"/>
      <c r="AE193" s="15"/>
      <c r="AF193" s="18" t="s">
        <v>1561</v>
      </c>
    </row>
    <row r="194" spans="1:32" customFormat="1">
      <c r="A194" s="15" t="str">
        <f>SUBSTITUTE(CONCATENATE(I194,J194,IF(K194="Identifier","ID",IF(AND(K194="Text",OR(I194&lt;&gt;"",J194&lt;&gt;"")),"",K194)),IF(AND(M194&lt;&gt;"Text",K194&lt;&gt;M194,NOT(AND(K194="URI",M194="Identifier")),NOT(AND(K194="UUID",M194="Identifier")),NOT(AND(K194="OID",M194="Identifier"))),IF(M194="Identifier","ID",M194),""))," ","")</f>
        <v>PlacePerformanceCode</v>
      </c>
      <c r="B194" s="20" t="s">
        <v>1508</v>
      </c>
      <c r="C194" s="14" t="s">
        <v>1835</v>
      </c>
      <c r="D194" s="17"/>
      <c r="E194" s="17" t="s">
        <v>1836</v>
      </c>
      <c r="F194" s="15" t="str">
        <f>CONCATENATE( IF(G194="","",CONCATENATE(G194,"_ ")),H194,". ",IF(I194="","",CONCATENATE(I194,"_ ")),L194,IF(OR(I194&lt;&gt;"",L194&lt;&gt;M194),CONCATENATE(". ",M194),""))</f>
        <v>Purpose. Place Performance Code. Code</v>
      </c>
      <c r="G194" s="17"/>
      <c r="H194" s="15" t="s">
        <v>1552</v>
      </c>
      <c r="I194" s="15"/>
      <c r="J194" s="15" t="s">
        <v>1837</v>
      </c>
      <c r="K194" s="15" t="s">
        <v>1491</v>
      </c>
      <c r="L194" s="15" t="str">
        <f>IF(J194&lt;&gt;"",CONCATENATE(J194," ",K194),K194)</f>
        <v>Place Performance Code</v>
      </c>
      <c r="M194" s="15" t="s">
        <v>1491</v>
      </c>
      <c r="N194" s="15"/>
      <c r="O194" s="15" t="str">
        <f>IF(N194&lt;&gt;"",CONCATENATE(N194,"_ ",M194,". Type"),CONCATENATE(M194,". Type"))</f>
        <v>Code. Type</v>
      </c>
      <c r="P194" s="15"/>
      <c r="Q194" s="15"/>
      <c r="R194" s="15" t="s">
        <v>1492</v>
      </c>
      <c r="S194" s="15"/>
      <c r="T194" s="15" t="s">
        <v>1838</v>
      </c>
      <c r="U194" s="15"/>
      <c r="V194" s="15"/>
      <c r="W194" s="15"/>
      <c r="X194" s="15" t="s">
        <v>993</v>
      </c>
      <c r="Y194" s="15" t="s">
        <v>1486</v>
      </c>
      <c r="Z194" s="15"/>
      <c r="AA194" s="15"/>
      <c r="AB194" s="15"/>
      <c r="AC194" s="15"/>
      <c r="AD194" s="15"/>
      <c r="AE194" s="15"/>
      <c r="AF194" s="18" t="s">
        <v>1839</v>
      </c>
    </row>
    <row r="195" spans="1:32" customFormat="1">
      <c r="A195" s="15" t="str">
        <f>SUBSTITUTE(CONCATENATE(I195,J195,IF(K195="Identifier","ID",IF(AND(K195="Text",OR(I195&lt;&gt;"",J195&lt;&gt;"")),"",K195)),IF(AND(M195&lt;&gt;"Text",K195&lt;&gt;M195,NOT(AND(K195="URI",M195="Identifier")),NOT(AND(K195="UUID",M195="Identifier")),NOT(AND(K195="OID",M195="Identifier"))),IF(M195="Identifier","ID",M195),""))," ","")</f>
        <v>OptionsIndicator</v>
      </c>
      <c r="B195" s="20" t="s">
        <v>1503</v>
      </c>
      <c r="C195" s="14" t="s">
        <v>1026</v>
      </c>
      <c r="D195" s="17"/>
      <c r="E195" s="17"/>
      <c r="F195" s="15" t="str">
        <f>CONCATENATE( IF(G195="","",CONCATENATE(G195,"_ ")),H195,". ",IF(I195="","",CONCATENATE(I195,"_ ")),L195,IF(OR(I195&lt;&gt;"",L195&lt;&gt;M195),CONCATENATE(". ",M195),""))</f>
        <v>Purpose. Options Indicator. Indicator</v>
      </c>
      <c r="G195" s="17"/>
      <c r="H195" s="15" t="s">
        <v>1552</v>
      </c>
      <c r="I195" s="15"/>
      <c r="J195" s="15" t="s">
        <v>1025</v>
      </c>
      <c r="K195" s="15" t="s">
        <v>1572</v>
      </c>
      <c r="L195" s="15" t="str">
        <f>IF(J195&lt;&gt;"",CONCATENATE(J195," ",K195),K195)</f>
        <v>Options Indicator</v>
      </c>
      <c r="M195" s="15" t="s">
        <v>1572</v>
      </c>
      <c r="N195" s="15"/>
      <c r="O195" s="15" t="str">
        <f>IF(N195&lt;&gt;"",CONCATENATE(N195,"_ ",M195,". Type"),CONCATENATE(M195,". Type"))</f>
        <v>Indicator. Type</v>
      </c>
      <c r="P195" s="15"/>
      <c r="Q195" s="15"/>
      <c r="R195" s="15" t="s">
        <v>1492</v>
      </c>
      <c r="S195" s="15"/>
      <c r="T195" s="15"/>
      <c r="U195" s="15"/>
      <c r="V195" s="15"/>
      <c r="W195" s="15"/>
      <c r="X195" s="15" t="s">
        <v>1025</v>
      </c>
      <c r="Y195" s="15" t="s">
        <v>1486</v>
      </c>
      <c r="Z195" s="15"/>
      <c r="AA195" s="15"/>
      <c r="AB195" s="15"/>
      <c r="AC195" s="15"/>
      <c r="AD195" s="15"/>
      <c r="AE195" s="15"/>
      <c r="AF195" s="18">
        <v>20180313</v>
      </c>
    </row>
    <row r="196" spans="1:32" customFormat="1">
      <c r="A196" s="15" t="str">
        <f>SUBSTITUTE(CONCATENATE(I196,J196,IF(K196="Identifier","ID",IF(AND(K196="Text",OR(I196&lt;&gt;"",J196&lt;&gt;"")),"",K196)),IF(AND(M196&lt;&gt;"Text",K196&lt;&gt;M196,NOT(AND(K196="URI",M196="Identifier")),NOT(AND(K196="UUID",M196="Identifier")),NOT(AND(K196="OID",M196="Identifier"))),IF(M196="Identifier","ID",M196),""))," ","")</f>
        <v>OptionsDescription</v>
      </c>
      <c r="B196" s="20" t="s">
        <v>1508</v>
      </c>
      <c r="C196" s="14" t="s">
        <v>1840</v>
      </c>
      <c r="D196" s="17"/>
      <c r="E196" s="17"/>
      <c r="F196" s="15" t="str">
        <f>CONCATENATE( IF(G196="","",CONCATENATE(G196,"_ ")),H196,". ",IF(I196="","",CONCATENATE(I196,"_ ")),L196,IF(OR(I196&lt;&gt;"",L196&lt;&gt;M196),CONCATENATE(". ",M196),""))</f>
        <v>Purpose. Options Description. Description</v>
      </c>
      <c r="G196" s="17"/>
      <c r="H196" s="15" t="s">
        <v>1552</v>
      </c>
      <c r="I196" s="15"/>
      <c r="J196" s="15" t="s">
        <v>1025</v>
      </c>
      <c r="K196" s="15" t="s">
        <v>1546</v>
      </c>
      <c r="L196" s="15" t="str">
        <f>IF(J196&lt;&gt;"",CONCATENATE(J196," ",K196),K196)</f>
        <v>Options Description</v>
      </c>
      <c r="M196" s="15" t="s">
        <v>1546</v>
      </c>
      <c r="N196" s="15"/>
      <c r="O196" s="15" t="str">
        <f>IF(N196&lt;&gt;"",CONCATENATE(N196,"_ ",M196,". Type"),CONCATENATE(M196,". Type"))</f>
        <v>Description. Type</v>
      </c>
      <c r="P196" s="15"/>
      <c r="Q196" s="15"/>
      <c r="R196" s="15" t="s">
        <v>1492</v>
      </c>
      <c r="S196" s="15"/>
      <c r="T196" s="15"/>
      <c r="U196" s="15"/>
      <c r="V196" s="15"/>
      <c r="W196" s="15"/>
      <c r="X196" s="15" t="s">
        <v>1025</v>
      </c>
      <c r="Y196" s="15" t="s">
        <v>1486</v>
      </c>
      <c r="Z196" s="15"/>
      <c r="AA196" s="15"/>
      <c r="AB196" s="15"/>
      <c r="AC196" s="15"/>
      <c r="AD196" s="15"/>
      <c r="AE196" s="15"/>
      <c r="AF196" s="18">
        <v>20180313</v>
      </c>
    </row>
    <row r="197" spans="1:32" customFormat="1">
      <c r="A197" s="21" t="str">
        <f>SUBSTITUTE(SUBSTITUTE(CONCATENATE(I197,IF(L197="Identifier","ID",L197))," ",""),"_","")</f>
        <v>UnderwentPurposeChange</v>
      </c>
      <c r="B197" s="22" t="s">
        <v>1508</v>
      </c>
      <c r="C197" s="24" t="s">
        <v>1506</v>
      </c>
      <c r="D197" s="21"/>
      <c r="E197" s="21"/>
      <c r="F197" s="21" t="str">
        <f>CONCATENATE( IF(G197="","",CONCATENATE(G197,"_ ")),H197,". ",IF(I197="","",CONCATENATE(I197,"_ ")),L197,IF(I197="","",CONCATENATE(". ",M197)))</f>
        <v>Purpose. Underwent_ Purpose Change. Purpose Change</v>
      </c>
      <c r="G197" s="21"/>
      <c r="H197" s="21" t="s">
        <v>1552</v>
      </c>
      <c r="I197" s="21" t="s">
        <v>1841</v>
      </c>
      <c r="J197" s="21"/>
      <c r="K197" s="21"/>
      <c r="L197" s="21" t="str">
        <f>CONCATENATE(IF(P197="","",CONCATENATE(P197,"_ ")),Q197)</f>
        <v>Purpose Change</v>
      </c>
      <c r="M197" s="21" t="str">
        <f>L197</f>
        <v>Purpose Change</v>
      </c>
      <c r="N197" s="21"/>
      <c r="O197" s="21"/>
      <c r="P197" s="21"/>
      <c r="Q197" s="23" t="s">
        <v>1544</v>
      </c>
      <c r="R197" s="21" t="s">
        <v>1526</v>
      </c>
      <c r="S197" s="24" t="s">
        <v>1842</v>
      </c>
      <c r="T197" s="24"/>
      <c r="U197" s="24"/>
      <c r="V197" s="24"/>
      <c r="W197" s="24"/>
      <c r="X197" s="24"/>
      <c r="Y197" s="24" t="s">
        <v>1486</v>
      </c>
      <c r="Z197" s="24"/>
      <c r="AA197" s="24"/>
      <c r="AB197" s="24"/>
      <c r="AC197" s="24"/>
      <c r="AD197" s="24"/>
      <c r="AE197" s="24"/>
      <c r="AF197" s="23">
        <v>20180228</v>
      </c>
    </row>
    <row r="198" spans="1:32" s="14" customFormat="1" ht="14.1" customHeight="1">
      <c r="A198" s="12" t="str">
        <f>SUBSTITUTE(CONCATENATE(G198,H198)," ","")</f>
        <v>ServiceProvider</v>
      </c>
      <c r="B198" s="13"/>
      <c r="C198" s="25" t="s">
        <v>1843</v>
      </c>
      <c r="D198" s="12" t="s">
        <v>1844</v>
      </c>
      <c r="E198" s="12"/>
      <c r="F198" s="12" t="str">
        <f>CONCATENATE(IF(G198="","",CONCATENATE(G198,"_ ")),H198,". Details")</f>
        <v>Service Provider. Details</v>
      </c>
      <c r="G198" s="12"/>
      <c r="H198" s="25" t="s">
        <v>1707</v>
      </c>
      <c r="I198" s="12"/>
      <c r="J198" s="12"/>
      <c r="K198" s="12"/>
      <c r="L198" s="12"/>
      <c r="M198" s="12"/>
      <c r="N198" s="12"/>
      <c r="O198" s="12"/>
      <c r="P198" s="12"/>
      <c r="Q198" s="12"/>
      <c r="R198" s="12" t="s">
        <v>1484</v>
      </c>
      <c r="S198" s="12"/>
      <c r="T198" s="12"/>
      <c r="U198" s="12"/>
      <c r="V198" s="12"/>
      <c r="W198" s="12"/>
      <c r="X198" s="12"/>
      <c r="Y198" s="12" t="s">
        <v>1486</v>
      </c>
      <c r="Z198" s="12"/>
      <c r="AA198" s="12"/>
      <c r="AB198" s="12"/>
      <c r="AC198" s="12"/>
      <c r="AD198" s="12"/>
      <c r="AE198" s="12"/>
      <c r="AF198" s="12">
        <v>20180219</v>
      </c>
    </row>
    <row r="200" spans="1:32" s="14" customFormat="1" ht="14.1" customHeight="1">
      <c r="A200" s="12" t="str">
        <f>SUBSTITUTE(CONCATENATE(G200,H200)," ","")</f>
        <v>TechnicalSpecification</v>
      </c>
      <c r="B200" s="13"/>
      <c r="C200" s="37" t="s">
        <v>1845</v>
      </c>
      <c r="D200" s="12"/>
      <c r="E200" s="12"/>
      <c r="F200" s="12" t="str">
        <f>CONCATENATE(IF(G200="","",CONCATENATE(G200,"_ ")),H200,". Details")</f>
        <v>Technical Specification. Details</v>
      </c>
      <c r="G200" s="12"/>
      <c r="H200" s="25" t="s">
        <v>1846</v>
      </c>
      <c r="I200" s="12"/>
      <c r="J200" s="12"/>
      <c r="K200" s="12"/>
      <c r="L200" s="12"/>
      <c r="M200" s="12"/>
      <c r="N200" s="12"/>
      <c r="O200" s="12"/>
      <c r="P200" s="12"/>
      <c r="Q200" s="12"/>
      <c r="R200" s="12" t="s">
        <v>1484</v>
      </c>
      <c r="S200" s="12" t="s">
        <v>1814</v>
      </c>
      <c r="T200" s="12"/>
      <c r="U200" s="12"/>
      <c r="V200" s="12"/>
      <c r="W200" s="12"/>
      <c r="X200" s="12"/>
      <c r="Y200" s="12" t="s">
        <v>1486</v>
      </c>
      <c r="Z200" s="12"/>
      <c r="AA200" s="12"/>
      <c r="AB200" s="12"/>
      <c r="AC200" s="12"/>
      <c r="AD200" s="12"/>
      <c r="AE200" s="12"/>
      <c r="AF200" s="12">
        <v>20180228</v>
      </c>
    </row>
    <row r="201" spans="1:32" customFormat="1">
      <c r="A201" s="21" t="str">
        <f>SUBSTITUTE(SUBSTITUTE(CONCATENATE(I201,IF(L201="Identifier","ID",L201))," ",""),"_","")</f>
        <v>HasDocumentReference</v>
      </c>
      <c r="B201" s="22" t="s">
        <v>1494</v>
      </c>
      <c r="C201" s="24" t="s">
        <v>1506</v>
      </c>
      <c r="D201" s="21"/>
      <c r="E201" s="21"/>
      <c r="F201" s="21" t="str">
        <f>CONCATENATE( IF(G201="","",CONCATENATE(G201,"_ ")),H201,". ",IF(I201="","",CONCATENATE(I201,"_ ")),L201,IF(I201="","",CONCATENATE(". ",M201)))</f>
        <v>Technical Specification. Has_ Document Reference. Document Reference</v>
      </c>
      <c r="G201" s="21"/>
      <c r="H201" s="21" t="s">
        <v>1846</v>
      </c>
      <c r="I201" s="21" t="s">
        <v>1542</v>
      </c>
      <c r="J201" s="21"/>
      <c r="K201" s="21"/>
      <c r="L201" s="21" t="str">
        <f>CONCATENATE(IF(P201="","",CONCATENATE(P201,"_ ")),Q201)</f>
        <v>Document Reference</v>
      </c>
      <c r="M201" s="21" t="str">
        <f>L201</f>
        <v>Document Reference</v>
      </c>
      <c r="N201" s="21"/>
      <c r="O201" s="21"/>
      <c r="P201" s="21"/>
      <c r="Q201" s="23" t="s">
        <v>1727</v>
      </c>
      <c r="R201" s="21" t="s">
        <v>1526</v>
      </c>
      <c r="S201" s="24"/>
      <c r="T201" s="24"/>
      <c r="U201" s="24"/>
      <c r="V201" s="24"/>
      <c r="W201" s="24"/>
      <c r="X201" s="24"/>
      <c r="Y201" s="24" t="s">
        <v>1486</v>
      </c>
      <c r="Z201" s="24"/>
      <c r="AA201" s="24" t="s">
        <v>1487</v>
      </c>
      <c r="AB201" s="24"/>
      <c r="AC201" s="24"/>
      <c r="AD201" s="24"/>
      <c r="AE201" s="24"/>
      <c r="AF201" s="23">
        <v>20180228</v>
      </c>
    </row>
    <row r="202" spans="1:32" customFormat="1">
      <c r="A202" s="21" t="str">
        <f>SUBSTITUTE(SUBSTITUTE(CONCATENATE(I202,IF(L202="Identifier","ID",L202))," ",""),"_","")</f>
        <v>AppliesToLot</v>
      </c>
      <c r="B202" s="22" t="s">
        <v>1508</v>
      </c>
      <c r="C202" s="24" t="s">
        <v>1545</v>
      </c>
      <c r="D202" s="21"/>
      <c r="E202" s="21"/>
      <c r="F202" s="21" t="str">
        <f>CONCATENATE( IF(G202="","",CONCATENATE(G202,"_ ")),H202,". ",IF(I202="","",CONCATENATE(I202,"_ ")),L202,IF(I202="","",CONCATENATE(". ",M202)))</f>
        <v>Technical Specification. Applies To_ Lot. Lot</v>
      </c>
      <c r="G202" s="21"/>
      <c r="H202" s="21" t="s">
        <v>1846</v>
      </c>
      <c r="I202" s="21" t="s">
        <v>1551</v>
      </c>
      <c r="J202" s="21"/>
      <c r="K202" s="21"/>
      <c r="L202" s="21" t="str">
        <f>CONCATENATE(IF(P202="","",CONCATENATE(P202,"_ ")),Q202)</f>
        <v>Lot</v>
      </c>
      <c r="M202" s="21" t="str">
        <f>L202</f>
        <v>Lot</v>
      </c>
      <c r="N202" s="21"/>
      <c r="O202" s="21"/>
      <c r="P202" s="21"/>
      <c r="Q202" s="23" t="s">
        <v>822</v>
      </c>
      <c r="R202" s="21" t="s">
        <v>1526</v>
      </c>
      <c r="S202" s="24"/>
      <c r="T202" s="24"/>
      <c r="U202" s="24"/>
      <c r="V202" s="24"/>
      <c r="W202" s="24"/>
      <c r="X202" s="24"/>
      <c r="Y202" s="24" t="s">
        <v>1486</v>
      </c>
      <c r="Z202" s="24"/>
      <c r="AA202" s="24"/>
      <c r="AB202" s="24"/>
      <c r="AC202" s="24" t="s">
        <v>36</v>
      </c>
      <c r="AD202" s="24" t="s">
        <v>36</v>
      </c>
      <c r="AE202" s="24" t="s">
        <v>36</v>
      </c>
      <c r="AF202" s="23">
        <v>20180228</v>
      </c>
    </row>
    <row r="203" spans="1:32" customFormat="1">
      <c r="A203" s="21" t="str">
        <f>SUBSTITUTE(SUBSTITUTE(CONCATENATE(I203,IF(L203="Identifier","ID",L203))," ",""),"_","")</f>
        <v>AppliesToProcurementProcedure</v>
      </c>
      <c r="B203" s="22" t="s">
        <v>1503</v>
      </c>
      <c r="C203" s="24" t="s">
        <v>1545</v>
      </c>
      <c r="D203" s="21"/>
      <c r="E203" s="21"/>
      <c r="F203" s="21" t="str">
        <f>CONCATENATE( IF(G203="","",CONCATENATE(G203,"_ ")),H203,". ",IF(I203="","",CONCATENATE(I203,"_ ")),L203,IF(I203="","",CONCATENATE(". ",M203)))</f>
        <v>Technical Specification. Applies To_ Procurement Procedure. Procurement Procedure</v>
      </c>
      <c r="G203" s="21"/>
      <c r="H203" s="21" t="s">
        <v>1846</v>
      </c>
      <c r="I203" s="21" t="s">
        <v>1551</v>
      </c>
      <c r="J203" s="21"/>
      <c r="K203" s="21"/>
      <c r="L203" s="21" t="str">
        <f>CONCATENATE(IF(P203="","",CONCATENATE(P203,"_ ")),Q203)</f>
        <v>Procurement Procedure</v>
      </c>
      <c r="M203" s="21" t="str">
        <f>L203</f>
        <v>Procurement Procedure</v>
      </c>
      <c r="N203" s="21"/>
      <c r="O203" s="21"/>
      <c r="P203" s="21"/>
      <c r="Q203" s="23" t="s">
        <v>1788</v>
      </c>
      <c r="R203" s="21" t="s">
        <v>1526</v>
      </c>
      <c r="S203" s="24"/>
      <c r="T203" s="24"/>
      <c r="U203" s="24"/>
      <c r="V203" s="24"/>
      <c r="W203" s="24"/>
      <c r="X203" s="24"/>
      <c r="Y203" s="24" t="s">
        <v>1486</v>
      </c>
      <c r="Z203" s="24"/>
      <c r="AA203" s="24" t="s">
        <v>36</v>
      </c>
      <c r="AB203" s="24"/>
      <c r="AC203" s="24" t="s">
        <v>36</v>
      </c>
      <c r="AD203" s="24"/>
      <c r="AE203" s="24"/>
      <c r="AF203" s="23">
        <v>20180228</v>
      </c>
    </row>
    <row r="204" spans="1:32" s="14" customFormat="1" ht="14.1" customHeight="1">
      <c r="A204" s="12" t="str">
        <f>SUBSTITUTE(CONCATENATE(G204,H204)," ","")</f>
        <v>Technique</v>
      </c>
      <c r="B204" s="13"/>
      <c r="C204" s="25" t="s">
        <v>1847</v>
      </c>
      <c r="D204" s="12"/>
      <c r="E204" s="12"/>
      <c r="F204" s="12" t="str">
        <f>CONCATENATE(IF(G204="","",CONCATENATE(G204,"_ ")),H204,". Details")</f>
        <v>Technique. Details</v>
      </c>
      <c r="G204" s="12"/>
      <c r="H204" s="25" t="s">
        <v>1797</v>
      </c>
      <c r="I204" s="12"/>
      <c r="J204" s="12"/>
      <c r="K204" s="12"/>
      <c r="L204" s="12"/>
      <c r="M204" s="12"/>
      <c r="N204" s="12"/>
      <c r="O204" s="12"/>
      <c r="P204" s="12"/>
      <c r="Q204" s="12"/>
      <c r="R204" s="12" t="s">
        <v>1484</v>
      </c>
      <c r="S204" s="12"/>
      <c r="T204" s="12"/>
      <c r="U204" s="12"/>
      <c r="V204" s="12"/>
      <c r="W204" s="12"/>
      <c r="X204" s="12"/>
      <c r="Y204" s="12" t="s">
        <v>1486</v>
      </c>
      <c r="Z204" s="12"/>
      <c r="AA204" s="12"/>
      <c r="AB204" s="12"/>
      <c r="AC204" s="12"/>
      <c r="AD204" s="12"/>
      <c r="AE204" s="12" t="s">
        <v>1487</v>
      </c>
      <c r="AF204" s="12">
        <v>20180208</v>
      </c>
    </row>
    <row r="205" spans="1:32" s="28" customFormat="1" ht="14.1" customHeight="1">
      <c r="A205" s="26" t="str">
        <f>SUBSTITUTE(CONCATENATE(I205,J205,IF(K205="Identifier","ID",IF(AND(K205="Text",OR(I205&lt;&gt;"",J205&lt;&gt;"")),"",K205)),IF(AND(M205&lt;&gt;"Text",K205&lt;&gt;M205,NOT(AND(K205="URI",M205="Identifier")),NOT(AND(K205="UUID",M205="Identifier")),NOT(AND(K205="OID",M205="Identifier"))),IF(M205="Identifier","ID",M205),""))," ","")</f>
        <v>TypeCode</v>
      </c>
      <c r="B205" s="27" t="s">
        <v>1503</v>
      </c>
      <c r="C205" s="15" t="s">
        <v>1848</v>
      </c>
      <c r="D205" s="26"/>
      <c r="E205" s="26" t="s">
        <v>1849</v>
      </c>
      <c r="F205" s="26" t="str">
        <f>CONCATENATE( IF(G205="","",CONCATENATE(G205,"_ ")),H205,". ",IF(I205="","",CONCATENATE(I205,"_ ")),L205,IF(OR(I205&lt;&gt;"",L205&lt;&gt;M205),CONCATENATE(". ",M205),""))</f>
        <v>Technique. Type Code. Code</v>
      </c>
      <c r="G205" s="26"/>
      <c r="H205" s="26" t="s">
        <v>1797</v>
      </c>
      <c r="I205" s="26"/>
      <c r="J205" s="26" t="s">
        <v>1591</v>
      </c>
      <c r="K205" s="26" t="s">
        <v>1491</v>
      </c>
      <c r="L205" s="26" t="str">
        <f>IF(J205&lt;&gt;"",CONCATENATE(J205," ",K205),K205)</f>
        <v>Type Code</v>
      </c>
      <c r="M205" s="26" t="s">
        <v>1491</v>
      </c>
      <c r="N205" s="26"/>
      <c r="O205" s="26" t="str">
        <f>IF(N205&lt;&gt;"",CONCATENATE(N205,"_ ",M205,". Type"),CONCATENATE(M205,". Type"))</f>
        <v>Code. Type</v>
      </c>
      <c r="P205" s="26"/>
      <c r="Q205" s="26"/>
      <c r="R205" s="26" t="s">
        <v>1492</v>
      </c>
      <c r="S205" s="26"/>
      <c r="T205" s="26" t="s">
        <v>1850</v>
      </c>
      <c r="U205" s="26"/>
      <c r="AA205" s="28" t="s">
        <v>1487</v>
      </c>
      <c r="AE205" s="28" t="s">
        <v>1487</v>
      </c>
      <c r="AF205" s="29">
        <v>20180208</v>
      </c>
    </row>
    <row r="206" spans="1:32" s="28" customFormat="1" ht="14.1" customHeight="1">
      <c r="A206" s="26" t="str">
        <f>SUBSTITUTE(CONCATENATE(I206,J206,IF(K206="Identifier","ID",IF(AND(K206="Text",OR(I206&lt;&gt;"",J206&lt;&gt;"")),"",K206)),IF(AND(M206&lt;&gt;"Text",K206&lt;&gt;M206,NOT(AND(K206="URI",M206="Identifier")),NOT(AND(K206="UUID",M206="Identifier")),NOT(AND(K206="OID",M206="Identifier"))),IF(M206="Identifier","ID",M206),""))," ","")</f>
        <v>AdditionalInformationDescription</v>
      </c>
      <c r="B206" s="27" t="s">
        <v>1508</v>
      </c>
      <c r="C206" s="15" t="s">
        <v>1851</v>
      </c>
      <c r="D206" s="26"/>
      <c r="E206" s="26"/>
      <c r="F206" s="26" t="str">
        <f>CONCATENATE( IF(G206="","",CONCATENATE(G206,"_ ")),H206,". ",IF(I206="","",CONCATENATE(I206,"_ ")),L206,IF(OR(I206&lt;&gt;"",L206&lt;&gt;M206),CONCATENATE(". ",M206),""))</f>
        <v>Technique. Additional Information Description. Description</v>
      </c>
      <c r="G206" s="26"/>
      <c r="H206" s="26" t="s">
        <v>1797</v>
      </c>
      <c r="I206" s="26"/>
      <c r="J206" s="26" t="s">
        <v>81</v>
      </c>
      <c r="K206" s="26" t="s">
        <v>1546</v>
      </c>
      <c r="L206" s="26" t="str">
        <f>IF(J206&lt;&gt;"",CONCATENATE(J206," ",K206),K206)</f>
        <v>Additional Information Description</v>
      </c>
      <c r="M206" s="26" t="s">
        <v>1546</v>
      </c>
      <c r="N206" s="26"/>
      <c r="O206" s="26" t="str">
        <f>IF(N206&lt;&gt;"",CONCATENATE(N206,"_ ",M206,". Type"),CONCATENATE(M206,". Type"))</f>
        <v>Description. Type</v>
      </c>
      <c r="P206" s="26"/>
      <c r="Q206" s="26"/>
      <c r="R206" s="26" t="s">
        <v>1492</v>
      </c>
      <c r="S206" s="26"/>
      <c r="T206" s="26"/>
      <c r="U206" s="26"/>
      <c r="AE206" s="28" t="s">
        <v>1505</v>
      </c>
      <c r="AF206" s="29">
        <v>20180208</v>
      </c>
    </row>
    <row r="207" spans="1:32" s="14" customFormat="1" ht="14.1" customHeight="1">
      <c r="A207" s="12" t="str">
        <f>SUBSTITUTE(CONCATENATE(G207,H207)," ","")</f>
        <v>Tender</v>
      </c>
      <c r="B207" s="13"/>
      <c r="C207" s="25" t="s">
        <v>1852</v>
      </c>
      <c r="D207" s="12"/>
      <c r="E207" s="12"/>
      <c r="F207" s="12" t="str">
        <f>CONCATENATE(IF(G207="","",CONCATENATE(G207,"_ ")),H207,". Details")</f>
        <v>Tender. Details</v>
      </c>
      <c r="G207" s="12"/>
      <c r="H207" s="25" t="s">
        <v>1643</v>
      </c>
      <c r="I207" s="12"/>
      <c r="J207" s="12"/>
      <c r="K207" s="12"/>
      <c r="L207" s="12"/>
      <c r="M207" s="12"/>
      <c r="N207" s="12"/>
      <c r="O207" s="12"/>
      <c r="P207" s="12"/>
      <c r="Q207" s="12"/>
      <c r="R207" s="12" t="s">
        <v>1484</v>
      </c>
      <c r="S207" s="12"/>
      <c r="T207" s="12"/>
      <c r="U207" s="12"/>
      <c r="V207" s="12"/>
      <c r="W207" s="12"/>
      <c r="X207" s="12"/>
      <c r="Y207" s="12" t="s">
        <v>1486</v>
      </c>
      <c r="Z207" s="12"/>
      <c r="AA207" s="12" t="s">
        <v>1487</v>
      </c>
      <c r="AB207" s="12" t="s">
        <v>36</v>
      </c>
      <c r="AC207" s="12" t="s">
        <v>36</v>
      </c>
      <c r="AD207" s="12" t="s">
        <v>36</v>
      </c>
      <c r="AE207" s="12" t="s">
        <v>1638</v>
      </c>
      <c r="AF207" s="12">
        <v>20180208</v>
      </c>
    </row>
    <row r="208" spans="1:32" s="28" customFormat="1" ht="14.1" customHeight="1">
      <c r="A208" s="26" t="str">
        <f>SUBSTITUTE(CONCATENATE(I208,J208,IF(K208="Identifier","ID",IF(AND(K208="Text",OR(I208&lt;&gt;"",J208&lt;&gt;"")),"",K208)),IF(AND(M208&lt;&gt;"Text",K208&lt;&gt;M208,NOT(AND(K208="URI",M208="Identifier")),NOT(AND(K208="UUID",M208="Identifier")),NOT(AND(K208="OID",M208="Identifier"))),IF(M208="Identifier","ID",M208),""))," ","")</f>
        <v>DeliveryCountryCode</v>
      </c>
      <c r="B208" s="27" t="s">
        <v>1503</v>
      </c>
      <c r="C208" s="15" t="s">
        <v>1853</v>
      </c>
      <c r="D208" s="26"/>
      <c r="E208" s="26"/>
      <c r="F208" s="26" t="str">
        <f>CONCATENATE( IF(G208="","",CONCATENATE(G208,"_ ")),H208,". ",IF(I208="","",CONCATENATE(I208,"_ ")),L208,IF(OR(I208&lt;&gt;"",L208&lt;&gt;M208),CONCATENATE(". ",M208),""))</f>
        <v>Tender. Delivery Country Code. Code</v>
      </c>
      <c r="G208" s="26"/>
      <c r="H208" s="26" t="s">
        <v>1643</v>
      </c>
      <c r="I208" s="26"/>
      <c r="J208" s="26" t="s">
        <v>400</v>
      </c>
      <c r="K208" s="26" t="s">
        <v>1491</v>
      </c>
      <c r="L208" s="26" t="str">
        <f>IF(J208&lt;&gt;"",CONCATENATE(J208," ",K208),K208)</f>
        <v>Delivery Country Code</v>
      </c>
      <c r="M208" s="26" t="s">
        <v>1491</v>
      </c>
      <c r="N208" s="26"/>
      <c r="O208" s="26" t="str">
        <f>IF(N208&lt;&gt;"",CONCATENATE(N208,"_ ",M208,". Type"),CONCATENATE(M208,". Type"))</f>
        <v>Code. Type</v>
      </c>
      <c r="P208" s="26"/>
      <c r="Q208" s="26"/>
      <c r="R208" s="26" t="s">
        <v>1492</v>
      </c>
      <c r="S208" s="26"/>
      <c r="T208" s="26" t="s">
        <v>1632</v>
      </c>
      <c r="U208" s="26"/>
      <c r="AA208" s="28" t="s">
        <v>36</v>
      </c>
      <c r="AE208" s="28" t="s">
        <v>1854</v>
      </c>
      <c r="AF208" s="29">
        <v>20180220</v>
      </c>
    </row>
    <row r="209" spans="1:32" s="28" customFormat="1" ht="14.1" customHeight="1">
      <c r="A209" s="26" t="str">
        <f>SUBSTITUTE(CONCATENATE(I209,J209,IF(K209="Identifier","ID",IF(AND(K209="Text",OR(I209&lt;&gt;"",J209&lt;&gt;"")),"",K209)),IF(AND(M209&lt;&gt;"Text",K209&lt;&gt;M209,NOT(AND(K209="URI",M209="Identifier")),NOT(AND(K209="UUID",M209="Identifier")),NOT(AND(K209="OID",M209="Identifier"))),IF(M209="Identifier","ID",M209),""))," ","")</f>
        <v>ElectronicSubmissionIndicator</v>
      </c>
      <c r="B209" s="27" t="s">
        <v>1503</v>
      </c>
      <c r="C209" s="15" t="s">
        <v>1855</v>
      </c>
      <c r="D209" s="26"/>
      <c r="E209" s="26"/>
      <c r="F209" s="26" t="str">
        <f>CONCATENATE( IF(G209="","",CONCATENATE(G209,"_ ")),H209,". ",IF(I209="","",CONCATENATE(I209,"_ ")),L209,IF(OR(I209&lt;&gt;"",L209&lt;&gt;M209),CONCATENATE(". ",M209),""))</f>
        <v>Tender. Electronic Submission Indicator. Indicator</v>
      </c>
      <c r="G209" s="26"/>
      <c r="H209" s="26" t="s">
        <v>1643</v>
      </c>
      <c r="I209" s="26"/>
      <c r="J209" s="26" t="s">
        <v>542</v>
      </c>
      <c r="K209" s="26" t="s">
        <v>1572</v>
      </c>
      <c r="L209" s="26" t="str">
        <f>IF(J209&lt;&gt;"",CONCATENATE(J209," ",K209),K209)</f>
        <v>Electronic Submission Indicator</v>
      </c>
      <c r="M209" s="26" t="s">
        <v>1572</v>
      </c>
      <c r="N209" s="26"/>
      <c r="O209" s="26" t="str">
        <f>IF(N209&lt;&gt;"",CONCATENATE(N209,"_ ",M209,". Type"),CONCATENATE(M209,". Type"))</f>
        <v>Indicator. Type</v>
      </c>
      <c r="P209" s="26"/>
      <c r="Q209" s="26"/>
      <c r="R209" s="26" t="s">
        <v>1492</v>
      </c>
      <c r="S209" s="26"/>
      <c r="T209" s="26"/>
      <c r="U209" s="26"/>
      <c r="X209" s="28" t="s">
        <v>978</v>
      </c>
      <c r="AA209" s="28" t="s">
        <v>36</v>
      </c>
      <c r="AE209" s="28" t="s">
        <v>1487</v>
      </c>
      <c r="AF209" s="29">
        <v>20180220</v>
      </c>
    </row>
    <row r="210" spans="1:32" customFormat="1">
      <c r="A210" s="21" t="str">
        <f>SUBSTITUTE(SUBSTITUTE(CONCATENATE(I210,IF(L210="Identifier","ID",L210))," ",""),"_","")</f>
        <v>TenderLot</v>
      </c>
      <c r="B210" s="22" t="s">
        <v>1508</v>
      </c>
      <c r="C210" s="24" t="s">
        <v>1728</v>
      </c>
      <c r="D210" s="21"/>
      <c r="E210" s="21"/>
      <c r="F210" s="21" t="str">
        <f>CONCATENATE( IF(G210="","",CONCATENATE(G210,"_ ")),H210,". ",IF(I210="","",CONCATENATE(I210,"_ ")),L210,IF(I210="","",CONCATENATE(". ",M210)))</f>
        <v>Tender. Tender_ Lot. Lot</v>
      </c>
      <c r="G210" s="21"/>
      <c r="H210" s="21" t="s">
        <v>1643</v>
      </c>
      <c r="I210" s="21" t="s">
        <v>1643</v>
      </c>
      <c r="J210" s="21"/>
      <c r="K210" s="21"/>
      <c r="L210" s="21" t="str">
        <f>CONCATENATE(IF(P210="","",CONCATENATE(P210,"_ ")),Q210)</f>
        <v>Lot</v>
      </c>
      <c r="M210" s="21" t="str">
        <f>L210</f>
        <v>Lot</v>
      </c>
      <c r="N210" s="21"/>
      <c r="O210" s="21"/>
      <c r="P210" s="21"/>
      <c r="Q210" s="23" t="s">
        <v>822</v>
      </c>
      <c r="R210" s="21" t="s">
        <v>1526</v>
      </c>
      <c r="S210" s="24" t="s">
        <v>1856</v>
      </c>
      <c r="T210" s="24"/>
      <c r="U210" s="24"/>
      <c r="V210" s="24"/>
      <c r="W210" s="24"/>
      <c r="X210" s="24"/>
      <c r="Y210" s="24" t="s">
        <v>1486</v>
      </c>
      <c r="Z210" s="24"/>
      <c r="AA210" s="24" t="s">
        <v>36</v>
      </c>
      <c r="AB210" s="24"/>
      <c r="AC210" s="24"/>
      <c r="AD210" s="24"/>
      <c r="AE210" s="24" t="s">
        <v>1487</v>
      </c>
      <c r="AF210" s="23">
        <v>20180220</v>
      </c>
    </row>
    <row r="211" spans="1:32" customFormat="1">
      <c r="A211" s="21" t="str">
        <f>SUBSTITUTE(SUBSTITUTE(CONCATENATE(I211,IF(L211="Identifier","ID",L211))," ",""),"_","")</f>
        <v>TenderGroupOfLots</v>
      </c>
      <c r="B211" s="22" t="s">
        <v>1508</v>
      </c>
      <c r="C211" s="24" t="s">
        <v>1802</v>
      </c>
      <c r="D211" s="21"/>
      <c r="E211" s="21"/>
      <c r="F211" s="21" t="str">
        <f>CONCATENATE( IF(G211="","",CONCATENATE(G211,"_ ")),H211,". ",IF(I211="","",CONCATENATE(I211,"_ ")),L211,IF(I211="","",CONCATENATE(". ",M211)))</f>
        <v>Tender. Tender_ Group Of Lots. Group Of Lots</v>
      </c>
      <c r="G211" s="21"/>
      <c r="H211" s="21" t="s">
        <v>1643</v>
      </c>
      <c r="I211" s="21" t="s">
        <v>1643</v>
      </c>
      <c r="J211" s="21"/>
      <c r="K211" s="21"/>
      <c r="L211" s="21" t="str">
        <f>CONCATENATE(IF(P211="","",CONCATENATE(P211,"_ ")),Q211)</f>
        <v>Group Of Lots</v>
      </c>
      <c r="M211" s="21" t="str">
        <f>L211</f>
        <v>Group Of Lots</v>
      </c>
      <c r="N211" s="21"/>
      <c r="O211" s="21"/>
      <c r="P211" s="21"/>
      <c r="Q211" s="23" t="s">
        <v>1803</v>
      </c>
      <c r="R211" s="21" t="s">
        <v>1526</v>
      </c>
      <c r="S211" s="24" t="s">
        <v>1857</v>
      </c>
      <c r="T211" s="24"/>
      <c r="U211" s="24"/>
      <c r="V211" s="24"/>
      <c r="W211" s="24"/>
      <c r="X211" s="24"/>
      <c r="Y211" s="24" t="s">
        <v>1486</v>
      </c>
      <c r="Z211" s="24"/>
      <c r="AA211" s="24" t="s">
        <v>36</v>
      </c>
      <c r="AB211" s="24"/>
      <c r="AC211" s="24"/>
      <c r="AD211" s="24"/>
      <c r="AE211" s="24"/>
      <c r="AF211" s="23">
        <v>20180208</v>
      </c>
    </row>
    <row r="212" spans="1:32" customFormat="1">
      <c r="A212" s="21" t="str">
        <f>SUBSTITUTE(SUBSTITUTE(CONCATENATE(I212,IF(L212="Identifier","ID",L212))," ",""),"_","")</f>
        <v>HasTenderEvaluationResult</v>
      </c>
      <c r="B212" s="22" t="s">
        <v>1503</v>
      </c>
      <c r="C212" s="24" t="s">
        <v>1652</v>
      </c>
      <c r="D212" s="21"/>
      <c r="E212" s="21"/>
      <c r="F212" s="21" t="str">
        <f>CONCATENATE( IF(G212="","",CONCATENATE(G212,"_ ")),H212,". ",IF(I212="","",CONCATENATE(I212,"_ ")),L212,IF(I212="","",CONCATENATE(". ",M212)))</f>
        <v>Tender. Has_ Tender Evaluation Result. Tender Evaluation Result</v>
      </c>
      <c r="G212" s="21"/>
      <c r="H212" s="21" t="s">
        <v>1643</v>
      </c>
      <c r="I212" s="21" t="s">
        <v>1542</v>
      </c>
      <c r="J212" s="21"/>
      <c r="K212" s="21"/>
      <c r="L212" s="21" t="str">
        <f>CONCATENATE(IF(P212="","",CONCATENATE(P212,"_ ")),Q212)</f>
        <v>Tender Evaluation Result</v>
      </c>
      <c r="M212" s="21" t="str">
        <f>L212</f>
        <v>Tender Evaluation Result</v>
      </c>
      <c r="N212" s="21"/>
      <c r="O212" s="21"/>
      <c r="P212" s="21"/>
      <c r="Q212" s="23" t="s">
        <v>1858</v>
      </c>
      <c r="R212" s="21" t="s">
        <v>1526</v>
      </c>
      <c r="S212" s="24"/>
      <c r="T212" s="24"/>
      <c r="U212" s="24"/>
      <c r="V212" s="24"/>
      <c r="W212" s="24"/>
      <c r="X212" s="24"/>
      <c r="Y212" s="24" t="s">
        <v>1486</v>
      </c>
      <c r="Z212" s="24"/>
      <c r="AA212" s="24" t="s">
        <v>36</v>
      </c>
      <c r="AB212" s="24"/>
      <c r="AC212" s="24"/>
      <c r="AD212" s="24"/>
      <c r="AE212" s="24"/>
      <c r="AF212" s="23">
        <v>20180219</v>
      </c>
    </row>
    <row r="213" spans="1:32" customFormat="1">
      <c r="A213" s="21" t="str">
        <f>SUBSTITUTE(SUBSTITUTE(CONCATENATE(I213,IF(L213="Identifier","ID",L213))," ",""),"_","")</f>
        <v>SubmitterEconomicOperator</v>
      </c>
      <c r="B213" s="22" t="s">
        <v>1503</v>
      </c>
      <c r="C213" s="24" t="s">
        <v>1652</v>
      </c>
      <c r="D213" s="21"/>
      <c r="E213" s="21"/>
      <c r="F213" s="21" t="str">
        <f>CONCATENATE( IF(G213="","",CONCATENATE(G213,"_ ")),H213,". ",IF(I213="","",CONCATENATE(I213,"_ ")),L213,IF(I213="","",CONCATENATE(". ",M213)))</f>
        <v>Tender. Submitter_ Economic Operator. Economic Operator</v>
      </c>
      <c r="G213" s="21"/>
      <c r="H213" s="21" t="s">
        <v>1643</v>
      </c>
      <c r="I213" s="21" t="s">
        <v>1859</v>
      </c>
      <c r="J213" s="21"/>
      <c r="K213" s="21"/>
      <c r="L213" s="21" t="str">
        <f>CONCATENATE(IF(P213="","",CONCATENATE(P213,"_ ")),Q213)</f>
        <v>Economic Operator</v>
      </c>
      <c r="M213" s="21" t="str">
        <f>L213</f>
        <v>Economic Operator</v>
      </c>
      <c r="N213" s="21"/>
      <c r="O213" s="21"/>
      <c r="P213" s="21"/>
      <c r="Q213" s="23" t="s">
        <v>481</v>
      </c>
      <c r="R213" s="21" t="s">
        <v>1526</v>
      </c>
      <c r="S213" s="24" t="s">
        <v>1860</v>
      </c>
      <c r="T213" s="24"/>
      <c r="U213" s="24"/>
      <c r="V213" s="24"/>
      <c r="W213" s="24"/>
      <c r="X213" s="24"/>
      <c r="Y213" s="24" t="s">
        <v>1486</v>
      </c>
      <c r="Z213" s="24"/>
      <c r="AA213" s="24" t="s">
        <v>1487</v>
      </c>
      <c r="AB213" s="24"/>
      <c r="AC213" s="24"/>
      <c r="AD213" s="24"/>
      <c r="AE213" s="24" t="s">
        <v>36</v>
      </c>
      <c r="AF213" s="23">
        <v>20180219</v>
      </c>
    </row>
    <row r="214" spans="1:32" customFormat="1">
      <c r="A214" s="21" t="str">
        <f>SUBSTITUTE(SUBSTITUTE(CONCATENATE(I214,IF(L214="Identifier","ID",L214))," ",""),"_","")</f>
        <v>SubmitterServiceProvider</v>
      </c>
      <c r="B214" s="22" t="s">
        <v>1503</v>
      </c>
      <c r="C214" s="24" t="s">
        <v>1652</v>
      </c>
      <c r="D214" s="21"/>
      <c r="E214" s="21"/>
      <c r="F214" s="21" t="str">
        <f>CONCATENATE( IF(G214="","",CONCATENATE(G214,"_ ")),H214,". ",IF(I214="","",CONCATENATE(I214,"_ ")),L214,IF(I214="","",CONCATENATE(". ",M214)))</f>
        <v>Tender. Submitter_ Service Provider. Service Provider</v>
      </c>
      <c r="G214" s="21"/>
      <c r="H214" s="21" t="s">
        <v>1643</v>
      </c>
      <c r="I214" s="21" t="s">
        <v>1859</v>
      </c>
      <c r="J214" s="21"/>
      <c r="K214" s="21"/>
      <c r="L214" s="21" t="str">
        <f>CONCATENATE(IF(P214="","",CONCATENATE(P214,"_ ")),Q214)</f>
        <v>Service Provider</v>
      </c>
      <c r="M214" s="21" t="str">
        <f>L214</f>
        <v>Service Provider</v>
      </c>
      <c r="N214" s="21"/>
      <c r="O214" s="21"/>
      <c r="P214" s="21"/>
      <c r="Q214" s="23" t="s">
        <v>1707</v>
      </c>
      <c r="R214" s="21" t="s">
        <v>1526</v>
      </c>
      <c r="S214" s="24" t="s">
        <v>1861</v>
      </c>
      <c r="T214" s="24"/>
      <c r="U214" s="24"/>
      <c r="V214" s="24"/>
      <c r="W214" s="24"/>
      <c r="X214" s="24"/>
      <c r="Y214" s="24" t="s">
        <v>1486</v>
      </c>
      <c r="Z214" s="24"/>
      <c r="AA214" s="24" t="s">
        <v>1487</v>
      </c>
      <c r="AB214" s="24"/>
      <c r="AC214" s="24"/>
      <c r="AD214" s="24"/>
      <c r="AE214" s="24" t="s">
        <v>36</v>
      </c>
      <c r="AF214" s="23">
        <v>20180219</v>
      </c>
    </row>
    <row r="215" spans="1:32" s="14" customFormat="1" ht="14.1" customHeight="1">
      <c r="A215" s="12" t="str">
        <f>SUBSTITUTE(CONCATENATE(G215,H215)," ","")</f>
        <v>TenderEvaluationResult</v>
      </c>
      <c r="B215" s="13"/>
      <c r="C215" s="25" t="s">
        <v>1652</v>
      </c>
      <c r="D215" s="12"/>
      <c r="E215" s="12"/>
      <c r="F215" s="12" t="str">
        <f>CONCATENATE(IF(G215="","",CONCATENATE(G215,"_ ")),H215,". Details")</f>
        <v>Tender Evaluation Result. Details</v>
      </c>
      <c r="G215" s="12"/>
      <c r="H215" s="25" t="s">
        <v>1858</v>
      </c>
      <c r="I215" s="12"/>
      <c r="J215" s="12"/>
      <c r="K215" s="12"/>
      <c r="L215" s="12"/>
      <c r="M215" s="12"/>
      <c r="N215" s="12"/>
      <c r="O215" s="12"/>
      <c r="P215" s="12"/>
      <c r="Q215" s="12"/>
      <c r="R215" s="12" t="s">
        <v>1484</v>
      </c>
      <c r="S215" s="12"/>
      <c r="T215" s="12"/>
      <c r="U215" s="12"/>
      <c r="V215" s="12"/>
      <c r="W215" s="12"/>
      <c r="X215" s="12"/>
      <c r="Y215" s="12" t="s">
        <v>1486</v>
      </c>
      <c r="Z215" s="12"/>
      <c r="AA215" s="12" t="s">
        <v>36</v>
      </c>
      <c r="AB215" s="12"/>
      <c r="AC215" s="12"/>
      <c r="AD215" s="12"/>
      <c r="AE215" s="12" t="s">
        <v>1862</v>
      </c>
      <c r="AF215" s="12">
        <v>20180219</v>
      </c>
    </row>
    <row r="216" spans="1:32" s="28" customFormat="1" ht="14.1" customHeight="1">
      <c r="A216" s="26" t="str">
        <f>SUBSTITUTE(CONCATENATE(I216,J216,IF(K216="Identifier","ID",IF(AND(K216="Text",OR(I216&lt;&gt;"",J216&lt;&gt;"")),"",K216)),IF(AND(M216&lt;&gt;"Text",K216&lt;&gt;M216,NOT(AND(K216="URI",M216="Identifier")),NOT(AND(K216="UUID",M216="Identifier")),NOT(AND(K216="OID",M216="Identifier"))),IF(M216="Identifier","ID",M216),""))," ","")</f>
        <v>AbnormallyLowTenderIndicator</v>
      </c>
      <c r="B216" s="27" t="s">
        <v>1503</v>
      </c>
      <c r="C216" s="15" t="s">
        <v>1863</v>
      </c>
      <c r="D216" s="26"/>
      <c r="E216" s="26"/>
      <c r="F216" s="26" t="str">
        <f>CONCATENATE( IF(G216="","",CONCATENATE(G216,"_ ")),H216,". ",IF(I216="","",CONCATENATE(I216,"_ ")),L216,IF(OR(I216&lt;&gt;"",L216&lt;&gt;M216),CONCATENATE(". ",M216),""))</f>
        <v>Tender Evaluation Result. Abnormally Low Tender Indicator. Indicator</v>
      </c>
      <c r="G216" s="26"/>
      <c r="H216" s="26" t="s">
        <v>1858</v>
      </c>
      <c r="I216" s="26"/>
      <c r="J216" s="26" t="s">
        <v>1864</v>
      </c>
      <c r="K216" s="26" t="s">
        <v>1572</v>
      </c>
      <c r="L216" s="26" t="str">
        <f>IF(J216&lt;&gt;"",CONCATENATE(J216," ",K216),K216)</f>
        <v>Abnormally Low Tender Indicator</v>
      </c>
      <c r="M216" s="26" t="s">
        <v>1572</v>
      </c>
      <c r="N216" s="26"/>
      <c r="O216" s="26" t="str">
        <f>IF(N216&lt;&gt;"",CONCATENATE(N216,"_ ",M216,". Type"),CONCATENATE(M216,". Type"))</f>
        <v>Indicator. Type</v>
      </c>
      <c r="P216" s="26"/>
      <c r="Q216" s="26"/>
      <c r="R216" s="26" t="s">
        <v>1492</v>
      </c>
      <c r="S216" s="26"/>
      <c r="T216" s="26"/>
      <c r="U216" s="26"/>
      <c r="X216" s="28" t="s">
        <v>31</v>
      </c>
      <c r="AA216" s="28" t="s">
        <v>36</v>
      </c>
      <c r="AE216" s="28" t="s">
        <v>1505</v>
      </c>
      <c r="AF216" s="29">
        <v>20180208</v>
      </c>
    </row>
    <row r="217" spans="1:32" s="14" customFormat="1" ht="14.1" customHeight="1">
      <c r="A217" s="12" t="str">
        <f>SUBSTITUTE(CONCATENATE(G217,H217)," ","")</f>
        <v>TenderingProcess</v>
      </c>
      <c r="B217" s="13"/>
      <c r="C217" s="25" t="s">
        <v>1865</v>
      </c>
      <c r="D217" s="12"/>
      <c r="E217" s="12"/>
      <c r="F217" s="12" t="str">
        <f>CONCATENATE(IF(G217="","",CONCATENATE(G217,"_ ")),H217,". Details")</f>
        <v>Tendering Process. Details</v>
      </c>
      <c r="G217" s="12"/>
      <c r="H217" s="25" t="s">
        <v>1805</v>
      </c>
      <c r="I217" s="12"/>
      <c r="J217" s="12"/>
      <c r="K217" s="12"/>
      <c r="L217" s="12"/>
      <c r="M217" s="12"/>
      <c r="N217" s="12"/>
      <c r="O217" s="12"/>
      <c r="P217" s="12"/>
      <c r="Q217" s="12"/>
      <c r="R217" s="12" t="s">
        <v>1484</v>
      </c>
      <c r="S217" s="12"/>
      <c r="T217" s="12"/>
      <c r="U217" s="12"/>
      <c r="V217" s="12"/>
      <c r="W217" s="12"/>
      <c r="X217" s="12"/>
      <c r="Y217" s="12" t="s">
        <v>1486</v>
      </c>
      <c r="Z217" s="12"/>
      <c r="AA217" s="12" t="s">
        <v>1487</v>
      </c>
      <c r="AB217" s="12"/>
      <c r="AC217" s="12"/>
      <c r="AD217" s="12"/>
      <c r="AE217" s="12" t="s">
        <v>1505</v>
      </c>
      <c r="AF217" s="12">
        <v>20180219</v>
      </c>
    </row>
    <row r="218" spans="1:32" s="28" customFormat="1" ht="14.1" customHeight="1">
      <c r="A218" s="26" t="str">
        <f>SUBSTITUTE(CONCATENATE(I218,J218,IF(K218="Identifier","ID",IF(AND(K218="Text",OR(I218&lt;&gt;"",J218&lt;&gt;"")),"",K218)),IF(AND(M218&lt;&gt;"Text",K218&lt;&gt;M218,NOT(AND(K218="URI",M218="Identifier")),NOT(AND(K218="UUID",M218="Identifier")),NOT(AND(K218="OID",M218="Identifier"))),IF(M218="Identifier","ID",M218),""))," ","")</f>
        <v>AwardScheduleDate</v>
      </c>
      <c r="B218" s="27" t="s">
        <v>1503</v>
      </c>
      <c r="C218" s="15" t="s">
        <v>1866</v>
      </c>
      <c r="D218" s="26"/>
      <c r="E218" s="26"/>
      <c r="F218" s="26" t="str">
        <f>CONCATENATE( IF(G218="","",CONCATENATE(G218,"_ ")),H218,". ",IF(I218="","",CONCATENATE(I218,"_ ")),L218,IF(OR(I218&lt;&gt;"",L218&lt;&gt;M218),CONCATENATE(". ",M218),""))</f>
        <v>Tendering Process. Award Schedule Date. Date</v>
      </c>
      <c r="G218" s="26"/>
      <c r="H218" s="26" t="s">
        <v>1805</v>
      </c>
      <c r="I218" s="26"/>
      <c r="J218" s="26" t="s">
        <v>1867</v>
      </c>
      <c r="K218" s="26" t="s">
        <v>1521</v>
      </c>
      <c r="L218" s="26" t="str">
        <f>IF(J218&lt;&gt;"",CONCATENATE(J218," ",K218),K218)</f>
        <v>Award Schedule Date</v>
      </c>
      <c r="M218" s="26" t="s">
        <v>1521</v>
      </c>
      <c r="N218" s="26"/>
      <c r="O218" s="26" t="str">
        <f>IF(N218&lt;&gt;"",CONCATENATE(N218,"_ ",M218,". Type"),CONCATENATE(M218,". Type"))</f>
        <v>Date. Type</v>
      </c>
      <c r="P218" s="26"/>
      <c r="Q218" s="26"/>
      <c r="R218" s="26" t="s">
        <v>1492</v>
      </c>
      <c r="S218" s="26"/>
      <c r="T218" s="26"/>
      <c r="U218" s="26"/>
      <c r="AA218" s="28" t="s">
        <v>36</v>
      </c>
      <c r="AE218" s="28" t="s">
        <v>1868</v>
      </c>
      <c r="AF218" s="29">
        <v>20180219</v>
      </c>
    </row>
    <row r="219" spans="1:32" s="28" customFormat="1" ht="14.1" customHeight="1">
      <c r="A219" s="26" t="str">
        <f>SUBSTITUTE(CONCATENATE(I219,J219,IF(K219="Identifier","ID",IF(AND(K219="Text",OR(I219&lt;&gt;"",J219&lt;&gt;"")),"",K219)),IF(AND(M219&lt;&gt;"Text",K219&lt;&gt;M219,NOT(AND(K219="URI",M219="Identifier")),NOT(AND(K219="UUID",M219="Identifier")),NOT(AND(K219="OID",M219="Identifier"))),IF(M219="Identifier","ID",M219),""))," ","")</f>
        <v>ContractNoticePublicationDate</v>
      </c>
      <c r="B219" s="27" t="s">
        <v>1503</v>
      </c>
      <c r="C219" s="15" t="s">
        <v>1869</v>
      </c>
      <c r="D219" s="26"/>
      <c r="E219" s="26"/>
      <c r="F219" s="26" t="str">
        <f>CONCATENATE( IF(G219="","",CONCATENATE(G219,"_ ")),H219,". ",IF(I219="","",CONCATENATE(I219,"_ ")),L219,IF(OR(I219&lt;&gt;"",L219&lt;&gt;M219),CONCATENATE(". ",M219),""))</f>
        <v>Tendering Process. Contract Notice Publication Date. Date</v>
      </c>
      <c r="G219" s="26"/>
      <c r="H219" s="26" t="s">
        <v>1805</v>
      </c>
      <c r="I219" s="26"/>
      <c r="J219" s="26" t="s">
        <v>1870</v>
      </c>
      <c r="K219" s="26" t="s">
        <v>1521</v>
      </c>
      <c r="L219" s="26" t="str">
        <f>IF(J219&lt;&gt;"",CONCATENATE(J219," ",K219),K219)</f>
        <v>Contract Notice Publication Date</v>
      </c>
      <c r="M219" s="26" t="s">
        <v>1521</v>
      </c>
      <c r="N219" s="26"/>
      <c r="O219" s="26" t="str">
        <f>IF(N219&lt;&gt;"",CONCATENATE(N219,"_ ",M219,". Type"),CONCATENATE(M219,". Type"))</f>
        <v>Date. Type</v>
      </c>
      <c r="P219" s="26"/>
      <c r="Q219" s="26"/>
      <c r="R219" s="26" t="s">
        <v>1492</v>
      </c>
      <c r="S219" s="26"/>
      <c r="T219" s="26"/>
      <c r="U219" s="26"/>
      <c r="AA219" s="28" t="s">
        <v>36</v>
      </c>
      <c r="AE219" s="28" t="s">
        <v>1871</v>
      </c>
      <c r="AF219" s="29">
        <v>20180220</v>
      </c>
    </row>
    <row r="220" spans="1:32" s="28" customFormat="1" ht="14.1" customHeight="1">
      <c r="A220" s="26" t="str">
        <f>SUBSTITUTE(CONCATENATE(I220,J220,IF(K220="Identifier","ID",IF(AND(K220="Text",OR(I220&lt;&gt;"",J220&lt;&gt;"")),"",K220)),IF(AND(M220&lt;&gt;"Text",K220&lt;&gt;M220,NOT(AND(K220="URI",M220="Identifier")),NOT(AND(K220="UUID",M220="Identifier")),NOT(AND(K220="OID",M220="Identifier"))),IF(M220="Identifier","ID",M220),""))," ","")</f>
        <v>GuaranteeRequiredIndicator</v>
      </c>
      <c r="B220" s="27" t="s">
        <v>1503</v>
      </c>
      <c r="C220" s="15" t="s">
        <v>1872</v>
      </c>
      <c r="D220" s="26"/>
      <c r="E220" s="26"/>
      <c r="F220" s="26" t="str">
        <f>CONCATENATE( IF(G220="","",CONCATENATE(G220,"_ ")),H220,". ",IF(I220="","",CONCATENATE(I220,"_ ")),L220,IF(OR(I220&lt;&gt;"",L220&lt;&gt;M220),CONCATENATE(". ",M220),""))</f>
        <v>Tendering Process. Guarantee Required Indicator. Indicator</v>
      </c>
      <c r="G220" s="26"/>
      <c r="H220" s="26" t="s">
        <v>1805</v>
      </c>
      <c r="I220" s="26"/>
      <c r="J220" s="26" t="s">
        <v>723</v>
      </c>
      <c r="K220" s="26" t="s">
        <v>1572</v>
      </c>
      <c r="L220" s="26" t="str">
        <f>IF(J220&lt;&gt;"",CONCATENATE(J220," ",K220),K220)</f>
        <v>Guarantee Required Indicator</v>
      </c>
      <c r="M220" s="26" t="s">
        <v>1572</v>
      </c>
      <c r="N220" s="26"/>
      <c r="O220" s="26" t="str">
        <f>IF(N220&lt;&gt;"",CONCATENATE(N220,"_ ",M220,". Type"),CONCATENATE(M220,". Type"))</f>
        <v>Indicator. Type</v>
      </c>
      <c r="P220" s="26"/>
      <c r="Q220" s="26"/>
      <c r="R220" s="26" t="s">
        <v>1492</v>
      </c>
      <c r="S220" s="26"/>
      <c r="T220" s="26"/>
      <c r="U220" s="26"/>
      <c r="AA220" s="28" t="s">
        <v>36</v>
      </c>
      <c r="AB220" s="28" t="s">
        <v>1487</v>
      </c>
      <c r="AC220" s="28" t="s">
        <v>1873</v>
      </c>
      <c r="AD220" s="28" t="s">
        <v>1487</v>
      </c>
      <c r="AE220" s="28" t="s">
        <v>1874</v>
      </c>
      <c r="AF220" s="29">
        <v>20180222</v>
      </c>
    </row>
    <row r="221" spans="1:32" s="28" customFormat="1" ht="14.1" customHeight="1">
      <c r="A221" s="26" t="str">
        <f>SUBSTITUTE(CONCATENATE(I221,J221,IF(K221="Identifier","ID",IF(AND(K221="Text",OR(I221&lt;&gt;"",J221&lt;&gt;"")),"",K221)),IF(AND(M221&lt;&gt;"Text",K221&lt;&gt;M221,NOT(AND(K221="URI",M221="Identifier")),NOT(AND(K221="UUID",M221="Identifier")),NOT(AND(K221="OID",M221="Identifier"))),IF(M221="Identifier","ID",M221),""))," ","")</f>
        <v>GPANegotiationIndicator</v>
      </c>
      <c r="B221" s="27" t="s">
        <v>1503</v>
      </c>
      <c r="C221" s="15" t="s">
        <v>1875</v>
      </c>
      <c r="D221" s="26"/>
      <c r="E221" s="26"/>
      <c r="F221" s="26" t="str">
        <f>CONCATENATE( IF(G221="","",CONCATENATE(G221,"_ ")),H221,". ",IF(I221="","",CONCATENATE(I221,"_ ")),L221,IF(OR(I221&lt;&gt;"",L221&lt;&gt;M221),CONCATENATE(". ",M221),""))</f>
        <v>Tendering Process. GPA Negotiation Indicator. Indicator</v>
      </c>
      <c r="G221" s="26"/>
      <c r="H221" s="26" t="s">
        <v>1805</v>
      </c>
      <c r="I221" s="26"/>
      <c r="J221" s="26" t="s">
        <v>1876</v>
      </c>
      <c r="K221" s="26" t="s">
        <v>1572</v>
      </c>
      <c r="L221" s="26" t="str">
        <f>IF(J221&lt;&gt;"",CONCATENATE(J221," ",K221),K221)</f>
        <v>GPA Negotiation Indicator</v>
      </c>
      <c r="M221" s="26" t="s">
        <v>1572</v>
      </c>
      <c r="N221" s="26"/>
      <c r="O221" s="26" t="str">
        <f>IF(N221&lt;&gt;"",CONCATENATE(N221,"_ ",M221,". Type"),CONCATENATE(M221,". Type"))</f>
        <v>Indicator. Type</v>
      </c>
      <c r="P221" s="26"/>
      <c r="Q221" s="26"/>
      <c r="R221" s="26" t="s">
        <v>1492</v>
      </c>
      <c r="S221" s="26"/>
      <c r="T221" s="26"/>
      <c r="U221" s="26"/>
      <c r="X221" s="28" t="s">
        <v>951</v>
      </c>
      <c r="AA221" s="28" t="s">
        <v>1487</v>
      </c>
      <c r="AE221" s="28" t="s">
        <v>1487</v>
      </c>
      <c r="AF221" s="29">
        <v>20180313</v>
      </c>
    </row>
    <row r="222" spans="1:32" customFormat="1">
      <c r="A222" s="21" t="str">
        <f>SUBSTITUTE(SUBSTITUTE(CONCATENATE(I222,IF(L222="Identifier","ID",L222))," ",""),"_","")</f>
        <v>Notice</v>
      </c>
      <c r="B222" s="22" t="s">
        <v>1494</v>
      </c>
      <c r="C222" s="24" t="s">
        <v>1734</v>
      </c>
      <c r="D222" s="21"/>
      <c r="E222" s="21"/>
      <c r="F222" s="21" t="str">
        <f>CONCATENATE( IF(G222="","",CONCATENATE(G222,"_ ")),H222,". ",IF(I222="","",CONCATENATE(I222,"_ ")),L222,IF(I222="","",CONCATENATE(". ",M222)))</f>
        <v>Tendering Process. Notice</v>
      </c>
      <c r="G222" s="21"/>
      <c r="H222" s="21" t="s">
        <v>1805</v>
      </c>
      <c r="I222" s="21"/>
      <c r="J222" s="21"/>
      <c r="K222" s="21"/>
      <c r="L222" s="21" t="str">
        <f>CONCATENATE(IF(P222="","",CONCATENATE(P222,"_ ")),Q222)</f>
        <v>Notice</v>
      </c>
      <c r="M222" s="21" t="str">
        <f>L222</f>
        <v>Notice</v>
      </c>
      <c r="N222" s="21"/>
      <c r="O222" s="21"/>
      <c r="P222" s="21"/>
      <c r="Q222" s="23" t="s">
        <v>1726</v>
      </c>
      <c r="R222" s="21" t="s">
        <v>1526</v>
      </c>
      <c r="S222" s="24"/>
      <c r="T222" s="24"/>
      <c r="U222" s="24"/>
      <c r="V222" s="24"/>
      <c r="W222" s="24"/>
      <c r="X222" s="24"/>
      <c r="Y222" s="24" t="s">
        <v>1486</v>
      </c>
      <c r="Z222" s="24"/>
      <c r="AA222" s="24" t="s">
        <v>36</v>
      </c>
      <c r="AB222" s="24"/>
      <c r="AC222" s="24"/>
      <c r="AD222" s="24"/>
      <c r="AE222" s="24" t="s">
        <v>1487</v>
      </c>
      <c r="AF222" s="23">
        <v>20180220</v>
      </c>
    </row>
    <row r="223" spans="1:32" s="14" customFormat="1" ht="14.1" customHeight="1">
      <c r="A223" s="12" t="str">
        <f>SUBSTITUTE(CONCATENATE(G223,H223)," ","")</f>
        <v>TenderingTerms</v>
      </c>
      <c r="B223" s="13"/>
      <c r="C223" s="25" t="s">
        <v>1545</v>
      </c>
      <c r="D223" s="12"/>
      <c r="E223" s="12"/>
      <c r="F223" s="12" t="str">
        <f>CONCATENATE(IF(G223="","",CONCATENATE(G223,"_ ")),H223,". Details")</f>
        <v>Tendering Terms. Details</v>
      </c>
      <c r="G223" s="12"/>
      <c r="H223" s="25" t="s">
        <v>1813</v>
      </c>
      <c r="I223" s="12"/>
      <c r="J223" s="12"/>
      <c r="K223" s="12"/>
      <c r="L223" s="12"/>
      <c r="M223" s="12"/>
      <c r="N223" s="12"/>
      <c r="O223" s="12"/>
      <c r="P223" s="12"/>
      <c r="Q223" s="12"/>
      <c r="R223" s="12" t="s">
        <v>1484</v>
      </c>
      <c r="S223" s="12"/>
      <c r="T223" s="12"/>
      <c r="U223" s="12"/>
      <c r="V223" s="12"/>
      <c r="W223" s="12"/>
      <c r="X223" s="12"/>
      <c r="Y223" s="12" t="s">
        <v>1486</v>
      </c>
      <c r="Z223" s="12"/>
      <c r="AA223" s="12" t="s">
        <v>36</v>
      </c>
      <c r="AB223" s="12"/>
      <c r="AC223" s="12"/>
      <c r="AD223" s="12"/>
      <c r="AE223" s="12"/>
      <c r="AF223" s="12">
        <v>20180228</v>
      </c>
    </row>
    <row r="224" spans="1:32" s="28" customFormat="1" ht="14.1" customHeight="1">
      <c r="A224" s="26" t="str">
        <f t="shared" ref="A224:A246" si="36">SUBSTITUTE(CONCATENATE(I224,J224,IF(K224="Identifier","ID",IF(AND(K224="Text",OR(I224&lt;&gt;"",J224&lt;&gt;"")),"",K224)),IF(AND(M224&lt;&gt;"Text",K224&lt;&gt;M224,NOT(AND(K224="URI",M224="Identifier")),NOT(AND(K224="UUID",M224="Identifier")),NOT(AND(K224="OID",M224="Identifier"))),IF(M224="Identifier","ID",M224),""))," ","")</f>
        <v>CalculationMethodValue</v>
      </c>
      <c r="B224" s="27" t="s">
        <v>1503</v>
      </c>
      <c r="C224" s="15" t="s">
        <v>216</v>
      </c>
      <c r="D224" s="26"/>
      <c r="E224" s="26"/>
      <c r="F224" s="26" t="str">
        <f t="shared" ref="F224:F246" si="37">CONCATENATE( IF(G224="","",CONCATENATE(G224,"_ ")),H224,". ",IF(I224="","",CONCATENATE(I224,"_ ")),L224,IF(OR(I224&lt;&gt;"",L224&lt;&gt;M224),CONCATENATE(". ",M224),""))</f>
        <v>Tendering Terms. Calculation Method Value Text. Text</v>
      </c>
      <c r="G224" s="26"/>
      <c r="H224" s="26" t="s">
        <v>1813</v>
      </c>
      <c r="I224" s="26"/>
      <c r="J224" s="26" t="s">
        <v>215</v>
      </c>
      <c r="K224" s="26" t="s">
        <v>1497</v>
      </c>
      <c r="L224" s="26" t="str">
        <f t="shared" ref="L224:L246" si="38">IF(J224&lt;&gt;"",CONCATENATE(J224," ",K224),K224)</f>
        <v>Calculation Method Value Text</v>
      </c>
      <c r="M224" s="26" t="s">
        <v>1497</v>
      </c>
      <c r="N224" s="26"/>
      <c r="O224" s="26" t="str">
        <f t="shared" ref="O224:O246" si="39">IF(N224&lt;&gt;"",CONCATENATE(N224,"_ ",M224,". Type"),CONCATENATE(M224,". Type"))</f>
        <v>Text. Type</v>
      </c>
      <c r="P224" s="26"/>
      <c r="Q224" s="26"/>
      <c r="R224" s="26" t="s">
        <v>1492</v>
      </c>
      <c r="S224" s="26"/>
      <c r="T224" s="26"/>
      <c r="U224" s="26" t="s">
        <v>1877</v>
      </c>
      <c r="AA224" s="28" t="s">
        <v>36</v>
      </c>
      <c r="AE224" s="28" t="s">
        <v>1487</v>
      </c>
      <c r="AF224" s="29">
        <v>20180228</v>
      </c>
    </row>
    <row r="225" spans="1:32" s="28" customFormat="1" ht="14.1" customHeight="1">
      <c r="A225" s="26" t="str">
        <f t="shared" si="36"/>
        <v>SubmissionLanguageCode</v>
      </c>
      <c r="B225" s="27" t="s">
        <v>1508</v>
      </c>
      <c r="C225" s="15" t="s">
        <v>1878</v>
      </c>
      <c r="D225" s="26"/>
      <c r="E225" s="26"/>
      <c r="F225" s="26" t="str">
        <f t="shared" si="37"/>
        <v>Tendering Terms. Submission Language Code. Code</v>
      </c>
      <c r="G225" s="26"/>
      <c r="H225" s="26" t="s">
        <v>1813</v>
      </c>
      <c r="I225" s="26"/>
      <c r="J225" s="26" t="s">
        <v>1879</v>
      </c>
      <c r="K225" s="26" t="s">
        <v>1491</v>
      </c>
      <c r="L225" s="26" t="str">
        <f t="shared" si="38"/>
        <v>Submission Language Code</v>
      </c>
      <c r="M225" s="26" t="s">
        <v>1491</v>
      </c>
      <c r="N225" s="26"/>
      <c r="O225" s="26" t="str">
        <f t="shared" si="39"/>
        <v>Code. Type</v>
      </c>
      <c r="P225" s="26"/>
      <c r="Q225" s="26"/>
      <c r="R225" s="26" t="s">
        <v>1492</v>
      </c>
      <c r="S225" s="26"/>
      <c r="T225" s="26" t="s">
        <v>1880</v>
      </c>
      <c r="U225" s="26"/>
      <c r="AA225" s="28" t="s">
        <v>36</v>
      </c>
      <c r="AF225" s="29">
        <v>20180228</v>
      </c>
    </row>
    <row r="226" spans="1:32" s="28" customFormat="1" ht="14.1" customHeight="1">
      <c r="A226" s="26" t="str">
        <f t="shared" si="36"/>
        <v>ValidityDeadlineDate</v>
      </c>
      <c r="B226" s="27" t="s">
        <v>1503</v>
      </c>
      <c r="C226" s="15" t="s">
        <v>1368</v>
      </c>
      <c r="D226" s="26"/>
      <c r="E226" s="26"/>
      <c r="F226" s="26" t="str">
        <f t="shared" si="37"/>
        <v>Tendering Terms. Validity Deadline Date. Date</v>
      </c>
      <c r="G226" s="26"/>
      <c r="H226" s="26" t="s">
        <v>1813</v>
      </c>
      <c r="I226" s="26"/>
      <c r="J226" s="26" t="s">
        <v>1881</v>
      </c>
      <c r="K226" s="26" t="s">
        <v>1521</v>
      </c>
      <c r="L226" s="26" t="str">
        <f t="shared" si="38"/>
        <v>Validity Deadline Date</v>
      </c>
      <c r="M226" s="26" t="s">
        <v>1521</v>
      </c>
      <c r="N226" s="26"/>
      <c r="O226" s="26" t="str">
        <f t="shared" si="39"/>
        <v>Date. Type</v>
      </c>
      <c r="P226" s="26"/>
      <c r="Q226" s="26"/>
      <c r="R226" s="26" t="s">
        <v>1492</v>
      </c>
      <c r="S226" s="26"/>
      <c r="T226" s="26"/>
      <c r="U226" s="26"/>
      <c r="AA226" s="28" t="s">
        <v>36</v>
      </c>
      <c r="AF226" s="29">
        <v>20180228</v>
      </c>
    </row>
    <row r="227" spans="1:32" s="28" customFormat="1" ht="14.1" customHeight="1">
      <c r="A227" s="26" t="str">
        <f t="shared" si="36"/>
        <v>e-OrderingIndicator</v>
      </c>
      <c r="B227" s="27">
        <v>1</v>
      </c>
      <c r="C227" s="15" t="s">
        <v>533</v>
      </c>
      <c r="D227" s="26"/>
      <c r="E227" s="26"/>
      <c r="F227" s="26" t="str">
        <f t="shared" si="37"/>
        <v>Tendering Terms. e-Ordering Indicator. Indicator</v>
      </c>
      <c r="G227" s="26"/>
      <c r="H227" s="26" t="s">
        <v>1813</v>
      </c>
      <c r="I227" s="26"/>
      <c r="J227" s="26" t="s">
        <v>26</v>
      </c>
      <c r="K227" s="26" t="s">
        <v>1572</v>
      </c>
      <c r="L227" s="26" t="str">
        <f t="shared" si="38"/>
        <v>e-Ordering Indicator</v>
      </c>
      <c r="M227" s="26" t="s">
        <v>1572</v>
      </c>
      <c r="N227" s="26"/>
      <c r="O227" s="26" t="str">
        <f t="shared" si="39"/>
        <v>Indicator. Type</v>
      </c>
      <c r="P227" s="26"/>
      <c r="Q227" s="26"/>
      <c r="R227" s="26" t="s">
        <v>1492</v>
      </c>
      <c r="S227" s="26"/>
      <c r="T227" s="26"/>
      <c r="U227" s="26"/>
      <c r="AA227" s="28" t="s">
        <v>36</v>
      </c>
      <c r="AF227" s="29">
        <v>20180228</v>
      </c>
    </row>
    <row r="228" spans="1:32" s="28" customFormat="1" ht="14.1" customHeight="1">
      <c r="A228" s="26" t="str">
        <f t="shared" si="36"/>
        <v>e-PaymentIndicator</v>
      </c>
      <c r="B228" s="27">
        <v>1</v>
      </c>
      <c r="C228" s="15" t="s">
        <v>538</v>
      </c>
      <c r="D228" s="26"/>
      <c r="E228" s="26"/>
      <c r="F228" s="26" t="str">
        <f t="shared" si="37"/>
        <v>Tendering Terms. e-Payment Indicator. Indicator</v>
      </c>
      <c r="G228" s="26"/>
      <c r="H228" s="26" t="s">
        <v>1813</v>
      </c>
      <c r="I228" s="26"/>
      <c r="J228" s="26" t="s">
        <v>29</v>
      </c>
      <c r="K228" s="26" t="s">
        <v>1572</v>
      </c>
      <c r="L228" s="26" t="str">
        <f t="shared" si="38"/>
        <v>e-Payment Indicator</v>
      </c>
      <c r="M228" s="26" t="s">
        <v>1572</v>
      </c>
      <c r="N228" s="26"/>
      <c r="O228" s="26" t="str">
        <f t="shared" si="39"/>
        <v>Indicator. Type</v>
      </c>
      <c r="P228" s="26"/>
      <c r="Q228" s="26"/>
      <c r="R228" s="26" t="s">
        <v>1492</v>
      </c>
      <c r="S228" s="26"/>
      <c r="T228" s="26"/>
      <c r="U228" s="26"/>
      <c r="AA228" s="28" t="s">
        <v>36</v>
      </c>
      <c r="AF228" s="29">
        <v>20180228</v>
      </c>
    </row>
    <row r="229" spans="1:32" s="28" customFormat="1" ht="14.1" customHeight="1">
      <c r="A229" s="26" t="str">
        <f t="shared" si="36"/>
        <v>VariantIndicator</v>
      </c>
      <c r="B229" s="27">
        <v>1</v>
      </c>
      <c r="C229" s="15" t="s">
        <v>1882</v>
      </c>
      <c r="D229" s="26"/>
      <c r="E229" s="26"/>
      <c r="F229" s="26" t="str">
        <f t="shared" si="37"/>
        <v>Tendering Terms. Variant Indicator. Indicator</v>
      </c>
      <c r="G229" s="26"/>
      <c r="H229" s="26" t="s">
        <v>1813</v>
      </c>
      <c r="I229" s="26"/>
      <c r="J229" s="26" t="s">
        <v>1883</v>
      </c>
      <c r="K229" s="26" t="s">
        <v>1572</v>
      </c>
      <c r="L229" s="26" t="str">
        <f t="shared" si="38"/>
        <v>Variant Indicator</v>
      </c>
      <c r="M229" s="26" t="s">
        <v>1572</v>
      </c>
      <c r="N229" s="26"/>
      <c r="O229" s="26" t="str">
        <f t="shared" si="39"/>
        <v>Indicator. Type</v>
      </c>
      <c r="P229" s="26"/>
      <c r="Q229" s="26"/>
      <c r="R229" s="26" t="s">
        <v>1492</v>
      </c>
      <c r="S229" s="26"/>
      <c r="T229" s="26"/>
      <c r="U229" s="26"/>
      <c r="AA229" s="28" t="s">
        <v>36</v>
      </c>
      <c r="AF229" s="29">
        <v>20180228</v>
      </c>
    </row>
    <row r="230" spans="1:32" s="28" customFormat="1" ht="14.1" customHeight="1">
      <c r="A230" s="26" t="str">
        <f t="shared" si="36"/>
        <v>RecurrentIndicator</v>
      </c>
      <c r="B230" s="27" t="s">
        <v>1503</v>
      </c>
      <c r="C230" s="15" t="s">
        <v>1884</v>
      </c>
      <c r="D230" s="26"/>
      <c r="E230" s="26"/>
      <c r="F230" s="26" t="str">
        <f t="shared" si="37"/>
        <v>Tendering Terms. Recurrent Indicator. Indicator</v>
      </c>
      <c r="G230" s="26"/>
      <c r="H230" s="26" t="s">
        <v>1813</v>
      </c>
      <c r="I230" s="26"/>
      <c r="J230" s="26" t="s">
        <v>1885</v>
      </c>
      <c r="K230" s="26" t="s">
        <v>1572</v>
      </c>
      <c r="L230" s="26" t="str">
        <f t="shared" si="38"/>
        <v>Recurrent Indicator</v>
      </c>
      <c r="M230" s="26" t="s">
        <v>1572</v>
      </c>
      <c r="N230" s="26"/>
      <c r="O230" s="26" t="str">
        <f t="shared" si="39"/>
        <v>Indicator. Type</v>
      </c>
      <c r="P230" s="26"/>
      <c r="Q230" s="26"/>
      <c r="R230" s="26" t="s">
        <v>1492</v>
      </c>
      <c r="S230" s="26"/>
      <c r="T230" s="26"/>
      <c r="U230" s="26"/>
      <c r="AA230" s="28" t="s">
        <v>36</v>
      </c>
      <c r="AF230" s="29">
        <v>20180228</v>
      </c>
    </row>
    <row r="231" spans="1:32" s="28" customFormat="1" ht="14.1" customHeight="1">
      <c r="A231" s="26" t="str">
        <f t="shared" si="36"/>
        <v>RecurrencyDescription</v>
      </c>
      <c r="B231" s="27" t="s">
        <v>1508</v>
      </c>
      <c r="C231" s="15" t="s">
        <v>1886</v>
      </c>
      <c r="D231" s="26"/>
      <c r="E231" s="26"/>
      <c r="F231" s="26" t="str">
        <f t="shared" si="37"/>
        <v>Tendering Terms. Recurrency Description. Description</v>
      </c>
      <c r="G231" s="26"/>
      <c r="H231" s="26" t="s">
        <v>1813</v>
      </c>
      <c r="I231" s="26"/>
      <c r="J231" s="26" t="s">
        <v>1887</v>
      </c>
      <c r="K231" s="26" t="s">
        <v>1546</v>
      </c>
      <c r="L231" s="26" t="str">
        <f t="shared" si="38"/>
        <v>Recurrency Description</v>
      </c>
      <c r="M231" s="26" t="s">
        <v>1546</v>
      </c>
      <c r="N231" s="26"/>
      <c r="O231" s="26" t="str">
        <f t="shared" si="39"/>
        <v>Description. Type</v>
      </c>
      <c r="P231" s="26"/>
      <c r="Q231" s="26"/>
      <c r="R231" s="26" t="s">
        <v>1492</v>
      </c>
      <c r="S231" s="26"/>
      <c r="T231" s="26"/>
      <c r="U231" s="26"/>
      <c r="AA231" s="28" t="s">
        <v>36</v>
      </c>
      <c r="AF231" s="29">
        <v>20180228</v>
      </c>
    </row>
    <row r="232" spans="1:32" s="28" customFormat="1" ht="14.1" customHeight="1">
      <c r="A232" s="26" t="str">
        <f t="shared" si="36"/>
        <v>ProcedureMainFeaturesDescription</v>
      </c>
      <c r="B232" s="27" t="s">
        <v>1508</v>
      </c>
      <c r="C232" s="15" t="s">
        <v>1888</v>
      </c>
      <c r="D232" s="26"/>
      <c r="E232" s="26"/>
      <c r="F232" s="26" t="str">
        <f t="shared" si="37"/>
        <v>Tendering Terms. Procedure Main Features Description. Description</v>
      </c>
      <c r="G232" s="26"/>
      <c r="H232" s="26" t="s">
        <v>1813</v>
      </c>
      <c r="I232" s="26"/>
      <c r="J232" s="26" t="s">
        <v>1889</v>
      </c>
      <c r="K232" s="26" t="s">
        <v>1546</v>
      </c>
      <c r="L232" s="26" t="str">
        <f t="shared" si="38"/>
        <v>Procedure Main Features Description</v>
      </c>
      <c r="M232" s="26" t="s">
        <v>1546</v>
      </c>
      <c r="N232" s="26"/>
      <c r="O232" s="26" t="str">
        <f t="shared" si="39"/>
        <v>Description. Type</v>
      </c>
      <c r="P232" s="26"/>
      <c r="Q232" s="26"/>
      <c r="R232" s="26" t="s">
        <v>1492</v>
      </c>
      <c r="S232" s="26"/>
      <c r="T232" s="26"/>
      <c r="U232" s="26"/>
      <c r="X232" s="28" t="s">
        <v>852</v>
      </c>
      <c r="AA232" s="28" t="s">
        <v>36</v>
      </c>
      <c r="AF232" s="29" t="s">
        <v>1890</v>
      </c>
    </row>
    <row r="233" spans="1:32" s="28" customFormat="1" ht="14.1" customHeight="1">
      <c r="A233" s="26" t="str">
        <f t="shared" si="36"/>
        <v>ReservedcontractCode</v>
      </c>
      <c r="B233" s="27" t="s">
        <v>1503</v>
      </c>
      <c r="C233" s="15" t="s">
        <v>1891</v>
      </c>
      <c r="D233" s="26"/>
      <c r="E233" s="26"/>
      <c r="F233" s="26" t="str">
        <f t="shared" si="37"/>
        <v>Tendering Terms. Reserved contract Code. Code</v>
      </c>
      <c r="G233" s="26"/>
      <c r="H233" s="26" t="s">
        <v>1813</v>
      </c>
      <c r="I233" s="26"/>
      <c r="J233" s="26" t="s">
        <v>1892</v>
      </c>
      <c r="K233" s="26" t="s">
        <v>1491</v>
      </c>
      <c r="L233" s="26" t="str">
        <f t="shared" si="38"/>
        <v>Reserved contract Code</v>
      </c>
      <c r="M233" s="26" t="s">
        <v>1491</v>
      </c>
      <c r="N233" s="26"/>
      <c r="O233" s="26" t="str">
        <f t="shared" si="39"/>
        <v>Code. Type</v>
      </c>
      <c r="P233" s="26"/>
      <c r="Q233" s="26"/>
      <c r="R233" s="26" t="s">
        <v>1492</v>
      </c>
      <c r="S233" s="26"/>
      <c r="T233" s="26"/>
      <c r="U233" s="26"/>
      <c r="X233" s="28" t="s">
        <v>858</v>
      </c>
      <c r="AA233" s="28" t="s">
        <v>36</v>
      </c>
      <c r="AF233" s="29" t="s">
        <v>1890</v>
      </c>
    </row>
    <row r="234" spans="1:32" s="28" customFormat="1" ht="14.1" customHeight="1">
      <c r="A234" s="26" t="str">
        <f t="shared" si="36"/>
        <v>ConditionsFinancial</v>
      </c>
      <c r="B234" s="27" t="s">
        <v>1503</v>
      </c>
      <c r="C234" s="15" t="s">
        <v>860</v>
      </c>
      <c r="D234" s="26"/>
      <c r="E234" s="26"/>
      <c r="F234" s="26" t="str">
        <f t="shared" si="37"/>
        <v>Tendering Terms. Conditions Financial Text. Text</v>
      </c>
      <c r="G234" s="26"/>
      <c r="H234" s="26" t="s">
        <v>1813</v>
      </c>
      <c r="I234" s="26"/>
      <c r="J234" s="26" t="s">
        <v>1893</v>
      </c>
      <c r="K234" s="26" t="s">
        <v>1497</v>
      </c>
      <c r="L234" s="26" t="str">
        <f t="shared" si="38"/>
        <v>Conditions Financial Text</v>
      </c>
      <c r="M234" s="26" t="s">
        <v>1497</v>
      </c>
      <c r="N234" s="26"/>
      <c r="O234" s="26" t="str">
        <f t="shared" si="39"/>
        <v>Text. Type</v>
      </c>
      <c r="P234" s="26"/>
      <c r="Q234" s="26"/>
      <c r="R234" s="26" t="s">
        <v>1492</v>
      </c>
      <c r="S234" s="26"/>
      <c r="T234" s="26"/>
      <c r="U234" s="26"/>
      <c r="AA234" s="28" t="s">
        <v>36</v>
      </c>
      <c r="AF234" s="29">
        <v>20180228</v>
      </c>
    </row>
    <row r="235" spans="1:32" s="28" customFormat="1" ht="14.1" customHeight="1">
      <c r="A235" s="26" t="str">
        <f t="shared" si="36"/>
        <v>TendererLegalForm</v>
      </c>
      <c r="B235" s="27" t="s">
        <v>1503</v>
      </c>
      <c r="C235" s="15" t="s">
        <v>1894</v>
      </c>
      <c r="D235" s="26"/>
      <c r="E235" s="26"/>
      <c r="F235" s="26" t="str">
        <f t="shared" si="37"/>
        <v>Tendering Terms. Tenderer Legal Form Text. Text</v>
      </c>
      <c r="G235" s="26"/>
      <c r="H235" s="26" t="s">
        <v>1813</v>
      </c>
      <c r="I235" s="26"/>
      <c r="J235" s="26" t="s">
        <v>1895</v>
      </c>
      <c r="K235" s="26" t="s">
        <v>1497</v>
      </c>
      <c r="L235" s="26" t="str">
        <f t="shared" si="38"/>
        <v>Tenderer Legal Form Text</v>
      </c>
      <c r="M235" s="26" t="s">
        <v>1497</v>
      </c>
      <c r="N235" s="26"/>
      <c r="O235" s="26" t="str">
        <f t="shared" si="39"/>
        <v>Text. Type</v>
      </c>
      <c r="P235" s="26"/>
      <c r="Q235" s="26"/>
      <c r="R235" s="26" t="s">
        <v>1492</v>
      </c>
      <c r="S235" s="26"/>
      <c r="T235" s="26"/>
      <c r="U235" s="26"/>
      <c r="AA235" s="28" t="s">
        <v>36</v>
      </c>
      <c r="AF235" s="29">
        <v>20180228</v>
      </c>
    </row>
    <row r="236" spans="1:32" s="28" customFormat="1" ht="14.1" customHeight="1">
      <c r="A236" s="26" t="str">
        <f t="shared" si="36"/>
        <v>SecurityClearanceDeadlineDate</v>
      </c>
      <c r="B236" s="27" t="s">
        <v>1503</v>
      </c>
      <c r="C236" s="15" t="s">
        <v>1896</v>
      </c>
      <c r="D236" s="26"/>
      <c r="E236" s="26"/>
      <c r="F236" s="26" t="str">
        <f t="shared" si="37"/>
        <v>Tendering Terms. Security Clearance Deadline Date. Date</v>
      </c>
      <c r="G236" s="26"/>
      <c r="H236" s="26" t="s">
        <v>1813</v>
      </c>
      <c r="I236" s="26"/>
      <c r="J236" s="26" t="s">
        <v>1897</v>
      </c>
      <c r="K236" s="26" t="s">
        <v>1521</v>
      </c>
      <c r="L236" s="26" t="str">
        <f t="shared" si="38"/>
        <v>Security Clearance Deadline Date</v>
      </c>
      <c r="M236" s="26" t="s">
        <v>1521</v>
      </c>
      <c r="N236" s="26"/>
      <c r="O236" s="26" t="str">
        <f t="shared" si="39"/>
        <v>Date. Type</v>
      </c>
      <c r="P236" s="26"/>
      <c r="Q236" s="26"/>
      <c r="R236" s="26" t="s">
        <v>1492</v>
      </c>
      <c r="S236" s="26"/>
      <c r="T236" s="26"/>
      <c r="U236" s="26"/>
      <c r="AA236" s="28" t="s">
        <v>36</v>
      </c>
      <c r="AF236" s="29">
        <v>20180228</v>
      </c>
    </row>
    <row r="237" spans="1:32" s="28" customFormat="1" ht="14.1" customHeight="1">
      <c r="A237" s="26" t="str">
        <f t="shared" si="36"/>
        <v>ConditionsPerformance</v>
      </c>
      <c r="B237" s="27" t="s">
        <v>1503</v>
      </c>
      <c r="C237" s="15" t="s">
        <v>1072</v>
      </c>
      <c r="D237" s="26"/>
      <c r="E237" s="26"/>
      <c r="F237" s="26" t="str">
        <f t="shared" si="37"/>
        <v>Tendering Terms. Conditions Performance Text. Text</v>
      </c>
      <c r="G237" s="26"/>
      <c r="H237" s="26" t="s">
        <v>1813</v>
      </c>
      <c r="I237" s="26"/>
      <c r="J237" s="26" t="s">
        <v>1898</v>
      </c>
      <c r="K237" s="26" t="s">
        <v>1497</v>
      </c>
      <c r="L237" s="26" t="str">
        <f t="shared" si="38"/>
        <v>Conditions Performance Text</v>
      </c>
      <c r="M237" s="26" t="s">
        <v>1497</v>
      </c>
      <c r="N237" s="26"/>
      <c r="O237" s="26" t="str">
        <f t="shared" si="39"/>
        <v>Text. Type</v>
      </c>
      <c r="P237" s="26"/>
      <c r="Q237" s="26"/>
      <c r="R237" s="26" t="s">
        <v>1492</v>
      </c>
      <c r="S237" s="26"/>
      <c r="T237" s="26"/>
      <c r="U237" s="26"/>
      <c r="AA237" s="28" t="s">
        <v>36</v>
      </c>
      <c r="AF237" s="29">
        <v>20180228</v>
      </c>
    </row>
    <row r="238" spans="1:32" s="28" customFormat="1" ht="14.1" customHeight="1">
      <c r="A238" s="26" t="str">
        <f t="shared" si="36"/>
        <v>PerformingStafQualificationIndicator</v>
      </c>
      <c r="B238" s="27">
        <v>1</v>
      </c>
      <c r="C238" s="15" t="s">
        <v>1899</v>
      </c>
      <c r="D238" s="26"/>
      <c r="E238" s="26"/>
      <c r="F238" s="26" t="str">
        <f t="shared" si="37"/>
        <v>Tendering Terms. Performing Staf Qualification Indicator. Indicator</v>
      </c>
      <c r="G238" s="26"/>
      <c r="H238" s="26" t="s">
        <v>1813</v>
      </c>
      <c r="I238" s="26"/>
      <c r="J238" s="26" t="s">
        <v>1900</v>
      </c>
      <c r="K238" s="26" t="s">
        <v>1572</v>
      </c>
      <c r="L238" s="26" t="str">
        <f t="shared" si="38"/>
        <v>Performing Staf Qualification Indicator</v>
      </c>
      <c r="M238" s="26" t="s">
        <v>1572</v>
      </c>
      <c r="N238" s="26"/>
      <c r="O238" s="26" t="str">
        <f t="shared" si="39"/>
        <v>Indicator. Type</v>
      </c>
      <c r="P238" s="26"/>
      <c r="Q238" s="26"/>
      <c r="R238" s="26" t="s">
        <v>1492</v>
      </c>
      <c r="S238" s="26"/>
      <c r="T238" s="26"/>
      <c r="U238" s="26"/>
      <c r="AA238" s="28" t="s">
        <v>36</v>
      </c>
      <c r="AF238" s="29">
        <v>20180228</v>
      </c>
    </row>
    <row r="239" spans="1:32" s="28" customFormat="1" ht="14.1" customHeight="1">
      <c r="A239" s="26" t="str">
        <f t="shared" si="36"/>
        <v>SubcontractingPercentageNumber</v>
      </c>
      <c r="B239" s="27" t="s">
        <v>1503</v>
      </c>
      <c r="C239" s="15" t="s">
        <v>1901</v>
      </c>
      <c r="D239" s="26"/>
      <c r="E239" s="26"/>
      <c r="F239" s="26" t="str">
        <f t="shared" si="37"/>
        <v>Tendering Terms. Subcontracting Percentage Number. Number</v>
      </c>
      <c r="G239" s="26"/>
      <c r="H239" s="26" t="s">
        <v>1813</v>
      </c>
      <c r="I239" s="26"/>
      <c r="J239" s="26" t="s">
        <v>1902</v>
      </c>
      <c r="K239" s="26" t="s">
        <v>1784</v>
      </c>
      <c r="L239" s="26" t="str">
        <f t="shared" si="38"/>
        <v>Subcontracting Percentage Number</v>
      </c>
      <c r="M239" s="26" t="s">
        <v>1784</v>
      </c>
      <c r="N239" s="26"/>
      <c r="O239" s="26" t="str">
        <f t="shared" si="39"/>
        <v>Number. Type</v>
      </c>
      <c r="P239" s="26"/>
      <c r="Q239" s="26"/>
      <c r="R239" s="26" t="s">
        <v>1492</v>
      </c>
      <c r="S239" s="26"/>
      <c r="T239" s="26"/>
      <c r="U239" s="26"/>
      <c r="AA239" s="28" t="s">
        <v>36</v>
      </c>
      <c r="AF239" s="29">
        <v>20180228</v>
      </c>
    </row>
    <row r="240" spans="1:32" s="28" customFormat="1" ht="14.1" customHeight="1">
      <c r="A240" s="26" t="str">
        <f t="shared" si="36"/>
        <v>SubcontractingRequirementsCode</v>
      </c>
      <c r="B240" s="27" t="s">
        <v>1508</v>
      </c>
      <c r="C240" s="15" t="s">
        <v>1903</v>
      </c>
      <c r="D240" s="26"/>
      <c r="E240" s="26"/>
      <c r="F240" s="26" t="str">
        <f t="shared" si="37"/>
        <v>Tendering Terms. Subcontracting Requirements Code. Code</v>
      </c>
      <c r="G240" s="26"/>
      <c r="H240" s="26" t="s">
        <v>1813</v>
      </c>
      <c r="I240" s="26"/>
      <c r="J240" s="26" t="s">
        <v>1904</v>
      </c>
      <c r="K240" s="26" t="s">
        <v>1491</v>
      </c>
      <c r="L240" s="26" t="str">
        <f t="shared" si="38"/>
        <v>Subcontracting Requirements Code</v>
      </c>
      <c r="M240" s="26" t="s">
        <v>1491</v>
      </c>
      <c r="N240" s="26"/>
      <c r="O240" s="26" t="str">
        <f t="shared" si="39"/>
        <v>Code. Type</v>
      </c>
      <c r="P240" s="26"/>
      <c r="Q240" s="26"/>
      <c r="R240" s="26" t="s">
        <v>1492</v>
      </c>
      <c r="S240" s="26"/>
      <c r="T240" s="26"/>
      <c r="U240" s="26"/>
      <c r="AA240" s="28" t="s">
        <v>36</v>
      </c>
      <c r="AF240" s="29">
        <v>20180228</v>
      </c>
    </row>
    <row r="241" spans="1:32" s="28" customFormat="1" ht="14.1" customHeight="1">
      <c r="A241" s="26" t="str">
        <f t="shared" si="36"/>
        <v>ReviewDeadlineDescription</v>
      </c>
      <c r="B241" s="27" t="s">
        <v>1503</v>
      </c>
      <c r="C241" s="15" t="s">
        <v>1905</v>
      </c>
      <c r="D241" s="26"/>
      <c r="E241" s="26"/>
      <c r="F241" s="26" t="str">
        <f t="shared" si="37"/>
        <v>Tendering Terms. Review Deadline Description. Description</v>
      </c>
      <c r="G241" s="26"/>
      <c r="H241" s="26" t="s">
        <v>1813</v>
      </c>
      <c r="I241" s="26"/>
      <c r="J241" s="26" t="s">
        <v>1906</v>
      </c>
      <c r="K241" s="26" t="s">
        <v>1546</v>
      </c>
      <c r="L241" s="26" t="str">
        <f t="shared" si="38"/>
        <v>Review Deadline Description</v>
      </c>
      <c r="M241" s="26" t="s">
        <v>1546</v>
      </c>
      <c r="N241" s="26"/>
      <c r="O241" s="26" t="str">
        <f t="shared" si="39"/>
        <v>Description. Type</v>
      </c>
      <c r="P241" s="26"/>
      <c r="Q241" s="26"/>
      <c r="R241" s="26" t="s">
        <v>1492</v>
      </c>
      <c r="S241" s="26"/>
      <c r="T241" s="26"/>
      <c r="U241" s="26"/>
      <c r="AA241" s="28" t="s">
        <v>36</v>
      </c>
      <c r="AF241" s="29">
        <v>20180228</v>
      </c>
    </row>
    <row r="242" spans="1:32" s="28" customFormat="1" ht="14.1" customHeight="1">
      <c r="A242" s="26" t="str">
        <f t="shared" si="36"/>
        <v>FollowUpContractsIndicator</v>
      </c>
      <c r="B242" s="27" t="s">
        <v>1503</v>
      </c>
      <c r="C242" s="15" t="s">
        <v>1907</v>
      </c>
      <c r="D242" s="26"/>
      <c r="E242" s="26"/>
      <c r="F242" s="26" t="str">
        <f t="shared" si="37"/>
        <v>Tendering Terms. Follow Up Contracts Indicator. Indicator</v>
      </c>
      <c r="G242" s="26"/>
      <c r="H242" s="26" t="s">
        <v>1813</v>
      </c>
      <c r="I242" s="26"/>
      <c r="J242" s="26" t="s">
        <v>1908</v>
      </c>
      <c r="K242" s="26" t="s">
        <v>1572</v>
      </c>
      <c r="L242" s="26" t="str">
        <f t="shared" si="38"/>
        <v>Follow Up Contracts Indicator</v>
      </c>
      <c r="M242" s="26" t="s">
        <v>1572</v>
      </c>
      <c r="N242" s="26"/>
      <c r="O242" s="26" t="str">
        <f t="shared" si="39"/>
        <v>Indicator. Type</v>
      </c>
      <c r="P242" s="26"/>
      <c r="Q242" s="26"/>
      <c r="R242" s="26" t="s">
        <v>1492</v>
      </c>
      <c r="S242" s="26"/>
      <c r="T242" s="26"/>
      <c r="U242" s="26"/>
      <c r="AA242" s="28" t="s">
        <v>36</v>
      </c>
      <c r="AE242" s="28" t="s">
        <v>36</v>
      </c>
      <c r="AF242" s="29" t="s">
        <v>1561</v>
      </c>
    </row>
    <row r="243" spans="1:32" s="28" customFormat="1" ht="14.1" customHeight="1">
      <c r="A243" s="26" t="str">
        <f t="shared" si="36"/>
        <v>InvitationsDispatchDate</v>
      </c>
      <c r="B243" s="27" t="s">
        <v>1503</v>
      </c>
      <c r="C243" s="15" t="s">
        <v>1909</v>
      </c>
      <c r="D243" s="26"/>
      <c r="E243" s="26"/>
      <c r="F243" s="26" t="str">
        <f t="shared" si="37"/>
        <v>Tendering Terms. Invitations Dispatch Date. Date</v>
      </c>
      <c r="G243" s="26"/>
      <c r="H243" s="26" t="s">
        <v>1813</v>
      </c>
      <c r="I243" s="26"/>
      <c r="J243" s="26" t="s">
        <v>1910</v>
      </c>
      <c r="K243" s="26" t="s">
        <v>1521</v>
      </c>
      <c r="L243" s="26" t="str">
        <f t="shared" si="38"/>
        <v>Invitations Dispatch Date</v>
      </c>
      <c r="M243" s="26" t="s">
        <v>1521</v>
      </c>
      <c r="N243" s="26"/>
      <c r="O243" s="26" t="str">
        <f t="shared" si="39"/>
        <v>Date. Type</v>
      </c>
      <c r="P243" s="26"/>
      <c r="Q243" s="26"/>
      <c r="R243" s="26" t="s">
        <v>1492</v>
      </c>
      <c r="S243" s="26"/>
      <c r="T243" s="26"/>
      <c r="U243" s="26"/>
      <c r="AA243" s="28" t="s">
        <v>36</v>
      </c>
      <c r="AE243" s="28" t="s">
        <v>1487</v>
      </c>
      <c r="AF243" s="29">
        <v>20180307</v>
      </c>
    </row>
    <row r="244" spans="1:32" s="28" customFormat="1" ht="14.1" customHeight="1">
      <c r="A244" s="26" t="str">
        <f t="shared" si="36"/>
        <v>ProcessChoiceJustificationCode</v>
      </c>
      <c r="B244" s="27" t="s">
        <v>1503</v>
      </c>
      <c r="C244" s="15" t="s">
        <v>1911</v>
      </c>
      <c r="D244" s="26"/>
      <c r="E244" s="26"/>
      <c r="F244" s="26" t="str">
        <f t="shared" si="37"/>
        <v>Tendering Terms. Process Choice Justification Code. Code</v>
      </c>
      <c r="G244" s="26"/>
      <c r="H244" s="26" t="s">
        <v>1813</v>
      </c>
      <c r="I244" s="26"/>
      <c r="J244" s="26" t="s">
        <v>1912</v>
      </c>
      <c r="K244" s="26" t="s">
        <v>1491</v>
      </c>
      <c r="L244" s="26" t="str">
        <f t="shared" si="38"/>
        <v>Process Choice Justification Code</v>
      </c>
      <c r="M244" s="26" t="s">
        <v>1491</v>
      </c>
      <c r="N244" s="26"/>
      <c r="O244" s="26" t="str">
        <f t="shared" si="39"/>
        <v>Code. Type</v>
      </c>
      <c r="P244" s="26"/>
      <c r="Q244" s="26"/>
      <c r="R244" s="26" t="s">
        <v>1492</v>
      </c>
      <c r="S244" s="26"/>
      <c r="T244" s="26"/>
      <c r="U244" s="26"/>
      <c r="AA244" s="28" t="s">
        <v>1487</v>
      </c>
      <c r="AE244" s="28" t="s">
        <v>36</v>
      </c>
      <c r="AF244" s="29">
        <v>20180307</v>
      </c>
    </row>
    <row r="245" spans="1:32" s="28" customFormat="1" ht="14.1" customHeight="1">
      <c r="A245" s="26" t="str">
        <f t="shared" si="36"/>
        <v>LotsMaxAllowedNumber</v>
      </c>
      <c r="B245" s="27" t="s">
        <v>1503</v>
      </c>
      <c r="C245" s="15" t="s">
        <v>1913</v>
      </c>
      <c r="D245" s="26"/>
      <c r="E245" s="26"/>
      <c r="F245" s="26" t="str">
        <f t="shared" si="37"/>
        <v>Tendering Terms. Lots Max Allowed Number. Number</v>
      </c>
      <c r="G245" s="26"/>
      <c r="H245" s="26" t="s">
        <v>1813</v>
      </c>
      <c r="I245" s="26"/>
      <c r="J245" s="26" t="s">
        <v>1914</v>
      </c>
      <c r="K245" s="26" t="s">
        <v>1784</v>
      </c>
      <c r="L245" s="26" t="str">
        <f t="shared" si="38"/>
        <v>Lots Max Allowed Number</v>
      </c>
      <c r="M245" s="26" t="s">
        <v>1784</v>
      </c>
      <c r="N245" s="26"/>
      <c r="O245" s="26" t="str">
        <f t="shared" si="39"/>
        <v>Number. Type</v>
      </c>
      <c r="P245" s="26"/>
      <c r="Q245" s="26"/>
      <c r="R245" s="26" t="s">
        <v>1492</v>
      </c>
      <c r="S245" s="26"/>
      <c r="T245" s="26"/>
      <c r="U245" s="26"/>
      <c r="X245" s="28" t="s">
        <v>864</v>
      </c>
      <c r="AA245" s="28" t="s">
        <v>36</v>
      </c>
      <c r="AE245" s="28" t="s">
        <v>36</v>
      </c>
      <c r="AF245" s="29">
        <v>20180313</v>
      </c>
    </row>
    <row r="246" spans="1:32" s="28" customFormat="1" ht="14.1" customHeight="1">
      <c r="A246" s="26" t="str">
        <f t="shared" si="36"/>
        <v>LotsMaxAwardedNumber</v>
      </c>
      <c r="B246" s="27" t="s">
        <v>1503</v>
      </c>
      <c r="C246" s="15" t="s">
        <v>1915</v>
      </c>
      <c r="D246" s="26"/>
      <c r="E246" s="26"/>
      <c r="F246" s="26" t="str">
        <f t="shared" si="37"/>
        <v>Tendering Terms. Lots Max Awarded Number. Number</v>
      </c>
      <c r="G246" s="26"/>
      <c r="H246" s="26" t="s">
        <v>1813</v>
      </c>
      <c r="I246" s="26"/>
      <c r="J246" s="26" t="s">
        <v>1916</v>
      </c>
      <c r="K246" s="26" t="s">
        <v>1784</v>
      </c>
      <c r="L246" s="26" t="str">
        <f t="shared" si="38"/>
        <v>Lots Max Awarded Number</v>
      </c>
      <c r="M246" s="26" t="s">
        <v>1784</v>
      </c>
      <c r="N246" s="26"/>
      <c r="O246" s="26" t="str">
        <f t="shared" si="39"/>
        <v>Number. Type</v>
      </c>
      <c r="P246" s="26"/>
      <c r="Q246" s="26"/>
      <c r="R246" s="26" t="s">
        <v>1492</v>
      </c>
      <c r="S246" s="26"/>
      <c r="T246" s="26"/>
      <c r="U246" s="26"/>
      <c r="X246" s="28" t="s">
        <v>872</v>
      </c>
      <c r="AA246" s="28" t="s">
        <v>36</v>
      </c>
      <c r="AE246" s="28" t="s">
        <v>36</v>
      </c>
      <c r="AF246" s="29">
        <v>20180313</v>
      </c>
    </row>
    <row r="247" spans="1:32" customFormat="1">
      <c r="A247" s="21" t="str">
        <f t="shared" ref="A247:A253" si="40">SUBSTITUTE(SUBSTITUTE(CONCATENATE(I247,IF(L247="Identifier","ID",L247))," ",""),"_","")</f>
        <v>EnvironmentalParty</v>
      </c>
      <c r="B247" s="22" t="s">
        <v>1508</v>
      </c>
      <c r="C247" s="24" t="s">
        <v>1506</v>
      </c>
      <c r="D247" s="21"/>
      <c r="E247" s="21"/>
      <c r="F247" s="21" t="str">
        <f t="shared" ref="F247:F253" si="41">CONCATENATE( IF(G247="","",CONCATENATE(G247,"_ ")),H247,". ",IF(I247="","",CONCATENATE(I247,"_ ")),L247,IF(I247="","",CONCATENATE(". ",M247)))</f>
        <v>Tendering Terms. Environmental_ Party</v>
      </c>
      <c r="G247" s="21"/>
      <c r="H247" s="21" t="s">
        <v>1813</v>
      </c>
      <c r="I247" s="21"/>
      <c r="J247" s="21"/>
      <c r="K247" s="21"/>
      <c r="L247" s="21" t="str">
        <f t="shared" ref="L247:L253" si="42">CONCATENATE(IF(P247="","",CONCATENATE(P247,"_ ")),Q247)</f>
        <v>Environmental_ Party</v>
      </c>
      <c r="M247" s="21" t="str">
        <f t="shared" ref="M247:M253" si="43">L247</f>
        <v>Environmental_ Party</v>
      </c>
      <c r="N247" s="21"/>
      <c r="O247" s="21"/>
      <c r="P247" s="21" t="s">
        <v>1917</v>
      </c>
      <c r="Q247" s="23" t="s">
        <v>1744</v>
      </c>
      <c r="R247" s="21" t="s">
        <v>1526</v>
      </c>
      <c r="S247" s="24"/>
      <c r="T247" s="24"/>
      <c r="U247" s="24"/>
      <c r="V247" s="24"/>
      <c r="W247" s="24"/>
      <c r="X247" s="24"/>
      <c r="Y247" s="24" t="s">
        <v>1486</v>
      </c>
      <c r="Z247" s="24"/>
      <c r="AA247" s="24" t="s">
        <v>1487</v>
      </c>
      <c r="AB247" s="24"/>
      <c r="AC247" s="24"/>
      <c r="AD247" s="24"/>
      <c r="AE247" s="24" t="s">
        <v>36</v>
      </c>
      <c r="AF247" s="23">
        <v>20180228</v>
      </c>
    </row>
    <row r="248" spans="1:32" customFormat="1">
      <c r="A248" s="21" t="str">
        <f t="shared" si="40"/>
        <v>TaxParty</v>
      </c>
      <c r="B248" s="22" t="s">
        <v>1508</v>
      </c>
      <c r="C248" s="24" t="s">
        <v>1506</v>
      </c>
      <c r="D248" s="21"/>
      <c r="E248" s="21"/>
      <c r="F248" s="21" t="str">
        <f t="shared" si="41"/>
        <v>Tendering Terms. Tax_ Party</v>
      </c>
      <c r="G248" s="21"/>
      <c r="H248" s="21" t="s">
        <v>1813</v>
      </c>
      <c r="I248" s="21"/>
      <c r="J248" s="21"/>
      <c r="K248" s="21"/>
      <c r="L248" s="21" t="str">
        <f t="shared" si="42"/>
        <v>Tax_ Party</v>
      </c>
      <c r="M248" s="21" t="str">
        <f t="shared" si="43"/>
        <v>Tax_ Party</v>
      </c>
      <c r="N248" s="21"/>
      <c r="O248" s="21"/>
      <c r="P248" s="21" t="s">
        <v>1918</v>
      </c>
      <c r="Q248" s="23" t="s">
        <v>1744</v>
      </c>
      <c r="R248" s="21" t="s">
        <v>1526</v>
      </c>
      <c r="S248" s="24"/>
      <c r="T248" s="24"/>
      <c r="U248" s="24"/>
      <c r="V248" s="24"/>
      <c r="W248" s="24"/>
      <c r="X248" s="24"/>
      <c r="Y248" s="24" t="s">
        <v>1486</v>
      </c>
      <c r="Z248" s="24"/>
      <c r="AA248" s="24" t="s">
        <v>1487</v>
      </c>
      <c r="AB248" s="24"/>
      <c r="AC248" s="24"/>
      <c r="AD248" s="24"/>
      <c r="AE248" s="24" t="s">
        <v>36</v>
      </c>
      <c r="AF248" s="23">
        <v>20180228</v>
      </c>
    </row>
    <row r="249" spans="1:32" customFormat="1">
      <c r="A249" s="21" t="str">
        <f t="shared" si="40"/>
        <v>EmploymentParty</v>
      </c>
      <c r="B249" s="22" t="s">
        <v>1508</v>
      </c>
      <c r="C249" s="24" t="s">
        <v>1506</v>
      </c>
      <c r="D249" s="21"/>
      <c r="E249" s="21"/>
      <c r="F249" s="21" t="str">
        <f t="shared" si="41"/>
        <v>Tendering Terms. Employment_ Party</v>
      </c>
      <c r="G249" s="21"/>
      <c r="H249" s="21" t="s">
        <v>1813</v>
      </c>
      <c r="I249" s="21"/>
      <c r="J249" s="21"/>
      <c r="K249" s="21"/>
      <c r="L249" s="21" t="str">
        <f t="shared" si="42"/>
        <v>Employment_ Party</v>
      </c>
      <c r="M249" s="21" t="str">
        <f t="shared" si="43"/>
        <v>Employment_ Party</v>
      </c>
      <c r="N249" s="21"/>
      <c r="O249" s="21"/>
      <c r="P249" s="21" t="s">
        <v>1919</v>
      </c>
      <c r="Q249" s="23" t="s">
        <v>1744</v>
      </c>
      <c r="R249" s="21" t="s">
        <v>1526</v>
      </c>
      <c r="S249" s="24"/>
      <c r="T249" s="24"/>
      <c r="U249" s="24"/>
      <c r="V249" s="24"/>
      <c r="W249" s="24"/>
      <c r="X249" s="24"/>
      <c r="Y249" s="24" t="s">
        <v>1486</v>
      </c>
      <c r="Z249" s="24"/>
      <c r="AA249" s="24" t="s">
        <v>1487</v>
      </c>
      <c r="AB249" s="24"/>
      <c r="AC249" s="24"/>
      <c r="AD249" s="24"/>
      <c r="AE249" s="24" t="s">
        <v>36</v>
      </c>
      <c r="AF249" s="23">
        <v>20180228</v>
      </c>
    </row>
    <row r="250" spans="1:32" customFormat="1">
      <c r="A250" s="21" t="str">
        <f t="shared" si="40"/>
        <v>ReviewParty</v>
      </c>
      <c r="B250" s="22" t="s">
        <v>1503</v>
      </c>
      <c r="C250" s="24" t="s">
        <v>1920</v>
      </c>
      <c r="D250" s="21"/>
      <c r="E250" s="21"/>
      <c r="F250" s="21" t="str">
        <f t="shared" si="41"/>
        <v>Tendering Terms. Review_ Party</v>
      </c>
      <c r="G250" s="21"/>
      <c r="H250" s="21" t="s">
        <v>1813</v>
      </c>
      <c r="I250" s="21"/>
      <c r="J250" s="21"/>
      <c r="K250" s="21"/>
      <c r="L250" s="21" t="str">
        <f t="shared" si="42"/>
        <v>Review_ Party</v>
      </c>
      <c r="M250" s="21" t="str">
        <f t="shared" si="43"/>
        <v>Review_ Party</v>
      </c>
      <c r="N250" s="21"/>
      <c r="O250" s="21"/>
      <c r="P250" s="21" t="s">
        <v>1921</v>
      </c>
      <c r="Q250" s="23" t="s">
        <v>1744</v>
      </c>
      <c r="R250" s="21" t="s">
        <v>1526</v>
      </c>
      <c r="S250" s="24"/>
      <c r="T250" s="24"/>
      <c r="U250" s="24"/>
      <c r="V250" s="24"/>
      <c r="W250" s="24"/>
      <c r="X250" s="24"/>
      <c r="Y250" s="24" t="s">
        <v>1486</v>
      </c>
      <c r="Z250" s="24"/>
      <c r="AA250" s="24" t="s">
        <v>36</v>
      </c>
      <c r="AB250" s="24"/>
      <c r="AC250" s="24"/>
      <c r="AD250" s="24"/>
      <c r="AE250" s="24"/>
      <c r="AF250" s="23">
        <v>20180228</v>
      </c>
    </row>
    <row r="251" spans="1:32" customFormat="1">
      <c r="A251" s="21" t="str">
        <f t="shared" si="40"/>
        <v>InfoOnReviewParty</v>
      </c>
      <c r="B251" s="22" t="s">
        <v>1503</v>
      </c>
      <c r="C251" s="24" t="s">
        <v>1922</v>
      </c>
      <c r="D251" s="21"/>
      <c r="E251" s="21"/>
      <c r="F251" s="21" t="str">
        <f t="shared" si="41"/>
        <v>Tendering Terms. Info On Review_ Party</v>
      </c>
      <c r="G251" s="21"/>
      <c r="H251" s="21" t="s">
        <v>1813</v>
      </c>
      <c r="I251" s="21"/>
      <c r="J251" s="21"/>
      <c r="K251" s="21"/>
      <c r="L251" s="21" t="str">
        <f t="shared" si="42"/>
        <v>Info On Review_ Party</v>
      </c>
      <c r="M251" s="21" t="str">
        <f t="shared" si="43"/>
        <v>Info On Review_ Party</v>
      </c>
      <c r="N251" s="21"/>
      <c r="O251" s="21"/>
      <c r="P251" s="21" t="s">
        <v>1923</v>
      </c>
      <c r="Q251" s="23" t="s">
        <v>1744</v>
      </c>
      <c r="R251" s="21" t="s">
        <v>1526</v>
      </c>
      <c r="S251" s="24"/>
      <c r="T251" s="24"/>
      <c r="U251" s="24"/>
      <c r="V251" s="24"/>
      <c r="W251" s="24"/>
      <c r="X251" s="24"/>
      <c r="Y251" s="24" t="s">
        <v>1486</v>
      </c>
      <c r="Z251" s="24"/>
      <c r="AA251" s="24" t="s">
        <v>36</v>
      </c>
      <c r="AB251" s="24"/>
      <c r="AC251" s="24"/>
      <c r="AD251" s="24"/>
      <c r="AE251" s="24"/>
      <c r="AF251" s="23">
        <v>20180228</v>
      </c>
    </row>
    <row r="252" spans="1:32" customFormat="1">
      <c r="A252" s="21" t="str">
        <f t="shared" si="40"/>
        <v>MediationBodyParty</v>
      </c>
      <c r="B252" s="22" t="s">
        <v>1503</v>
      </c>
      <c r="C252" s="24" t="s">
        <v>899</v>
      </c>
      <c r="D252" s="21"/>
      <c r="E252" s="21"/>
      <c r="F252" s="21" t="str">
        <f t="shared" si="41"/>
        <v>Tendering Terms. Mediation Body_ Party</v>
      </c>
      <c r="G252" s="21"/>
      <c r="H252" s="21" t="s">
        <v>1813</v>
      </c>
      <c r="I252" s="21"/>
      <c r="J252" s="21"/>
      <c r="K252" s="21"/>
      <c r="L252" s="21" t="str">
        <f t="shared" si="42"/>
        <v>Mediation Body_ Party</v>
      </c>
      <c r="M252" s="21" t="str">
        <f t="shared" si="43"/>
        <v>Mediation Body_ Party</v>
      </c>
      <c r="N252" s="21"/>
      <c r="O252" s="21"/>
      <c r="P252" s="21" t="s">
        <v>898</v>
      </c>
      <c r="Q252" s="23" t="s">
        <v>1744</v>
      </c>
      <c r="R252" s="21" t="s">
        <v>1526</v>
      </c>
      <c r="S252" s="24"/>
      <c r="T252" s="24"/>
      <c r="U252" s="24"/>
      <c r="V252" s="24"/>
      <c r="W252" s="24"/>
      <c r="X252" s="24" t="s">
        <v>898</v>
      </c>
      <c r="Y252" s="24" t="s">
        <v>1486</v>
      </c>
      <c r="Z252" s="24"/>
      <c r="AA252" s="24" t="s">
        <v>36</v>
      </c>
      <c r="AB252" s="24"/>
      <c r="AC252" s="24"/>
      <c r="AD252" s="24"/>
      <c r="AE252" s="24"/>
      <c r="AF252" s="23" t="s">
        <v>1890</v>
      </c>
    </row>
    <row r="253" spans="1:32" customFormat="1">
      <c r="A253" s="21" t="str">
        <f t="shared" si="40"/>
        <v>FundsIdentification</v>
      </c>
      <c r="B253" s="22" t="s">
        <v>1503</v>
      </c>
      <c r="C253" s="24" t="s">
        <v>1924</v>
      </c>
      <c r="D253" s="21"/>
      <c r="E253" s="21"/>
      <c r="F253" s="21" t="str">
        <f t="shared" si="41"/>
        <v>Tendering Terms. Funds Identification</v>
      </c>
      <c r="G253" s="21"/>
      <c r="H253" s="21" t="s">
        <v>1813</v>
      </c>
      <c r="I253" s="21"/>
      <c r="J253" s="21"/>
      <c r="K253" s="21"/>
      <c r="L253" s="21" t="str">
        <f t="shared" si="42"/>
        <v>Funds Identification</v>
      </c>
      <c r="M253" s="21" t="str">
        <f t="shared" si="43"/>
        <v>Funds Identification</v>
      </c>
      <c r="N253" s="21"/>
      <c r="O253" s="21"/>
      <c r="P253" s="21"/>
      <c r="Q253" s="23" t="s">
        <v>1698</v>
      </c>
      <c r="R253" s="21" t="s">
        <v>1526</v>
      </c>
      <c r="S253" s="24"/>
      <c r="T253" s="24"/>
      <c r="U253" s="24"/>
      <c r="V253" s="24"/>
      <c r="W253" s="24"/>
      <c r="X253" s="24"/>
      <c r="Y253" s="24" t="s">
        <v>1486</v>
      </c>
      <c r="Z253" s="24"/>
      <c r="AA253" s="24" t="s">
        <v>36</v>
      </c>
      <c r="AB253" s="24"/>
      <c r="AC253" s="24"/>
      <c r="AD253" s="24"/>
      <c r="AE253" s="24"/>
      <c r="AF253" s="23">
        <v>20180228</v>
      </c>
    </row>
    <row r="254" spans="1:32" s="14" customFormat="1" ht="14.1" customHeight="1">
      <c r="A254" s="12" t="str">
        <f>SUBSTITUTE(CONCATENATE(G254,H254)," ","")</f>
        <v>Value</v>
      </c>
      <c r="B254" s="13"/>
      <c r="C254" s="25" t="s">
        <v>1545</v>
      </c>
      <c r="D254" s="12"/>
      <c r="E254" s="12"/>
      <c r="F254" s="12" t="str">
        <f>CONCATENATE(IF(G254="","",CONCATENATE(G254,"_ ")),H254,". Details")</f>
        <v>Value. Details</v>
      </c>
      <c r="G254" s="12"/>
      <c r="H254" s="25" t="s">
        <v>1595</v>
      </c>
      <c r="I254" s="12"/>
      <c r="J254" s="12"/>
      <c r="K254" s="12"/>
      <c r="L254" s="12"/>
      <c r="M254" s="12"/>
      <c r="N254" s="12"/>
      <c r="O254" s="12"/>
      <c r="P254" s="12"/>
      <c r="Q254" s="12"/>
      <c r="R254" s="12" t="s">
        <v>1484</v>
      </c>
      <c r="S254" s="12"/>
      <c r="T254" s="12"/>
      <c r="U254" s="12"/>
      <c r="V254" s="12"/>
      <c r="W254" s="12"/>
      <c r="X254" s="12"/>
      <c r="Y254" s="12" t="s">
        <v>1486</v>
      </c>
      <c r="Z254" s="12"/>
      <c r="AA254" s="12" t="s">
        <v>1487</v>
      </c>
      <c r="AB254" s="12"/>
      <c r="AC254" s="12"/>
      <c r="AD254" s="12" t="s">
        <v>36</v>
      </c>
      <c r="AE254" s="12"/>
      <c r="AF254" s="12">
        <v>20180219</v>
      </c>
    </row>
    <row r="255" spans="1:32" s="28" customFormat="1" ht="14.1" customHeight="1">
      <c r="A255" s="26" t="str">
        <f t="shared" ref="A255:A265" si="44">SUBSTITUTE(CONCATENATE(I255,J255,IF(K255="Identifier","ID",IF(AND(K255="Text",OR(I255&lt;&gt;"",J255&lt;&gt;"")),"",K255)),IF(AND(M255&lt;&gt;"Text",K255&lt;&gt;M255,NOT(AND(K255="URI",M255="Identifier")),NOT(AND(K255="UUID",M255="Identifier")),NOT(AND(K255="OID",M255="Identifier"))),IF(M255="Identifier","ID",M255),""))," ","")</f>
        <v>Value</v>
      </c>
      <c r="B255" s="27" t="s">
        <v>1503</v>
      </c>
      <c r="C255" s="15" t="s">
        <v>1545</v>
      </c>
      <c r="D255" s="26"/>
      <c r="E255" s="26"/>
      <c r="F255" s="26" t="str">
        <f t="shared" ref="F255:F265" si="45">CONCATENATE( IF(G255="","",CONCATENATE(G255,"_ ")),H255,". ",IF(I255="","",CONCATENATE(I255,"_ ")),L255,IF(OR(I255&lt;&gt;"",L255&lt;&gt;M255),CONCATENATE(". ",M255),""))</f>
        <v>Value. Value Text. Text</v>
      </c>
      <c r="G255" s="26"/>
      <c r="H255" s="26" t="s">
        <v>1595</v>
      </c>
      <c r="I255" s="26"/>
      <c r="J255" s="26" t="s">
        <v>1595</v>
      </c>
      <c r="K255" s="26" t="s">
        <v>1497</v>
      </c>
      <c r="L255" s="26" t="str">
        <f t="shared" ref="L255:L265" si="46">IF(J255&lt;&gt;"",CONCATENATE(J255," ",K255),K255)</f>
        <v>Value Text</v>
      </c>
      <c r="M255" s="26" t="s">
        <v>1497</v>
      </c>
      <c r="N255" s="26"/>
      <c r="O255" s="26" t="str">
        <f t="shared" ref="O255:O265" si="47">IF(N255&lt;&gt;"",CONCATENATE(N255,"_ ",M255,". Type"),CONCATENATE(M255,". Type"))</f>
        <v>Text. Type</v>
      </c>
      <c r="P255" s="26"/>
      <c r="Q255" s="26"/>
      <c r="R255" s="26" t="s">
        <v>1492</v>
      </c>
      <c r="S255" s="26" t="s">
        <v>1925</v>
      </c>
      <c r="T255" s="26"/>
      <c r="U255" s="26"/>
      <c r="AA255" s="28" t="s">
        <v>1487</v>
      </c>
      <c r="AF255" s="29">
        <v>20180219</v>
      </c>
    </row>
    <row r="256" spans="1:32" s="28" customFormat="1" ht="14.1" customHeight="1">
      <c r="A256" s="26" t="str">
        <f t="shared" si="44"/>
        <v>ValueDate</v>
      </c>
      <c r="B256" s="27" t="s">
        <v>1503</v>
      </c>
      <c r="C256" s="15" t="s">
        <v>1545</v>
      </c>
      <c r="D256" s="26"/>
      <c r="E256" s="26"/>
      <c r="F256" s="26" t="str">
        <f t="shared" si="45"/>
        <v>Value. Value Date. Date</v>
      </c>
      <c r="G256" s="26"/>
      <c r="H256" s="26" t="s">
        <v>1595</v>
      </c>
      <c r="I256" s="26"/>
      <c r="J256" s="26" t="s">
        <v>1595</v>
      </c>
      <c r="K256" s="26" t="s">
        <v>1521</v>
      </c>
      <c r="L256" s="26" t="str">
        <f t="shared" si="46"/>
        <v>Value Date</v>
      </c>
      <c r="M256" s="26" t="s">
        <v>1521</v>
      </c>
      <c r="N256" s="26"/>
      <c r="O256" s="26" t="str">
        <f t="shared" si="47"/>
        <v>Date. Type</v>
      </c>
      <c r="P256" s="26"/>
      <c r="Q256" s="26"/>
      <c r="R256" s="26" t="s">
        <v>1492</v>
      </c>
      <c r="S256" s="26" t="s">
        <v>1925</v>
      </c>
      <c r="T256" s="26"/>
      <c r="U256" s="26"/>
      <c r="AA256" s="28" t="s">
        <v>1487</v>
      </c>
      <c r="AF256" s="29">
        <v>20180219</v>
      </c>
    </row>
    <row r="257" spans="1:32" s="28" customFormat="1" ht="14.1" customHeight="1">
      <c r="A257" s="26" t="str">
        <f t="shared" si="44"/>
        <v>ValueTime</v>
      </c>
      <c r="B257" s="27" t="s">
        <v>1503</v>
      </c>
      <c r="C257" s="15" t="s">
        <v>1545</v>
      </c>
      <c r="D257" s="26"/>
      <c r="E257" s="26"/>
      <c r="F257" s="26" t="str">
        <f t="shared" si="45"/>
        <v>Value. Value Time. Time</v>
      </c>
      <c r="G257" s="26"/>
      <c r="H257" s="26" t="s">
        <v>1595</v>
      </c>
      <c r="I257" s="26"/>
      <c r="J257" s="26" t="s">
        <v>1595</v>
      </c>
      <c r="K257" s="26" t="s">
        <v>1926</v>
      </c>
      <c r="L257" s="26" t="str">
        <f t="shared" si="46"/>
        <v>Value Time</v>
      </c>
      <c r="M257" s="26" t="s">
        <v>1926</v>
      </c>
      <c r="N257" s="26"/>
      <c r="O257" s="26" t="str">
        <f t="shared" si="47"/>
        <v>Time. Type</v>
      </c>
      <c r="P257" s="26"/>
      <c r="Q257" s="26"/>
      <c r="R257" s="26" t="s">
        <v>1492</v>
      </c>
      <c r="S257" s="26" t="s">
        <v>1925</v>
      </c>
      <c r="T257" s="26"/>
      <c r="U257" s="26"/>
      <c r="AA257" s="28" t="s">
        <v>1487</v>
      </c>
      <c r="AF257" s="29">
        <v>20180219</v>
      </c>
    </row>
    <row r="258" spans="1:32" s="28" customFormat="1" ht="14.1" customHeight="1">
      <c r="A258" s="26" t="str">
        <f t="shared" si="44"/>
        <v>ValueID</v>
      </c>
      <c r="B258" s="27" t="s">
        <v>1503</v>
      </c>
      <c r="C258" s="15" t="s">
        <v>1545</v>
      </c>
      <c r="D258" s="26"/>
      <c r="E258" s="26"/>
      <c r="F258" s="26" t="str">
        <f t="shared" si="45"/>
        <v>Value. Value Identifier. Identifier</v>
      </c>
      <c r="G258" s="26"/>
      <c r="H258" s="26" t="s">
        <v>1595</v>
      </c>
      <c r="I258" s="26"/>
      <c r="J258" s="26" t="s">
        <v>1595</v>
      </c>
      <c r="K258" s="26" t="s">
        <v>1502</v>
      </c>
      <c r="L258" s="26" t="str">
        <f t="shared" si="46"/>
        <v>Value Identifier</v>
      </c>
      <c r="M258" s="26" t="s">
        <v>1502</v>
      </c>
      <c r="N258" s="26"/>
      <c r="O258" s="26" t="str">
        <f t="shared" si="47"/>
        <v>Identifier. Type</v>
      </c>
      <c r="P258" s="26"/>
      <c r="Q258" s="26"/>
      <c r="R258" s="26" t="s">
        <v>1492</v>
      </c>
      <c r="S258" s="26" t="s">
        <v>1925</v>
      </c>
      <c r="T258" s="26"/>
      <c r="U258" s="26"/>
      <c r="AA258" s="28" t="s">
        <v>1487</v>
      </c>
      <c r="AF258" s="29">
        <v>20180219</v>
      </c>
    </row>
    <row r="259" spans="1:32" s="28" customFormat="1" ht="14.1" customHeight="1">
      <c r="A259" s="26" t="str">
        <f t="shared" si="44"/>
        <v>ID</v>
      </c>
      <c r="B259" s="27" t="s">
        <v>1503</v>
      </c>
      <c r="C259" s="15" t="s">
        <v>1545</v>
      </c>
      <c r="D259" s="26"/>
      <c r="E259" s="26"/>
      <c r="F259" s="26" t="str">
        <f t="shared" si="45"/>
        <v>Value. Identifier</v>
      </c>
      <c r="G259" s="26"/>
      <c r="H259" s="26" t="s">
        <v>1595</v>
      </c>
      <c r="I259" s="26"/>
      <c r="J259" s="26"/>
      <c r="K259" s="26" t="s">
        <v>1502</v>
      </c>
      <c r="L259" s="26" t="str">
        <f t="shared" si="46"/>
        <v>Identifier</v>
      </c>
      <c r="M259" s="26" t="s">
        <v>1502</v>
      </c>
      <c r="N259" s="26"/>
      <c r="O259" s="26" t="str">
        <f t="shared" si="47"/>
        <v>Identifier. Type</v>
      </c>
      <c r="P259" s="26"/>
      <c r="Q259" s="26"/>
      <c r="R259" s="26" t="s">
        <v>1492</v>
      </c>
      <c r="S259" s="26" t="s">
        <v>1925</v>
      </c>
      <c r="T259" s="26"/>
      <c r="U259" s="26"/>
      <c r="AA259" s="28" t="s">
        <v>1487</v>
      </c>
      <c r="AF259" s="29">
        <v>20180219</v>
      </c>
    </row>
    <row r="260" spans="1:32" s="28" customFormat="1" ht="14.1" customHeight="1">
      <c r="A260" s="26" t="str">
        <f t="shared" si="44"/>
        <v>ValueAmount</v>
      </c>
      <c r="B260" s="27" t="s">
        <v>1503</v>
      </c>
      <c r="C260" s="15" t="s">
        <v>1545</v>
      </c>
      <c r="D260" s="26"/>
      <c r="E260" s="26"/>
      <c r="F260" s="26" t="str">
        <f t="shared" si="45"/>
        <v>Value. Value Amount. Amount</v>
      </c>
      <c r="G260" s="26"/>
      <c r="H260" s="26" t="s">
        <v>1595</v>
      </c>
      <c r="I260" s="26"/>
      <c r="J260" s="26" t="s">
        <v>1595</v>
      </c>
      <c r="K260" s="26" t="s">
        <v>1687</v>
      </c>
      <c r="L260" s="26" t="str">
        <f t="shared" si="46"/>
        <v>Value Amount</v>
      </c>
      <c r="M260" s="26" t="s">
        <v>1687</v>
      </c>
      <c r="N260" s="26"/>
      <c r="O260" s="26" t="str">
        <f t="shared" si="47"/>
        <v>Amount. Type</v>
      </c>
      <c r="P260" s="26"/>
      <c r="Q260" s="26"/>
      <c r="R260" s="26" t="s">
        <v>1492</v>
      </c>
      <c r="S260" s="26" t="s">
        <v>1925</v>
      </c>
      <c r="T260" s="26"/>
      <c r="U260" s="26"/>
      <c r="AA260" s="28" t="s">
        <v>1487</v>
      </c>
      <c r="AD260" s="28" t="s">
        <v>36</v>
      </c>
      <c r="AF260" s="29">
        <v>20180219</v>
      </c>
    </row>
    <row r="261" spans="1:32" s="28" customFormat="1" ht="14.1" customHeight="1">
      <c r="A261" s="26" t="str">
        <f t="shared" si="44"/>
        <v>ValueMaximumAmount</v>
      </c>
      <c r="B261" s="27" t="s">
        <v>1503</v>
      </c>
      <c r="C261" s="15" t="s">
        <v>1545</v>
      </c>
      <c r="D261" s="26"/>
      <c r="E261" s="26"/>
      <c r="F261" s="26" t="str">
        <f t="shared" si="45"/>
        <v>Value. Value Maximum Amount. Amount</v>
      </c>
      <c r="G261" s="26"/>
      <c r="H261" s="26" t="s">
        <v>1595</v>
      </c>
      <c r="I261" s="26"/>
      <c r="J261" s="26" t="s">
        <v>1927</v>
      </c>
      <c r="K261" s="26" t="s">
        <v>1687</v>
      </c>
      <c r="L261" s="26" t="str">
        <f t="shared" si="46"/>
        <v>Value Maximum Amount</v>
      </c>
      <c r="M261" s="26" t="s">
        <v>1687</v>
      </c>
      <c r="N261" s="26"/>
      <c r="O261" s="26" t="str">
        <f t="shared" si="47"/>
        <v>Amount. Type</v>
      </c>
      <c r="P261" s="26"/>
      <c r="Q261" s="26"/>
      <c r="R261" s="26" t="s">
        <v>1492</v>
      </c>
      <c r="S261" s="26" t="s">
        <v>1925</v>
      </c>
      <c r="T261" s="26"/>
      <c r="U261" s="26"/>
      <c r="AA261" s="28" t="s">
        <v>1487</v>
      </c>
      <c r="AD261" s="28" t="s">
        <v>36</v>
      </c>
      <c r="AF261" s="29">
        <v>20180219</v>
      </c>
    </row>
    <row r="262" spans="1:32" s="28" customFormat="1" ht="14.1" customHeight="1">
      <c r="A262" s="26" t="str">
        <f t="shared" si="44"/>
        <v>ValueMinimumAmount</v>
      </c>
      <c r="B262" s="27" t="s">
        <v>1503</v>
      </c>
      <c r="C262" s="15" t="s">
        <v>1545</v>
      </c>
      <c r="D262" s="26"/>
      <c r="E262" s="26"/>
      <c r="F262" s="26" t="str">
        <f t="shared" si="45"/>
        <v>Value. Value Minimum Amount. Amount</v>
      </c>
      <c r="G262" s="26"/>
      <c r="H262" s="26" t="s">
        <v>1595</v>
      </c>
      <c r="I262" s="26"/>
      <c r="J262" s="26" t="s">
        <v>1928</v>
      </c>
      <c r="K262" s="26" t="s">
        <v>1687</v>
      </c>
      <c r="L262" s="26" t="str">
        <f t="shared" si="46"/>
        <v>Value Minimum Amount</v>
      </c>
      <c r="M262" s="26" t="s">
        <v>1687</v>
      </c>
      <c r="N262" s="26"/>
      <c r="O262" s="26" t="str">
        <f t="shared" si="47"/>
        <v>Amount. Type</v>
      </c>
      <c r="P262" s="26"/>
      <c r="Q262" s="26"/>
      <c r="R262" s="26" t="s">
        <v>1492</v>
      </c>
      <c r="S262" s="26" t="s">
        <v>1925</v>
      </c>
      <c r="T262" s="26"/>
      <c r="U262" s="26"/>
      <c r="AA262" s="28" t="s">
        <v>1487</v>
      </c>
      <c r="AD262" s="28" t="s">
        <v>36</v>
      </c>
      <c r="AF262" s="29">
        <v>20180219</v>
      </c>
    </row>
    <row r="263" spans="1:32" s="28" customFormat="1" ht="14.1" customHeight="1">
      <c r="A263" s="26" t="str">
        <f t="shared" si="44"/>
        <v>ValueQuantity</v>
      </c>
      <c r="B263" s="27" t="s">
        <v>1503</v>
      </c>
      <c r="C263" s="15" t="s">
        <v>1545</v>
      </c>
      <c r="D263" s="26"/>
      <c r="E263" s="26"/>
      <c r="F263" s="26" t="str">
        <f t="shared" si="45"/>
        <v>Value. Value Quantity. Quantity</v>
      </c>
      <c r="G263" s="26"/>
      <c r="H263" s="26" t="s">
        <v>1595</v>
      </c>
      <c r="I263" s="26"/>
      <c r="J263" s="26" t="s">
        <v>1595</v>
      </c>
      <c r="K263" s="26" t="s">
        <v>1691</v>
      </c>
      <c r="L263" s="26" t="str">
        <f t="shared" si="46"/>
        <v>Value Quantity</v>
      </c>
      <c r="M263" s="26" t="s">
        <v>1691</v>
      </c>
      <c r="N263" s="26"/>
      <c r="O263" s="26" t="str">
        <f t="shared" si="47"/>
        <v>Quantity. Type</v>
      </c>
      <c r="P263" s="26"/>
      <c r="Q263" s="26"/>
      <c r="R263" s="26" t="s">
        <v>1492</v>
      </c>
      <c r="S263" s="26" t="s">
        <v>1925</v>
      </c>
      <c r="T263" s="26"/>
      <c r="U263" s="26"/>
      <c r="AA263" s="28" t="s">
        <v>1487</v>
      </c>
      <c r="AF263" s="29">
        <v>20180219</v>
      </c>
    </row>
    <row r="264" spans="1:32" s="28" customFormat="1" ht="14.1" customHeight="1">
      <c r="A264" s="26" t="str">
        <f t="shared" si="44"/>
        <v>ValueCode</v>
      </c>
      <c r="B264" s="27" t="s">
        <v>1503</v>
      </c>
      <c r="C264" s="15" t="s">
        <v>1545</v>
      </c>
      <c r="D264" s="26"/>
      <c r="E264" s="26"/>
      <c r="F264" s="26" t="str">
        <f t="shared" si="45"/>
        <v>Value. Value Code. Code</v>
      </c>
      <c r="G264" s="26"/>
      <c r="H264" s="26" t="s">
        <v>1595</v>
      </c>
      <c r="I264" s="26"/>
      <c r="J264" s="26" t="s">
        <v>1595</v>
      </c>
      <c r="K264" s="26" t="s">
        <v>1491</v>
      </c>
      <c r="L264" s="26" t="str">
        <f t="shared" si="46"/>
        <v>Value Code</v>
      </c>
      <c r="M264" s="26" t="s">
        <v>1491</v>
      </c>
      <c r="N264" s="26"/>
      <c r="O264" s="26" t="str">
        <f t="shared" si="47"/>
        <v>Code. Type</v>
      </c>
      <c r="P264" s="26"/>
      <c r="Q264" s="26"/>
      <c r="R264" s="26" t="s">
        <v>1492</v>
      </c>
      <c r="S264" s="26" t="s">
        <v>1925</v>
      </c>
      <c r="T264" s="26" t="s">
        <v>1929</v>
      </c>
      <c r="U264" s="26"/>
      <c r="AA264" s="28" t="s">
        <v>1487</v>
      </c>
      <c r="AF264" s="29">
        <v>20180219</v>
      </c>
    </row>
    <row r="265" spans="1:32" s="28" customFormat="1" ht="14.1" customHeight="1">
      <c r="A265" s="26" t="str">
        <f t="shared" si="44"/>
        <v>ValueURI</v>
      </c>
      <c r="B265" s="27" t="s">
        <v>1503</v>
      </c>
      <c r="C265" s="15" t="s">
        <v>1545</v>
      </c>
      <c r="D265" s="26"/>
      <c r="E265" s="26"/>
      <c r="F265" s="26" t="str">
        <f t="shared" si="45"/>
        <v>Value. Value URI. URI</v>
      </c>
      <c r="G265" s="26"/>
      <c r="H265" s="26" t="s">
        <v>1595</v>
      </c>
      <c r="I265" s="26"/>
      <c r="J265" s="26" t="s">
        <v>1595</v>
      </c>
      <c r="K265" s="26" t="s">
        <v>1501</v>
      </c>
      <c r="L265" s="26" t="str">
        <f t="shared" si="46"/>
        <v>Value URI</v>
      </c>
      <c r="M265" s="26" t="s">
        <v>1501</v>
      </c>
      <c r="N265" s="26"/>
      <c r="O265" s="26" t="str">
        <f t="shared" si="47"/>
        <v>URI. Type</v>
      </c>
      <c r="P265" s="26"/>
      <c r="Q265" s="26"/>
      <c r="R265" s="26" t="s">
        <v>1492</v>
      </c>
      <c r="S265" s="26" t="s">
        <v>1925</v>
      </c>
      <c r="T265" s="26"/>
      <c r="U265" s="26"/>
      <c r="AA265" s="28" t="s">
        <v>1487</v>
      </c>
      <c r="AF265" s="29">
        <v>20180219</v>
      </c>
    </row>
    <row r="266" spans="1:32" customFormat="1">
      <c r="A266" s="21" t="str">
        <f>SUBSTITUTE(SUBSTITUTE(CONCATENATE(I266,IF(L266="Identifier","ID",L266))," ",""),"_","")</f>
        <v>ValuePeriod</v>
      </c>
      <c r="B266" s="22" t="s">
        <v>1503</v>
      </c>
      <c r="C266" s="24" t="s">
        <v>1545</v>
      </c>
      <c r="D266" s="21"/>
      <c r="E266" s="21"/>
      <c r="F266" s="21" t="str">
        <f>CONCATENATE( IF(G266="","",CONCATENATE(G266,"_ ")),H266,". ",IF(I266="","",CONCATENATE(I266,"_ ")),L266,IF(I266="","",CONCATENATE(". ",M266)))</f>
        <v>Value. Value_ Period</v>
      </c>
      <c r="G266" s="21"/>
      <c r="H266" s="21" t="s">
        <v>1595</v>
      </c>
      <c r="I266" s="21"/>
      <c r="J266" s="21"/>
      <c r="K266" s="21"/>
      <c r="L266" s="21" t="str">
        <f>CONCATENATE(IF(P266="","",CONCATENATE(P266,"_ ")),Q266)</f>
        <v>Value_ Period</v>
      </c>
      <c r="M266" s="21" t="str">
        <f>L266</f>
        <v>Value_ Period</v>
      </c>
      <c r="N266" s="21"/>
      <c r="O266" s="21"/>
      <c r="P266" s="21" t="s">
        <v>1595</v>
      </c>
      <c r="Q266" s="23" t="s">
        <v>1550</v>
      </c>
      <c r="R266" s="21" t="s">
        <v>1526</v>
      </c>
      <c r="S266" s="24" t="s">
        <v>1925</v>
      </c>
      <c r="T266" s="24"/>
      <c r="U266" s="24"/>
      <c r="V266" s="24"/>
      <c r="W266" s="24"/>
      <c r="X266" s="24"/>
      <c r="Y266" s="24"/>
      <c r="Z266" s="24"/>
      <c r="AA266" s="24" t="s">
        <v>1487</v>
      </c>
      <c r="AB266" s="24"/>
      <c r="AC266" s="24"/>
      <c r="AD266" s="24"/>
      <c r="AE266" s="24"/>
      <c r="AF266" s="23">
        <v>20180219</v>
      </c>
    </row>
  </sheetData>
  <pageMargins left="0.70000000000000007" right="0.70000000000000007" top="0.75" bottom="0.75" header="0.30000000000000004" footer="0.30000000000000004"/>
  <pageSetup paperSize="0" fitToWidth="0" fitToHeight="0" orientation="portrait" horizontalDpi="0" verticalDpi="0" copie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00"/>
  <sheetViews>
    <sheetView workbookViewId="0"/>
  </sheetViews>
  <sheetFormatPr baseColWidth="10" defaultRowHeight="15"/>
  <cols>
    <col min="1" max="2" width="11" style="49" customWidth="1"/>
    <col min="3" max="3" width="14.625" style="49" customWidth="1"/>
    <col min="4" max="4" width="28.5" style="49" customWidth="1"/>
    <col min="5" max="5" width="32.625" style="49" customWidth="1"/>
    <col min="6" max="6" width="11" style="49" customWidth="1"/>
    <col min="7" max="7" width="38.125" style="49" customWidth="1"/>
    <col min="8" max="8" width="22.625" style="49" customWidth="1"/>
    <col min="9" max="9" width="3.5" style="49" customWidth="1"/>
    <col min="10" max="1024" width="11" style="49" customWidth="1"/>
    <col min="1025" max="1025" width="11" customWidth="1"/>
  </cols>
  <sheetData>
    <row r="1" spans="1:8">
      <c r="A1" s="48" t="s">
        <v>5</v>
      </c>
      <c r="B1" s="48" t="s">
        <v>2</v>
      </c>
      <c r="C1" s="48" t="s">
        <v>1930</v>
      </c>
      <c r="D1" s="48" t="s">
        <v>1931</v>
      </c>
      <c r="E1" s="48" t="s">
        <v>1932</v>
      </c>
      <c r="F1" s="48" t="s">
        <v>1933</v>
      </c>
      <c r="G1" s="48" t="s">
        <v>1934</v>
      </c>
      <c r="H1" s="48" t="s">
        <v>1935</v>
      </c>
    </row>
    <row r="2" spans="1:8" ht="60">
      <c r="A2" s="50" t="s">
        <v>1936</v>
      </c>
      <c r="B2" s="51" t="s">
        <v>1937</v>
      </c>
      <c r="C2" s="51" t="s">
        <v>783</v>
      </c>
      <c r="D2" s="51" t="s">
        <v>784</v>
      </c>
      <c r="E2" s="51" t="s">
        <v>1938</v>
      </c>
      <c r="F2" s="52" t="s">
        <v>1939</v>
      </c>
      <c r="G2" s="53" t="s">
        <v>1940</v>
      </c>
      <c r="H2" s="54" t="s">
        <v>786</v>
      </c>
    </row>
    <row r="3" spans="1:8" ht="120">
      <c r="A3" s="50" t="s">
        <v>1941</v>
      </c>
      <c r="B3" s="51" t="s">
        <v>1937</v>
      </c>
      <c r="C3" s="50" t="s">
        <v>404</v>
      </c>
      <c r="D3" s="50" t="s">
        <v>405</v>
      </c>
      <c r="E3" s="50" t="s">
        <v>1942</v>
      </c>
      <c r="F3" s="52" t="s">
        <v>1939</v>
      </c>
      <c r="G3" s="55" t="s">
        <v>1943</v>
      </c>
      <c r="H3" s="56"/>
    </row>
    <row r="4" spans="1:8" ht="120">
      <c r="A4" s="57" t="s">
        <v>1941</v>
      </c>
      <c r="B4" s="57" t="s">
        <v>1937</v>
      </c>
      <c r="C4" s="57" t="s">
        <v>1944</v>
      </c>
      <c r="D4" s="57" t="s">
        <v>1945</v>
      </c>
      <c r="E4" s="57" t="s">
        <v>1946</v>
      </c>
      <c r="F4" s="57" t="s">
        <v>310</v>
      </c>
      <c r="G4" s="55" t="s">
        <v>1943</v>
      </c>
      <c r="H4" s="56"/>
    </row>
    <row r="5" spans="1:8" ht="90">
      <c r="A5" s="51" t="s">
        <v>1947</v>
      </c>
      <c r="B5" s="51" t="s">
        <v>1937</v>
      </c>
      <c r="C5" s="51" t="s">
        <v>584</v>
      </c>
      <c r="D5" s="51" t="s">
        <v>585</v>
      </c>
      <c r="E5" s="51" t="s">
        <v>1948</v>
      </c>
      <c r="F5" s="52" t="s">
        <v>1939</v>
      </c>
      <c r="G5" s="53" t="s">
        <v>1949</v>
      </c>
      <c r="H5" s="58"/>
    </row>
    <row r="6" spans="1:8" ht="45">
      <c r="A6" s="50" t="s">
        <v>1950</v>
      </c>
      <c r="B6" s="51" t="s">
        <v>1937</v>
      </c>
      <c r="C6" s="51" t="s">
        <v>81</v>
      </c>
      <c r="D6" s="51" t="s">
        <v>1951</v>
      </c>
      <c r="E6" s="51" t="s">
        <v>1952</v>
      </c>
      <c r="F6" s="51" t="s">
        <v>1953</v>
      </c>
      <c r="G6" s="55"/>
      <c r="H6" s="56"/>
    </row>
    <row r="7" spans="1:8" ht="255">
      <c r="A7" s="57" t="s">
        <v>1954</v>
      </c>
      <c r="B7" s="57" t="s">
        <v>1937</v>
      </c>
      <c r="C7" s="57" t="s">
        <v>1955</v>
      </c>
      <c r="D7" s="57" t="s">
        <v>1265</v>
      </c>
      <c r="E7" s="57" t="s">
        <v>1956</v>
      </c>
      <c r="F7" s="57" t="s">
        <v>310</v>
      </c>
      <c r="G7" s="59" t="s">
        <v>1957</v>
      </c>
      <c r="H7" s="58"/>
    </row>
    <row r="8" spans="1:8" ht="45">
      <c r="A8" s="50" t="s">
        <v>1958</v>
      </c>
      <c r="B8" s="51" t="s">
        <v>1937</v>
      </c>
      <c r="C8" s="51" t="s">
        <v>1273</v>
      </c>
      <c r="D8" s="50" t="s">
        <v>1274</v>
      </c>
      <c r="E8" s="50" t="s">
        <v>1959</v>
      </c>
      <c r="F8" s="52" t="s">
        <v>1939</v>
      </c>
      <c r="G8" s="55"/>
      <c r="H8" s="56"/>
    </row>
    <row r="9" spans="1:8" ht="60">
      <c r="A9" s="60" t="s">
        <v>1960</v>
      </c>
      <c r="B9" s="60" t="s">
        <v>1961</v>
      </c>
      <c r="C9" s="60" t="s">
        <v>1962</v>
      </c>
      <c r="D9" s="60" t="s">
        <v>186</v>
      </c>
      <c r="E9" s="60" t="s">
        <v>1963</v>
      </c>
      <c r="F9" s="52" t="s">
        <v>1939</v>
      </c>
      <c r="G9" s="55" t="s">
        <v>186</v>
      </c>
      <c r="H9" s="56"/>
    </row>
    <row r="10" spans="1:8" ht="45">
      <c r="A10" s="50" t="s">
        <v>931</v>
      </c>
      <c r="B10" s="61" t="s">
        <v>1964</v>
      </c>
      <c r="C10" s="50" t="s">
        <v>933</v>
      </c>
      <c r="D10" s="53" t="s">
        <v>934</v>
      </c>
      <c r="E10" s="51" t="s">
        <v>1965</v>
      </c>
      <c r="F10" s="52" t="s">
        <v>1939</v>
      </c>
      <c r="G10" s="53" t="s">
        <v>1966</v>
      </c>
      <c r="H10" s="58"/>
    </row>
    <row r="11" spans="1:8" ht="90">
      <c r="A11" s="50" t="s">
        <v>1034</v>
      </c>
      <c r="B11" s="61" t="s">
        <v>1964</v>
      </c>
      <c r="C11" s="50" t="s">
        <v>1036</v>
      </c>
      <c r="D11" s="51" t="s">
        <v>1037</v>
      </c>
      <c r="E11" s="50" t="s">
        <v>1967</v>
      </c>
      <c r="F11" s="52" t="s">
        <v>1939</v>
      </c>
      <c r="G11" s="55" t="s">
        <v>1968</v>
      </c>
      <c r="H11" s="56"/>
    </row>
    <row r="12" spans="1:8" ht="45">
      <c r="A12" s="57" t="s">
        <v>306</v>
      </c>
      <c r="B12" s="62" t="s">
        <v>1964</v>
      </c>
      <c r="C12" s="57" t="s">
        <v>1969</v>
      </c>
      <c r="D12" s="57" t="s">
        <v>309</v>
      </c>
      <c r="E12" s="57" t="s">
        <v>1970</v>
      </c>
      <c r="F12" s="57" t="s">
        <v>310</v>
      </c>
      <c r="G12" s="53" t="s">
        <v>1971</v>
      </c>
      <c r="H12" s="58"/>
    </row>
    <row r="13" spans="1:8" ht="75">
      <c r="A13" s="51" t="s">
        <v>1086</v>
      </c>
      <c r="B13" s="61" t="s">
        <v>1964</v>
      </c>
      <c r="C13" s="50" t="s">
        <v>1972</v>
      </c>
      <c r="D13" s="51" t="s">
        <v>552</v>
      </c>
      <c r="E13" s="50" t="s">
        <v>1973</v>
      </c>
      <c r="F13" s="52" t="s">
        <v>1939</v>
      </c>
      <c r="G13" s="55" t="s">
        <v>1974</v>
      </c>
      <c r="H13" s="56"/>
    </row>
    <row r="14" spans="1:8" ht="45">
      <c r="A14" s="57" t="s">
        <v>654</v>
      </c>
      <c r="B14" s="62" t="s">
        <v>1964</v>
      </c>
      <c r="C14" s="57" t="s">
        <v>1975</v>
      </c>
      <c r="D14" s="57" t="s">
        <v>552</v>
      </c>
      <c r="E14" s="57" t="s">
        <v>1976</v>
      </c>
      <c r="F14" s="57" t="s">
        <v>310</v>
      </c>
      <c r="G14" s="55" t="s">
        <v>1974</v>
      </c>
      <c r="H14" s="58"/>
    </row>
    <row r="15" spans="1:8" ht="75">
      <c r="A15" s="51" t="s">
        <v>739</v>
      </c>
      <c r="B15" s="61" t="s">
        <v>1964</v>
      </c>
      <c r="C15" s="50" t="s">
        <v>741</v>
      </c>
      <c r="D15" s="51" t="s">
        <v>1977</v>
      </c>
      <c r="E15" s="50" t="s">
        <v>1978</v>
      </c>
      <c r="F15" s="52" t="s">
        <v>1939</v>
      </c>
      <c r="G15" s="55" t="s">
        <v>1979</v>
      </c>
      <c r="H15" s="56"/>
    </row>
    <row r="16" spans="1:8" ht="75">
      <c r="A16" s="51" t="s">
        <v>549</v>
      </c>
      <c r="B16" s="61" t="s">
        <v>1964</v>
      </c>
      <c r="C16" s="50" t="s">
        <v>1980</v>
      </c>
      <c r="D16" s="51" t="s">
        <v>552</v>
      </c>
      <c r="E16" s="50" t="s">
        <v>1981</v>
      </c>
      <c r="F16" s="52" t="s">
        <v>1939</v>
      </c>
      <c r="G16" s="53" t="s">
        <v>1974</v>
      </c>
      <c r="H16" s="58"/>
    </row>
    <row r="17" spans="1:8" ht="135">
      <c r="A17" s="50" t="s">
        <v>1982</v>
      </c>
      <c r="B17" s="61" t="s">
        <v>1964</v>
      </c>
      <c r="C17" s="50" t="s">
        <v>993</v>
      </c>
      <c r="D17" s="51" t="s">
        <v>1983</v>
      </c>
      <c r="E17" s="51" t="s">
        <v>1984</v>
      </c>
      <c r="F17" s="52" t="s">
        <v>1939</v>
      </c>
      <c r="G17" s="55" t="s">
        <v>1985</v>
      </c>
      <c r="H17" s="63" t="s">
        <v>1986</v>
      </c>
    </row>
    <row r="18" spans="1:8" ht="90">
      <c r="A18" s="50" t="s">
        <v>195</v>
      </c>
      <c r="B18" s="61" t="s">
        <v>1964</v>
      </c>
      <c r="C18" s="50" t="s">
        <v>1987</v>
      </c>
      <c r="D18" s="50" t="s">
        <v>198</v>
      </c>
      <c r="E18" s="51" t="s">
        <v>1988</v>
      </c>
      <c r="F18" s="52" t="s">
        <v>1939</v>
      </c>
      <c r="G18" s="53" t="s">
        <v>1989</v>
      </c>
      <c r="H18" s="58"/>
    </row>
    <row r="19" spans="1:8" ht="105">
      <c r="A19" s="51" t="s">
        <v>1990</v>
      </c>
      <c r="B19" s="61" t="s">
        <v>1964</v>
      </c>
      <c r="C19" s="50" t="s">
        <v>501</v>
      </c>
      <c r="D19" s="51" t="s">
        <v>502</v>
      </c>
      <c r="E19" s="50" t="s">
        <v>1991</v>
      </c>
      <c r="F19" s="52" t="s">
        <v>1939</v>
      </c>
      <c r="G19" s="59" t="s">
        <v>1992</v>
      </c>
      <c r="H19" s="56"/>
    </row>
    <row r="20" spans="1:8" ht="75">
      <c r="A20" s="51" t="s">
        <v>1280</v>
      </c>
      <c r="B20" s="61" t="s">
        <v>1964</v>
      </c>
      <c r="C20" s="50" t="s">
        <v>1993</v>
      </c>
      <c r="D20" s="51" t="s">
        <v>1283</v>
      </c>
      <c r="E20" s="50" t="s">
        <v>1994</v>
      </c>
      <c r="F20" s="52" t="s">
        <v>1939</v>
      </c>
      <c r="G20" s="53" t="s">
        <v>1995</v>
      </c>
      <c r="H20" s="58"/>
    </row>
    <row r="21" spans="1:8" ht="75">
      <c r="A21" s="51" t="s">
        <v>1285</v>
      </c>
      <c r="B21" s="61" t="s">
        <v>1964</v>
      </c>
      <c r="C21" s="50" t="s">
        <v>1287</v>
      </c>
      <c r="D21" s="51" t="s">
        <v>1288</v>
      </c>
      <c r="E21" s="50" t="s">
        <v>1996</v>
      </c>
      <c r="F21" s="52" t="s">
        <v>1939</v>
      </c>
      <c r="G21" s="55" t="s">
        <v>1997</v>
      </c>
      <c r="H21" s="56"/>
    </row>
    <row r="22" spans="1:8" ht="75">
      <c r="A22" s="51" t="s">
        <v>1090</v>
      </c>
      <c r="B22" s="61" t="s">
        <v>1964</v>
      </c>
      <c r="C22" s="50" t="s">
        <v>1092</v>
      </c>
      <c r="D22" s="51" t="s">
        <v>1093</v>
      </c>
      <c r="E22" s="50" t="s">
        <v>1998</v>
      </c>
      <c r="F22" s="52" t="s">
        <v>1939</v>
      </c>
      <c r="G22" s="53" t="s">
        <v>1999</v>
      </c>
      <c r="H22" s="58"/>
    </row>
    <row r="23" spans="1:8" ht="75">
      <c r="A23" s="51" t="s">
        <v>802</v>
      </c>
      <c r="B23" s="61" t="s">
        <v>1964</v>
      </c>
      <c r="C23" s="50" t="s">
        <v>2000</v>
      </c>
      <c r="D23" s="51" t="s">
        <v>805</v>
      </c>
      <c r="E23" s="50" t="s">
        <v>2001</v>
      </c>
      <c r="F23" s="52" t="s">
        <v>1939</v>
      </c>
      <c r="G23" s="55" t="s">
        <v>2002</v>
      </c>
      <c r="H23" s="56"/>
    </row>
    <row r="24" spans="1:8" ht="45">
      <c r="A24" s="51" t="s">
        <v>361</v>
      </c>
      <c r="B24" s="61" t="s">
        <v>1964</v>
      </c>
      <c r="C24" s="50" t="s">
        <v>358</v>
      </c>
      <c r="D24" s="53" t="s">
        <v>363</v>
      </c>
      <c r="E24" s="50" t="s">
        <v>2003</v>
      </c>
      <c r="F24" s="52" t="s">
        <v>1939</v>
      </c>
      <c r="G24" s="53" t="s">
        <v>2004</v>
      </c>
      <c r="H24" s="58"/>
    </row>
    <row r="25" spans="1:8" ht="150">
      <c r="A25" s="50" t="s">
        <v>2005</v>
      </c>
      <c r="B25" s="61" t="s">
        <v>1961</v>
      </c>
      <c r="C25" s="51" t="s">
        <v>205</v>
      </c>
      <c r="D25" s="64" t="s">
        <v>206</v>
      </c>
      <c r="E25" s="51" t="s">
        <v>2006</v>
      </c>
      <c r="F25" s="52" t="s">
        <v>1939</v>
      </c>
      <c r="G25" s="55" t="s">
        <v>2007</v>
      </c>
      <c r="H25" s="56"/>
    </row>
    <row r="26" spans="1:8" ht="60">
      <c r="A26" s="50" t="s">
        <v>2008</v>
      </c>
      <c r="B26" s="61" t="s">
        <v>1961</v>
      </c>
      <c r="C26" s="51" t="s">
        <v>1143</v>
      </c>
      <c r="D26" s="50" t="s">
        <v>1144</v>
      </c>
      <c r="E26" s="50" t="s">
        <v>2009</v>
      </c>
      <c r="F26" s="51" t="s">
        <v>1953</v>
      </c>
      <c r="G26" s="53"/>
      <c r="H26" s="58"/>
    </row>
    <row r="27" spans="1:8" ht="225">
      <c r="A27" s="50" t="s">
        <v>2010</v>
      </c>
      <c r="B27" s="61" t="s">
        <v>1961</v>
      </c>
      <c r="C27" s="51" t="s">
        <v>843</v>
      </c>
      <c r="D27" s="50" t="s">
        <v>844</v>
      </c>
      <c r="E27" s="50" t="s">
        <v>2011</v>
      </c>
      <c r="F27" s="52" t="s">
        <v>1939</v>
      </c>
      <c r="G27" s="55" t="s">
        <v>2012</v>
      </c>
      <c r="H27" s="56"/>
    </row>
    <row r="28" spans="1:8" ht="225">
      <c r="A28" s="50" t="s">
        <v>2013</v>
      </c>
      <c r="B28" s="61" t="s">
        <v>1961</v>
      </c>
      <c r="C28" s="51" t="s">
        <v>1399</v>
      </c>
      <c r="D28" s="50" t="s">
        <v>1400</v>
      </c>
      <c r="E28" s="50" t="s">
        <v>2014</v>
      </c>
      <c r="F28" s="52" t="s">
        <v>1939</v>
      </c>
      <c r="G28" s="59" t="s">
        <v>2015</v>
      </c>
      <c r="H28" s="58"/>
    </row>
    <row r="29" spans="1:8" ht="75">
      <c r="A29" s="60" t="s">
        <v>2016</v>
      </c>
      <c r="B29" s="60" t="s">
        <v>1961</v>
      </c>
      <c r="C29" s="60" t="s">
        <v>708</v>
      </c>
      <c r="D29" s="60" t="s">
        <v>709</v>
      </c>
      <c r="E29" s="60" t="s">
        <v>2017</v>
      </c>
      <c r="F29" s="52" t="s">
        <v>1939</v>
      </c>
      <c r="G29" s="55" t="s">
        <v>2018</v>
      </c>
      <c r="H29" s="58"/>
    </row>
    <row r="30" spans="1:8" ht="45">
      <c r="A30" s="65" t="s">
        <v>931</v>
      </c>
      <c r="B30" s="66" t="s">
        <v>2019</v>
      </c>
      <c r="C30" s="65" t="s">
        <v>933</v>
      </c>
      <c r="D30" s="67" t="s">
        <v>934</v>
      </c>
      <c r="E30" s="65" t="s">
        <v>1965</v>
      </c>
      <c r="F30" s="52" t="s">
        <v>1939</v>
      </c>
      <c r="G30" s="53" t="s">
        <v>1966</v>
      </c>
      <c r="H30" s="58"/>
    </row>
    <row r="31" spans="1:8" ht="90">
      <c r="A31" s="65" t="s">
        <v>1034</v>
      </c>
      <c r="B31" s="66" t="s">
        <v>2019</v>
      </c>
      <c r="C31" s="65" t="s">
        <v>1036</v>
      </c>
      <c r="D31" s="65" t="s">
        <v>2020</v>
      </c>
      <c r="E31" s="65" t="s">
        <v>1967</v>
      </c>
      <c r="F31" s="52" t="s">
        <v>1939</v>
      </c>
      <c r="G31" s="55" t="s">
        <v>1968</v>
      </c>
      <c r="H31" s="58"/>
    </row>
    <row r="32" spans="1:8" ht="45">
      <c r="A32" s="65" t="s">
        <v>306</v>
      </c>
      <c r="B32" s="66" t="s">
        <v>2019</v>
      </c>
      <c r="C32" s="65" t="s">
        <v>1969</v>
      </c>
      <c r="D32" s="65" t="s">
        <v>309</v>
      </c>
      <c r="E32" s="65" t="s">
        <v>33</v>
      </c>
      <c r="F32" s="52" t="s">
        <v>1939</v>
      </c>
      <c r="G32" s="53" t="s">
        <v>1971</v>
      </c>
      <c r="H32" s="58"/>
    </row>
    <row r="33" spans="1:8" ht="45">
      <c r="A33" s="65" t="s">
        <v>1086</v>
      </c>
      <c r="B33" s="66" t="s">
        <v>2019</v>
      </c>
      <c r="C33" s="65" t="s">
        <v>1972</v>
      </c>
      <c r="D33" s="65" t="s">
        <v>552</v>
      </c>
      <c r="E33" s="65" t="s">
        <v>2021</v>
      </c>
      <c r="F33" s="52" t="s">
        <v>1939</v>
      </c>
      <c r="G33" s="55" t="s">
        <v>1974</v>
      </c>
      <c r="H33" s="58"/>
    </row>
    <row r="34" spans="1:8" ht="45">
      <c r="A34" s="65" t="s">
        <v>654</v>
      </c>
      <c r="B34" s="66" t="s">
        <v>2019</v>
      </c>
      <c r="C34" s="65" t="s">
        <v>1975</v>
      </c>
      <c r="D34" s="65" t="s">
        <v>552</v>
      </c>
      <c r="E34" s="65" t="s">
        <v>2022</v>
      </c>
      <c r="F34" s="52" t="s">
        <v>1939</v>
      </c>
      <c r="G34" s="53" t="s">
        <v>1974</v>
      </c>
      <c r="H34" s="58"/>
    </row>
    <row r="35" spans="1:8" ht="45">
      <c r="A35" s="65" t="s">
        <v>739</v>
      </c>
      <c r="B35" s="66" t="s">
        <v>2019</v>
      </c>
      <c r="C35" s="65" t="s">
        <v>741</v>
      </c>
      <c r="D35" s="65" t="s">
        <v>1977</v>
      </c>
      <c r="E35" s="65" t="s">
        <v>2023</v>
      </c>
      <c r="F35" s="52" t="s">
        <v>1939</v>
      </c>
      <c r="G35" s="55" t="s">
        <v>1979</v>
      </c>
      <c r="H35" s="58"/>
    </row>
    <row r="36" spans="1:8" ht="45">
      <c r="A36" s="65" t="s">
        <v>549</v>
      </c>
      <c r="B36" s="66" t="s">
        <v>2019</v>
      </c>
      <c r="C36" s="65" t="s">
        <v>1980</v>
      </c>
      <c r="D36" s="65" t="s">
        <v>552</v>
      </c>
      <c r="E36" s="65" t="s">
        <v>2024</v>
      </c>
      <c r="F36" s="52" t="s">
        <v>1939</v>
      </c>
      <c r="G36" s="53" t="s">
        <v>1974</v>
      </c>
      <c r="H36" s="58"/>
    </row>
    <row r="37" spans="1:8" ht="135">
      <c r="A37" s="65" t="s">
        <v>1982</v>
      </c>
      <c r="B37" s="66" t="s">
        <v>2019</v>
      </c>
      <c r="C37" s="65" t="s">
        <v>993</v>
      </c>
      <c r="D37" s="65" t="s">
        <v>994</v>
      </c>
      <c r="E37" s="65" t="s">
        <v>1984</v>
      </c>
      <c r="F37" s="52" t="s">
        <v>1939</v>
      </c>
      <c r="G37" s="55" t="s">
        <v>1985</v>
      </c>
      <c r="H37" s="63" t="s">
        <v>1986</v>
      </c>
    </row>
    <row r="38" spans="1:8" ht="90">
      <c r="A38" s="65" t="s">
        <v>195</v>
      </c>
      <c r="B38" s="66" t="s">
        <v>2019</v>
      </c>
      <c r="C38" s="65" t="s">
        <v>1987</v>
      </c>
      <c r="D38" s="65" t="s">
        <v>2025</v>
      </c>
      <c r="E38" s="65" t="s">
        <v>1988</v>
      </c>
      <c r="F38" s="52" t="s">
        <v>1939</v>
      </c>
      <c r="G38" s="53" t="s">
        <v>1989</v>
      </c>
      <c r="H38" s="58"/>
    </row>
    <row r="39" spans="1:8" ht="135">
      <c r="A39" s="65" t="s">
        <v>1990</v>
      </c>
      <c r="B39" s="66" t="s">
        <v>2019</v>
      </c>
      <c r="C39" s="65" t="s">
        <v>2026</v>
      </c>
      <c r="D39" s="65" t="s">
        <v>2027</v>
      </c>
      <c r="E39" s="65" t="s">
        <v>2028</v>
      </c>
      <c r="F39" s="68" t="s">
        <v>2029</v>
      </c>
      <c r="G39" s="59" t="s">
        <v>2030</v>
      </c>
      <c r="H39" s="58"/>
    </row>
    <row r="40" spans="1:8" ht="45">
      <c r="A40" s="65" t="s">
        <v>1280</v>
      </c>
      <c r="B40" s="66" t="s">
        <v>2019</v>
      </c>
      <c r="C40" s="65" t="s">
        <v>1993</v>
      </c>
      <c r="D40" s="65" t="s">
        <v>1283</v>
      </c>
      <c r="E40" s="65" t="s">
        <v>2031</v>
      </c>
      <c r="F40" s="52" t="s">
        <v>1939</v>
      </c>
      <c r="G40" s="53" t="s">
        <v>1995</v>
      </c>
      <c r="H40" s="58"/>
    </row>
    <row r="41" spans="1:8" ht="45">
      <c r="A41" s="65" t="s">
        <v>1285</v>
      </c>
      <c r="B41" s="66" t="s">
        <v>2019</v>
      </c>
      <c r="C41" s="65" t="s">
        <v>1287</v>
      </c>
      <c r="D41" s="65" t="s">
        <v>1288</v>
      </c>
      <c r="E41" s="65" t="s">
        <v>2032</v>
      </c>
      <c r="F41" s="52" t="s">
        <v>1939</v>
      </c>
      <c r="G41" s="55" t="s">
        <v>1997</v>
      </c>
      <c r="H41" s="58"/>
    </row>
    <row r="42" spans="1:8" ht="45">
      <c r="A42" s="65" t="s">
        <v>1090</v>
      </c>
      <c r="B42" s="66" t="s">
        <v>2019</v>
      </c>
      <c r="C42" s="65" t="s">
        <v>1092</v>
      </c>
      <c r="D42" s="65" t="s">
        <v>1093</v>
      </c>
      <c r="E42" s="65" t="s">
        <v>2033</v>
      </c>
      <c r="F42" s="52" t="s">
        <v>1939</v>
      </c>
      <c r="G42" s="53" t="s">
        <v>1999</v>
      </c>
      <c r="H42" s="58"/>
    </row>
    <row r="43" spans="1:8" ht="45">
      <c r="A43" s="65" t="s">
        <v>802</v>
      </c>
      <c r="B43" s="66" t="s">
        <v>2019</v>
      </c>
      <c r="C43" s="65" t="s">
        <v>2000</v>
      </c>
      <c r="D43" s="65" t="s">
        <v>805</v>
      </c>
      <c r="E43" s="65" t="s">
        <v>2034</v>
      </c>
      <c r="F43" s="52" t="s">
        <v>1939</v>
      </c>
      <c r="G43" s="55" t="s">
        <v>2002</v>
      </c>
      <c r="H43" s="58"/>
    </row>
    <row r="44" spans="1:8" ht="45">
      <c r="A44" s="65" t="s">
        <v>361</v>
      </c>
      <c r="B44" s="66" t="s">
        <v>2019</v>
      </c>
      <c r="C44" s="65" t="s">
        <v>358</v>
      </c>
      <c r="D44" s="67" t="s">
        <v>363</v>
      </c>
      <c r="E44" s="65" t="s">
        <v>2022</v>
      </c>
      <c r="F44" s="52" t="s">
        <v>1939</v>
      </c>
      <c r="G44" s="53" t="s">
        <v>2004</v>
      </c>
      <c r="H44" s="58"/>
    </row>
    <row r="45" spans="1:8" ht="90">
      <c r="A45" s="50" t="s">
        <v>2035</v>
      </c>
      <c r="B45" s="61" t="s">
        <v>1961</v>
      </c>
      <c r="C45" s="51" t="s">
        <v>2036</v>
      </c>
      <c r="D45" s="50" t="s">
        <v>1228</v>
      </c>
      <c r="E45" s="50" t="s">
        <v>2037</v>
      </c>
      <c r="F45" s="52" t="s">
        <v>1939</v>
      </c>
      <c r="G45" s="55" t="s">
        <v>2038</v>
      </c>
      <c r="H45" s="58"/>
    </row>
    <row r="46" spans="1:8" ht="135">
      <c r="A46" s="50" t="s">
        <v>2039</v>
      </c>
      <c r="B46" s="61" t="s">
        <v>1961</v>
      </c>
      <c r="C46" s="50" t="s">
        <v>699</v>
      </c>
      <c r="D46" s="51" t="s">
        <v>700</v>
      </c>
      <c r="E46" s="51" t="s">
        <v>2040</v>
      </c>
      <c r="F46" s="52" t="s">
        <v>1939</v>
      </c>
      <c r="G46" s="53" t="s">
        <v>2041</v>
      </c>
      <c r="H46" s="58"/>
    </row>
    <row r="47" spans="1:8" ht="45">
      <c r="A47" s="51" t="s">
        <v>2042</v>
      </c>
      <c r="B47" s="61" t="s">
        <v>1961</v>
      </c>
      <c r="C47" s="51" t="s">
        <v>1139</v>
      </c>
      <c r="D47" s="50" t="s">
        <v>1140</v>
      </c>
      <c r="E47" s="51" t="s">
        <v>2043</v>
      </c>
      <c r="F47" s="51" t="s">
        <v>1953</v>
      </c>
      <c r="G47" s="53"/>
      <c r="H47" s="58"/>
    </row>
    <row r="48" spans="1:8" ht="165">
      <c r="A48" s="50" t="s">
        <v>2044</v>
      </c>
      <c r="B48" s="61" t="s">
        <v>1961</v>
      </c>
      <c r="C48" s="50" t="s">
        <v>542</v>
      </c>
      <c r="D48" s="51" t="s">
        <v>543</v>
      </c>
      <c r="E48" s="51" t="s">
        <v>2045</v>
      </c>
      <c r="F48" s="52" t="s">
        <v>1939</v>
      </c>
      <c r="G48" s="53" t="s">
        <v>2046</v>
      </c>
      <c r="H48" s="58"/>
    </row>
    <row r="49" spans="1:8" ht="45">
      <c r="A49" s="60" t="s">
        <v>2047</v>
      </c>
      <c r="B49" s="69" t="s">
        <v>1961</v>
      </c>
      <c r="C49" s="60" t="s">
        <v>1185</v>
      </c>
      <c r="D49" s="60" t="s">
        <v>1186</v>
      </c>
      <c r="E49" s="60" t="s">
        <v>2048</v>
      </c>
      <c r="F49" s="52" t="s">
        <v>1939</v>
      </c>
      <c r="G49" s="53" t="s">
        <v>2049</v>
      </c>
      <c r="H49" s="58"/>
    </row>
    <row r="50" spans="1:8" ht="45">
      <c r="A50" s="51" t="s">
        <v>931</v>
      </c>
      <c r="B50" s="61" t="s">
        <v>2050</v>
      </c>
      <c r="C50" s="51" t="s">
        <v>933</v>
      </c>
      <c r="D50" s="53" t="s">
        <v>934</v>
      </c>
      <c r="E50" s="51" t="s">
        <v>1965</v>
      </c>
      <c r="F50" s="52" t="s">
        <v>1939</v>
      </c>
      <c r="G50" s="53" t="s">
        <v>1966</v>
      </c>
      <c r="H50" s="58"/>
    </row>
    <row r="51" spans="1:8" ht="75">
      <c r="A51" s="51" t="s">
        <v>1034</v>
      </c>
      <c r="B51" s="61" t="s">
        <v>2050</v>
      </c>
      <c r="C51" s="51" t="s">
        <v>1036</v>
      </c>
      <c r="D51" s="51" t="s">
        <v>2020</v>
      </c>
      <c r="E51" s="51" t="s">
        <v>1967</v>
      </c>
      <c r="F51" s="52" t="s">
        <v>1939</v>
      </c>
      <c r="G51" s="53" t="s">
        <v>2051</v>
      </c>
      <c r="H51" s="58"/>
    </row>
    <row r="52" spans="1:8" ht="45">
      <c r="A52" s="51" t="s">
        <v>306</v>
      </c>
      <c r="B52" s="61" t="s">
        <v>2050</v>
      </c>
      <c r="C52" s="51" t="s">
        <v>1969</v>
      </c>
      <c r="D52" s="51" t="s">
        <v>309</v>
      </c>
      <c r="E52" s="51" t="s">
        <v>33</v>
      </c>
      <c r="F52" s="52" t="s">
        <v>1939</v>
      </c>
      <c r="G52" s="53" t="s">
        <v>1971</v>
      </c>
      <c r="H52" s="58"/>
    </row>
    <row r="53" spans="1:8" ht="45">
      <c r="A53" s="51" t="s">
        <v>1086</v>
      </c>
      <c r="B53" s="61" t="s">
        <v>2050</v>
      </c>
      <c r="C53" s="51" t="s">
        <v>1972</v>
      </c>
      <c r="D53" s="51" t="s">
        <v>552</v>
      </c>
      <c r="E53" s="51" t="s">
        <v>2021</v>
      </c>
      <c r="F53" s="52" t="s">
        <v>1939</v>
      </c>
      <c r="G53" s="55" t="s">
        <v>1974</v>
      </c>
      <c r="H53" s="58"/>
    </row>
    <row r="54" spans="1:8" ht="45">
      <c r="A54" s="51" t="s">
        <v>654</v>
      </c>
      <c r="B54" s="61" t="s">
        <v>2050</v>
      </c>
      <c r="C54" s="51" t="s">
        <v>1975</v>
      </c>
      <c r="D54" s="51" t="s">
        <v>552</v>
      </c>
      <c r="E54" s="51" t="s">
        <v>2022</v>
      </c>
      <c r="F54" s="52" t="s">
        <v>1939</v>
      </c>
      <c r="G54" s="53" t="s">
        <v>1974</v>
      </c>
      <c r="H54" s="58"/>
    </row>
    <row r="55" spans="1:8" ht="45">
      <c r="A55" s="51" t="s">
        <v>739</v>
      </c>
      <c r="B55" s="61" t="s">
        <v>2050</v>
      </c>
      <c r="C55" s="51" t="s">
        <v>741</v>
      </c>
      <c r="D55" s="51" t="s">
        <v>1977</v>
      </c>
      <c r="E55" s="51" t="s">
        <v>2023</v>
      </c>
      <c r="F55" s="52" t="s">
        <v>1939</v>
      </c>
      <c r="G55" s="55" t="s">
        <v>1979</v>
      </c>
      <c r="H55" s="58"/>
    </row>
    <row r="56" spans="1:8" ht="45">
      <c r="A56" s="51" t="s">
        <v>549</v>
      </c>
      <c r="B56" s="61" t="s">
        <v>2050</v>
      </c>
      <c r="C56" s="51" t="s">
        <v>1980</v>
      </c>
      <c r="D56" s="51" t="s">
        <v>552</v>
      </c>
      <c r="E56" s="51" t="s">
        <v>2024</v>
      </c>
      <c r="F56" s="52" t="s">
        <v>1939</v>
      </c>
      <c r="G56" s="53" t="s">
        <v>1974</v>
      </c>
      <c r="H56" s="58"/>
    </row>
    <row r="57" spans="1:8" ht="135">
      <c r="A57" s="51" t="s">
        <v>1982</v>
      </c>
      <c r="B57" s="61" t="s">
        <v>2050</v>
      </c>
      <c r="C57" s="50" t="s">
        <v>993</v>
      </c>
      <c r="D57" s="51" t="s">
        <v>994</v>
      </c>
      <c r="E57" s="51" t="s">
        <v>1984</v>
      </c>
      <c r="F57" s="52" t="s">
        <v>1939</v>
      </c>
      <c r="G57" s="55" t="s">
        <v>1985</v>
      </c>
      <c r="H57" s="63" t="s">
        <v>1986</v>
      </c>
    </row>
    <row r="58" spans="1:8" ht="90">
      <c r="A58" s="51" t="s">
        <v>195</v>
      </c>
      <c r="B58" s="61" t="s">
        <v>2050</v>
      </c>
      <c r="C58" s="50" t="s">
        <v>1987</v>
      </c>
      <c r="D58" s="50" t="s">
        <v>2025</v>
      </c>
      <c r="E58" s="51" t="s">
        <v>1988</v>
      </c>
      <c r="F58" s="52" t="s">
        <v>1939</v>
      </c>
      <c r="G58" s="53" t="s">
        <v>1989</v>
      </c>
      <c r="H58" s="58"/>
    </row>
    <row r="59" spans="1:8" ht="135">
      <c r="A59" s="51" t="s">
        <v>1990</v>
      </c>
      <c r="B59" s="61" t="s">
        <v>2050</v>
      </c>
      <c r="C59" s="50" t="s">
        <v>2026</v>
      </c>
      <c r="D59" s="51" t="s">
        <v>2027</v>
      </c>
      <c r="E59" s="51" t="s">
        <v>2028</v>
      </c>
      <c r="F59" s="68" t="s">
        <v>2029</v>
      </c>
      <c r="G59" s="59" t="s">
        <v>2030</v>
      </c>
      <c r="H59" s="58"/>
    </row>
    <row r="60" spans="1:8" ht="45">
      <c r="A60" s="51" t="s">
        <v>1280</v>
      </c>
      <c r="B60" s="61" t="s">
        <v>2050</v>
      </c>
      <c r="C60" s="51" t="s">
        <v>1993</v>
      </c>
      <c r="D60" s="51" t="s">
        <v>1283</v>
      </c>
      <c r="E60" s="51" t="s">
        <v>2031</v>
      </c>
      <c r="F60" s="52" t="s">
        <v>1939</v>
      </c>
      <c r="G60" s="53" t="s">
        <v>1995</v>
      </c>
      <c r="H60" s="58"/>
    </row>
    <row r="61" spans="1:8" ht="45">
      <c r="A61" s="51" t="s">
        <v>1285</v>
      </c>
      <c r="B61" s="61" t="s">
        <v>2050</v>
      </c>
      <c r="C61" s="51" t="s">
        <v>1287</v>
      </c>
      <c r="D61" s="51" t="s">
        <v>1288</v>
      </c>
      <c r="E61" s="51" t="s">
        <v>2032</v>
      </c>
      <c r="F61" s="52" t="s">
        <v>1939</v>
      </c>
      <c r="G61" s="55" t="s">
        <v>1997</v>
      </c>
      <c r="H61" s="58"/>
    </row>
    <row r="62" spans="1:8" ht="45">
      <c r="A62" s="51" t="s">
        <v>1090</v>
      </c>
      <c r="B62" s="61" t="s">
        <v>2050</v>
      </c>
      <c r="C62" s="51" t="s">
        <v>1092</v>
      </c>
      <c r="D62" s="51" t="s">
        <v>1093</v>
      </c>
      <c r="E62" s="51" t="s">
        <v>2033</v>
      </c>
      <c r="F62" s="52" t="s">
        <v>1939</v>
      </c>
      <c r="G62" s="53" t="s">
        <v>1999</v>
      </c>
      <c r="H62" s="58"/>
    </row>
    <row r="63" spans="1:8" ht="45">
      <c r="A63" s="51" t="s">
        <v>802</v>
      </c>
      <c r="B63" s="61" t="s">
        <v>2050</v>
      </c>
      <c r="C63" s="51" t="s">
        <v>2000</v>
      </c>
      <c r="D63" s="51" t="s">
        <v>805</v>
      </c>
      <c r="E63" s="51" t="s">
        <v>2034</v>
      </c>
      <c r="F63" s="52" t="s">
        <v>1939</v>
      </c>
      <c r="G63" s="55" t="s">
        <v>2002</v>
      </c>
      <c r="H63" s="58"/>
    </row>
    <row r="64" spans="1:8" ht="45">
      <c r="A64" s="51" t="s">
        <v>361</v>
      </c>
      <c r="B64" s="61" t="s">
        <v>2050</v>
      </c>
      <c r="C64" s="51" t="s">
        <v>358</v>
      </c>
      <c r="D64" s="53" t="s">
        <v>363</v>
      </c>
      <c r="E64" s="51" t="s">
        <v>2022</v>
      </c>
      <c r="F64" s="52" t="s">
        <v>1939</v>
      </c>
      <c r="G64" s="53" t="s">
        <v>2004</v>
      </c>
      <c r="H64" s="58"/>
    </row>
    <row r="65" spans="1:8" ht="105">
      <c r="A65" s="51" t="s">
        <v>2052</v>
      </c>
      <c r="B65" s="61" t="s">
        <v>1961</v>
      </c>
      <c r="C65" s="51" t="s">
        <v>2053</v>
      </c>
      <c r="D65" s="51" t="s">
        <v>1363</v>
      </c>
      <c r="E65" s="51" t="s">
        <v>2054</v>
      </c>
      <c r="F65" s="52" t="s">
        <v>1939</v>
      </c>
      <c r="G65" s="59" t="s">
        <v>2055</v>
      </c>
      <c r="H65" s="58"/>
    </row>
    <row r="66" spans="1:8" ht="225">
      <c r="A66" s="50" t="s">
        <v>2056</v>
      </c>
      <c r="B66" s="61" t="s">
        <v>1961</v>
      </c>
      <c r="C66" s="50" t="s">
        <v>1176</v>
      </c>
      <c r="D66" s="51" t="s">
        <v>1177</v>
      </c>
      <c r="E66" s="50" t="s">
        <v>2057</v>
      </c>
      <c r="F66" s="52" t="s">
        <v>1939</v>
      </c>
      <c r="G66" s="53" t="s">
        <v>2058</v>
      </c>
      <c r="H66" s="58"/>
    </row>
    <row r="67" spans="1:8" ht="120">
      <c r="A67" s="60" t="s">
        <v>2059</v>
      </c>
      <c r="B67" s="69" t="s">
        <v>1937</v>
      </c>
      <c r="C67" s="60" t="s">
        <v>1152</v>
      </c>
      <c r="D67" s="60" t="s">
        <v>1153</v>
      </c>
      <c r="E67" s="60" t="s">
        <v>2060</v>
      </c>
      <c r="F67" s="52" t="s">
        <v>1939</v>
      </c>
      <c r="G67" s="55" t="s">
        <v>1153</v>
      </c>
      <c r="H67" s="56"/>
    </row>
    <row r="68" spans="1:8" ht="45">
      <c r="A68" s="51" t="s">
        <v>2061</v>
      </c>
      <c r="B68" s="61" t="s">
        <v>2062</v>
      </c>
      <c r="C68" s="51" t="s">
        <v>1385</v>
      </c>
      <c r="D68" s="58" t="s">
        <v>1386</v>
      </c>
      <c r="E68" s="51" t="s">
        <v>2063</v>
      </c>
      <c r="F68" s="52" t="s">
        <v>1939</v>
      </c>
      <c r="G68" s="53" t="s">
        <v>2064</v>
      </c>
      <c r="H68" s="58"/>
    </row>
    <row r="69" spans="1:8" ht="150">
      <c r="A69" s="51" t="s">
        <v>2065</v>
      </c>
      <c r="B69" s="61" t="s">
        <v>2062</v>
      </c>
      <c r="C69" s="51" t="s">
        <v>736</v>
      </c>
      <c r="D69" s="51" t="s">
        <v>737</v>
      </c>
      <c r="E69" s="50" t="s">
        <v>2066</v>
      </c>
      <c r="F69" s="51" t="s">
        <v>1953</v>
      </c>
      <c r="G69" s="55"/>
      <c r="H69" s="56"/>
    </row>
    <row r="70" spans="1:8" ht="90">
      <c r="A70" s="57" t="s">
        <v>2067</v>
      </c>
      <c r="B70" s="62" t="s">
        <v>2062</v>
      </c>
      <c r="C70" s="57" t="s">
        <v>2068</v>
      </c>
      <c r="D70" s="57" t="s">
        <v>338</v>
      </c>
      <c r="E70" s="57" t="s">
        <v>2069</v>
      </c>
      <c r="F70" s="57" t="s">
        <v>310</v>
      </c>
      <c r="G70" s="53" t="s">
        <v>2070</v>
      </c>
      <c r="H70" s="58"/>
    </row>
    <row r="71" spans="1:8" ht="90">
      <c r="A71" s="50" t="s">
        <v>2071</v>
      </c>
      <c r="B71" s="61" t="s">
        <v>2062</v>
      </c>
      <c r="C71" s="51" t="s">
        <v>1131</v>
      </c>
      <c r="D71" s="51" t="s">
        <v>1132</v>
      </c>
      <c r="E71" s="51" t="s">
        <v>2072</v>
      </c>
      <c r="F71" s="52" t="s">
        <v>1939</v>
      </c>
      <c r="G71" s="59" t="s">
        <v>2073</v>
      </c>
      <c r="H71" s="56"/>
    </row>
    <row r="72" spans="1:8" ht="60">
      <c r="A72" s="50" t="s">
        <v>2074</v>
      </c>
      <c r="B72" s="61" t="s">
        <v>2062</v>
      </c>
      <c r="C72" s="51" t="s">
        <v>1170</v>
      </c>
      <c r="D72" s="51" t="s">
        <v>1171</v>
      </c>
      <c r="E72" s="50" t="s">
        <v>2075</v>
      </c>
      <c r="F72" s="52" t="s">
        <v>1939</v>
      </c>
      <c r="G72" s="64" t="s">
        <v>2076</v>
      </c>
      <c r="H72" s="58"/>
    </row>
    <row r="73" spans="1:8" ht="90">
      <c r="A73" s="50" t="s">
        <v>2077</v>
      </c>
      <c r="B73" s="61" t="s">
        <v>2062</v>
      </c>
      <c r="C73" s="51" t="s">
        <v>1833</v>
      </c>
      <c r="D73" s="51" t="s">
        <v>279</v>
      </c>
      <c r="E73" s="51" t="s">
        <v>2078</v>
      </c>
      <c r="F73" s="52" t="s">
        <v>1939</v>
      </c>
      <c r="G73" s="55" t="s">
        <v>2079</v>
      </c>
      <c r="H73" s="56"/>
    </row>
    <row r="74" spans="1:8" ht="45">
      <c r="A74" s="50" t="s">
        <v>2080</v>
      </c>
      <c r="B74" s="61" t="s">
        <v>2062</v>
      </c>
      <c r="C74" s="51" t="s">
        <v>596</v>
      </c>
      <c r="D74" s="51" t="s">
        <v>2081</v>
      </c>
      <c r="E74" s="50" t="s">
        <v>2082</v>
      </c>
      <c r="F74" s="52" t="s">
        <v>1939</v>
      </c>
      <c r="G74" s="51" t="s">
        <v>2083</v>
      </c>
      <c r="H74" s="58"/>
    </row>
    <row r="75" spans="1:8" ht="120">
      <c r="A75" s="57" t="s">
        <v>2084</v>
      </c>
      <c r="B75" s="62" t="s">
        <v>2062</v>
      </c>
      <c r="C75" s="57" t="s">
        <v>822</v>
      </c>
      <c r="D75" s="57" t="s">
        <v>2085</v>
      </c>
      <c r="E75" s="57" t="s">
        <v>2086</v>
      </c>
      <c r="F75" s="57" t="s">
        <v>310</v>
      </c>
      <c r="G75" s="55" t="s">
        <v>2087</v>
      </c>
      <c r="H75" s="56"/>
    </row>
    <row r="76" spans="1:8" ht="90">
      <c r="A76" s="50" t="s">
        <v>2088</v>
      </c>
      <c r="B76" s="61" t="s">
        <v>2062</v>
      </c>
      <c r="C76" s="51" t="s">
        <v>864</v>
      </c>
      <c r="D76" s="51" t="s">
        <v>865</v>
      </c>
      <c r="E76" s="51" t="s">
        <v>2089</v>
      </c>
      <c r="F76" s="52" t="s">
        <v>1939</v>
      </c>
      <c r="G76" s="53" t="s">
        <v>2090</v>
      </c>
      <c r="H76" s="58"/>
    </row>
    <row r="77" spans="1:8" ht="45">
      <c r="A77" s="57" t="s">
        <v>2091</v>
      </c>
      <c r="B77" s="62" t="s">
        <v>2062</v>
      </c>
      <c r="C77" s="57" t="s">
        <v>2092</v>
      </c>
      <c r="D77" s="57" t="s">
        <v>2093</v>
      </c>
      <c r="E77" s="57" t="s">
        <v>2094</v>
      </c>
      <c r="F77" s="57" t="s">
        <v>310</v>
      </c>
      <c r="G77" s="55"/>
      <c r="H77" s="56"/>
    </row>
    <row r="78" spans="1:8" ht="75">
      <c r="A78" s="50" t="s">
        <v>2095</v>
      </c>
      <c r="B78" s="61" t="s">
        <v>2062</v>
      </c>
      <c r="C78" s="51" t="s">
        <v>872</v>
      </c>
      <c r="D78" s="51" t="s">
        <v>873</v>
      </c>
      <c r="E78" s="51" t="s">
        <v>2096</v>
      </c>
      <c r="F78" s="51" t="s">
        <v>1953</v>
      </c>
      <c r="G78" s="55"/>
      <c r="H78" s="56"/>
    </row>
    <row r="79" spans="1:8" ht="135">
      <c r="A79" s="57" t="s">
        <v>2097</v>
      </c>
      <c r="B79" s="62" t="s">
        <v>2062</v>
      </c>
      <c r="C79" s="57" t="s">
        <v>2098</v>
      </c>
      <c r="D79" s="57" t="s">
        <v>994</v>
      </c>
      <c r="E79" s="57" t="s">
        <v>1984</v>
      </c>
      <c r="F79" s="57" t="s">
        <v>310</v>
      </c>
      <c r="G79" s="55" t="s">
        <v>2099</v>
      </c>
      <c r="H79" s="63" t="s">
        <v>1986</v>
      </c>
    </row>
    <row r="80" spans="1:8" ht="75">
      <c r="A80" s="57" t="s">
        <v>2100</v>
      </c>
      <c r="B80" s="62" t="s">
        <v>2062</v>
      </c>
      <c r="C80" s="57" t="s">
        <v>813</v>
      </c>
      <c r="D80" s="70" t="s">
        <v>814</v>
      </c>
      <c r="E80" s="57" t="s">
        <v>2101</v>
      </c>
      <c r="F80" s="57" t="s">
        <v>310</v>
      </c>
      <c r="G80" s="55" t="s">
        <v>2102</v>
      </c>
      <c r="H80" s="56"/>
    </row>
    <row r="81" spans="1:8" ht="105">
      <c r="A81" s="50" t="s">
        <v>2103</v>
      </c>
      <c r="B81" s="61" t="s">
        <v>2062</v>
      </c>
      <c r="C81" s="50" t="s">
        <v>1694</v>
      </c>
      <c r="D81" s="51" t="s">
        <v>419</v>
      </c>
      <c r="E81" s="50" t="s">
        <v>2104</v>
      </c>
      <c r="F81" s="52" t="s">
        <v>1939</v>
      </c>
      <c r="G81" s="55" t="s">
        <v>2105</v>
      </c>
      <c r="H81" s="56"/>
    </row>
    <row r="82" spans="1:8" ht="45">
      <c r="A82" s="50" t="s">
        <v>2106</v>
      </c>
      <c r="B82" s="61" t="s">
        <v>2062</v>
      </c>
      <c r="C82" s="51" t="s">
        <v>588</v>
      </c>
      <c r="D82" s="51" t="s">
        <v>589</v>
      </c>
      <c r="E82" s="51" t="s">
        <v>2107</v>
      </c>
      <c r="F82" s="52" t="s">
        <v>1939</v>
      </c>
      <c r="G82" s="51" t="s">
        <v>2108</v>
      </c>
      <c r="H82" s="58"/>
    </row>
    <row r="83" spans="1:8" ht="135">
      <c r="A83" s="60" t="s">
        <v>2109</v>
      </c>
      <c r="B83" s="69" t="s">
        <v>2062</v>
      </c>
      <c r="C83" s="60" t="s">
        <v>2110</v>
      </c>
      <c r="D83" s="60" t="s">
        <v>89</v>
      </c>
      <c r="E83" s="60" t="s">
        <v>2111</v>
      </c>
      <c r="F83" s="52" t="s">
        <v>1939</v>
      </c>
      <c r="G83" s="55" t="s">
        <v>2112</v>
      </c>
      <c r="H83" s="56"/>
    </row>
    <row r="84" spans="1:8" ht="60">
      <c r="A84" s="50" t="s">
        <v>111</v>
      </c>
      <c r="B84" s="61" t="s">
        <v>2113</v>
      </c>
      <c r="C84" s="51" t="s">
        <v>113</v>
      </c>
      <c r="D84" s="56" t="s">
        <v>2114</v>
      </c>
      <c r="E84" s="51" t="s">
        <v>2115</v>
      </c>
      <c r="F84" s="52" t="s">
        <v>1939</v>
      </c>
      <c r="G84" s="55" t="s">
        <v>2114</v>
      </c>
      <c r="H84" s="56"/>
    </row>
    <row r="85" spans="1:8" ht="45">
      <c r="A85" s="51" t="s">
        <v>2116</v>
      </c>
      <c r="B85" s="61" t="s">
        <v>2113</v>
      </c>
      <c r="C85" s="51" t="s">
        <v>2117</v>
      </c>
      <c r="D85" s="51" t="s">
        <v>2118</v>
      </c>
      <c r="E85" s="51" t="s">
        <v>2119</v>
      </c>
      <c r="F85" s="52" t="s">
        <v>1939</v>
      </c>
      <c r="G85" s="55" t="s">
        <v>2120</v>
      </c>
      <c r="H85" s="56"/>
    </row>
    <row r="86" spans="1:8" ht="60">
      <c r="A86" s="50" t="s">
        <v>371</v>
      </c>
      <c r="B86" s="61" t="s">
        <v>2113</v>
      </c>
      <c r="C86" s="50" t="s">
        <v>2121</v>
      </c>
      <c r="D86" s="50" t="s">
        <v>374</v>
      </c>
      <c r="E86" s="50" t="s">
        <v>2122</v>
      </c>
      <c r="F86" s="51" t="s">
        <v>1953</v>
      </c>
      <c r="G86" s="55"/>
      <c r="H86" s="56"/>
    </row>
    <row r="87" spans="1:8" ht="150">
      <c r="A87" s="51" t="s">
        <v>2123</v>
      </c>
      <c r="B87" s="61" t="s">
        <v>2062</v>
      </c>
      <c r="C87" s="50" t="s">
        <v>238</v>
      </c>
      <c r="D87" s="51" t="s">
        <v>239</v>
      </c>
      <c r="E87" s="51" t="s">
        <v>2124</v>
      </c>
      <c r="F87" s="52" t="s">
        <v>1939</v>
      </c>
      <c r="G87" s="59" t="s">
        <v>2125</v>
      </c>
      <c r="H87" s="56"/>
    </row>
    <row r="88" spans="1:8" ht="90">
      <c r="A88" s="51" t="s">
        <v>2126</v>
      </c>
      <c r="B88" s="61" t="s">
        <v>2062</v>
      </c>
      <c r="C88" s="50" t="s">
        <v>2127</v>
      </c>
      <c r="D88" s="51" t="s">
        <v>2128</v>
      </c>
      <c r="E88" s="50" t="s">
        <v>2129</v>
      </c>
      <c r="F88" s="52" t="s">
        <v>1939</v>
      </c>
      <c r="G88" s="59" t="s">
        <v>2130</v>
      </c>
      <c r="H88" s="58"/>
    </row>
    <row r="89" spans="1:8" ht="75">
      <c r="A89" s="51" t="s">
        <v>2131</v>
      </c>
      <c r="B89" s="61" t="s">
        <v>2062</v>
      </c>
      <c r="C89" s="50" t="s">
        <v>2132</v>
      </c>
      <c r="D89" s="51" t="s">
        <v>492</v>
      </c>
      <c r="E89" s="50" t="s">
        <v>2133</v>
      </c>
      <c r="F89" s="52" t="s">
        <v>1939</v>
      </c>
      <c r="G89" s="59" t="s">
        <v>2130</v>
      </c>
      <c r="H89" s="58"/>
    </row>
    <row r="90" spans="1:8" ht="75">
      <c r="A90" s="51" t="s">
        <v>2134</v>
      </c>
      <c r="B90" s="61" t="s">
        <v>2062</v>
      </c>
      <c r="C90" s="50" t="s">
        <v>2135</v>
      </c>
      <c r="D90" s="51" t="s">
        <v>494</v>
      </c>
      <c r="E90" s="50" t="s">
        <v>2136</v>
      </c>
      <c r="F90" s="52" t="s">
        <v>1939</v>
      </c>
      <c r="G90" s="59" t="s">
        <v>2130</v>
      </c>
      <c r="H90" s="58"/>
    </row>
    <row r="91" spans="1:8" ht="150">
      <c r="A91" s="51" t="s">
        <v>2137</v>
      </c>
      <c r="B91" s="61" t="s">
        <v>2062</v>
      </c>
      <c r="C91" s="50" t="s">
        <v>2138</v>
      </c>
      <c r="D91" s="51" t="s">
        <v>1202</v>
      </c>
      <c r="E91" s="50" t="s">
        <v>2139</v>
      </c>
      <c r="F91" s="52" t="s">
        <v>1939</v>
      </c>
      <c r="G91" s="59" t="s">
        <v>2130</v>
      </c>
      <c r="H91" s="58"/>
    </row>
    <row r="92" spans="1:8" ht="120">
      <c r="A92" s="51" t="s">
        <v>2140</v>
      </c>
      <c r="B92" s="61" t="s">
        <v>2062</v>
      </c>
      <c r="C92" s="50" t="s">
        <v>1025</v>
      </c>
      <c r="D92" s="51" t="s">
        <v>1026</v>
      </c>
      <c r="E92" s="51" t="s">
        <v>2141</v>
      </c>
      <c r="F92" s="52" t="s">
        <v>1939</v>
      </c>
      <c r="G92" s="53" t="s">
        <v>2142</v>
      </c>
      <c r="H92" s="58"/>
    </row>
    <row r="93" spans="1:8" ht="45">
      <c r="A93" s="51" t="s">
        <v>2143</v>
      </c>
      <c r="B93" s="61" t="s">
        <v>2062</v>
      </c>
      <c r="C93" s="50" t="s">
        <v>2144</v>
      </c>
      <c r="D93" s="51" t="s">
        <v>2145</v>
      </c>
      <c r="E93" s="51" t="s">
        <v>2146</v>
      </c>
      <c r="F93" s="52" t="s">
        <v>1939</v>
      </c>
      <c r="G93" s="55" t="s">
        <v>2147</v>
      </c>
      <c r="H93" s="56"/>
    </row>
    <row r="94" spans="1:8" ht="30">
      <c r="A94" s="57" t="s">
        <v>2148</v>
      </c>
      <c r="B94" s="62" t="s">
        <v>2062</v>
      </c>
      <c r="C94" s="57" t="s">
        <v>2149</v>
      </c>
      <c r="D94" s="57" t="s">
        <v>2150</v>
      </c>
      <c r="E94" s="57" t="s">
        <v>64</v>
      </c>
      <c r="F94" s="57" t="s">
        <v>310</v>
      </c>
      <c r="G94" s="53"/>
      <c r="H94" s="58"/>
    </row>
    <row r="95" spans="1:8" ht="135">
      <c r="A95" s="51" t="s">
        <v>2151</v>
      </c>
      <c r="B95" s="61" t="s">
        <v>2062</v>
      </c>
      <c r="C95" s="50" t="s">
        <v>2152</v>
      </c>
      <c r="D95" s="51" t="s">
        <v>1220</v>
      </c>
      <c r="E95" s="51" t="s">
        <v>2153</v>
      </c>
      <c r="F95" s="52" t="s">
        <v>1939</v>
      </c>
      <c r="G95" s="53" t="s">
        <v>2154</v>
      </c>
      <c r="H95" s="58"/>
    </row>
    <row r="96" spans="1:8" ht="60">
      <c r="A96" s="51" t="s">
        <v>2155</v>
      </c>
      <c r="B96" s="61" t="s">
        <v>2062</v>
      </c>
      <c r="C96" s="50" t="s">
        <v>2156</v>
      </c>
      <c r="D96" s="51" t="s">
        <v>1217</v>
      </c>
      <c r="E96" s="51" t="s">
        <v>2157</v>
      </c>
      <c r="F96" s="52" t="s">
        <v>1939</v>
      </c>
      <c r="G96" s="55" t="s">
        <v>2158</v>
      </c>
      <c r="H96" s="56"/>
    </row>
    <row r="97" spans="1:8" ht="75">
      <c r="A97" s="51" t="s">
        <v>2159</v>
      </c>
      <c r="B97" s="61" t="s">
        <v>2062</v>
      </c>
      <c r="C97" s="51" t="s">
        <v>2160</v>
      </c>
      <c r="D97" s="51" t="s">
        <v>1215</v>
      </c>
      <c r="E97" s="51" t="s">
        <v>2161</v>
      </c>
      <c r="F97" s="52" t="s">
        <v>1939</v>
      </c>
      <c r="G97" s="55" t="s">
        <v>2158</v>
      </c>
      <c r="H97" s="56"/>
    </row>
    <row r="98" spans="1:8" ht="60">
      <c r="A98" s="51" t="s">
        <v>2162</v>
      </c>
      <c r="B98" s="61" t="s">
        <v>2062</v>
      </c>
      <c r="C98" s="51" t="s">
        <v>81</v>
      </c>
      <c r="D98" s="51" t="s">
        <v>82</v>
      </c>
      <c r="E98" s="71" t="s">
        <v>2163</v>
      </c>
      <c r="F98" s="52" t="s">
        <v>1939</v>
      </c>
      <c r="G98" s="55" t="s">
        <v>2164</v>
      </c>
      <c r="H98" s="56"/>
    </row>
    <row r="99" spans="1:8" ht="180">
      <c r="A99" s="50" t="s">
        <v>2165</v>
      </c>
      <c r="B99" s="61" t="s">
        <v>2062</v>
      </c>
      <c r="C99" s="50" t="s">
        <v>2166</v>
      </c>
      <c r="D99" s="50" t="s">
        <v>609</v>
      </c>
      <c r="E99" s="50" t="s">
        <v>2167</v>
      </c>
      <c r="F99" s="52" t="s">
        <v>1939</v>
      </c>
      <c r="G99" s="53" t="s">
        <v>2168</v>
      </c>
      <c r="H99" s="54" t="s">
        <v>624</v>
      </c>
    </row>
    <row r="100" spans="1:8" ht="75">
      <c r="A100" s="51" t="s">
        <v>2169</v>
      </c>
      <c r="B100" s="61" t="s">
        <v>2062</v>
      </c>
      <c r="C100" s="50" t="s">
        <v>1698</v>
      </c>
      <c r="D100" s="51" t="s">
        <v>617</v>
      </c>
      <c r="E100" s="51" t="s">
        <v>2170</v>
      </c>
      <c r="F100" s="52" t="s">
        <v>1939</v>
      </c>
      <c r="G100" s="55" t="s">
        <v>2171</v>
      </c>
      <c r="H100" s="56"/>
    </row>
    <row r="101" spans="1:8" ht="120">
      <c r="A101" s="51" t="s">
        <v>2172</v>
      </c>
      <c r="B101" s="61" t="s">
        <v>2062</v>
      </c>
      <c r="C101" s="50" t="s">
        <v>2173</v>
      </c>
      <c r="D101" s="50" t="s">
        <v>1433</v>
      </c>
      <c r="E101" s="50" t="s">
        <v>2174</v>
      </c>
      <c r="F101" s="52" t="s">
        <v>1939</v>
      </c>
      <c r="G101" s="53" t="s">
        <v>2175</v>
      </c>
      <c r="H101" s="58"/>
    </row>
    <row r="102" spans="1:8" ht="120">
      <c r="A102" s="51" t="s">
        <v>2176</v>
      </c>
      <c r="B102" s="61" t="s">
        <v>2062</v>
      </c>
      <c r="C102" s="50" t="s">
        <v>2177</v>
      </c>
      <c r="D102" s="50" t="s">
        <v>1422</v>
      </c>
      <c r="E102" s="50" t="s">
        <v>2178</v>
      </c>
      <c r="F102" s="52" t="s">
        <v>1939</v>
      </c>
      <c r="G102" s="53" t="s">
        <v>2179</v>
      </c>
      <c r="H102" s="54" t="s">
        <v>2180</v>
      </c>
    </row>
    <row r="103" spans="1:8" ht="75">
      <c r="A103" s="51" t="s">
        <v>2181</v>
      </c>
      <c r="B103" s="61" t="s">
        <v>2062</v>
      </c>
      <c r="C103" s="51" t="s">
        <v>2182</v>
      </c>
      <c r="D103" s="51" t="s">
        <v>632</v>
      </c>
      <c r="E103" s="51" t="s">
        <v>2183</v>
      </c>
      <c r="F103" s="68" t="s">
        <v>2029</v>
      </c>
      <c r="G103" s="59" t="s">
        <v>2184</v>
      </c>
      <c r="H103" s="58"/>
    </row>
    <row r="104" spans="1:8" ht="75">
      <c r="A104" s="51" t="s">
        <v>2185</v>
      </c>
      <c r="B104" s="61" t="s">
        <v>2062</v>
      </c>
      <c r="C104" s="50" t="s">
        <v>470</v>
      </c>
      <c r="D104" s="51" t="s">
        <v>471</v>
      </c>
      <c r="E104" s="51" t="s">
        <v>2186</v>
      </c>
      <c r="F104" s="52" t="s">
        <v>1939</v>
      </c>
      <c r="G104" s="53" t="s">
        <v>2187</v>
      </c>
      <c r="H104" s="58"/>
    </row>
    <row r="105" spans="1:8" ht="75">
      <c r="A105" s="51" t="s">
        <v>2188</v>
      </c>
      <c r="B105" s="61" t="s">
        <v>2062</v>
      </c>
      <c r="C105" s="50" t="s">
        <v>1351</v>
      </c>
      <c r="D105" s="51" t="s">
        <v>1352</v>
      </c>
      <c r="E105" s="51" t="s">
        <v>2189</v>
      </c>
      <c r="F105" s="52" t="s">
        <v>1939</v>
      </c>
      <c r="G105" s="53" t="s">
        <v>2190</v>
      </c>
      <c r="H105" s="58"/>
    </row>
    <row r="106" spans="1:8" ht="75">
      <c r="A106" s="51" t="s">
        <v>2191</v>
      </c>
      <c r="B106" s="61" t="s">
        <v>2062</v>
      </c>
      <c r="C106" s="51" t="s">
        <v>2192</v>
      </c>
      <c r="D106" s="51" t="s">
        <v>1072</v>
      </c>
      <c r="E106" s="51" t="s">
        <v>2193</v>
      </c>
      <c r="F106" s="52" t="s">
        <v>1939</v>
      </c>
      <c r="G106" s="53" t="s">
        <v>2194</v>
      </c>
      <c r="H106" s="58"/>
    </row>
    <row r="107" spans="1:8" ht="210">
      <c r="A107" s="51" t="s">
        <v>2195</v>
      </c>
      <c r="B107" s="61" t="s">
        <v>2062</v>
      </c>
      <c r="C107" s="50" t="s">
        <v>1235</v>
      </c>
      <c r="D107" s="50" t="s">
        <v>1236</v>
      </c>
      <c r="E107" s="50" t="s">
        <v>2196</v>
      </c>
      <c r="F107" s="52" t="s">
        <v>1939</v>
      </c>
      <c r="G107" s="55" t="s">
        <v>2197</v>
      </c>
      <c r="H107" s="56"/>
    </row>
    <row r="108" spans="1:8" ht="75">
      <c r="A108" s="51" t="s">
        <v>2198</v>
      </c>
      <c r="B108" s="61" t="s">
        <v>2062</v>
      </c>
      <c r="C108" s="51" t="s">
        <v>2199</v>
      </c>
      <c r="D108" s="51" t="s">
        <v>1330</v>
      </c>
      <c r="E108" s="51" t="s">
        <v>2200</v>
      </c>
      <c r="F108" s="52" t="s">
        <v>1939</v>
      </c>
      <c r="G108" s="53" t="s">
        <v>2201</v>
      </c>
      <c r="H108" s="58"/>
    </row>
    <row r="109" spans="1:8" ht="45">
      <c r="A109" s="51" t="s">
        <v>2202</v>
      </c>
      <c r="B109" s="61" t="s">
        <v>2062</v>
      </c>
      <c r="C109" s="50" t="s">
        <v>800</v>
      </c>
      <c r="D109" s="51" t="s">
        <v>801</v>
      </c>
      <c r="E109" s="50" t="s">
        <v>2203</v>
      </c>
      <c r="F109" s="52" t="s">
        <v>1939</v>
      </c>
      <c r="G109" s="64" t="s">
        <v>2204</v>
      </c>
      <c r="H109" s="56"/>
    </row>
    <row r="110" spans="1:8" ht="75">
      <c r="A110" s="51" t="s">
        <v>2205</v>
      </c>
      <c r="B110" s="61" t="s">
        <v>2062</v>
      </c>
      <c r="C110" s="51" t="s">
        <v>723</v>
      </c>
      <c r="D110" s="51" t="s">
        <v>724</v>
      </c>
      <c r="E110" s="51" t="s">
        <v>2206</v>
      </c>
      <c r="F110" s="52" t="s">
        <v>1939</v>
      </c>
      <c r="G110" s="55" t="s">
        <v>2207</v>
      </c>
      <c r="H110" s="56"/>
    </row>
    <row r="111" spans="1:8" ht="45">
      <c r="A111" s="51" t="s">
        <v>2208</v>
      </c>
      <c r="B111" s="61" t="s">
        <v>2062</v>
      </c>
      <c r="C111" s="51" t="s">
        <v>793</v>
      </c>
      <c r="D111" s="51" t="s">
        <v>794</v>
      </c>
      <c r="E111" s="51" t="s">
        <v>2209</v>
      </c>
      <c r="F111" s="52" t="s">
        <v>1939</v>
      </c>
      <c r="G111" s="61" t="s">
        <v>2210</v>
      </c>
      <c r="H111" s="56"/>
    </row>
    <row r="112" spans="1:8" ht="60">
      <c r="A112" s="51" t="s">
        <v>2211</v>
      </c>
      <c r="B112" s="61" t="s">
        <v>2062</v>
      </c>
      <c r="C112" s="51" t="s">
        <v>858</v>
      </c>
      <c r="D112" s="51" t="s">
        <v>859</v>
      </c>
      <c r="E112" s="51" t="s">
        <v>2212</v>
      </c>
      <c r="F112" s="52" t="s">
        <v>1939</v>
      </c>
      <c r="G112" s="61" t="s">
        <v>2213</v>
      </c>
      <c r="H112" s="58"/>
    </row>
    <row r="113" spans="1:8" ht="45">
      <c r="A113" s="51" t="s">
        <v>2214</v>
      </c>
      <c r="B113" s="61" t="s">
        <v>2062</v>
      </c>
      <c r="C113" s="51" t="s">
        <v>1077</v>
      </c>
      <c r="D113" s="51" t="s">
        <v>1078</v>
      </c>
      <c r="E113" s="51" t="s">
        <v>2215</v>
      </c>
      <c r="F113" s="52" t="s">
        <v>1939</v>
      </c>
      <c r="G113" s="55"/>
      <c r="H113" s="56"/>
    </row>
    <row r="114" spans="1:8" ht="150">
      <c r="A114" s="51" t="s">
        <v>2216</v>
      </c>
      <c r="B114" s="61" t="s">
        <v>2062</v>
      </c>
      <c r="C114" s="50" t="s">
        <v>506</v>
      </c>
      <c r="D114" s="50" t="s">
        <v>507</v>
      </c>
      <c r="E114" s="50" t="s">
        <v>2217</v>
      </c>
      <c r="F114" s="52" t="s">
        <v>1939</v>
      </c>
      <c r="G114" s="55"/>
      <c r="H114" s="56"/>
    </row>
    <row r="115" spans="1:8" ht="45">
      <c r="A115" s="57" t="s">
        <v>2218</v>
      </c>
      <c r="B115" s="62" t="s">
        <v>2062</v>
      </c>
      <c r="C115" s="57" t="s">
        <v>28</v>
      </c>
      <c r="D115" s="57" t="s">
        <v>2219</v>
      </c>
      <c r="E115" s="57" t="s">
        <v>2220</v>
      </c>
      <c r="F115" s="57" t="s">
        <v>310</v>
      </c>
      <c r="G115" s="55"/>
      <c r="H115" s="56"/>
    </row>
    <row r="116" spans="1:8" ht="75">
      <c r="A116" s="51" t="s">
        <v>2221</v>
      </c>
      <c r="B116" s="61" t="s">
        <v>2062</v>
      </c>
      <c r="C116" s="51" t="s">
        <v>26</v>
      </c>
      <c r="D116" s="50" t="s">
        <v>533</v>
      </c>
      <c r="E116" s="51" t="s">
        <v>2222</v>
      </c>
      <c r="F116" s="52" t="s">
        <v>1939</v>
      </c>
      <c r="G116" s="55"/>
      <c r="H116" s="56"/>
    </row>
    <row r="117" spans="1:8" ht="75">
      <c r="A117" s="51" t="s">
        <v>2223</v>
      </c>
      <c r="B117" s="61" t="s">
        <v>2062</v>
      </c>
      <c r="C117" s="51" t="s">
        <v>29</v>
      </c>
      <c r="D117" s="50" t="s">
        <v>538</v>
      </c>
      <c r="E117" s="51" t="s">
        <v>2224</v>
      </c>
      <c r="F117" s="52" t="s">
        <v>1939</v>
      </c>
      <c r="G117" s="55"/>
      <c r="H117" s="56"/>
    </row>
    <row r="118" spans="1:8" ht="210">
      <c r="A118" s="51" t="s">
        <v>2225</v>
      </c>
      <c r="B118" s="61" t="s">
        <v>2062</v>
      </c>
      <c r="C118" s="50" t="s">
        <v>1887</v>
      </c>
      <c r="D118" s="50" t="s">
        <v>1195</v>
      </c>
      <c r="E118" s="50" t="s">
        <v>2226</v>
      </c>
      <c r="F118" s="52" t="s">
        <v>1939</v>
      </c>
      <c r="G118" s="55"/>
      <c r="H118" s="56"/>
    </row>
    <row r="119" spans="1:8" ht="45">
      <c r="A119" s="51" t="s">
        <v>2227</v>
      </c>
      <c r="B119" s="61" t="s">
        <v>2062</v>
      </c>
      <c r="C119" s="50" t="s">
        <v>1189</v>
      </c>
      <c r="D119" s="51" t="s">
        <v>1190</v>
      </c>
      <c r="E119" s="51" t="s">
        <v>2228</v>
      </c>
      <c r="F119" s="52" t="s">
        <v>1939</v>
      </c>
      <c r="G119" s="55"/>
      <c r="H119" s="56"/>
    </row>
    <row r="120" spans="1:8" ht="45">
      <c r="A120" s="51" t="s">
        <v>2229</v>
      </c>
      <c r="B120" s="61" t="s">
        <v>2062</v>
      </c>
      <c r="C120" s="51" t="s">
        <v>2230</v>
      </c>
      <c r="D120" s="51" t="s">
        <v>770</v>
      </c>
      <c r="E120" s="51" t="s">
        <v>2231</v>
      </c>
      <c r="F120" s="52" t="s">
        <v>1939</v>
      </c>
      <c r="G120" s="55"/>
      <c r="H120" s="56"/>
    </row>
    <row r="121" spans="1:8" ht="75">
      <c r="A121" s="51" t="s">
        <v>2232</v>
      </c>
      <c r="B121" s="61" t="s">
        <v>2062</v>
      </c>
      <c r="C121" s="50" t="s">
        <v>1367</v>
      </c>
      <c r="D121" s="51" t="s">
        <v>1368</v>
      </c>
      <c r="E121" s="51" t="s">
        <v>2233</v>
      </c>
      <c r="F121" s="52" t="s">
        <v>1939</v>
      </c>
      <c r="G121" s="53"/>
      <c r="H121" s="58"/>
    </row>
    <row r="122" spans="1:8" ht="75">
      <c r="A122" s="51" t="s">
        <v>2234</v>
      </c>
      <c r="B122" s="61" t="s">
        <v>2062</v>
      </c>
      <c r="C122" s="50" t="s">
        <v>383</v>
      </c>
      <c r="D122" s="50" t="s">
        <v>384</v>
      </c>
      <c r="E122" s="50" t="s">
        <v>2235</v>
      </c>
      <c r="F122" s="52" t="s">
        <v>1939</v>
      </c>
      <c r="G122" s="53" t="s">
        <v>2236</v>
      </c>
      <c r="H122" s="58"/>
    </row>
    <row r="123" spans="1:8" ht="90">
      <c r="A123" s="60" t="s">
        <v>1252</v>
      </c>
      <c r="B123" s="69" t="s">
        <v>2062</v>
      </c>
      <c r="C123" s="60" t="s">
        <v>1254</v>
      </c>
      <c r="D123" s="60" t="s">
        <v>1255</v>
      </c>
      <c r="E123" s="60" t="s">
        <v>2237</v>
      </c>
      <c r="F123" s="52" t="s">
        <v>1939</v>
      </c>
      <c r="G123" s="53" t="s">
        <v>2238</v>
      </c>
      <c r="H123" s="58"/>
    </row>
    <row r="124" spans="1:8" ht="45">
      <c r="A124" s="72" t="s">
        <v>931</v>
      </c>
      <c r="B124" s="73" t="s">
        <v>2239</v>
      </c>
      <c r="C124" s="72" t="s">
        <v>933</v>
      </c>
      <c r="D124" s="74" t="s">
        <v>934</v>
      </c>
      <c r="E124" s="72" t="s">
        <v>1965</v>
      </c>
      <c r="F124" s="52" t="s">
        <v>1939</v>
      </c>
      <c r="G124" s="53" t="s">
        <v>1966</v>
      </c>
      <c r="H124" s="58"/>
    </row>
    <row r="125" spans="1:8" ht="75">
      <c r="A125" s="72" t="s">
        <v>1034</v>
      </c>
      <c r="B125" s="73" t="s">
        <v>2239</v>
      </c>
      <c r="C125" s="72" t="s">
        <v>1036</v>
      </c>
      <c r="D125" s="72" t="s">
        <v>2020</v>
      </c>
      <c r="E125" s="72" t="s">
        <v>1967</v>
      </c>
      <c r="F125" s="52" t="s">
        <v>1939</v>
      </c>
      <c r="G125" s="53" t="s">
        <v>2051</v>
      </c>
      <c r="H125" s="58"/>
    </row>
    <row r="126" spans="1:8" ht="45">
      <c r="A126" s="72" t="s">
        <v>306</v>
      </c>
      <c r="B126" s="73" t="s">
        <v>2239</v>
      </c>
      <c r="C126" s="72" t="s">
        <v>1969</v>
      </c>
      <c r="D126" s="72" t="s">
        <v>309</v>
      </c>
      <c r="E126" s="72" t="s">
        <v>33</v>
      </c>
      <c r="F126" s="52" t="s">
        <v>1939</v>
      </c>
      <c r="G126" s="53" t="s">
        <v>1971</v>
      </c>
      <c r="H126" s="58"/>
    </row>
    <row r="127" spans="1:8" ht="45">
      <c r="A127" s="72" t="s">
        <v>1086</v>
      </c>
      <c r="B127" s="73" t="s">
        <v>2239</v>
      </c>
      <c r="C127" s="72" t="s">
        <v>1972</v>
      </c>
      <c r="D127" s="72" t="s">
        <v>552</v>
      </c>
      <c r="E127" s="72" t="s">
        <v>2021</v>
      </c>
      <c r="F127" s="52" t="s">
        <v>1939</v>
      </c>
      <c r="G127" s="55" t="s">
        <v>1974</v>
      </c>
      <c r="H127" s="58"/>
    </row>
    <row r="128" spans="1:8" ht="45">
      <c r="A128" s="72" t="s">
        <v>654</v>
      </c>
      <c r="B128" s="73" t="s">
        <v>2239</v>
      </c>
      <c r="C128" s="72" t="s">
        <v>1975</v>
      </c>
      <c r="D128" s="72" t="s">
        <v>552</v>
      </c>
      <c r="E128" s="72" t="s">
        <v>2022</v>
      </c>
      <c r="F128" s="52" t="s">
        <v>1939</v>
      </c>
      <c r="G128" s="53" t="s">
        <v>1974</v>
      </c>
      <c r="H128" s="58"/>
    </row>
    <row r="129" spans="1:8" ht="45">
      <c r="A129" s="72" t="s">
        <v>739</v>
      </c>
      <c r="B129" s="73" t="s">
        <v>2239</v>
      </c>
      <c r="C129" s="72" t="s">
        <v>741</v>
      </c>
      <c r="D129" s="72" t="s">
        <v>1977</v>
      </c>
      <c r="E129" s="72" t="s">
        <v>2023</v>
      </c>
      <c r="F129" s="52" t="s">
        <v>1939</v>
      </c>
      <c r="G129" s="55" t="s">
        <v>1979</v>
      </c>
      <c r="H129" s="58"/>
    </row>
    <row r="130" spans="1:8" ht="45">
      <c r="A130" s="72" t="s">
        <v>549</v>
      </c>
      <c r="B130" s="73" t="s">
        <v>2239</v>
      </c>
      <c r="C130" s="72" t="s">
        <v>1980</v>
      </c>
      <c r="D130" s="72" t="s">
        <v>552</v>
      </c>
      <c r="E130" s="72" t="s">
        <v>2024</v>
      </c>
      <c r="F130" s="52" t="s">
        <v>1939</v>
      </c>
      <c r="G130" s="53" t="s">
        <v>1974</v>
      </c>
      <c r="H130" s="58"/>
    </row>
    <row r="131" spans="1:8" ht="135">
      <c r="A131" s="72" t="s">
        <v>1982</v>
      </c>
      <c r="B131" s="73" t="s">
        <v>2239</v>
      </c>
      <c r="C131" s="72" t="s">
        <v>993</v>
      </c>
      <c r="D131" s="72" t="s">
        <v>994</v>
      </c>
      <c r="E131" s="72" t="s">
        <v>1984</v>
      </c>
      <c r="F131" s="52" t="s">
        <v>1939</v>
      </c>
      <c r="G131" s="55" t="s">
        <v>1985</v>
      </c>
      <c r="H131" s="63" t="s">
        <v>1986</v>
      </c>
    </row>
    <row r="132" spans="1:8" ht="90">
      <c r="A132" s="72" t="s">
        <v>195</v>
      </c>
      <c r="B132" s="73" t="s">
        <v>2239</v>
      </c>
      <c r="C132" s="72" t="s">
        <v>1987</v>
      </c>
      <c r="D132" s="72" t="s">
        <v>2025</v>
      </c>
      <c r="E132" s="72" t="s">
        <v>1988</v>
      </c>
      <c r="F132" s="52" t="s">
        <v>1939</v>
      </c>
      <c r="G132" s="53" t="s">
        <v>1989</v>
      </c>
      <c r="H132" s="58"/>
    </row>
    <row r="133" spans="1:8" ht="135">
      <c r="A133" s="72" t="s">
        <v>1990</v>
      </c>
      <c r="B133" s="73" t="s">
        <v>2239</v>
      </c>
      <c r="C133" s="72" t="s">
        <v>2026</v>
      </c>
      <c r="D133" s="72" t="s">
        <v>2027</v>
      </c>
      <c r="E133" s="72" t="s">
        <v>2028</v>
      </c>
      <c r="F133" s="68" t="s">
        <v>2029</v>
      </c>
      <c r="G133" s="59" t="s">
        <v>2030</v>
      </c>
      <c r="H133" s="58"/>
    </row>
    <row r="134" spans="1:8" ht="45">
      <c r="A134" s="72" t="s">
        <v>1280</v>
      </c>
      <c r="B134" s="73" t="s">
        <v>2239</v>
      </c>
      <c r="C134" s="72" t="s">
        <v>1993</v>
      </c>
      <c r="D134" s="72" t="s">
        <v>1283</v>
      </c>
      <c r="E134" s="72" t="s">
        <v>2031</v>
      </c>
      <c r="F134" s="52" t="s">
        <v>1939</v>
      </c>
      <c r="G134" s="53" t="s">
        <v>1995</v>
      </c>
      <c r="H134" s="58"/>
    </row>
    <row r="135" spans="1:8" ht="45">
      <c r="A135" s="72" t="s">
        <v>1285</v>
      </c>
      <c r="B135" s="73" t="s">
        <v>2239</v>
      </c>
      <c r="C135" s="72" t="s">
        <v>1287</v>
      </c>
      <c r="D135" s="72" t="s">
        <v>1288</v>
      </c>
      <c r="E135" s="72" t="s">
        <v>2032</v>
      </c>
      <c r="F135" s="52" t="s">
        <v>1939</v>
      </c>
      <c r="G135" s="55" t="s">
        <v>1997</v>
      </c>
      <c r="H135" s="58"/>
    </row>
    <row r="136" spans="1:8" ht="45">
      <c r="A136" s="72" t="s">
        <v>1090</v>
      </c>
      <c r="B136" s="73" t="s">
        <v>2239</v>
      </c>
      <c r="C136" s="72" t="s">
        <v>1092</v>
      </c>
      <c r="D136" s="72" t="s">
        <v>1093</v>
      </c>
      <c r="E136" s="72" t="s">
        <v>2033</v>
      </c>
      <c r="F136" s="52" t="s">
        <v>1939</v>
      </c>
      <c r="G136" s="53" t="s">
        <v>1999</v>
      </c>
      <c r="H136" s="58"/>
    </row>
    <row r="137" spans="1:8" ht="45">
      <c r="A137" s="72" t="s">
        <v>802</v>
      </c>
      <c r="B137" s="73" t="s">
        <v>2239</v>
      </c>
      <c r="C137" s="72" t="s">
        <v>2000</v>
      </c>
      <c r="D137" s="72" t="s">
        <v>805</v>
      </c>
      <c r="E137" s="72" t="s">
        <v>2034</v>
      </c>
      <c r="F137" s="52" t="s">
        <v>1939</v>
      </c>
      <c r="G137" s="55" t="s">
        <v>2002</v>
      </c>
      <c r="H137" s="58"/>
    </row>
    <row r="138" spans="1:8" ht="45">
      <c r="A138" s="72" t="s">
        <v>361</v>
      </c>
      <c r="B138" s="73" t="s">
        <v>2239</v>
      </c>
      <c r="C138" s="72" t="s">
        <v>358</v>
      </c>
      <c r="D138" s="74" t="s">
        <v>363</v>
      </c>
      <c r="E138" s="72" t="s">
        <v>2022</v>
      </c>
      <c r="F138" s="52" t="s">
        <v>1939</v>
      </c>
      <c r="G138" s="53" t="s">
        <v>2004</v>
      </c>
      <c r="H138" s="58"/>
    </row>
    <row r="139" spans="1:8" ht="75">
      <c r="A139" s="60" t="s">
        <v>896</v>
      </c>
      <c r="B139" s="69" t="s">
        <v>2062</v>
      </c>
      <c r="C139" s="60" t="s">
        <v>898</v>
      </c>
      <c r="D139" s="60" t="s">
        <v>899</v>
      </c>
      <c r="E139" s="60" t="s">
        <v>2240</v>
      </c>
      <c r="F139" s="52" t="s">
        <v>1939</v>
      </c>
      <c r="G139" s="53" t="s">
        <v>2241</v>
      </c>
      <c r="H139" s="58"/>
    </row>
    <row r="140" spans="1:8" ht="60">
      <c r="A140" s="72" t="s">
        <v>931</v>
      </c>
      <c r="B140" s="73" t="s">
        <v>2242</v>
      </c>
      <c r="C140" s="72" t="s">
        <v>933</v>
      </c>
      <c r="D140" s="74" t="s">
        <v>934</v>
      </c>
      <c r="E140" s="72" t="s">
        <v>1965</v>
      </c>
      <c r="F140" s="52" t="s">
        <v>1939</v>
      </c>
      <c r="G140" s="53" t="s">
        <v>1966</v>
      </c>
      <c r="H140" s="58"/>
    </row>
    <row r="141" spans="1:8" ht="90">
      <c r="A141" s="72" t="s">
        <v>1034</v>
      </c>
      <c r="B141" s="73" t="s">
        <v>2242</v>
      </c>
      <c r="C141" s="72" t="s">
        <v>1036</v>
      </c>
      <c r="D141" s="72" t="s">
        <v>2020</v>
      </c>
      <c r="E141" s="72" t="s">
        <v>1967</v>
      </c>
      <c r="F141" s="52" t="s">
        <v>1939</v>
      </c>
      <c r="G141" s="53" t="s">
        <v>1968</v>
      </c>
      <c r="H141" s="58"/>
    </row>
    <row r="142" spans="1:8" ht="60">
      <c r="A142" s="72" t="s">
        <v>306</v>
      </c>
      <c r="B142" s="73" t="s">
        <v>2242</v>
      </c>
      <c r="C142" s="72" t="s">
        <v>1969</v>
      </c>
      <c r="D142" s="72" t="s">
        <v>309</v>
      </c>
      <c r="E142" s="72" t="s">
        <v>33</v>
      </c>
      <c r="F142" s="52" t="s">
        <v>1939</v>
      </c>
      <c r="G142" s="53" t="s">
        <v>1971</v>
      </c>
      <c r="H142" s="58"/>
    </row>
    <row r="143" spans="1:8" ht="60">
      <c r="A143" s="72" t="s">
        <v>1086</v>
      </c>
      <c r="B143" s="73" t="s">
        <v>2242</v>
      </c>
      <c r="C143" s="72" t="s">
        <v>1972</v>
      </c>
      <c r="D143" s="72" t="s">
        <v>552</v>
      </c>
      <c r="E143" s="72" t="s">
        <v>2021</v>
      </c>
      <c r="F143" s="52" t="s">
        <v>1939</v>
      </c>
      <c r="G143" s="55" t="s">
        <v>1974</v>
      </c>
      <c r="H143" s="58"/>
    </row>
    <row r="144" spans="1:8" ht="60">
      <c r="A144" s="72" t="s">
        <v>654</v>
      </c>
      <c r="B144" s="73" t="s">
        <v>2242</v>
      </c>
      <c r="C144" s="72" t="s">
        <v>1975</v>
      </c>
      <c r="D144" s="72" t="s">
        <v>552</v>
      </c>
      <c r="E144" s="72" t="s">
        <v>2022</v>
      </c>
      <c r="F144" s="52" t="s">
        <v>1939</v>
      </c>
      <c r="G144" s="53" t="s">
        <v>1974</v>
      </c>
      <c r="H144" s="58"/>
    </row>
    <row r="145" spans="1:8" ht="60">
      <c r="A145" s="72" t="s">
        <v>739</v>
      </c>
      <c r="B145" s="73" t="s">
        <v>2242</v>
      </c>
      <c r="C145" s="72" t="s">
        <v>741</v>
      </c>
      <c r="D145" s="72" t="s">
        <v>1977</v>
      </c>
      <c r="E145" s="72" t="s">
        <v>2023</v>
      </c>
      <c r="F145" s="52" t="s">
        <v>1939</v>
      </c>
      <c r="G145" s="55" t="s">
        <v>1979</v>
      </c>
      <c r="H145" s="58"/>
    </row>
    <row r="146" spans="1:8" ht="60">
      <c r="A146" s="72" t="s">
        <v>549</v>
      </c>
      <c r="B146" s="73" t="s">
        <v>2242</v>
      </c>
      <c r="C146" s="72" t="s">
        <v>1980</v>
      </c>
      <c r="D146" s="72" t="s">
        <v>552</v>
      </c>
      <c r="E146" s="72" t="s">
        <v>2024</v>
      </c>
      <c r="F146" s="52" t="s">
        <v>1939</v>
      </c>
      <c r="G146" s="53" t="s">
        <v>1974</v>
      </c>
      <c r="H146" s="58"/>
    </row>
    <row r="147" spans="1:8" ht="135">
      <c r="A147" s="72" t="s">
        <v>1982</v>
      </c>
      <c r="B147" s="73" t="s">
        <v>2242</v>
      </c>
      <c r="C147" s="72" t="s">
        <v>993</v>
      </c>
      <c r="D147" s="72" t="s">
        <v>994</v>
      </c>
      <c r="E147" s="72" t="s">
        <v>1984</v>
      </c>
      <c r="F147" s="52" t="s">
        <v>1939</v>
      </c>
      <c r="G147" s="55" t="s">
        <v>1985</v>
      </c>
      <c r="H147" s="63" t="s">
        <v>1986</v>
      </c>
    </row>
    <row r="148" spans="1:8" ht="90">
      <c r="A148" s="72" t="s">
        <v>195</v>
      </c>
      <c r="B148" s="73" t="s">
        <v>2242</v>
      </c>
      <c r="C148" s="72" t="s">
        <v>1987</v>
      </c>
      <c r="D148" s="72" t="s">
        <v>2025</v>
      </c>
      <c r="E148" s="72" t="s">
        <v>1988</v>
      </c>
      <c r="F148" s="52" t="s">
        <v>1939</v>
      </c>
      <c r="G148" s="53" t="s">
        <v>1989</v>
      </c>
      <c r="H148" s="58"/>
    </row>
    <row r="149" spans="1:8" ht="135">
      <c r="A149" s="72" t="s">
        <v>1990</v>
      </c>
      <c r="B149" s="73" t="s">
        <v>2242</v>
      </c>
      <c r="C149" s="72" t="s">
        <v>2026</v>
      </c>
      <c r="D149" s="72" t="s">
        <v>2027</v>
      </c>
      <c r="E149" s="72" t="s">
        <v>2028</v>
      </c>
      <c r="F149" s="68" t="s">
        <v>2029</v>
      </c>
      <c r="G149" s="59" t="s">
        <v>2030</v>
      </c>
      <c r="H149" s="58"/>
    </row>
    <row r="150" spans="1:8" ht="60">
      <c r="A150" s="72" t="s">
        <v>1280</v>
      </c>
      <c r="B150" s="73" t="s">
        <v>2242</v>
      </c>
      <c r="C150" s="72" t="s">
        <v>1993</v>
      </c>
      <c r="D150" s="72" t="s">
        <v>1283</v>
      </c>
      <c r="E150" s="72" t="s">
        <v>2031</v>
      </c>
      <c r="F150" s="52" t="s">
        <v>1939</v>
      </c>
      <c r="G150" s="53" t="s">
        <v>1995</v>
      </c>
      <c r="H150" s="58"/>
    </row>
    <row r="151" spans="1:8" ht="60">
      <c r="A151" s="72" t="s">
        <v>1285</v>
      </c>
      <c r="B151" s="73" t="s">
        <v>2242</v>
      </c>
      <c r="C151" s="72" t="s">
        <v>1287</v>
      </c>
      <c r="D151" s="72" t="s">
        <v>1288</v>
      </c>
      <c r="E151" s="72" t="s">
        <v>2032</v>
      </c>
      <c r="F151" s="52" t="s">
        <v>1939</v>
      </c>
      <c r="G151" s="55" t="s">
        <v>1997</v>
      </c>
      <c r="H151" s="58"/>
    </row>
    <row r="152" spans="1:8" ht="60">
      <c r="A152" s="72" t="s">
        <v>1090</v>
      </c>
      <c r="B152" s="73" t="s">
        <v>2242</v>
      </c>
      <c r="C152" s="72" t="s">
        <v>1092</v>
      </c>
      <c r="D152" s="72" t="s">
        <v>1093</v>
      </c>
      <c r="E152" s="72" t="s">
        <v>2033</v>
      </c>
      <c r="F152" s="52" t="s">
        <v>1939</v>
      </c>
      <c r="G152" s="53" t="s">
        <v>1999</v>
      </c>
      <c r="H152" s="58"/>
    </row>
    <row r="153" spans="1:8" ht="60">
      <c r="A153" s="72" t="s">
        <v>802</v>
      </c>
      <c r="B153" s="73" t="s">
        <v>2242</v>
      </c>
      <c r="C153" s="72" t="s">
        <v>2000</v>
      </c>
      <c r="D153" s="72" t="s">
        <v>805</v>
      </c>
      <c r="E153" s="72" t="s">
        <v>2034</v>
      </c>
      <c r="F153" s="52" t="s">
        <v>1939</v>
      </c>
      <c r="G153" s="55" t="s">
        <v>2002</v>
      </c>
      <c r="H153" s="58"/>
    </row>
    <row r="154" spans="1:8" ht="60">
      <c r="A154" s="72" t="s">
        <v>361</v>
      </c>
      <c r="B154" s="73" t="s">
        <v>2242</v>
      </c>
      <c r="C154" s="72" t="s">
        <v>358</v>
      </c>
      <c r="D154" s="74" t="s">
        <v>363</v>
      </c>
      <c r="E154" s="72" t="s">
        <v>2022</v>
      </c>
      <c r="F154" s="52" t="s">
        <v>1939</v>
      </c>
      <c r="G154" s="53" t="s">
        <v>2004</v>
      </c>
      <c r="H154" s="58"/>
    </row>
    <row r="155" spans="1:8" ht="90">
      <c r="A155" s="60" t="s">
        <v>1256</v>
      </c>
      <c r="B155" s="69" t="s">
        <v>2062</v>
      </c>
      <c r="C155" s="60" t="s">
        <v>2243</v>
      </c>
      <c r="D155" s="60" t="s">
        <v>1257</v>
      </c>
      <c r="E155" s="75" t="s">
        <v>2244</v>
      </c>
      <c r="F155" s="52" t="s">
        <v>1939</v>
      </c>
      <c r="G155" s="53" t="s">
        <v>2241</v>
      </c>
      <c r="H155" s="58"/>
    </row>
    <row r="156" spans="1:8" ht="60">
      <c r="A156" s="72" t="s">
        <v>931</v>
      </c>
      <c r="B156" s="73" t="s">
        <v>2245</v>
      </c>
      <c r="C156" s="72" t="s">
        <v>933</v>
      </c>
      <c r="D156" s="74" t="s">
        <v>934</v>
      </c>
      <c r="E156" s="72" t="s">
        <v>1965</v>
      </c>
      <c r="F156" s="52" t="s">
        <v>1939</v>
      </c>
      <c r="G156" s="53" t="s">
        <v>1966</v>
      </c>
      <c r="H156" s="58"/>
    </row>
    <row r="157" spans="1:8" ht="75">
      <c r="A157" s="72" t="s">
        <v>1034</v>
      </c>
      <c r="B157" s="73" t="s">
        <v>2245</v>
      </c>
      <c r="C157" s="72" t="s">
        <v>1036</v>
      </c>
      <c r="D157" s="72" t="s">
        <v>2020</v>
      </c>
      <c r="E157" s="72" t="s">
        <v>1967</v>
      </c>
      <c r="F157" s="52" t="s">
        <v>1939</v>
      </c>
      <c r="G157" s="53" t="s">
        <v>2051</v>
      </c>
      <c r="H157" s="58"/>
    </row>
    <row r="158" spans="1:8" ht="60">
      <c r="A158" s="72" t="s">
        <v>306</v>
      </c>
      <c r="B158" s="73" t="s">
        <v>2245</v>
      </c>
      <c r="C158" s="72" t="s">
        <v>1969</v>
      </c>
      <c r="D158" s="72" t="s">
        <v>309</v>
      </c>
      <c r="E158" s="72" t="s">
        <v>33</v>
      </c>
      <c r="F158" s="52" t="s">
        <v>1939</v>
      </c>
      <c r="G158" s="53" t="s">
        <v>1971</v>
      </c>
      <c r="H158" s="58"/>
    </row>
    <row r="159" spans="1:8" ht="60">
      <c r="A159" s="72" t="s">
        <v>1086</v>
      </c>
      <c r="B159" s="73" t="s">
        <v>2245</v>
      </c>
      <c r="C159" s="72" t="s">
        <v>1972</v>
      </c>
      <c r="D159" s="72" t="s">
        <v>552</v>
      </c>
      <c r="E159" s="72" t="s">
        <v>2021</v>
      </c>
      <c r="F159" s="52" t="s">
        <v>1939</v>
      </c>
      <c r="G159" s="55" t="s">
        <v>1974</v>
      </c>
      <c r="H159" s="58"/>
    </row>
    <row r="160" spans="1:8" ht="60">
      <c r="A160" s="72" t="s">
        <v>654</v>
      </c>
      <c r="B160" s="73" t="s">
        <v>2245</v>
      </c>
      <c r="C160" s="72" t="s">
        <v>1975</v>
      </c>
      <c r="D160" s="72" t="s">
        <v>552</v>
      </c>
      <c r="E160" s="72" t="s">
        <v>2022</v>
      </c>
      <c r="F160" s="52" t="s">
        <v>1939</v>
      </c>
      <c r="G160" s="53" t="s">
        <v>1974</v>
      </c>
      <c r="H160" s="58"/>
    </row>
    <row r="161" spans="1:8" ht="60">
      <c r="A161" s="72" t="s">
        <v>739</v>
      </c>
      <c r="B161" s="73" t="s">
        <v>2245</v>
      </c>
      <c r="C161" s="72" t="s">
        <v>741</v>
      </c>
      <c r="D161" s="72" t="s">
        <v>1977</v>
      </c>
      <c r="E161" s="72" t="s">
        <v>2023</v>
      </c>
      <c r="F161" s="52" t="s">
        <v>1939</v>
      </c>
      <c r="G161" s="55" t="s">
        <v>1979</v>
      </c>
      <c r="H161" s="58"/>
    </row>
    <row r="162" spans="1:8" ht="60">
      <c r="A162" s="72" t="s">
        <v>549</v>
      </c>
      <c r="B162" s="73" t="s">
        <v>2245</v>
      </c>
      <c r="C162" s="72" t="s">
        <v>1980</v>
      </c>
      <c r="D162" s="72" t="s">
        <v>552</v>
      </c>
      <c r="E162" s="72" t="s">
        <v>2024</v>
      </c>
      <c r="F162" s="52" t="s">
        <v>1939</v>
      </c>
      <c r="G162" s="53" t="s">
        <v>1974</v>
      </c>
      <c r="H162" s="58"/>
    </row>
    <row r="163" spans="1:8" ht="135">
      <c r="A163" s="72" t="s">
        <v>1982</v>
      </c>
      <c r="B163" s="73" t="s">
        <v>2245</v>
      </c>
      <c r="C163" s="72" t="s">
        <v>993</v>
      </c>
      <c r="D163" s="72" t="s">
        <v>994</v>
      </c>
      <c r="E163" s="72" t="s">
        <v>1984</v>
      </c>
      <c r="F163" s="52" t="s">
        <v>1939</v>
      </c>
      <c r="G163" s="55" t="s">
        <v>1985</v>
      </c>
      <c r="H163" s="63" t="s">
        <v>1986</v>
      </c>
    </row>
    <row r="164" spans="1:8" ht="90">
      <c r="A164" s="72" t="s">
        <v>195</v>
      </c>
      <c r="B164" s="73" t="s">
        <v>2245</v>
      </c>
      <c r="C164" s="72" t="s">
        <v>1987</v>
      </c>
      <c r="D164" s="72" t="s">
        <v>2025</v>
      </c>
      <c r="E164" s="72" t="s">
        <v>1988</v>
      </c>
      <c r="F164" s="52" t="s">
        <v>1939</v>
      </c>
      <c r="G164" s="53" t="s">
        <v>1989</v>
      </c>
      <c r="H164" s="58"/>
    </row>
    <row r="165" spans="1:8" ht="135">
      <c r="A165" s="72" t="s">
        <v>1990</v>
      </c>
      <c r="B165" s="73" t="s">
        <v>2245</v>
      </c>
      <c r="C165" s="72" t="s">
        <v>2026</v>
      </c>
      <c r="D165" s="72" t="s">
        <v>2027</v>
      </c>
      <c r="E165" s="72" t="s">
        <v>2028</v>
      </c>
      <c r="F165" s="68" t="s">
        <v>2029</v>
      </c>
      <c r="G165" s="59" t="s">
        <v>2030</v>
      </c>
      <c r="H165" s="58"/>
    </row>
    <row r="166" spans="1:8" ht="60">
      <c r="A166" s="72" t="s">
        <v>1280</v>
      </c>
      <c r="B166" s="73" t="s">
        <v>2245</v>
      </c>
      <c r="C166" s="72" t="s">
        <v>1993</v>
      </c>
      <c r="D166" s="72" t="s">
        <v>1283</v>
      </c>
      <c r="E166" s="72" t="s">
        <v>2031</v>
      </c>
      <c r="F166" s="52" t="s">
        <v>1939</v>
      </c>
      <c r="G166" s="53" t="s">
        <v>1995</v>
      </c>
      <c r="H166" s="58"/>
    </row>
    <row r="167" spans="1:8" ht="60">
      <c r="A167" s="72" t="s">
        <v>1285</v>
      </c>
      <c r="B167" s="73" t="s">
        <v>2245</v>
      </c>
      <c r="C167" s="72" t="s">
        <v>1287</v>
      </c>
      <c r="D167" s="72" t="s">
        <v>1288</v>
      </c>
      <c r="E167" s="72" t="s">
        <v>2032</v>
      </c>
      <c r="F167" s="52" t="s">
        <v>1939</v>
      </c>
      <c r="G167" s="55" t="s">
        <v>1997</v>
      </c>
      <c r="H167" s="58"/>
    </row>
    <row r="168" spans="1:8" ht="60">
      <c r="A168" s="72" t="s">
        <v>1090</v>
      </c>
      <c r="B168" s="73" t="s">
        <v>2245</v>
      </c>
      <c r="C168" s="72" t="s">
        <v>1092</v>
      </c>
      <c r="D168" s="72" t="s">
        <v>1093</v>
      </c>
      <c r="E168" s="72" t="s">
        <v>2033</v>
      </c>
      <c r="F168" s="52" t="s">
        <v>1939</v>
      </c>
      <c r="G168" s="53" t="s">
        <v>1999</v>
      </c>
      <c r="H168" s="58"/>
    </row>
    <row r="169" spans="1:8" ht="60">
      <c r="A169" s="72" t="s">
        <v>802</v>
      </c>
      <c r="B169" s="73" t="s">
        <v>2245</v>
      </c>
      <c r="C169" s="72" t="s">
        <v>2000</v>
      </c>
      <c r="D169" s="72" t="s">
        <v>805</v>
      </c>
      <c r="E169" s="72" t="s">
        <v>2034</v>
      </c>
      <c r="F169" s="52" t="s">
        <v>1939</v>
      </c>
      <c r="G169" s="55" t="s">
        <v>2002</v>
      </c>
      <c r="H169" s="58"/>
    </row>
    <row r="170" spans="1:8" ht="60">
      <c r="A170" s="72" t="s">
        <v>361</v>
      </c>
      <c r="B170" s="73" t="s">
        <v>2245</v>
      </c>
      <c r="C170" s="72" t="s">
        <v>358</v>
      </c>
      <c r="D170" s="74" t="s">
        <v>363</v>
      </c>
      <c r="E170" s="72" t="s">
        <v>2022</v>
      </c>
      <c r="F170" s="52" t="s">
        <v>1939</v>
      </c>
      <c r="G170" s="53" t="s">
        <v>2004</v>
      </c>
      <c r="H170" s="58"/>
    </row>
    <row r="171" spans="1:8" ht="90">
      <c r="A171" s="60" t="s">
        <v>2246</v>
      </c>
      <c r="B171" s="69" t="s">
        <v>1937</v>
      </c>
      <c r="C171" s="60" t="s">
        <v>2247</v>
      </c>
      <c r="D171" s="60" t="s">
        <v>823</v>
      </c>
      <c r="E171" s="75" t="s">
        <v>2248</v>
      </c>
      <c r="F171" s="52" t="s">
        <v>1939</v>
      </c>
      <c r="G171" s="53"/>
      <c r="H171" s="58"/>
    </row>
    <row r="172" spans="1:8" ht="120">
      <c r="A172" s="51" t="s">
        <v>2249</v>
      </c>
      <c r="B172" s="61" t="s">
        <v>2250</v>
      </c>
      <c r="C172" s="50" t="s">
        <v>2251</v>
      </c>
      <c r="D172" s="51" t="s">
        <v>2252</v>
      </c>
      <c r="E172" s="50" t="s">
        <v>2253</v>
      </c>
      <c r="F172" s="52" t="s">
        <v>1939</v>
      </c>
      <c r="G172" s="55"/>
      <c r="H172" s="56"/>
    </row>
    <row r="173" spans="1:8" ht="90">
      <c r="A173" s="51" t="s">
        <v>2254</v>
      </c>
      <c r="B173" s="61" t="s">
        <v>2250</v>
      </c>
      <c r="C173" s="71" t="s">
        <v>2255</v>
      </c>
      <c r="D173" s="76"/>
      <c r="E173" s="71" t="s">
        <v>2256</v>
      </c>
      <c r="F173" s="51"/>
      <c r="G173" s="55"/>
      <c r="H173" s="56"/>
    </row>
    <row r="174" spans="1:8" ht="45">
      <c r="A174" s="60" t="s">
        <v>2257</v>
      </c>
      <c r="B174" s="69" t="s">
        <v>1937</v>
      </c>
      <c r="C174" s="60" t="s">
        <v>2258</v>
      </c>
      <c r="D174" s="60" t="s">
        <v>2259</v>
      </c>
      <c r="E174" s="60" t="s">
        <v>2260</v>
      </c>
      <c r="F174" s="52" t="s">
        <v>1939</v>
      </c>
      <c r="G174" s="55"/>
      <c r="H174" s="56"/>
    </row>
    <row r="175" spans="1:8" ht="180">
      <c r="A175" s="51" t="s">
        <v>1118</v>
      </c>
      <c r="B175" s="61" t="s">
        <v>2261</v>
      </c>
      <c r="C175" s="51" t="s">
        <v>1120</v>
      </c>
      <c r="D175" s="61" t="s">
        <v>1121</v>
      </c>
      <c r="E175" s="51" t="s">
        <v>2262</v>
      </c>
      <c r="F175" s="52" t="s">
        <v>1939</v>
      </c>
      <c r="G175" s="53"/>
      <c r="H175" s="58"/>
    </row>
    <row r="176" spans="1:8" ht="165">
      <c r="A176" s="51" t="s">
        <v>50</v>
      </c>
      <c r="B176" s="61" t="s">
        <v>2261</v>
      </c>
      <c r="C176" s="50" t="s">
        <v>47</v>
      </c>
      <c r="D176" s="51" t="s">
        <v>48</v>
      </c>
      <c r="E176" s="51" t="s">
        <v>2263</v>
      </c>
      <c r="F176" s="52" t="s">
        <v>1939</v>
      </c>
      <c r="G176" s="55"/>
      <c r="H176" s="56"/>
    </row>
    <row r="177" spans="1:8" ht="60">
      <c r="A177" s="51" t="s">
        <v>1411</v>
      </c>
      <c r="B177" s="61" t="s">
        <v>2261</v>
      </c>
      <c r="C177" s="51" t="s">
        <v>2264</v>
      </c>
      <c r="D177" s="50" t="s">
        <v>1414</v>
      </c>
      <c r="E177" s="71" t="s">
        <v>2265</v>
      </c>
      <c r="F177" s="52" t="s">
        <v>1939</v>
      </c>
      <c r="G177" s="53"/>
      <c r="H177" s="58"/>
    </row>
    <row r="178" spans="1:8" ht="90">
      <c r="A178" s="51" t="s">
        <v>649</v>
      </c>
      <c r="B178" s="61" t="s">
        <v>2261</v>
      </c>
      <c r="C178" s="51" t="s">
        <v>651</v>
      </c>
      <c r="D178" s="51" t="s">
        <v>652</v>
      </c>
      <c r="E178" s="51" t="s">
        <v>2266</v>
      </c>
      <c r="F178" s="52" t="s">
        <v>1939</v>
      </c>
      <c r="G178" s="53"/>
      <c r="H178" s="58"/>
    </row>
    <row r="179" spans="1:8" ht="210">
      <c r="A179" s="57" t="s">
        <v>665</v>
      </c>
      <c r="B179" s="62" t="s">
        <v>2261</v>
      </c>
      <c r="C179" s="57" t="s">
        <v>2267</v>
      </c>
      <c r="D179" s="57" t="s">
        <v>668</v>
      </c>
      <c r="E179" s="57" t="s">
        <v>2268</v>
      </c>
      <c r="F179" s="57" t="s">
        <v>310</v>
      </c>
      <c r="G179" s="53"/>
      <c r="H179" s="58"/>
    </row>
    <row r="180" spans="1:8" ht="90">
      <c r="A180" s="51" t="s">
        <v>74</v>
      </c>
      <c r="B180" s="61" t="s">
        <v>2261</v>
      </c>
      <c r="C180" s="50" t="s">
        <v>76</v>
      </c>
      <c r="D180" s="51" t="s">
        <v>77</v>
      </c>
      <c r="E180" s="71" t="s">
        <v>2269</v>
      </c>
      <c r="F180" s="52" t="s">
        <v>1939</v>
      </c>
      <c r="G180" s="55"/>
      <c r="H180" s="56"/>
    </row>
    <row r="181" spans="1:8" ht="90">
      <c r="A181" s="51" t="s">
        <v>644</v>
      </c>
      <c r="B181" s="61" t="s">
        <v>2261</v>
      </c>
      <c r="C181" s="50" t="s">
        <v>646</v>
      </c>
      <c r="D181" s="51" t="s">
        <v>647</v>
      </c>
      <c r="E181" s="51" t="s">
        <v>2270</v>
      </c>
      <c r="F181" s="52" t="s">
        <v>1939</v>
      </c>
      <c r="G181" s="53"/>
      <c r="H181" s="58"/>
    </row>
    <row r="182" spans="1:8" ht="90">
      <c r="A182" s="51" t="s">
        <v>877</v>
      </c>
      <c r="B182" s="61" t="s">
        <v>2261</v>
      </c>
      <c r="C182" s="51" t="s">
        <v>879</v>
      </c>
      <c r="D182" s="51" t="s">
        <v>880</v>
      </c>
      <c r="E182" s="51" t="s">
        <v>2271</v>
      </c>
      <c r="F182" s="52" t="s">
        <v>1939</v>
      </c>
      <c r="G182" s="55"/>
      <c r="H182" s="56"/>
    </row>
    <row r="183" spans="1:8" ht="75">
      <c r="A183" s="57" t="s">
        <v>2272</v>
      </c>
      <c r="B183" s="62" t="s">
        <v>2261</v>
      </c>
      <c r="C183" s="57" t="s">
        <v>2273</v>
      </c>
      <c r="D183" s="57" t="s">
        <v>2274</v>
      </c>
      <c r="E183" s="57" t="s">
        <v>385</v>
      </c>
      <c r="F183" s="57" t="s">
        <v>310</v>
      </c>
      <c r="G183" s="53"/>
      <c r="H183" s="58"/>
    </row>
    <row r="184" spans="1:8" ht="135">
      <c r="A184" s="51" t="s">
        <v>710</v>
      </c>
      <c r="B184" s="61" t="s">
        <v>2261</v>
      </c>
      <c r="C184" s="51" t="s">
        <v>712</v>
      </c>
      <c r="D184" s="50" t="s">
        <v>713</v>
      </c>
      <c r="E184" s="51" t="s">
        <v>2275</v>
      </c>
      <c r="F184" s="52" t="s">
        <v>1939</v>
      </c>
      <c r="G184" s="55"/>
      <c r="H184" s="56"/>
    </row>
    <row r="185" spans="1:8" ht="135">
      <c r="A185" s="51" t="s">
        <v>1044</v>
      </c>
      <c r="B185" s="61" t="s">
        <v>2261</v>
      </c>
      <c r="C185" s="50" t="s">
        <v>2276</v>
      </c>
      <c r="D185" s="50" t="s">
        <v>1047</v>
      </c>
      <c r="E185" s="50" t="s">
        <v>2277</v>
      </c>
      <c r="F185" s="52" t="s">
        <v>1939</v>
      </c>
      <c r="G185" s="53"/>
      <c r="H185" s="58"/>
    </row>
    <row r="186" spans="1:8" ht="195">
      <c r="A186" s="51" t="s">
        <v>949</v>
      </c>
      <c r="B186" s="61" t="s">
        <v>2261</v>
      </c>
      <c r="C186" s="50" t="s">
        <v>2278</v>
      </c>
      <c r="D186" s="51" t="s">
        <v>952</v>
      </c>
      <c r="E186" s="51" t="s">
        <v>2279</v>
      </c>
      <c r="F186" s="52" t="s">
        <v>1939</v>
      </c>
      <c r="G186" s="55"/>
      <c r="H186" s="56"/>
    </row>
    <row r="187" spans="1:8" ht="180">
      <c r="A187" s="50" t="s">
        <v>455</v>
      </c>
      <c r="B187" s="61" t="s">
        <v>2261</v>
      </c>
      <c r="C187" s="50" t="s">
        <v>437</v>
      </c>
      <c r="D187" s="50" t="s">
        <v>438</v>
      </c>
      <c r="E187" s="50" t="s">
        <v>2280</v>
      </c>
      <c r="F187" s="52" t="s">
        <v>1939</v>
      </c>
      <c r="G187" s="55"/>
      <c r="H187" s="56"/>
    </row>
    <row r="188" spans="1:8" ht="120">
      <c r="A188" s="51" t="s">
        <v>446</v>
      </c>
      <c r="B188" s="61" t="s">
        <v>2261</v>
      </c>
      <c r="C188" s="51" t="s">
        <v>448</v>
      </c>
      <c r="D188" s="51" t="s">
        <v>449</v>
      </c>
      <c r="E188" s="51" t="s">
        <v>2281</v>
      </c>
      <c r="F188" s="52" t="s">
        <v>1939</v>
      </c>
      <c r="G188" s="53"/>
      <c r="H188" s="58"/>
    </row>
    <row r="189" spans="1:8" ht="135">
      <c r="A189" s="51" t="s">
        <v>462</v>
      </c>
      <c r="B189" s="61" t="s">
        <v>2261</v>
      </c>
      <c r="C189" s="51" t="s">
        <v>464</v>
      </c>
      <c r="D189" s="51" t="s">
        <v>465</v>
      </c>
      <c r="E189" s="51" t="s">
        <v>2282</v>
      </c>
      <c r="F189" s="52" t="s">
        <v>1939</v>
      </c>
      <c r="G189" s="53"/>
      <c r="H189" s="58"/>
    </row>
    <row r="190" spans="1:8" ht="45">
      <c r="A190" s="51" t="s">
        <v>67</v>
      </c>
      <c r="B190" s="61" t="s">
        <v>2261</v>
      </c>
      <c r="C190" s="51" t="s">
        <v>2283</v>
      </c>
      <c r="D190" s="51" t="s">
        <v>70</v>
      </c>
      <c r="E190" s="51" t="s">
        <v>2284</v>
      </c>
      <c r="F190" s="52" t="s">
        <v>1939</v>
      </c>
      <c r="G190" s="53"/>
      <c r="H190" s="58"/>
    </row>
    <row r="191" spans="1:8" ht="75">
      <c r="A191" s="51" t="s">
        <v>1207</v>
      </c>
      <c r="B191" s="61" t="s">
        <v>2261</v>
      </c>
      <c r="C191" s="51" t="s">
        <v>1209</v>
      </c>
      <c r="D191" s="51" t="s">
        <v>1210</v>
      </c>
      <c r="E191" s="50" t="s">
        <v>2285</v>
      </c>
      <c r="F191" s="52" t="s">
        <v>1939</v>
      </c>
      <c r="G191" s="53"/>
      <c r="H191" s="58"/>
    </row>
    <row r="192" spans="1:8" ht="75">
      <c r="A192" s="51" t="s">
        <v>1161</v>
      </c>
      <c r="B192" s="61" t="s">
        <v>2261</v>
      </c>
      <c r="C192" s="51" t="s">
        <v>1163</v>
      </c>
      <c r="D192" s="51" t="s">
        <v>1164</v>
      </c>
      <c r="E192" s="50" t="s">
        <v>2286</v>
      </c>
      <c r="F192" s="52" t="s">
        <v>1939</v>
      </c>
      <c r="G192" s="53"/>
      <c r="H192" s="58"/>
    </row>
    <row r="193" spans="1:8" ht="75">
      <c r="A193" s="51" t="s">
        <v>744</v>
      </c>
      <c r="B193" s="61" t="s">
        <v>2261</v>
      </c>
      <c r="C193" s="51" t="s">
        <v>2287</v>
      </c>
      <c r="D193" s="51" t="s">
        <v>747</v>
      </c>
      <c r="E193" s="50" t="s">
        <v>2288</v>
      </c>
      <c r="F193" s="52" t="s">
        <v>1939</v>
      </c>
      <c r="G193" s="55"/>
      <c r="H193" s="56"/>
    </row>
    <row r="194" spans="1:8" ht="75">
      <c r="A194" s="51" t="s">
        <v>1063</v>
      </c>
      <c r="B194" s="61" t="s">
        <v>2261</v>
      </c>
      <c r="C194" s="51" t="s">
        <v>1065</v>
      </c>
      <c r="D194" s="51" t="s">
        <v>1066</v>
      </c>
      <c r="E194" s="50" t="s">
        <v>2289</v>
      </c>
      <c r="F194" s="52" t="s">
        <v>1939</v>
      </c>
      <c r="G194" s="55"/>
      <c r="H194" s="56"/>
    </row>
    <row r="195" spans="1:8" ht="45">
      <c r="A195" s="51" t="s">
        <v>1006</v>
      </c>
      <c r="B195" s="61" t="s">
        <v>2261</v>
      </c>
      <c r="C195" s="51" t="s">
        <v>1008</v>
      </c>
      <c r="D195" s="51" t="s">
        <v>1009</v>
      </c>
      <c r="E195" s="50" t="s">
        <v>2290</v>
      </c>
      <c r="F195" s="52" t="s">
        <v>1939</v>
      </c>
      <c r="G195" s="55"/>
      <c r="H195" s="56"/>
    </row>
    <row r="196" spans="1:8" ht="45">
      <c r="A196" s="51" t="s">
        <v>1019</v>
      </c>
      <c r="B196" s="61" t="s">
        <v>2261</v>
      </c>
      <c r="C196" s="51" t="s">
        <v>1021</v>
      </c>
      <c r="D196" s="51" t="s">
        <v>1022</v>
      </c>
      <c r="E196" s="50" t="s">
        <v>2291</v>
      </c>
      <c r="F196" s="52" t="s">
        <v>1939</v>
      </c>
      <c r="G196" s="55"/>
      <c r="H196" s="56"/>
    </row>
    <row r="197" spans="1:8" ht="75">
      <c r="A197" s="61" t="s">
        <v>761</v>
      </c>
      <c r="B197" s="61" t="s">
        <v>2261</v>
      </c>
      <c r="C197" s="61" t="s">
        <v>763</v>
      </c>
      <c r="D197" s="61" t="s">
        <v>764</v>
      </c>
      <c r="E197" s="64" t="s">
        <v>2292</v>
      </c>
      <c r="F197" s="52" t="s">
        <v>1939</v>
      </c>
      <c r="G197" s="55"/>
      <c r="H197" s="56"/>
    </row>
    <row r="198" spans="1:8" ht="60">
      <c r="A198" s="60" t="s">
        <v>2293</v>
      </c>
      <c r="B198" s="69" t="s">
        <v>1937</v>
      </c>
      <c r="C198" s="69" t="s">
        <v>254</v>
      </c>
      <c r="D198" s="60" t="s">
        <v>255</v>
      </c>
      <c r="E198" s="60" t="s">
        <v>2294</v>
      </c>
      <c r="F198" s="52" t="s">
        <v>1939</v>
      </c>
      <c r="G198" s="55"/>
      <c r="H198" s="56"/>
    </row>
    <row r="199" spans="1:8" ht="75">
      <c r="A199" s="51" t="s">
        <v>2295</v>
      </c>
      <c r="B199" s="61" t="s">
        <v>2296</v>
      </c>
      <c r="C199" s="50" t="s">
        <v>260</v>
      </c>
      <c r="D199" s="51" t="s">
        <v>261</v>
      </c>
      <c r="E199" s="51" t="s">
        <v>2297</v>
      </c>
      <c r="F199" s="52" t="s">
        <v>1939</v>
      </c>
      <c r="G199" s="53"/>
      <c r="H199" s="58"/>
    </row>
    <row r="200" spans="1:8" ht="45">
      <c r="A200" s="51" t="s">
        <v>2298</v>
      </c>
      <c r="B200" s="61" t="s">
        <v>2296</v>
      </c>
      <c r="C200" s="50" t="s">
        <v>2299</v>
      </c>
      <c r="D200" s="51" t="s">
        <v>2300</v>
      </c>
      <c r="E200" s="51" t="s">
        <v>2301</v>
      </c>
      <c r="F200" s="52" t="s">
        <v>1939</v>
      </c>
      <c r="G200" s="55"/>
      <c r="H200" s="56"/>
    </row>
  </sheetData>
  <conditionalFormatting sqref="F2:F200">
    <cfRule type="cellIs" dxfId="2" priority="2" stopIfTrue="1" operator="equal">
      <formula>"Approved"</formula>
    </cfRule>
  </conditionalFormatting>
  <conditionalFormatting sqref="F2:F200">
    <cfRule type="cellIs" dxfId="1" priority="1" stopIfTrue="1" operator="equal">
      <formula>"Ongoing"</formula>
    </cfRule>
  </conditionalFormatting>
  <conditionalFormatting sqref="F2:F200">
    <cfRule type="cellIs" dxfId="0" priority="3" stopIfTrue="1" operator="equal">
      <formula>"Pending Approval"</formula>
    </cfRule>
  </conditionalFormatting>
  <dataValidations count="6">
    <dataValidation type="list" allowBlank="1" showInputMessage="1" showErrorMessage="1" sqref="F2:F5 F7:F15 F17:F25 F27:F38 F40:F46 F48:F58 F60:F68 F70:F76 F79:F85 F87:F93 F95:F102 F104:F114 F116:F132 F134:F148 F150:F164 F166:F172 F174:F178 F180:F182 F184:F200">
      <formula1>"Removed,Pending,Ongoing,Pending approval,Reviewed and Pending Approval,Approved"</formula1>
    </dataValidation>
    <dataValidation type="list" allowBlank="1" showInputMessage="1" showErrorMessage="1" sqref="F6 F47 F94 F115 F173 F179 F183">
      <formula1>"Removed,Pending,Ongoing,Pending approval,Approved"</formula1>
    </dataValidation>
    <dataValidation type="list" allowBlank="1" showInputMessage="1" showErrorMessage="1" sqref="F16">
      <formula1>"Pending,Ongoing,Pending approval,Reviewed and Pending Approval,Approved"</formula1>
    </dataValidation>
    <dataValidation type="list" allowBlank="1" showInputMessage="1" showErrorMessage="1" sqref="F26 F69 F78 F86">
      <formula1>"Removed,Ongoing,Pending approval,Approved"</formula1>
    </dataValidation>
    <dataValidation type="list" allowBlank="1" showInputMessage="1" showErrorMessage="1" sqref="F59 F103 F133 F149">
      <formula1>#REF!</formula1>
    </dataValidation>
    <dataValidation type="list" allowBlank="1" showInputMessage="1" showErrorMessage="1" sqref="F77">
      <formula1>"Ongoing,Pending approval,Approved,Removed"</formula1>
    </dataValidation>
  </dataValidations>
  <hyperlinks>
    <hyperlink ref="H2" r:id="rId1"/>
    <hyperlink ref="H17" r:id="rId2"/>
    <hyperlink ref="H37" r:id="rId3"/>
    <hyperlink ref="H57" r:id="rId4"/>
    <hyperlink ref="H79" r:id="rId5"/>
    <hyperlink ref="H99" r:id="rId6"/>
    <hyperlink ref="H102" r:id="rId7"/>
    <hyperlink ref="H131" r:id="rId8"/>
    <hyperlink ref="H147" r:id="rId9"/>
    <hyperlink ref="H163" r:id="rId10"/>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baseColWidth="10"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77"/>
      <c r="B1" t="str">
        <f>'ePO-Glossary'!B3</f>
        <v>Abnormally low tenders</v>
      </c>
      <c r="C1">
        <f>ROW('ePO-Glossary'!B3)</f>
        <v>3</v>
      </c>
      <c r="D1" s="77"/>
      <c r="F1" s="78"/>
    </row>
    <row r="2" spans="1:8" ht="14.25">
      <c r="A2" s="77"/>
      <c r="B2" t="str">
        <f>'ePO-Glossary'!B4</f>
        <v>Abnormally low tenders</v>
      </c>
      <c r="C2">
        <f>ROW('ePO-Glossary'!B4)</f>
        <v>4</v>
      </c>
      <c r="D2" s="77"/>
      <c r="F2" s="78"/>
    </row>
    <row r="3" spans="1:8" ht="14.25">
      <c r="A3" s="77"/>
      <c r="B3" t="str">
        <f>'ePO-Glossary'!B5</f>
        <v>Abnormally low tenders</v>
      </c>
      <c r="C3">
        <f>ROW('ePO-Glossary'!B5)</f>
        <v>5</v>
      </c>
      <c r="D3" s="77"/>
      <c r="F3" s="78"/>
    </row>
    <row r="4" spans="1:8" ht="14.25">
      <c r="A4" s="77"/>
      <c r="B4" t="str">
        <f>'ePO-Glossary'!B6</f>
        <v>Abnormally low tenders</v>
      </c>
      <c r="C4">
        <f>ROW('ePO-Glossary'!B6)</f>
        <v>6</v>
      </c>
      <c r="D4" s="77"/>
      <c r="F4" s="78"/>
    </row>
    <row r="5" spans="1:8" ht="14.25">
      <c r="A5" s="77"/>
      <c r="B5" t="str">
        <f>'ePO-Glossary'!B7</f>
        <v>Abnormally low tenders</v>
      </c>
      <c r="C5">
        <f>ROW('ePO-Glossary'!B7)</f>
        <v>7</v>
      </c>
      <c r="D5" s="77"/>
      <c r="F5" s="78"/>
    </row>
    <row r="6" spans="1:8" ht="14.25">
      <c r="A6" s="79" t="s">
        <v>2302</v>
      </c>
      <c r="B6" t="str">
        <f>'ePO-Glossary'!B8</f>
        <v>Accelerated Procedure</v>
      </c>
      <c r="C6">
        <f>ROW('ePO-Glossary'!B8)</f>
        <v>8</v>
      </c>
      <c r="D6" s="77"/>
      <c r="F6" s="78"/>
    </row>
    <row r="7" spans="1:8" ht="14.25">
      <c r="A7" s="79" t="s">
        <v>2303</v>
      </c>
      <c r="D7" s="80" t="str">
        <f ca="1">IFERROR(__xludf.dummyfunction("ArrayFormula(QUERY(B1:C1004,""select B, max(C) group by B order by B"",0))"),"")</f>
        <v/>
      </c>
      <c r="E7" t="s">
        <v>2304</v>
      </c>
      <c r="F7" s="81" t="str">
        <f ca="1">IFERROR(__xludf.dummyfunction("ArrayFormula(QUERY(B1:C1004,""select B, min(C) group by B order by B"",0))"),"")</f>
        <v/>
      </c>
      <c r="G7" t="s">
        <v>2305</v>
      </c>
    </row>
    <row r="8" spans="1:8" ht="14.25">
      <c r="B8" t="str">
        <f>'ePO-Glossary'!B9</f>
        <v>Accelerated Procedure</v>
      </c>
      <c r="C8">
        <f>ROW('ePO-Glossary'!B9)</f>
        <v>9</v>
      </c>
      <c r="H8" s="82" t="e">
        <f t="shared" ref="H8:H39" ca="1" si="0">concat(concat("https://docs.google.com/spreadsheets/d/1zw9aR8GDIDUiTDtSznMxDlZQEAGb8uNzib9KBZLf5yE/edit#gid=0&amp;range=A",G8),concat(":X",E8))</f>
        <v>#NAME?</v>
      </c>
    </row>
    <row r="9" spans="1:8" ht="14.25">
      <c r="B9" t="str">
        <f>'ePO-Glossary'!B10</f>
        <v>Accelerated Procedure</v>
      </c>
      <c r="C9">
        <f>ROW('ePO-Glossary'!B10)</f>
        <v>10</v>
      </c>
      <c r="D9" t="s">
        <v>31</v>
      </c>
      <c r="E9">
        <v>7</v>
      </c>
      <c r="F9" t="s">
        <v>31</v>
      </c>
      <c r="G9">
        <v>3</v>
      </c>
      <c r="H9" s="82" t="e">
        <f t="shared" ca="1" si="0"/>
        <v>#NAME?</v>
      </c>
    </row>
    <row r="10" spans="1:8" ht="14.25">
      <c r="B10" t="str">
        <f>'ePO-Glossary'!B12</f>
        <v>Accelerated Procedure Justification</v>
      </c>
      <c r="C10">
        <f>ROW('ePO-Glossary'!B12)</f>
        <v>12</v>
      </c>
      <c r="D10" t="s">
        <v>47</v>
      </c>
      <c r="E10">
        <v>11</v>
      </c>
      <c r="F10" t="s">
        <v>47</v>
      </c>
      <c r="G10">
        <v>8</v>
      </c>
      <c r="H10" s="82" t="e">
        <f t="shared" ca="1" si="0"/>
        <v>#NAME?</v>
      </c>
    </row>
    <row r="11" spans="1:8" ht="14.25">
      <c r="B11" t="str">
        <f>'ePO-Glossary'!B11</f>
        <v>Accelerated Procedure Justification</v>
      </c>
      <c r="C11">
        <f>ROW('ePO-Glossary'!B11)</f>
        <v>11</v>
      </c>
      <c r="D11" t="s">
        <v>59</v>
      </c>
      <c r="E11">
        <v>14</v>
      </c>
      <c r="F11" t="s">
        <v>59</v>
      </c>
      <c r="G11">
        <v>12</v>
      </c>
      <c r="H11" s="82" t="e">
        <f t="shared" ca="1" si="0"/>
        <v>#NAME?</v>
      </c>
    </row>
    <row r="12" spans="1:8" ht="14.25">
      <c r="B12" t="str">
        <f>'ePO-Glossary'!B13</f>
        <v>Accelerated Procedure Justification</v>
      </c>
      <c r="C12">
        <f>ROW('ePO-Glossary'!B13)</f>
        <v>13</v>
      </c>
      <c r="D12" t="s">
        <v>69</v>
      </c>
      <c r="E12">
        <v>16</v>
      </c>
      <c r="F12" t="s">
        <v>69</v>
      </c>
      <c r="G12">
        <v>15</v>
      </c>
      <c r="H12" s="82" t="e">
        <f t="shared" ca="1" si="0"/>
        <v>#NAME?</v>
      </c>
    </row>
    <row r="13" spans="1:8" ht="14.25">
      <c r="B13" t="str">
        <f>'ePO-Glossary'!B14</f>
        <v>Acces Tool</v>
      </c>
      <c r="C13">
        <f>ROW('ePO-Glossary'!B14)</f>
        <v>14</v>
      </c>
      <c r="D13" t="s">
        <v>76</v>
      </c>
      <c r="E13">
        <v>18</v>
      </c>
      <c r="F13" t="s">
        <v>76</v>
      </c>
      <c r="G13">
        <v>18</v>
      </c>
      <c r="H13" s="82" t="e">
        <f t="shared" ca="1" si="0"/>
        <v>#NAME?</v>
      </c>
    </row>
    <row r="14" spans="1:8" ht="14.25">
      <c r="B14" t="str">
        <f>'ePO-Glossary'!B15</f>
        <v>Acces Tool</v>
      </c>
      <c r="C14">
        <f>ROW('ePO-Glossary'!B15)</f>
        <v>15</v>
      </c>
      <c r="D14" t="s">
        <v>81</v>
      </c>
      <c r="E14">
        <v>22</v>
      </c>
      <c r="F14" t="s">
        <v>81</v>
      </c>
      <c r="G14">
        <v>19</v>
      </c>
      <c r="H14" s="82" t="e">
        <f t="shared" ca="1" si="0"/>
        <v>#NAME?</v>
      </c>
    </row>
    <row r="15" spans="1:8" ht="14.25">
      <c r="B15" t="str">
        <f>'ePO-Glossary'!B17</f>
        <v>Added Category Buyer In Framework Agreement</v>
      </c>
      <c r="C15">
        <f>ROW('ePO-Glossary'!B17)</f>
        <v>17</v>
      </c>
      <c r="D15" t="s">
        <v>88</v>
      </c>
      <c r="E15">
        <v>33</v>
      </c>
      <c r="F15" t="s">
        <v>88</v>
      </c>
      <c r="G15">
        <v>23</v>
      </c>
      <c r="H15" s="82" t="e">
        <f t="shared" ca="1" si="0"/>
        <v>#NAME?</v>
      </c>
    </row>
    <row r="16" spans="1:8" ht="14.25">
      <c r="B16" t="str">
        <f>'ePO-Glossary'!B18</f>
        <v>Additional Information</v>
      </c>
      <c r="C16">
        <f>ROW('ePO-Glossary'!B18)</f>
        <v>18</v>
      </c>
      <c r="D16" t="s">
        <v>113</v>
      </c>
      <c r="E16">
        <v>38</v>
      </c>
      <c r="F16" t="s">
        <v>113</v>
      </c>
      <c r="G16">
        <v>34</v>
      </c>
      <c r="H16" s="82" t="e">
        <f t="shared" ca="1" si="0"/>
        <v>#NAME?</v>
      </c>
    </row>
    <row r="17" spans="2:8" ht="14.25">
      <c r="B17" t="str">
        <f>'ePO-Glossary'!B19</f>
        <v>Additional Information</v>
      </c>
      <c r="C17">
        <f>ROW('ePO-Glossary'!B19)</f>
        <v>19</v>
      </c>
      <c r="D17" t="s">
        <v>121</v>
      </c>
      <c r="E17">
        <v>39</v>
      </c>
      <c r="F17" t="s">
        <v>121</v>
      </c>
      <c r="G17">
        <v>39</v>
      </c>
      <c r="H17" s="82" t="e">
        <f t="shared" ca="1" si="0"/>
        <v>#NAME?</v>
      </c>
    </row>
    <row r="18" spans="2:8" ht="14.25">
      <c r="B18" t="str">
        <f>'ePO-Glossary'!B20</f>
        <v>Additional Information</v>
      </c>
      <c r="C18">
        <f>ROW('ePO-Glossary'!B20)</f>
        <v>20</v>
      </c>
      <c r="D18" t="s">
        <v>125</v>
      </c>
      <c r="E18">
        <v>44</v>
      </c>
      <c r="F18" t="s">
        <v>125</v>
      </c>
      <c r="G18">
        <v>40</v>
      </c>
      <c r="H18" s="82" t="e">
        <f t="shared" ca="1" si="0"/>
        <v>#NAME?</v>
      </c>
    </row>
    <row r="19" spans="2:8" ht="14.25">
      <c r="B19" t="str">
        <f>'ePO-Glossary'!B21</f>
        <v>Additional Information</v>
      </c>
      <c r="C19">
        <f>ROW('ePO-Glossary'!B21)</f>
        <v>21</v>
      </c>
      <c r="D19" t="s">
        <v>136</v>
      </c>
      <c r="E19">
        <v>46</v>
      </c>
      <c r="F19" t="s">
        <v>136</v>
      </c>
      <c r="G19">
        <v>45</v>
      </c>
      <c r="H19" s="82" t="e">
        <f t="shared" ca="1" si="0"/>
        <v>#NAME?</v>
      </c>
    </row>
    <row r="20" spans="2:8" ht="14.25">
      <c r="B20" t="str">
        <f>'ePO-Glossary'!B22</f>
        <v>Award Criterion</v>
      </c>
      <c r="C20">
        <f>ROW('ePO-Glossary'!B22)</f>
        <v>22</v>
      </c>
      <c r="D20" t="s">
        <v>143</v>
      </c>
      <c r="E20">
        <v>48</v>
      </c>
      <c r="F20" t="s">
        <v>143</v>
      </c>
      <c r="G20">
        <v>47</v>
      </c>
      <c r="H20" s="82" t="e">
        <f t="shared" ca="1" si="0"/>
        <v>#NAME?</v>
      </c>
    </row>
    <row r="21" spans="2:8" ht="14.25">
      <c r="B21" t="str">
        <f>'ePO-Glossary'!B23</f>
        <v>Award Criterion</v>
      </c>
      <c r="C21">
        <f>ROW('ePO-Glossary'!B23)</f>
        <v>23</v>
      </c>
      <c r="D21" t="s">
        <v>149</v>
      </c>
      <c r="E21">
        <v>51</v>
      </c>
      <c r="F21" t="s">
        <v>149</v>
      </c>
      <c r="G21">
        <v>49</v>
      </c>
      <c r="H21" s="82" t="e">
        <f t="shared" ca="1" si="0"/>
        <v>#NAME?</v>
      </c>
    </row>
    <row r="22" spans="2:8" ht="14.25">
      <c r="B22" t="str">
        <f>'ePO-Glossary'!B24</f>
        <v>Award Criterion</v>
      </c>
      <c r="C22">
        <f>ROW('ePO-Glossary'!B24)</f>
        <v>24</v>
      </c>
      <c r="D22" t="s">
        <v>157</v>
      </c>
      <c r="E22">
        <v>69</v>
      </c>
      <c r="F22" t="s">
        <v>157</v>
      </c>
      <c r="G22">
        <v>52</v>
      </c>
      <c r="H22" s="82" t="e">
        <f t="shared" ca="1" si="0"/>
        <v>#NAME?</v>
      </c>
    </row>
    <row r="23" spans="2:8" ht="14.25">
      <c r="B23" t="str">
        <f>'ePO-Glossary'!B25</f>
        <v>Award Criterion</v>
      </c>
      <c r="C23">
        <f>ROW('ePO-Glossary'!B25)</f>
        <v>25</v>
      </c>
      <c r="D23" t="s">
        <v>197</v>
      </c>
      <c r="E23">
        <v>73</v>
      </c>
      <c r="F23" t="s">
        <v>197</v>
      </c>
      <c r="G23">
        <v>70</v>
      </c>
      <c r="H23" s="82" t="e">
        <f t="shared" ca="1" si="0"/>
        <v>#NAME?</v>
      </c>
    </row>
    <row r="24" spans="2:8" ht="14.25">
      <c r="B24" t="str">
        <f>'ePO-Glossary'!B26</f>
        <v>Award Criterion</v>
      </c>
      <c r="C24">
        <f>ROW('ePO-Glossary'!B26)</f>
        <v>26</v>
      </c>
      <c r="D24" t="s">
        <v>205</v>
      </c>
      <c r="E24">
        <v>78</v>
      </c>
      <c r="F24" t="s">
        <v>205</v>
      </c>
      <c r="G24">
        <v>74</v>
      </c>
      <c r="H24" s="82" t="e">
        <f t="shared" ca="1" si="0"/>
        <v>#NAME?</v>
      </c>
    </row>
    <row r="25" spans="2:8" ht="14.25">
      <c r="B25" t="str">
        <f>'ePO-Glossary'!B27</f>
        <v>Award Criterion</v>
      </c>
      <c r="C25">
        <f>ROW('ePO-Glossary'!B27)</f>
        <v>27</v>
      </c>
      <c r="D25" t="s">
        <v>215</v>
      </c>
      <c r="E25">
        <v>81</v>
      </c>
      <c r="F25" t="s">
        <v>215</v>
      </c>
      <c r="G25">
        <v>79</v>
      </c>
      <c r="H25" s="82" t="e">
        <f t="shared" ca="1" si="0"/>
        <v>#NAME?</v>
      </c>
    </row>
    <row r="26" spans="2:8" ht="14.25">
      <c r="B26" t="str">
        <f>'ePO-Glossary'!B28</f>
        <v>Award Criterion</v>
      </c>
      <c r="C26">
        <f>ROW('ePO-Glossary'!B28)</f>
        <v>28</v>
      </c>
      <c r="D26" t="s">
        <v>222</v>
      </c>
      <c r="E26">
        <v>84</v>
      </c>
      <c r="F26" t="s">
        <v>222</v>
      </c>
      <c r="G26">
        <v>82</v>
      </c>
      <c r="H26" s="82" t="e">
        <f t="shared" ca="1" si="0"/>
        <v>#NAME?</v>
      </c>
    </row>
    <row r="27" spans="2:8" ht="14.25">
      <c r="B27" t="str">
        <f>'ePO-Glossary'!B29</f>
        <v>Award Criterion</v>
      </c>
      <c r="C27">
        <f>ROW('ePO-Glossary'!B29)</f>
        <v>29</v>
      </c>
      <c r="D27" t="s">
        <v>228</v>
      </c>
      <c r="E27">
        <v>88</v>
      </c>
      <c r="F27" t="s">
        <v>228</v>
      </c>
      <c r="G27">
        <v>85</v>
      </c>
      <c r="H27" s="82" t="e">
        <f t="shared" ca="1" si="0"/>
        <v>#NAME?</v>
      </c>
    </row>
    <row r="28" spans="2:8" ht="14.25">
      <c r="B28" t="str">
        <f>'ePO-Glossary'!B30</f>
        <v>Award Criterion</v>
      </c>
      <c r="C28">
        <f>ROW('ePO-Glossary'!B30)</f>
        <v>30</v>
      </c>
      <c r="D28" t="s">
        <v>238</v>
      </c>
      <c r="E28">
        <v>93</v>
      </c>
      <c r="F28" t="s">
        <v>238</v>
      </c>
      <c r="G28">
        <v>89</v>
      </c>
      <c r="H28" s="82" t="e">
        <f t="shared" ca="1" si="0"/>
        <v>#NAME?</v>
      </c>
    </row>
    <row r="29" spans="2:8" ht="14.25">
      <c r="B29" t="str">
        <f>'ePO-Glossary'!B31</f>
        <v>Award Criterion</v>
      </c>
      <c r="C29">
        <f>ROW('ePO-Glossary'!B31)</f>
        <v>31</v>
      </c>
      <c r="D29" t="s">
        <v>247</v>
      </c>
      <c r="E29">
        <v>96</v>
      </c>
      <c r="F29" t="s">
        <v>247</v>
      </c>
      <c r="G29">
        <v>94</v>
      </c>
      <c r="H29" s="82" t="e">
        <f t="shared" ca="1" si="0"/>
        <v>#NAME?</v>
      </c>
    </row>
    <row r="30" spans="2:8" ht="14.25">
      <c r="B30" t="str">
        <f>'ePO-Glossary'!B32</f>
        <v>Award Criterion</v>
      </c>
      <c r="C30">
        <f>ROW('ePO-Glossary'!B32)</f>
        <v>32</v>
      </c>
      <c r="D30" t="s">
        <v>254</v>
      </c>
      <c r="E30">
        <v>98</v>
      </c>
      <c r="F30" t="s">
        <v>254</v>
      </c>
      <c r="G30">
        <v>97</v>
      </c>
      <c r="H30" s="82" t="e">
        <f t="shared" ca="1" si="0"/>
        <v>#NAME?</v>
      </c>
    </row>
    <row r="31" spans="2:8" ht="14.25">
      <c r="B31" t="str">
        <f>'ePO-Glossary'!B33</f>
        <v>Award Criterion Type</v>
      </c>
      <c r="C31">
        <f>ROW('ePO-Glossary'!B33)</f>
        <v>33</v>
      </c>
      <c r="D31" t="s">
        <v>260</v>
      </c>
      <c r="E31">
        <v>100</v>
      </c>
      <c r="F31" t="s">
        <v>260</v>
      </c>
      <c r="G31">
        <v>99</v>
      </c>
      <c r="H31" s="82" t="e">
        <f t="shared" ca="1" si="0"/>
        <v>#NAME?</v>
      </c>
    </row>
    <row r="32" spans="2:8" ht="14.25">
      <c r="B32" t="str">
        <f>'ePO-Glossary'!B34</f>
        <v>Award Criterion Type</v>
      </c>
      <c r="C32">
        <f>ROW('ePO-Glossary'!B34)</f>
        <v>34</v>
      </c>
      <c r="D32" t="s">
        <v>266</v>
      </c>
      <c r="E32">
        <v>106</v>
      </c>
      <c r="F32" t="s">
        <v>266</v>
      </c>
      <c r="G32">
        <v>101</v>
      </c>
      <c r="H32" s="82" t="e">
        <f t="shared" ca="1" si="0"/>
        <v>#NAME?</v>
      </c>
    </row>
    <row r="33" spans="2:8" ht="14.25">
      <c r="B33" t="str">
        <f>'ePO-Glossary'!B35</f>
        <v>Award Criterion Type</v>
      </c>
      <c r="C33">
        <f>ROW('ePO-Glossary'!B35)</f>
        <v>35</v>
      </c>
      <c r="D33" t="s">
        <v>278</v>
      </c>
      <c r="E33">
        <v>112</v>
      </c>
      <c r="F33" t="s">
        <v>278</v>
      </c>
      <c r="G33">
        <v>107</v>
      </c>
      <c r="H33" s="82" t="e">
        <f t="shared" ca="1" si="0"/>
        <v>#NAME?</v>
      </c>
    </row>
    <row r="34" spans="2:8" ht="14.25">
      <c r="B34" t="str">
        <f>'ePO-Glossary'!B36</f>
        <v>Award Criterion Type</v>
      </c>
      <c r="C34">
        <f>ROW('ePO-Glossary'!B36)</f>
        <v>36</v>
      </c>
      <c r="D34" t="s">
        <v>292</v>
      </c>
      <c r="E34">
        <v>115</v>
      </c>
      <c r="F34" t="s">
        <v>292</v>
      </c>
      <c r="G34">
        <v>113</v>
      </c>
      <c r="H34" s="82" t="e">
        <f t="shared" ca="1" si="0"/>
        <v>#NAME?</v>
      </c>
    </row>
    <row r="35" spans="2:8" ht="14.25">
      <c r="B35" t="str">
        <f>'ePO-Glossary'!B37</f>
        <v>Award Criterion Type</v>
      </c>
      <c r="C35">
        <f>ROW('ePO-Glossary'!B37)</f>
        <v>37</v>
      </c>
      <c r="D35" t="s">
        <v>299</v>
      </c>
      <c r="E35">
        <v>118</v>
      </c>
      <c r="F35" t="s">
        <v>299</v>
      </c>
      <c r="G35">
        <v>116</v>
      </c>
      <c r="H35" s="82" t="e">
        <f t="shared" ca="1" si="0"/>
        <v>#NAME?</v>
      </c>
    </row>
    <row r="36" spans="2:8" ht="14.25">
      <c r="B36" t="str">
        <f>'ePO-Glossary'!B38</f>
        <v>Award Date Scheduled</v>
      </c>
      <c r="C36">
        <f>ROW('ePO-Glossary'!B38)</f>
        <v>38</v>
      </c>
      <c r="D36" t="s">
        <v>308</v>
      </c>
      <c r="E36">
        <v>119</v>
      </c>
      <c r="F36" t="s">
        <v>308</v>
      </c>
      <c r="G36">
        <v>119</v>
      </c>
      <c r="H36" s="82" t="e">
        <f t="shared" ca="1" si="0"/>
        <v>#NAME?</v>
      </c>
    </row>
    <row r="37" spans="2:8" ht="14.25">
      <c r="B37" t="str">
        <f>'ePO-Glossary'!B39</f>
        <v>Awarded Contract</v>
      </c>
      <c r="C37">
        <f>ROW('ePO-Glossary'!B39)</f>
        <v>39</v>
      </c>
      <c r="D37" t="s">
        <v>312</v>
      </c>
      <c r="E37">
        <v>121</v>
      </c>
      <c r="F37" t="s">
        <v>312</v>
      </c>
      <c r="G37">
        <v>120</v>
      </c>
      <c r="H37" s="82" t="e">
        <f t="shared" ca="1" si="0"/>
        <v>#NAME?</v>
      </c>
    </row>
    <row r="38" spans="2:8" ht="14.25">
      <c r="B38" t="str">
        <f>'ePO-Glossary'!B40</f>
        <v>Awarded Contract</v>
      </c>
      <c r="C38">
        <f>ROW('ePO-Glossary'!B40)</f>
        <v>40</v>
      </c>
      <c r="D38" t="s">
        <v>316</v>
      </c>
      <c r="E38">
        <v>126</v>
      </c>
      <c r="F38" t="s">
        <v>316</v>
      </c>
      <c r="G38">
        <v>122</v>
      </c>
      <c r="H38" s="82" t="e">
        <f t="shared" ca="1" si="0"/>
        <v>#NAME?</v>
      </c>
    </row>
    <row r="39" spans="2:8" ht="14.25">
      <c r="B39" t="str">
        <f>'ePO-Glossary'!B41</f>
        <v>Awarded Contract</v>
      </c>
      <c r="C39">
        <f>ROW('ePO-Glossary'!B41)</f>
        <v>41</v>
      </c>
      <c r="D39" t="s">
        <v>326</v>
      </c>
      <c r="E39">
        <v>128</v>
      </c>
      <c r="F39" t="s">
        <v>326</v>
      </c>
      <c r="G39">
        <v>127</v>
      </c>
      <c r="H39" s="82" t="e">
        <f t="shared" ca="1" si="0"/>
        <v>#NAME?</v>
      </c>
    </row>
    <row r="40" spans="2:8" ht="14.25">
      <c r="B40" t="str">
        <f>'ePO-Glossary'!B42</f>
        <v>Awarded Contract</v>
      </c>
      <c r="C40">
        <f>ROW('ePO-Glossary'!B42)</f>
        <v>42</v>
      </c>
      <c r="D40" t="s">
        <v>331</v>
      </c>
      <c r="E40">
        <v>131</v>
      </c>
      <c r="F40" t="s">
        <v>331</v>
      </c>
      <c r="G40">
        <v>129</v>
      </c>
      <c r="H40" s="82" t="e">
        <f t="shared" ref="H40:H71" ca="1" si="1">concat(concat("https://docs.google.com/spreadsheets/d/1zw9aR8GDIDUiTDtSznMxDlZQEAGb8uNzib9KBZLf5yE/edit#gid=0&amp;range=A",G40),concat(":X",E40))</f>
        <v>#NAME?</v>
      </c>
    </row>
    <row r="41" spans="2:8" ht="14.25">
      <c r="B41" t="str">
        <f>'ePO-Glossary'!B43</f>
        <v>Awarded Contract</v>
      </c>
      <c r="C41">
        <f>ROW('ePO-Glossary'!B43)</f>
        <v>43</v>
      </c>
      <c r="D41" t="s">
        <v>337</v>
      </c>
      <c r="E41">
        <v>136</v>
      </c>
      <c r="F41" t="s">
        <v>337</v>
      </c>
      <c r="G41">
        <v>132</v>
      </c>
      <c r="H41" s="82" t="e">
        <f t="shared" ca="1" si="1"/>
        <v>#NAME?</v>
      </c>
    </row>
    <row r="42" spans="2:8" ht="14.25">
      <c r="B42" t="str">
        <f>'ePO-Glossary'!B44</f>
        <v>Awarded To Group</v>
      </c>
      <c r="C42">
        <f>ROW('ePO-Glossary'!B44)</f>
        <v>44</v>
      </c>
      <c r="D42" t="s">
        <v>345</v>
      </c>
      <c r="E42">
        <v>138</v>
      </c>
      <c r="F42" t="s">
        <v>345</v>
      </c>
      <c r="G42">
        <v>137</v>
      </c>
      <c r="H42" s="82" t="e">
        <f t="shared" ca="1" si="1"/>
        <v>#NAME?</v>
      </c>
    </row>
    <row r="43" spans="2:8" ht="14.25">
      <c r="B43" t="str">
        <f>'ePO-Glossary'!B45</f>
        <v>Awarded To Group</v>
      </c>
      <c r="C43">
        <f>ROW('ePO-Glossary'!B45)</f>
        <v>45</v>
      </c>
      <c r="D43" t="s">
        <v>353</v>
      </c>
      <c r="E43">
        <v>140</v>
      </c>
      <c r="F43" t="s">
        <v>353</v>
      </c>
      <c r="G43">
        <v>139</v>
      </c>
      <c r="H43" s="82" t="e">
        <f t="shared" ca="1" si="1"/>
        <v>#NAME?</v>
      </c>
    </row>
    <row r="44" spans="2:8" ht="14.25">
      <c r="B44" t="str">
        <f>'ePO-Glossary'!B46</f>
        <v>Awarded To SME</v>
      </c>
      <c r="C44">
        <f>ROW('ePO-Glossary'!B46)</f>
        <v>46</v>
      </c>
      <c r="D44" t="s">
        <v>358</v>
      </c>
      <c r="E44">
        <v>144</v>
      </c>
      <c r="F44" t="s">
        <v>358</v>
      </c>
      <c r="G44">
        <v>141</v>
      </c>
      <c r="H44" s="82" t="e">
        <f t="shared" ca="1" si="1"/>
        <v>#NAME?</v>
      </c>
    </row>
    <row r="45" spans="2:8" ht="14.25">
      <c r="B45" t="str">
        <f>'ePO-Glossary'!B47</f>
        <v>Awarded To SME</v>
      </c>
      <c r="C45">
        <f>ROW('ePO-Glossary'!B47)</f>
        <v>47</v>
      </c>
      <c r="D45" t="s">
        <v>365</v>
      </c>
      <c r="E45">
        <v>148</v>
      </c>
      <c r="F45" t="s">
        <v>365</v>
      </c>
      <c r="G45">
        <v>145</v>
      </c>
      <c r="H45" s="82" t="e">
        <f t="shared" ca="1" si="1"/>
        <v>#NAME?</v>
      </c>
    </row>
    <row r="46" spans="2:8" ht="14.25">
      <c r="B46" t="str">
        <f>'ePO-Glossary'!B48</f>
        <v>Bargain Purchase Value</v>
      </c>
      <c r="C46">
        <f>ROW('ePO-Glossary'!B48)</f>
        <v>48</v>
      </c>
      <c r="D46" t="s">
        <v>373</v>
      </c>
      <c r="E46">
        <v>153</v>
      </c>
      <c r="F46" t="s">
        <v>373</v>
      </c>
      <c r="G46">
        <v>149</v>
      </c>
      <c r="H46" s="82" t="e">
        <f t="shared" ca="1" si="1"/>
        <v>#NAME?</v>
      </c>
    </row>
    <row r="47" spans="2:8" ht="14.25">
      <c r="B47" t="str">
        <f>'ePO-Glossary'!B49</f>
        <v>Bargain Purchase Value</v>
      </c>
      <c r="C47">
        <f>ROW('ePO-Glossary'!B49)</f>
        <v>49</v>
      </c>
      <c r="D47" t="s">
        <v>383</v>
      </c>
      <c r="E47">
        <v>157</v>
      </c>
      <c r="F47" t="s">
        <v>383</v>
      </c>
      <c r="G47">
        <v>154</v>
      </c>
      <c r="H47" s="82" t="e">
        <f t="shared" ca="1" si="1"/>
        <v>#NAME?</v>
      </c>
    </row>
    <row r="48" spans="2:8" ht="14.25">
      <c r="B48" t="str">
        <f>'ePO-Glossary'!B50</f>
        <v>Bargain Purchase Value</v>
      </c>
      <c r="C48">
        <f>ROW('ePO-Glossary'!B50)</f>
        <v>50</v>
      </c>
      <c r="D48" t="s">
        <v>392</v>
      </c>
      <c r="E48">
        <v>162</v>
      </c>
      <c r="F48" t="s">
        <v>392</v>
      </c>
      <c r="G48">
        <v>158</v>
      </c>
      <c r="H48" s="82" t="e">
        <f t="shared" ca="1" si="1"/>
        <v>#NAME?</v>
      </c>
    </row>
    <row r="49" spans="2:8" ht="14.25">
      <c r="B49" t="str">
        <f>'ePO-Glossary'!B51</f>
        <v>Buyer</v>
      </c>
      <c r="C49">
        <f>ROW('ePO-Glossary'!B51)</f>
        <v>51</v>
      </c>
      <c r="D49" t="s">
        <v>400</v>
      </c>
      <c r="E49">
        <v>163</v>
      </c>
      <c r="F49" t="s">
        <v>400</v>
      </c>
      <c r="G49">
        <v>163</v>
      </c>
      <c r="H49" s="82" t="e">
        <f t="shared" ca="1" si="1"/>
        <v>#NAME?</v>
      </c>
    </row>
    <row r="50" spans="2:8" ht="14.25">
      <c r="B50" t="str">
        <f>'ePO-Glossary'!B52</f>
        <v>Buyer</v>
      </c>
      <c r="C50">
        <f>ROW('ePO-Glossary'!B52)</f>
        <v>52</v>
      </c>
      <c r="D50" t="s">
        <v>404</v>
      </c>
      <c r="E50">
        <v>170</v>
      </c>
      <c r="F50" t="s">
        <v>404</v>
      </c>
      <c r="G50">
        <v>164</v>
      </c>
      <c r="H50" s="82" t="e">
        <f t="shared" ca="1" si="1"/>
        <v>#NAME?</v>
      </c>
    </row>
    <row r="51" spans="2:8" ht="14.25">
      <c r="B51" t="str">
        <f>'ePO-Glossary'!B53</f>
        <v>Buyer</v>
      </c>
      <c r="C51">
        <f>ROW('ePO-Glossary'!B53)</f>
        <v>53</v>
      </c>
      <c r="D51" t="s">
        <v>418</v>
      </c>
      <c r="E51">
        <v>177</v>
      </c>
      <c r="F51" t="s">
        <v>418</v>
      </c>
      <c r="G51">
        <v>171</v>
      </c>
      <c r="H51" s="82" t="e">
        <f t="shared" ca="1" si="1"/>
        <v>#NAME?</v>
      </c>
    </row>
    <row r="52" spans="2:8" ht="14.25">
      <c r="B52" t="str">
        <f>'ePO-Glossary'!B54</f>
        <v>Buyer</v>
      </c>
      <c r="C52">
        <f>ROW('ePO-Glossary'!B54)</f>
        <v>54</v>
      </c>
      <c r="D52" t="s">
        <v>431</v>
      </c>
      <c r="E52">
        <v>179</v>
      </c>
      <c r="F52" t="s">
        <v>431</v>
      </c>
      <c r="G52">
        <v>178</v>
      </c>
      <c r="H52" s="82" t="e">
        <f t="shared" ca="1" si="1"/>
        <v>#NAME?</v>
      </c>
    </row>
    <row r="53" spans="2:8" ht="14.25">
      <c r="B53" t="str">
        <f>'ePO-Glossary'!B55</f>
        <v>Buyer</v>
      </c>
      <c r="C53">
        <f>ROW('ePO-Glossary'!B55)</f>
        <v>55</v>
      </c>
      <c r="D53" t="s">
        <v>437</v>
      </c>
      <c r="E53">
        <v>184</v>
      </c>
      <c r="F53" t="s">
        <v>437</v>
      </c>
      <c r="G53">
        <v>180</v>
      </c>
      <c r="H53" s="82" t="e">
        <f t="shared" ca="1" si="1"/>
        <v>#NAME?</v>
      </c>
    </row>
    <row r="54" spans="2:8" ht="14.25">
      <c r="B54" t="str">
        <f>'ePO-Glossary'!B56</f>
        <v>Buyer</v>
      </c>
      <c r="C54">
        <f>ROW('ePO-Glossary'!B56)</f>
        <v>56</v>
      </c>
      <c r="D54" t="s">
        <v>448</v>
      </c>
      <c r="E54">
        <v>188</v>
      </c>
      <c r="F54" t="s">
        <v>448</v>
      </c>
      <c r="G54">
        <v>185</v>
      </c>
      <c r="H54" s="82" t="e">
        <f t="shared" ca="1" si="1"/>
        <v>#NAME?</v>
      </c>
    </row>
    <row r="55" spans="2:8" ht="14.25">
      <c r="B55" t="str">
        <f>'ePO-Glossary'!B57</f>
        <v>Buyer</v>
      </c>
      <c r="C55">
        <f>ROW('ePO-Glossary'!B57)</f>
        <v>57</v>
      </c>
      <c r="D55" t="s">
        <v>457</v>
      </c>
      <c r="E55">
        <v>192</v>
      </c>
      <c r="F55" t="s">
        <v>457</v>
      </c>
      <c r="G55">
        <v>189</v>
      </c>
      <c r="H55" s="82" t="e">
        <f t="shared" ca="1" si="1"/>
        <v>#NAME?</v>
      </c>
    </row>
    <row r="56" spans="2:8" ht="14.25">
      <c r="B56" t="str">
        <f>'ePO-Glossary'!B58</f>
        <v>Buyer</v>
      </c>
      <c r="C56">
        <f>ROW('ePO-Glossary'!B58)</f>
        <v>58</v>
      </c>
      <c r="D56" t="s">
        <v>464</v>
      </c>
      <c r="E56">
        <v>196</v>
      </c>
      <c r="F56" t="s">
        <v>464</v>
      </c>
      <c r="G56">
        <v>193</v>
      </c>
      <c r="H56" s="82" t="e">
        <f t="shared" ca="1" si="1"/>
        <v>#NAME?</v>
      </c>
    </row>
    <row r="57" spans="2:8" ht="14.25">
      <c r="B57" t="str">
        <f>'ePO-Glossary'!B59</f>
        <v>Buyer</v>
      </c>
      <c r="C57">
        <f>ROW('ePO-Glossary'!B59)</f>
        <v>59</v>
      </c>
      <c r="D57" t="s">
        <v>501</v>
      </c>
      <c r="E57">
        <v>214</v>
      </c>
      <c r="F57" t="s">
        <v>501</v>
      </c>
      <c r="G57">
        <v>214</v>
      </c>
      <c r="H57" s="82" t="e">
        <f t="shared" ca="1" si="1"/>
        <v>#NAME?</v>
      </c>
    </row>
    <row r="58" spans="2:8" ht="14.25">
      <c r="B58" t="str">
        <f>'ePO-Glossary'!B60</f>
        <v>Buyer</v>
      </c>
      <c r="C58">
        <f>ROW('ePO-Glossary'!B60)</f>
        <v>60</v>
      </c>
      <c r="D58" t="s">
        <v>470</v>
      </c>
      <c r="E58">
        <v>203</v>
      </c>
      <c r="F58" t="s">
        <v>470</v>
      </c>
      <c r="G58">
        <v>197</v>
      </c>
      <c r="H58" s="82" t="e">
        <f t="shared" ca="1" si="1"/>
        <v>#NAME?</v>
      </c>
    </row>
    <row r="59" spans="2:8" ht="14.25">
      <c r="B59" t="str">
        <f>'ePO-Glossary'!B61</f>
        <v>Buyer</v>
      </c>
      <c r="C59">
        <f>ROW('ePO-Glossary'!B61)</f>
        <v>61</v>
      </c>
      <c r="D59" t="s">
        <v>481</v>
      </c>
      <c r="E59">
        <v>207</v>
      </c>
      <c r="F59" t="s">
        <v>481</v>
      </c>
      <c r="G59">
        <v>204</v>
      </c>
      <c r="H59" s="82" t="e">
        <f t="shared" ca="1" si="1"/>
        <v>#NAME?</v>
      </c>
    </row>
    <row r="60" spans="2:8" ht="14.25">
      <c r="B60" t="str">
        <f>'ePO-Glossary'!B62</f>
        <v>Buyer</v>
      </c>
      <c r="C60">
        <f>ROW('ePO-Glossary'!B62)</f>
        <v>62</v>
      </c>
      <c r="D60" t="s">
        <v>491</v>
      </c>
      <c r="E60">
        <v>213</v>
      </c>
      <c r="F60" t="s">
        <v>491</v>
      </c>
      <c r="G60">
        <v>208</v>
      </c>
      <c r="H60" s="82" t="e">
        <f t="shared" ca="1" si="1"/>
        <v>#NAME?</v>
      </c>
    </row>
    <row r="61" spans="2:8" ht="14.25">
      <c r="B61" t="str">
        <f>'ePO-Glossary'!B63</f>
        <v>Buyer  Party</v>
      </c>
      <c r="C61">
        <f>ROW('ePO-Glossary'!B63)</f>
        <v>63</v>
      </c>
      <c r="D61" t="s">
        <v>506</v>
      </c>
      <c r="E61">
        <v>219</v>
      </c>
      <c r="F61" t="s">
        <v>506</v>
      </c>
      <c r="G61">
        <v>215</v>
      </c>
      <c r="H61" s="82" t="e">
        <f t="shared" ca="1" si="1"/>
        <v>#NAME?</v>
      </c>
    </row>
    <row r="62" spans="2:8" ht="14.25">
      <c r="B62" t="str">
        <f>'ePO-Glossary'!B64</f>
        <v>Buyer  Party</v>
      </c>
      <c r="C62">
        <f>ROW('ePO-Glossary'!B64)</f>
        <v>64</v>
      </c>
      <c r="D62" t="s">
        <v>517</v>
      </c>
      <c r="E62">
        <v>223</v>
      </c>
      <c r="F62" t="s">
        <v>517</v>
      </c>
      <c r="G62">
        <v>220</v>
      </c>
      <c r="H62" s="82" t="e">
        <f t="shared" ca="1" si="1"/>
        <v>#NAME?</v>
      </c>
    </row>
    <row r="63" spans="2:8" ht="14.25">
      <c r="B63" t="str">
        <f>'ePO-Glossary'!B65</f>
        <v>Buyer  Party</v>
      </c>
      <c r="C63">
        <f>ROW('ePO-Glossary'!B65)</f>
        <v>65</v>
      </c>
      <c r="D63" t="s">
        <v>523</v>
      </c>
      <c r="E63">
        <v>227</v>
      </c>
      <c r="F63" t="s">
        <v>523</v>
      </c>
      <c r="G63">
        <v>224</v>
      </c>
      <c r="H63" s="82" t="e">
        <f t="shared" ca="1" si="1"/>
        <v>#NAME?</v>
      </c>
    </row>
    <row r="64" spans="2:8" ht="14.25">
      <c r="B64" t="str">
        <f>'ePO-Glossary'!B66</f>
        <v>Buyer  Party</v>
      </c>
      <c r="C64">
        <f>ROW('ePO-Glossary'!B66)</f>
        <v>66</v>
      </c>
      <c r="D64" t="s">
        <v>532</v>
      </c>
      <c r="E64">
        <v>229</v>
      </c>
      <c r="F64" t="s">
        <v>532</v>
      </c>
      <c r="G64">
        <v>228</v>
      </c>
      <c r="H64" s="82" t="e">
        <f t="shared" ca="1" si="1"/>
        <v>#NAME?</v>
      </c>
    </row>
    <row r="65" spans="2:8" ht="14.25">
      <c r="B65" t="str">
        <f>'ePO-Glossary'!B67</f>
        <v>Buyer  Party</v>
      </c>
      <c r="C65">
        <f>ROW('ePO-Glossary'!B67)</f>
        <v>67</v>
      </c>
      <c r="D65" t="s">
        <v>537</v>
      </c>
      <c r="E65">
        <v>231</v>
      </c>
      <c r="F65" t="s">
        <v>537</v>
      </c>
      <c r="G65">
        <v>230</v>
      </c>
      <c r="H65" s="82" t="e">
        <f t="shared" ca="1" si="1"/>
        <v>#NAME?</v>
      </c>
    </row>
    <row r="66" spans="2:8" ht="14.25">
      <c r="B66" t="str">
        <f>'ePO-Glossary'!B68</f>
        <v>Buyer  Party</v>
      </c>
      <c r="C66">
        <f>ROW('ePO-Glossary'!B68)</f>
        <v>68</v>
      </c>
      <c r="D66" t="s">
        <v>542</v>
      </c>
      <c r="E66">
        <v>235</v>
      </c>
      <c r="F66" t="s">
        <v>542</v>
      </c>
      <c r="G66">
        <v>232</v>
      </c>
      <c r="H66" s="82" t="e">
        <f t="shared" ca="1" si="1"/>
        <v>#NAME?</v>
      </c>
    </row>
    <row r="67" spans="2:8" ht="14.25">
      <c r="B67" t="str">
        <f>'ePO-Glossary'!B69</f>
        <v>Buyer Profile</v>
      </c>
      <c r="C67">
        <f>ROW('ePO-Glossary'!B69)</f>
        <v>69</v>
      </c>
      <c r="D67" t="s">
        <v>551</v>
      </c>
      <c r="E67">
        <v>237</v>
      </c>
      <c r="F67" t="s">
        <v>551</v>
      </c>
      <c r="G67">
        <v>236</v>
      </c>
      <c r="H67" s="82" t="e">
        <f t="shared" ca="1" si="1"/>
        <v>#NAME?</v>
      </c>
    </row>
    <row r="68" spans="2:8" ht="14.25">
      <c r="B68" t="str">
        <f>'ePO-Glossary'!B70</f>
        <v>Buyer Profile</v>
      </c>
      <c r="C68">
        <f>ROW('ePO-Glossary'!B70)</f>
        <v>70</v>
      </c>
      <c r="D68" t="s">
        <v>557</v>
      </c>
      <c r="E68">
        <v>239</v>
      </c>
      <c r="F68" t="s">
        <v>557</v>
      </c>
      <c r="G68">
        <v>238</v>
      </c>
      <c r="H68" s="82" t="e">
        <f t="shared" ca="1" si="1"/>
        <v>#NAME?</v>
      </c>
    </row>
    <row r="69" spans="2:8" ht="14.25">
      <c r="B69" t="str">
        <f>'ePO-Glossary'!B71</f>
        <v>Buyer Profile</v>
      </c>
      <c r="C69">
        <f>ROW('ePO-Glossary'!B71)</f>
        <v>71</v>
      </c>
      <c r="D69" t="s">
        <v>564</v>
      </c>
      <c r="E69">
        <v>243</v>
      </c>
      <c r="F69" t="s">
        <v>564</v>
      </c>
      <c r="G69">
        <v>240</v>
      </c>
      <c r="H69" s="82" t="e">
        <f t="shared" ca="1" si="1"/>
        <v>#NAME?</v>
      </c>
    </row>
    <row r="70" spans="2:8" ht="14.25">
      <c r="B70" t="str">
        <f>'ePO-Glossary'!B72</f>
        <v>Buyer Profile</v>
      </c>
      <c r="C70">
        <f>ROW('ePO-Glossary'!B72)</f>
        <v>72</v>
      </c>
      <c r="D70" t="s">
        <v>574</v>
      </c>
      <c r="E70">
        <v>245</v>
      </c>
      <c r="F70" t="s">
        <v>574</v>
      </c>
      <c r="G70">
        <v>244</v>
      </c>
      <c r="H70" s="82" t="e">
        <f t="shared" ca="1" si="1"/>
        <v>#NAME?</v>
      </c>
    </row>
    <row r="71" spans="2:8" ht="14.25">
      <c r="B71" t="str">
        <f>'ePO-Glossary'!B73</f>
        <v>Buyer Role</v>
      </c>
      <c r="C71">
        <f>ROW('ePO-Glossary'!B73)</f>
        <v>73</v>
      </c>
      <c r="D71" t="s">
        <v>2306</v>
      </c>
      <c r="E71">
        <v>250</v>
      </c>
      <c r="F71" t="s">
        <v>2306</v>
      </c>
      <c r="G71">
        <v>250</v>
      </c>
      <c r="H71" s="82" t="e">
        <f t="shared" ca="1" si="1"/>
        <v>#NAME?</v>
      </c>
    </row>
    <row r="72" spans="2:8" ht="14.25">
      <c r="B72" t="str">
        <f>'ePO-Glossary'!B74</f>
        <v>Buyer Role</v>
      </c>
      <c r="C72">
        <f>ROW('ePO-Glossary'!B74)</f>
        <v>74</v>
      </c>
      <c r="D72" t="s">
        <v>579</v>
      </c>
      <c r="E72">
        <v>249</v>
      </c>
      <c r="F72" t="s">
        <v>579</v>
      </c>
      <c r="G72">
        <v>246</v>
      </c>
      <c r="H72" s="82" t="e">
        <f t="shared" ref="H72:H103" ca="1" si="2">concat(concat("https://docs.google.com/spreadsheets/d/1zw9aR8GDIDUiTDtSznMxDlZQEAGb8uNzib9KBZLf5yE/edit#gid=0&amp;range=A",G72),concat(":X",E72))</f>
        <v>#NAME?</v>
      </c>
    </row>
    <row r="73" spans="2:8" ht="14.25">
      <c r="B73" t="str">
        <f>'ePO-Glossary'!B75</f>
        <v>Buyer Role</v>
      </c>
      <c r="C73">
        <f>ROW('ePO-Glossary'!B75)</f>
        <v>75</v>
      </c>
      <c r="D73" t="s">
        <v>584</v>
      </c>
      <c r="E73">
        <v>251</v>
      </c>
      <c r="F73" t="s">
        <v>584</v>
      </c>
      <c r="G73">
        <v>251</v>
      </c>
      <c r="H73" s="82" t="e">
        <f t="shared" ca="1" si="2"/>
        <v>#NAME?</v>
      </c>
    </row>
    <row r="74" spans="2:8" ht="14.25">
      <c r="B74" t="str">
        <f>'ePO-Glossary'!B76</f>
        <v>Buyer Role</v>
      </c>
      <c r="C74">
        <f>ROW('ePO-Glossary'!B76)</f>
        <v>76</v>
      </c>
      <c r="D74" t="s">
        <v>588</v>
      </c>
      <c r="E74">
        <v>255</v>
      </c>
      <c r="F74" t="s">
        <v>588</v>
      </c>
      <c r="G74">
        <v>252</v>
      </c>
      <c r="H74" s="82" t="e">
        <f t="shared" ca="1" si="2"/>
        <v>#NAME?</v>
      </c>
    </row>
    <row r="75" spans="2:8" ht="14.25">
      <c r="B75" t="str">
        <f>'ePO-Glossary'!B77</f>
        <v>Buyer Role</v>
      </c>
      <c r="C75">
        <f>ROW('ePO-Glossary'!B77)</f>
        <v>77</v>
      </c>
      <c r="D75" t="s">
        <v>596</v>
      </c>
      <c r="E75">
        <v>260</v>
      </c>
      <c r="F75" t="s">
        <v>596</v>
      </c>
      <c r="G75">
        <v>256</v>
      </c>
      <c r="H75" s="82" t="e">
        <f t="shared" ca="1" si="2"/>
        <v>#NAME?</v>
      </c>
    </row>
    <row r="76" spans="2:8" ht="14.25">
      <c r="B76" t="str">
        <f>'ePO-Glossary'!B78</f>
        <v>Calculation Method Value</v>
      </c>
      <c r="C76">
        <f>ROW('ePO-Glossary'!B78)</f>
        <v>78</v>
      </c>
      <c r="D76" t="s">
        <v>603</v>
      </c>
      <c r="E76">
        <v>262</v>
      </c>
      <c r="F76" t="s">
        <v>603</v>
      </c>
      <c r="G76">
        <v>261</v>
      </c>
      <c r="H76" s="82" t="e">
        <f t="shared" ca="1" si="2"/>
        <v>#NAME?</v>
      </c>
    </row>
    <row r="77" spans="2:8" ht="14.25">
      <c r="B77" t="str">
        <f>'ePO-Glossary'!B79</f>
        <v>Calculation Method Value</v>
      </c>
      <c r="C77">
        <f>ROW('ePO-Glossary'!B79)</f>
        <v>79</v>
      </c>
      <c r="D77" t="s">
        <v>608</v>
      </c>
      <c r="E77">
        <v>271</v>
      </c>
      <c r="F77" t="s">
        <v>608</v>
      </c>
      <c r="G77">
        <v>263</v>
      </c>
      <c r="H77" s="82" t="e">
        <f t="shared" ca="1" si="2"/>
        <v>#NAME?</v>
      </c>
    </row>
    <row r="78" spans="2:8" ht="14.25">
      <c r="B78" t="str">
        <f>'ePO-Glossary'!B80</f>
        <v>Calculation Method Value</v>
      </c>
      <c r="C78">
        <f>ROW('ePO-Glossary'!B80)</f>
        <v>80</v>
      </c>
      <c r="D78" t="s">
        <v>627</v>
      </c>
      <c r="E78">
        <v>272</v>
      </c>
      <c r="F78" t="s">
        <v>627</v>
      </c>
      <c r="G78">
        <v>272</v>
      </c>
      <c r="H78" s="82" t="e">
        <f t="shared" ca="1" si="2"/>
        <v>#NAME?</v>
      </c>
    </row>
    <row r="79" spans="2:8" ht="14.25">
      <c r="B79" t="str">
        <f>'ePO-Glossary'!B81</f>
        <v>Call For Tenders</v>
      </c>
      <c r="C79">
        <f>ROW('ePO-Glossary'!B81)</f>
        <v>81</v>
      </c>
      <c r="D79" t="s">
        <v>631</v>
      </c>
      <c r="E79">
        <v>275</v>
      </c>
      <c r="F79" t="s">
        <v>631</v>
      </c>
      <c r="G79">
        <v>273</v>
      </c>
      <c r="H79" s="82" t="e">
        <f t="shared" ca="1" si="2"/>
        <v>#NAME?</v>
      </c>
    </row>
    <row r="80" spans="2:8" ht="14.25">
      <c r="B80" t="str">
        <f>'ePO-Glossary'!B82</f>
        <v>Call For Tenders</v>
      </c>
      <c r="C80">
        <f>ROW('ePO-Glossary'!B82)</f>
        <v>82</v>
      </c>
      <c r="D80" t="s">
        <v>640</v>
      </c>
      <c r="E80">
        <v>279</v>
      </c>
      <c r="F80" t="s">
        <v>640</v>
      </c>
      <c r="G80">
        <v>276</v>
      </c>
      <c r="H80" s="82" t="e">
        <f t="shared" ca="1" si="2"/>
        <v>#NAME?</v>
      </c>
    </row>
    <row r="81" spans="2:8" ht="14.25">
      <c r="B81" t="str">
        <f>'ePO-Glossary'!B83</f>
        <v>Call For Tenders</v>
      </c>
      <c r="C81">
        <f>ROW('ePO-Glossary'!B83)</f>
        <v>83</v>
      </c>
      <c r="D81" t="s">
        <v>646</v>
      </c>
      <c r="E81">
        <v>281</v>
      </c>
      <c r="F81" t="s">
        <v>646</v>
      </c>
      <c r="G81">
        <v>280</v>
      </c>
      <c r="H81" s="82" t="e">
        <f t="shared" ca="1" si="2"/>
        <v>#NAME?</v>
      </c>
    </row>
    <row r="82" spans="2:8" ht="14.25">
      <c r="B82" t="str">
        <f>'ePO-Glossary'!B84</f>
        <v>Candidate</v>
      </c>
      <c r="C82">
        <f>ROW('ePO-Glossary'!B84)</f>
        <v>84</v>
      </c>
      <c r="D82" t="s">
        <v>651</v>
      </c>
      <c r="E82">
        <v>283</v>
      </c>
      <c r="F82" t="s">
        <v>651</v>
      </c>
      <c r="G82">
        <v>282</v>
      </c>
      <c r="H82" s="82" t="e">
        <f t="shared" ca="1" si="2"/>
        <v>#NAME?</v>
      </c>
    </row>
    <row r="83" spans="2:8" ht="14.25">
      <c r="B83" t="str">
        <f>'ePO-Glossary'!B85</f>
        <v>Candidate</v>
      </c>
      <c r="C83">
        <f>ROW('ePO-Glossary'!B85)</f>
        <v>85</v>
      </c>
      <c r="D83" t="s">
        <v>656</v>
      </c>
      <c r="E83">
        <v>285</v>
      </c>
      <c r="F83" t="s">
        <v>656</v>
      </c>
      <c r="G83">
        <v>284</v>
      </c>
      <c r="H83" s="82" t="e">
        <f t="shared" ca="1" si="2"/>
        <v>#NAME?</v>
      </c>
    </row>
    <row r="84" spans="2:8" ht="14.25">
      <c r="B84" t="str">
        <f>'ePO-Glossary'!B86</f>
        <v>Candidate</v>
      </c>
      <c r="C84">
        <f>ROW('ePO-Glossary'!B86)</f>
        <v>86</v>
      </c>
      <c r="D84" t="s">
        <v>661</v>
      </c>
      <c r="E84">
        <v>287</v>
      </c>
      <c r="F84" t="s">
        <v>661</v>
      </c>
      <c r="G84">
        <v>286</v>
      </c>
      <c r="H84" s="82" t="e">
        <f t="shared" ca="1" si="2"/>
        <v>#NAME?</v>
      </c>
    </row>
    <row r="85" spans="2:8" ht="14.25">
      <c r="B85" t="str">
        <f>'ePO-Glossary'!B87</f>
        <v>Candidate</v>
      </c>
      <c r="C85">
        <f>ROW('ePO-Glossary'!B87)</f>
        <v>87</v>
      </c>
      <c r="D85" t="s">
        <v>667</v>
      </c>
      <c r="E85">
        <v>294</v>
      </c>
      <c r="F85" t="s">
        <v>667</v>
      </c>
      <c r="G85">
        <v>288</v>
      </c>
      <c r="H85" s="82" t="e">
        <f t="shared" ca="1" si="2"/>
        <v>#NAME?</v>
      </c>
    </row>
    <row r="86" spans="2:8" ht="14.25">
      <c r="B86" t="str">
        <f>'ePO-Glossary'!B88</f>
        <v>Candidates Limit Criteria</v>
      </c>
      <c r="C86">
        <f>ROW('ePO-Glossary'!B88)</f>
        <v>88</v>
      </c>
      <c r="D86" t="s">
        <v>683</v>
      </c>
      <c r="E86">
        <v>298</v>
      </c>
      <c r="F86" t="s">
        <v>683</v>
      </c>
      <c r="G86">
        <v>295</v>
      </c>
      <c r="H86" s="82" t="e">
        <f t="shared" ca="1" si="2"/>
        <v>#NAME?</v>
      </c>
    </row>
    <row r="87" spans="2:8" ht="14.25">
      <c r="B87" t="str">
        <f>'ePO-Glossary'!B89</f>
        <v>Candidates Limit Criteria</v>
      </c>
      <c r="C87">
        <f>ROW('ePO-Glossary'!B89)</f>
        <v>89</v>
      </c>
      <c r="D87" t="s">
        <v>689</v>
      </c>
      <c r="E87">
        <v>300</v>
      </c>
      <c r="F87" t="s">
        <v>689</v>
      </c>
      <c r="G87">
        <v>299</v>
      </c>
      <c r="H87" s="82" t="e">
        <f t="shared" ca="1" si="2"/>
        <v>#NAME?</v>
      </c>
    </row>
    <row r="88" spans="2:8" ht="14.25">
      <c r="B88" t="str">
        <f>'ePO-Glossary'!B90</f>
        <v>Candidates Limit Criteria</v>
      </c>
      <c r="C88">
        <f>ROW('ePO-Glossary'!B90)</f>
        <v>90</v>
      </c>
      <c r="D88" t="s">
        <v>694</v>
      </c>
      <c r="E88">
        <v>302</v>
      </c>
      <c r="F88" t="s">
        <v>694</v>
      </c>
      <c r="G88">
        <v>301</v>
      </c>
      <c r="H88" s="82" t="e">
        <f t="shared" ca="1" si="2"/>
        <v>#NAME?</v>
      </c>
    </row>
    <row r="89" spans="2:8" ht="14.25">
      <c r="B89" t="str">
        <f>'ePO-Glossary'!B91</f>
        <v>Candidates Limit Criteria</v>
      </c>
      <c r="C89">
        <f>ROW('ePO-Glossary'!B91)</f>
        <v>91</v>
      </c>
      <c r="D89" t="s">
        <v>699</v>
      </c>
      <c r="E89">
        <v>307</v>
      </c>
      <c r="F89" t="s">
        <v>699</v>
      </c>
      <c r="G89">
        <v>303</v>
      </c>
      <c r="H89" s="82" t="e">
        <f t="shared" ca="1" si="2"/>
        <v>#NAME?</v>
      </c>
    </row>
    <row r="90" spans="2:8" ht="14.25">
      <c r="B90" t="str">
        <f>'ePO-Glossary'!B92</f>
        <v>Candidates Limit Criteria</v>
      </c>
      <c r="C90">
        <f>ROW('ePO-Glossary'!B92)</f>
        <v>92</v>
      </c>
      <c r="D90" t="s">
        <v>708</v>
      </c>
      <c r="E90">
        <v>308</v>
      </c>
      <c r="F90" t="s">
        <v>708</v>
      </c>
      <c r="G90">
        <v>308</v>
      </c>
      <c r="H90" s="82" t="e">
        <f t="shared" ca="1" si="2"/>
        <v>#NAME?</v>
      </c>
    </row>
    <row r="91" spans="2:8" ht="14.25">
      <c r="B91" t="str">
        <f>'ePO-Glossary'!B94</f>
        <v>Central Purchasing Body</v>
      </c>
      <c r="C91">
        <f>ROW('ePO-Glossary'!B94)</f>
        <v>94</v>
      </c>
      <c r="D91" t="s">
        <v>712</v>
      </c>
      <c r="E91">
        <v>312</v>
      </c>
      <c r="F91" t="s">
        <v>712</v>
      </c>
      <c r="G91">
        <v>309</v>
      </c>
      <c r="H91" s="82" t="e">
        <f t="shared" ca="1" si="2"/>
        <v>#NAME?</v>
      </c>
    </row>
    <row r="92" spans="2:8" ht="14.25">
      <c r="B92" t="str">
        <f>'ePO-Glossary'!B93</f>
        <v>Central Purchasing Body</v>
      </c>
      <c r="C92">
        <f>ROW('ePO-Glossary'!B93)</f>
        <v>93</v>
      </c>
      <c r="D92" t="s">
        <v>723</v>
      </c>
      <c r="E92">
        <v>319</v>
      </c>
      <c r="F92" t="s">
        <v>723</v>
      </c>
      <c r="G92">
        <v>313</v>
      </c>
      <c r="H92" s="82" t="e">
        <f t="shared" ca="1" si="2"/>
        <v>#NAME?</v>
      </c>
    </row>
    <row r="93" spans="2:8" ht="14.25">
      <c r="B93" t="str">
        <f>'ePO-Glossary'!B95</f>
        <v>Central Purchasing Body</v>
      </c>
      <c r="C93">
        <f>ROW('ePO-Glossary'!B95)</f>
        <v>95</v>
      </c>
      <c r="D93" t="s">
        <v>736</v>
      </c>
      <c r="E93">
        <v>321</v>
      </c>
      <c r="F93" t="s">
        <v>736</v>
      </c>
      <c r="G93">
        <v>320</v>
      </c>
      <c r="H93" s="82" t="e">
        <f t="shared" ca="1" si="2"/>
        <v>#NAME?</v>
      </c>
    </row>
    <row r="94" spans="2:8" ht="14.25">
      <c r="B94" t="str">
        <f>'ePO-Glossary'!B96</f>
        <v>Change</v>
      </c>
      <c r="C94">
        <f>ROW('ePO-Glossary'!B96)</f>
        <v>96</v>
      </c>
      <c r="D94" t="s">
        <v>741</v>
      </c>
      <c r="E94">
        <v>323</v>
      </c>
      <c r="F94" t="s">
        <v>741</v>
      </c>
      <c r="G94">
        <v>322</v>
      </c>
      <c r="H94" s="82" t="e">
        <f t="shared" ca="1" si="2"/>
        <v>#NAME?</v>
      </c>
    </row>
    <row r="95" spans="2:8" ht="14.25">
      <c r="B95" t="str">
        <f>'ePO-Glossary'!B97</f>
        <v>Change</v>
      </c>
      <c r="C95">
        <f>ROW('ePO-Glossary'!B97)</f>
        <v>97</v>
      </c>
      <c r="D95" t="s">
        <v>746</v>
      </c>
      <c r="E95">
        <v>326</v>
      </c>
      <c r="F95" t="s">
        <v>746</v>
      </c>
      <c r="G95">
        <v>324</v>
      </c>
      <c r="H95" s="82" t="e">
        <f t="shared" ca="1" si="2"/>
        <v>#NAME?</v>
      </c>
    </row>
    <row r="96" spans="2:8" ht="14.25">
      <c r="B96" t="str">
        <f>'ePO-Glossary'!B98</f>
        <v>Change Description Code</v>
      </c>
      <c r="C96">
        <f>ROW('ePO-Glossary'!B98)</f>
        <v>98</v>
      </c>
      <c r="D96" t="s">
        <v>753</v>
      </c>
      <c r="E96">
        <v>328</v>
      </c>
      <c r="F96" t="s">
        <v>753</v>
      </c>
      <c r="G96">
        <v>327</v>
      </c>
      <c r="H96" s="82" t="e">
        <f t="shared" ca="1" si="2"/>
        <v>#NAME?</v>
      </c>
    </row>
    <row r="97" spans="2:8" ht="14.25">
      <c r="B97" t="str">
        <f>'ePO-Glossary'!B99</f>
        <v>Change Description Code</v>
      </c>
      <c r="C97">
        <f>ROW('ePO-Glossary'!B99)</f>
        <v>99</v>
      </c>
      <c r="D97" t="s">
        <v>13</v>
      </c>
      <c r="E97">
        <v>330</v>
      </c>
      <c r="F97" t="s">
        <v>13</v>
      </c>
      <c r="G97">
        <v>329</v>
      </c>
      <c r="H97" s="82" t="e">
        <f t="shared" ca="1" si="2"/>
        <v>#NAME?</v>
      </c>
    </row>
    <row r="98" spans="2:8" ht="14.25">
      <c r="B98" t="str">
        <f>'ePO-Glossary'!B100</f>
        <v>Combination Lots</v>
      </c>
      <c r="C98">
        <f>ROW('ePO-Glossary'!B100)</f>
        <v>100</v>
      </c>
      <c r="D98" t="s">
        <v>763</v>
      </c>
      <c r="E98">
        <v>332</v>
      </c>
      <c r="F98" t="s">
        <v>763</v>
      </c>
      <c r="G98">
        <v>331</v>
      </c>
      <c r="H98" s="82" t="e">
        <f t="shared" ca="1" si="2"/>
        <v>#NAME?</v>
      </c>
    </row>
    <row r="99" spans="2:8" ht="14.25">
      <c r="B99" t="str">
        <f>'ePO-Glossary'!B101</f>
        <v>Combination Lots</v>
      </c>
      <c r="C99">
        <f>ROW('ePO-Glossary'!B101)</f>
        <v>101</v>
      </c>
      <c r="D99" t="s">
        <v>769</v>
      </c>
      <c r="E99">
        <v>334</v>
      </c>
      <c r="F99" t="s">
        <v>769</v>
      </c>
      <c r="G99">
        <v>333</v>
      </c>
      <c r="H99" s="82" t="e">
        <f t="shared" ca="1" si="2"/>
        <v>#NAME?</v>
      </c>
    </row>
    <row r="100" spans="2:8" ht="14.25">
      <c r="B100" t="str">
        <f>'ePO-Glossary'!B102</f>
        <v>Combination Lots</v>
      </c>
      <c r="C100">
        <f>ROW('ePO-Glossary'!B102)</f>
        <v>102</v>
      </c>
      <c r="D100" t="s">
        <v>774</v>
      </c>
      <c r="E100">
        <v>337</v>
      </c>
      <c r="F100" t="s">
        <v>774</v>
      </c>
      <c r="G100">
        <v>335</v>
      </c>
      <c r="H100" s="82" t="e">
        <f t="shared" ca="1" si="2"/>
        <v>#NAME?</v>
      </c>
    </row>
    <row r="101" spans="2:8" ht="14.25">
      <c r="B101" t="str">
        <f>'ePO-Glossary'!B103</f>
        <v>Combination Lots</v>
      </c>
      <c r="C101">
        <f>ROW('ePO-Glossary'!B103)</f>
        <v>103</v>
      </c>
      <c r="D101" t="s">
        <v>783</v>
      </c>
      <c r="E101">
        <v>341</v>
      </c>
      <c r="F101" t="s">
        <v>783</v>
      </c>
      <c r="G101">
        <v>338</v>
      </c>
      <c r="H101" s="82" t="e">
        <f t="shared" ca="1" si="2"/>
        <v>#NAME?</v>
      </c>
    </row>
    <row r="102" spans="2:8" ht="14.25">
      <c r="B102" t="str">
        <f>'ePO-Glossary'!B104</f>
        <v>Combination Lots</v>
      </c>
      <c r="C102">
        <f>ROW('ePO-Glossary'!B104)</f>
        <v>104</v>
      </c>
      <c r="D102" t="s">
        <v>793</v>
      </c>
      <c r="E102">
        <v>347</v>
      </c>
      <c r="F102" t="s">
        <v>793</v>
      </c>
      <c r="G102">
        <v>342</v>
      </c>
      <c r="H102" s="82" t="e">
        <f t="shared" ca="1" si="2"/>
        <v>#NAME?</v>
      </c>
    </row>
    <row r="103" spans="2:8" ht="14.25">
      <c r="B103" t="str">
        <f>'ePO-Glossary'!B105</f>
        <v>Combination Lots</v>
      </c>
      <c r="C103">
        <f>ROW('ePO-Glossary'!B105)</f>
        <v>105</v>
      </c>
      <c r="D103" t="s">
        <v>800</v>
      </c>
      <c r="E103">
        <v>348</v>
      </c>
      <c r="F103" t="s">
        <v>800</v>
      </c>
      <c r="G103">
        <v>348</v>
      </c>
      <c r="H103" s="82" t="e">
        <f t="shared" ca="1" si="2"/>
        <v>#NAME?</v>
      </c>
    </row>
    <row r="104" spans="2:8" ht="14.25">
      <c r="B104" t="str">
        <f>'ePO-Glossary'!B106</f>
        <v>Common Procurement Vocabulary (CPV)</v>
      </c>
      <c r="C104">
        <f>ROW('ePO-Glossary'!B106)</f>
        <v>106</v>
      </c>
      <c r="D104" t="s">
        <v>804</v>
      </c>
      <c r="E104">
        <v>351</v>
      </c>
      <c r="F104" t="s">
        <v>804</v>
      </c>
      <c r="G104">
        <v>349</v>
      </c>
      <c r="H104" s="82" t="e">
        <f t="shared" ref="H104:H135" ca="1" si="3">concat(concat("https://docs.google.com/spreadsheets/d/1zw9aR8GDIDUiTDtSznMxDlZQEAGb8uNzib9KBZLf5yE/edit#gid=0&amp;range=A",G104),concat(":X",E104))</f>
        <v>#NAME?</v>
      </c>
    </row>
    <row r="105" spans="2:8" ht="14.25">
      <c r="B105" t="str">
        <f>'ePO-Glossary'!B107</f>
        <v>Common Procurement Vocabulary (CPV)</v>
      </c>
      <c r="C105">
        <f>ROW('ePO-Glossary'!B107)</f>
        <v>107</v>
      </c>
      <c r="D105" t="s">
        <v>813</v>
      </c>
      <c r="E105">
        <v>356</v>
      </c>
      <c r="F105" t="s">
        <v>813</v>
      </c>
      <c r="G105">
        <v>352</v>
      </c>
      <c r="H105" s="82" t="e">
        <f t="shared" ca="1" si="3"/>
        <v>#NAME?</v>
      </c>
    </row>
    <row r="106" spans="2:8" ht="14.25">
      <c r="B106" t="str">
        <f>'ePO-Glossary'!B108</f>
        <v>Common Procurement Vocabulary (CPV)</v>
      </c>
      <c r="C106">
        <f>ROW('ePO-Glossary'!B108)</f>
        <v>108</v>
      </c>
      <c r="D106" t="s">
        <v>822</v>
      </c>
      <c r="E106">
        <v>363</v>
      </c>
      <c r="F106" t="s">
        <v>822</v>
      </c>
      <c r="G106">
        <v>357</v>
      </c>
      <c r="H106" s="82" t="e">
        <f t="shared" ca="1" si="3"/>
        <v>#NAME?</v>
      </c>
    </row>
    <row r="107" spans="2:8" ht="14.25">
      <c r="B107" t="str">
        <f>'ePO-Glossary'!B109</f>
        <v>Common Procurement Vocabulary (CPV)</v>
      </c>
      <c r="C107">
        <f>ROW('ePO-Glossary'!B109)</f>
        <v>109</v>
      </c>
      <c r="D107" t="s">
        <v>835</v>
      </c>
      <c r="E107">
        <v>367</v>
      </c>
      <c r="F107" t="s">
        <v>835</v>
      </c>
      <c r="G107">
        <v>364</v>
      </c>
      <c r="H107" s="82" t="e">
        <f t="shared" ca="1" si="3"/>
        <v>#NAME?</v>
      </c>
    </row>
    <row r="108" spans="2:8" ht="14.25">
      <c r="B108" t="str">
        <f>'ePO-Glossary'!B110</f>
        <v>Common Procurement Vocabulary (CPV)</v>
      </c>
      <c r="C108">
        <f>ROW('ePO-Glossary'!B110)</f>
        <v>110</v>
      </c>
      <c r="D108" t="s">
        <v>843</v>
      </c>
      <c r="E108">
        <v>371</v>
      </c>
      <c r="F108" t="s">
        <v>843</v>
      </c>
      <c r="G108">
        <v>368</v>
      </c>
      <c r="H108" s="82" t="e">
        <f t="shared" ca="1" si="3"/>
        <v>#NAME?</v>
      </c>
    </row>
    <row r="109" spans="2:8" ht="14.25">
      <c r="B109" t="str">
        <f>'ePO-Glossary'!B111</f>
        <v>Common Procurement Vocabulary (CPV)</v>
      </c>
      <c r="C109">
        <f>ROW('ePO-Glossary'!B111)</f>
        <v>111</v>
      </c>
      <c r="D109" t="s">
        <v>852</v>
      </c>
      <c r="E109">
        <v>373</v>
      </c>
      <c r="F109" t="s">
        <v>852</v>
      </c>
      <c r="G109">
        <v>372</v>
      </c>
      <c r="H109" s="82" t="e">
        <f t="shared" ca="1" si="3"/>
        <v>#NAME?</v>
      </c>
    </row>
    <row r="110" spans="2:8" ht="14.25">
      <c r="B110" t="str">
        <f>'ePO-Glossary'!B112</f>
        <v>Community Country Origin</v>
      </c>
      <c r="C110">
        <f>ROW('ePO-Glossary'!B112)</f>
        <v>112</v>
      </c>
      <c r="D110" t="s">
        <v>858</v>
      </c>
      <c r="E110">
        <v>377</v>
      </c>
      <c r="F110" t="s">
        <v>858</v>
      </c>
      <c r="G110">
        <v>374</v>
      </c>
      <c r="H110" s="82" t="e">
        <f t="shared" ca="1" si="3"/>
        <v>#NAME?</v>
      </c>
    </row>
    <row r="111" spans="2:8" ht="14.25">
      <c r="B111" t="str">
        <f>'ePO-Glossary'!B113</f>
        <v>Community Country Origin</v>
      </c>
      <c r="C111">
        <f>ROW('ePO-Glossary'!B113)</f>
        <v>113</v>
      </c>
      <c r="D111" t="s">
        <v>864</v>
      </c>
      <c r="E111">
        <v>381</v>
      </c>
      <c r="F111" t="s">
        <v>864</v>
      </c>
      <c r="G111">
        <v>378</v>
      </c>
      <c r="H111" s="82" t="e">
        <f t="shared" ca="1" si="3"/>
        <v>#NAME?</v>
      </c>
    </row>
    <row r="112" spans="2:8" ht="14.25">
      <c r="B112" t="str">
        <f>'ePO-Glossary'!B114</f>
        <v>Community Country Origin</v>
      </c>
      <c r="C112">
        <f>ROW('ePO-Glossary'!B114)</f>
        <v>114</v>
      </c>
      <c r="D112" t="s">
        <v>872</v>
      </c>
      <c r="E112">
        <v>385</v>
      </c>
      <c r="F112" t="s">
        <v>872</v>
      </c>
      <c r="G112">
        <v>382</v>
      </c>
      <c r="H112" s="82" t="e">
        <f t="shared" ca="1" si="3"/>
        <v>#NAME?</v>
      </c>
    </row>
    <row r="113" spans="2:8" ht="14.25">
      <c r="B113" t="str">
        <f>'ePO-Glossary'!B115</f>
        <v>Concession Description Value</v>
      </c>
      <c r="C113">
        <f>ROW('ePO-Glossary'!B115)</f>
        <v>115</v>
      </c>
      <c r="D113" t="s">
        <v>879</v>
      </c>
      <c r="E113">
        <v>388</v>
      </c>
      <c r="F113" t="s">
        <v>879</v>
      </c>
      <c r="G113">
        <v>386</v>
      </c>
      <c r="H113" s="82" t="e">
        <f t="shared" ca="1" si="3"/>
        <v>#NAME?</v>
      </c>
    </row>
    <row r="114" spans="2:8" ht="14.25">
      <c r="B114" t="str">
        <f>'ePO-Glossary'!B116</f>
        <v>Concession Description Value</v>
      </c>
      <c r="C114">
        <f>ROW('ePO-Glossary'!B116)</f>
        <v>116</v>
      </c>
      <c r="D114" t="s">
        <v>885</v>
      </c>
      <c r="E114">
        <v>392</v>
      </c>
      <c r="F114" t="s">
        <v>885</v>
      </c>
      <c r="G114">
        <v>389</v>
      </c>
      <c r="H114" s="82" t="e">
        <f t="shared" ca="1" si="3"/>
        <v>#NAME?</v>
      </c>
    </row>
    <row r="115" spans="2:8" ht="14.25">
      <c r="B115" t="str">
        <f>'ePO-Glossary'!B117</f>
        <v>Concession Description Value</v>
      </c>
      <c r="C115">
        <f>ROW('ePO-Glossary'!B117)</f>
        <v>117</v>
      </c>
      <c r="D115" t="s">
        <v>2307</v>
      </c>
      <c r="E115">
        <v>397</v>
      </c>
      <c r="F115" t="s">
        <v>2307</v>
      </c>
      <c r="G115">
        <v>393</v>
      </c>
      <c r="H115" s="82" t="e">
        <f t="shared" ca="1" si="3"/>
        <v>#NAME?</v>
      </c>
    </row>
    <row r="116" spans="2:8" ht="14.25">
      <c r="B116" t="str">
        <f>'ePO-Glossary'!B118</f>
        <v>Contact</v>
      </c>
      <c r="C116">
        <f>ROW('ePO-Glossary'!B118)</f>
        <v>118</v>
      </c>
      <c r="D116" t="s">
        <v>898</v>
      </c>
      <c r="E116">
        <v>399</v>
      </c>
      <c r="F116" t="s">
        <v>898</v>
      </c>
      <c r="G116">
        <v>398</v>
      </c>
      <c r="H116" s="82" t="e">
        <f t="shared" ca="1" si="3"/>
        <v>#NAME?</v>
      </c>
    </row>
    <row r="117" spans="2:8" ht="14.25">
      <c r="B117" t="str">
        <f>'ePO-Glossary'!B119</f>
        <v>Contract</v>
      </c>
      <c r="C117">
        <f>ROW('ePO-Glossary'!B119)</f>
        <v>119</v>
      </c>
      <c r="D117" t="s">
        <v>902</v>
      </c>
      <c r="E117">
        <v>404</v>
      </c>
      <c r="F117" t="s">
        <v>902</v>
      </c>
      <c r="G117">
        <v>400</v>
      </c>
      <c r="H117" s="82" t="e">
        <f t="shared" ca="1" si="3"/>
        <v>#NAME?</v>
      </c>
    </row>
    <row r="118" spans="2:8" ht="14.25">
      <c r="B118" t="str">
        <f>'ePO-Glossary'!B120</f>
        <v>Contract</v>
      </c>
      <c r="C118">
        <f>ROW('ePO-Glossary'!B120)</f>
        <v>120</v>
      </c>
      <c r="D118" t="s">
        <v>2308</v>
      </c>
      <c r="E118">
        <v>409</v>
      </c>
      <c r="F118" t="s">
        <v>2308</v>
      </c>
      <c r="G118">
        <v>405</v>
      </c>
      <c r="H118" s="82" t="e">
        <f t="shared" ca="1" si="3"/>
        <v>#NAME?</v>
      </c>
    </row>
    <row r="119" spans="2:8" ht="14.25">
      <c r="B119" t="str">
        <f>'ePO-Glossary'!B121</f>
        <v>Contract Award Notice</v>
      </c>
      <c r="C119">
        <f>ROW('ePO-Glossary'!B121)</f>
        <v>121</v>
      </c>
      <c r="D119" t="s">
        <v>917</v>
      </c>
      <c r="E119">
        <v>416</v>
      </c>
      <c r="F119" t="s">
        <v>917</v>
      </c>
      <c r="G119">
        <v>410</v>
      </c>
      <c r="H119" s="82" t="e">
        <f t="shared" ca="1" si="3"/>
        <v>#NAME?</v>
      </c>
    </row>
    <row r="120" spans="2:8" ht="14.25">
      <c r="B120" t="str">
        <f>'ePO-Glossary'!B122</f>
        <v>Contract Award Notice</v>
      </c>
      <c r="C120">
        <f>ROW('ePO-Glossary'!B122)</f>
        <v>122</v>
      </c>
      <c r="D120" t="s">
        <v>933</v>
      </c>
      <c r="E120">
        <v>420</v>
      </c>
      <c r="F120" t="s">
        <v>933</v>
      </c>
      <c r="G120">
        <v>417</v>
      </c>
      <c r="H120" s="82" t="e">
        <f t="shared" ca="1" si="3"/>
        <v>#NAME?</v>
      </c>
    </row>
    <row r="121" spans="2:8" ht="14.25">
      <c r="B121" t="str">
        <f>'ePO-Glossary'!B123</f>
        <v>Contract Award Notice</v>
      </c>
      <c r="C121">
        <f>ROW('ePO-Glossary'!B123)</f>
        <v>123</v>
      </c>
      <c r="D121" t="s">
        <v>940</v>
      </c>
      <c r="E121">
        <v>422</v>
      </c>
      <c r="F121" t="s">
        <v>940</v>
      </c>
      <c r="G121">
        <v>421</v>
      </c>
      <c r="H121" s="82" t="e">
        <f t="shared" ca="1" si="3"/>
        <v>#NAME?</v>
      </c>
    </row>
    <row r="122" spans="2:8" ht="14.25">
      <c r="B122" t="str">
        <f>'ePO-Glossary'!B124</f>
        <v>Contract Award Notice</v>
      </c>
      <c r="C122">
        <f>ROW('ePO-Glossary'!B124)</f>
        <v>124</v>
      </c>
      <c r="D122" t="s">
        <v>946</v>
      </c>
      <c r="E122">
        <v>424</v>
      </c>
      <c r="F122" t="s">
        <v>946</v>
      </c>
      <c r="G122">
        <v>423</v>
      </c>
      <c r="H122" s="82" t="e">
        <f t="shared" ca="1" si="3"/>
        <v>#NAME?</v>
      </c>
    </row>
    <row r="123" spans="2:8" ht="14.25">
      <c r="B123" t="str">
        <f>'ePO-Glossary'!B125</f>
        <v>Contract Award Notice</v>
      </c>
      <c r="C123">
        <f>ROW('ePO-Glossary'!B125)</f>
        <v>125</v>
      </c>
      <c r="D123" t="s">
        <v>951</v>
      </c>
      <c r="E123">
        <v>426</v>
      </c>
      <c r="F123" t="s">
        <v>951</v>
      </c>
      <c r="G123">
        <v>425</v>
      </c>
      <c r="H123" s="82" t="e">
        <f t="shared" ca="1" si="3"/>
        <v>#NAME?</v>
      </c>
    </row>
    <row r="124" spans="2:8" ht="14.25">
      <c r="B124" t="str">
        <f>'ePO-Glossary'!B126</f>
        <v>Contract Conclusion Date</v>
      </c>
      <c r="C124">
        <f>ROW('ePO-Glossary'!B126)</f>
        <v>126</v>
      </c>
      <c r="D124" t="s">
        <v>957</v>
      </c>
      <c r="E124">
        <v>428</v>
      </c>
      <c r="F124" t="s">
        <v>957</v>
      </c>
      <c r="G124">
        <v>427</v>
      </c>
      <c r="H124" s="82" t="e">
        <f t="shared" ca="1" si="3"/>
        <v>#NAME?</v>
      </c>
    </row>
    <row r="125" spans="2:8" ht="14.25">
      <c r="B125" t="str">
        <f>'ePO-Glossary'!B127</f>
        <v>Contract Conclusion Date</v>
      </c>
      <c r="C125">
        <f>ROW('ePO-Glossary'!B127)</f>
        <v>127</v>
      </c>
      <c r="D125" t="s">
        <v>962</v>
      </c>
      <c r="E125">
        <v>430</v>
      </c>
      <c r="F125" t="s">
        <v>962</v>
      </c>
      <c r="G125">
        <v>429</v>
      </c>
      <c r="H125" s="82" t="e">
        <f t="shared" ca="1" si="3"/>
        <v>#NAME?</v>
      </c>
    </row>
    <row r="126" spans="2:8" ht="14.25">
      <c r="B126" t="str">
        <f>'ePO-Glossary'!B128</f>
        <v>Contract Identifier</v>
      </c>
      <c r="C126">
        <f>ROW('ePO-Glossary'!B128)</f>
        <v>128</v>
      </c>
      <c r="D126" t="s">
        <v>967</v>
      </c>
      <c r="E126">
        <v>433</v>
      </c>
      <c r="F126" t="s">
        <v>967</v>
      </c>
      <c r="G126">
        <v>431</v>
      </c>
      <c r="H126" s="82" t="e">
        <f t="shared" ca="1" si="3"/>
        <v>#NAME?</v>
      </c>
    </row>
    <row r="127" spans="2:8" ht="14.25">
      <c r="B127" t="str">
        <f>'ePO-Glossary'!B129</f>
        <v>Contract Identifier</v>
      </c>
      <c r="C127">
        <f>ROW('ePO-Glossary'!B129)</f>
        <v>129</v>
      </c>
      <c r="D127" t="s">
        <v>973</v>
      </c>
      <c r="E127">
        <v>436</v>
      </c>
      <c r="F127" t="s">
        <v>973</v>
      </c>
      <c r="G127">
        <v>434</v>
      </c>
      <c r="H127" s="82" t="e">
        <f t="shared" ca="1" si="3"/>
        <v>#NAME?</v>
      </c>
    </row>
    <row r="128" spans="2:8" ht="14.25">
      <c r="B128" t="str">
        <f>'ePO-Glossary'!B130</f>
        <v>Contract Identifier</v>
      </c>
      <c r="C128">
        <f>ROW('ePO-Glossary'!B130)</f>
        <v>130</v>
      </c>
      <c r="D128" t="s">
        <v>978</v>
      </c>
      <c r="E128">
        <v>439</v>
      </c>
      <c r="F128" t="s">
        <v>978</v>
      </c>
      <c r="G128">
        <v>437</v>
      </c>
      <c r="H128" s="82" t="e">
        <f t="shared" ca="1" si="3"/>
        <v>#NAME?</v>
      </c>
    </row>
    <row r="129" spans="2:8" ht="14.25">
      <c r="B129" t="str">
        <f>'ePO-Glossary'!B131</f>
        <v>Contract Nature</v>
      </c>
      <c r="C129">
        <f>ROW('ePO-Glossary'!B131)</f>
        <v>131</v>
      </c>
      <c r="D129" t="s">
        <v>983</v>
      </c>
      <c r="E129">
        <v>442</v>
      </c>
      <c r="F129" t="s">
        <v>983</v>
      </c>
      <c r="G129">
        <v>440</v>
      </c>
      <c r="H129" s="82" t="e">
        <f t="shared" ca="1" si="3"/>
        <v>#NAME?</v>
      </c>
    </row>
    <row r="130" spans="2:8" ht="14.25">
      <c r="B130" t="str">
        <f>'ePO-Glossary'!B132</f>
        <v>Contract Nature</v>
      </c>
      <c r="C130">
        <f>ROW('ePO-Glossary'!B132)</f>
        <v>132</v>
      </c>
      <c r="D130" t="s">
        <v>989</v>
      </c>
      <c r="E130">
        <v>443</v>
      </c>
      <c r="F130" t="s">
        <v>989</v>
      </c>
      <c r="G130">
        <v>443</v>
      </c>
      <c r="H130" s="82" t="e">
        <f t="shared" ca="1" si="3"/>
        <v>#NAME?</v>
      </c>
    </row>
    <row r="131" spans="2:8" ht="14.25">
      <c r="B131" t="str">
        <f>'ePO-Glossary'!B133</f>
        <v>Contract Nature</v>
      </c>
      <c r="C131">
        <f>ROW('ePO-Glossary'!B133)</f>
        <v>133</v>
      </c>
      <c r="D131" t="s">
        <v>993</v>
      </c>
      <c r="E131">
        <v>449</v>
      </c>
      <c r="F131" t="s">
        <v>993</v>
      </c>
      <c r="G131">
        <v>444</v>
      </c>
      <c r="H131" s="82" t="e">
        <f t="shared" ca="1" si="3"/>
        <v>#NAME?</v>
      </c>
    </row>
    <row r="132" spans="2:8" ht="14.25">
      <c r="B132" t="str">
        <f>'ePO-Glossary'!B134</f>
        <v>Contract Nature</v>
      </c>
      <c r="C132">
        <f>ROW('ePO-Glossary'!B134)</f>
        <v>134</v>
      </c>
      <c r="D132" t="s">
        <v>1008</v>
      </c>
      <c r="E132">
        <v>451</v>
      </c>
      <c r="F132" t="s">
        <v>1008</v>
      </c>
      <c r="G132">
        <v>450</v>
      </c>
      <c r="H132" s="82" t="e">
        <f t="shared" ca="1" si="3"/>
        <v>#NAME?</v>
      </c>
    </row>
    <row r="133" spans="2:8" ht="14.25">
      <c r="D133" t="s">
        <v>1014</v>
      </c>
      <c r="E133">
        <v>453</v>
      </c>
      <c r="F133" t="s">
        <v>1014</v>
      </c>
      <c r="G133">
        <v>452</v>
      </c>
      <c r="H133" s="82" t="e">
        <f t="shared" ca="1" si="3"/>
        <v>#NAME?</v>
      </c>
    </row>
    <row r="134" spans="2:8" ht="14.25">
      <c r="B134" t="str">
        <f>'ePO-Glossary'!B135</f>
        <v>Contract Publication Date</v>
      </c>
      <c r="C134">
        <f>ROW('ePO-Glossary'!B135)</f>
        <v>135</v>
      </c>
      <c r="D134" t="s">
        <v>1021</v>
      </c>
      <c r="E134">
        <v>455</v>
      </c>
      <c r="F134" t="s">
        <v>1021</v>
      </c>
      <c r="G134">
        <v>454</v>
      </c>
      <c r="H134" s="82" t="e">
        <f t="shared" ca="1" si="3"/>
        <v>#NAME?</v>
      </c>
    </row>
    <row r="135" spans="2:8" ht="14.25">
      <c r="B135" t="str">
        <f>'ePO-Glossary'!B136</f>
        <v>Contract Publication Date</v>
      </c>
      <c r="C135">
        <f>ROW('ePO-Glossary'!B136)</f>
        <v>136</v>
      </c>
      <c r="D135" t="s">
        <v>1025</v>
      </c>
      <c r="E135">
        <v>462</v>
      </c>
      <c r="F135" t="s">
        <v>1025</v>
      </c>
      <c r="G135">
        <v>456</v>
      </c>
      <c r="H135" s="82" t="e">
        <f t="shared" ca="1" si="3"/>
        <v>#NAME?</v>
      </c>
    </row>
    <row r="136" spans="2:8" ht="14.25">
      <c r="B136" t="str">
        <f>'ePO-Glossary'!B137</f>
        <v>Contract URI</v>
      </c>
      <c r="C136">
        <f>ROW('ePO-Glossary'!B137)</f>
        <v>137</v>
      </c>
      <c r="D136" t="s">
        <v>1036</v>
      </c>
      <c r="E136">
        <v>468</v>
      </c>
      <c r="F136" t="s">
        <v>1036</v>
      </c>
      <c r="G136">
        <v>463</v>
      </c>
      <c r="H136" s="82" t="e">
        <f t="shared" ref="H136:H167" ca="1" si="4">concat(concat("https://docs.google.com/spreadsheets/d/1zw9aR8GDIDUiTDtSznMxDlZQEAGb8uNzib9KBZLf5yE/edit#gid=0&amp;range=A",G136),concat(":X",E136))</f>
        <v>#NAME?</v>
      </c>
    </row>
    <row r="137" spans="2:8" ht="14.25">
      <c r="B137" t="str">
        <f>'ePO-Glossary'!B138</f>
        <v>Contract URI</v>
      </c>
      <c r="C137">
        <f>ROW('ePO-Glossary'!B138)</f>
        <v>138</v>
      </c>
      <c r="D137" t="s">
        <v>1046</v>
      </c>
      <c r="E137">
        <v>470</v>
      </c>
      <c r="F137" t="s">
        <v>1046</v>
      </c>
      <c r="G137">
        <v>469</v>
      </c>
      <c r="H137" s="82" t="e">
        <f t="shared" ca="1" si="4"/>
        <v>#NAME?</v>
      </c>
    </row>
    <row r="138" spans="2:8" ht="14.25">
      <c r="B138" t="str">
        <f>'ePO-Glossary'!B139</f>
        <v>Country</v>
      </c>
      <c r="C138">
        <f>ROW('ePO-Glossary'!B139)</f>
        <v>139</v>
      </c>
      <c r="D138" t="s">
        <v>1052</v>
      </c>
      <c r="E138">
        <v>474</v>
      </c>
      <c r="F138" t="s">
        <v>1052</v>
      </c>
      <c r="G138">
        <v>471</v>
      </c>
      <c r="H138" s="82" t="e">
        <f t="shared" ca="1" si="4"/>
        <v>#NAME?</v>
      </c>
    </row>
    <row r="139" spans="2:8" ht="14.25">
      <c r="B139" t="str">
        <f>'ePO-Glossary'!B140</f>
        <v>Country</v>
      </c>
      <c r="C139">
        <f>ROW('ePO-Glossary'!B140)</f>
        <v>140</v>
      </c>
      <c r="D139" t="s">
        <v>1059</v>
      </c>
      <c r="E139">
        <v>477</v>
      </c>
      <c r="F139" t="s">
        <v>1059</v>
      </c>
      <c r="G139">
        <v>475</v>
      </c>
      <c r="H139" s="82" t="e">
        <f t="shared" ca="1" si="4"/>
        <v>#NAME?</v>
      </c>
    </row>
    <row r="140" spans="2:8" ht="14.25">
      <c r="B140" t="str">
        <f>'ePO-Glossary'!B141</f>
        <v>Country</v>
      </c>
      <c r="C140">
        <f>ROW('ePO-Glossary'!B141)</f>
        <v>141</v>
      </c>
      <c r="D140" t="s">
        <v>1065</v>
      </c>
      <c r="E140">
        <v>480</v>
      </c>
      <c r="F140" t="s">
        <v>1065</v>
      </c>
      <c r="G140">
        <v>478</v>
      </c>
      <c r="H140" s="82" t="e">
        <f t="shared" ca="1" si="4"/>
        <v>#NAME?</v>
      </c>
    </row>
    <row r="141" spans="2:8" ht="14.25">
      <c r="D141" t="s">
        <v>1071</v>
      </c>
      <c r="E141">
        <v>483</v>
      </c>
      <c r="F141" t="s">
        <v>1071</v>
      </c>
      <c r="G141">
        <v>481</v>
      </c>
      <c r="H141" s="82" t="e">
        <f t="shared" ca="1" si="4"/>
        <v>#NAME?</v>
      </c>
    </row>
    <row r="142" spans="2:8" ht="14.25">
      <c r="B142" t="str">
        <f>'ePO-Glossary'!B142</f>
        <v>Criterion</v>
      </c>
      <c r="C142">
        <f>ROW('ePO-Glossary'!B142)</f>
        <v>142</v>
      </c>
      <c r="D142" t="s">
        <v>1077</v>
      </c>
      <c r="E142">
        <v>485</v>
      </c>
      <c r="F142" t="s">
        <v>1077</v>
      </c>
      <c r="G142">
        <v>484</v>
      </c>
      <c r="H142" s="82" t="e">
        <f t="shared" ca="1" si="4"/>
        <v>#NAME?</v>
      </c>
    </row>
    <row r="143" spans="2:8" ht="14.25">
      <c r="B143" t="str">
        <f>'ePO-Glossary'!B143</f>
        <v>Criterion</v>
      </c>
      <c r="C143">
        <f>ROW('ePO-Glossary'!B143)</f>
        <v>143</v>
      </c>
      <c r="D143" t="s">
        <v>1081</v>
      </c>
      <c r="E143">
        <v>489</v>
      </c>
      <c r="F143" t="s">
        <v>1081</v>
      </c>
      <c r="G143">
        <v>486</v>
      </c>
      <c r="H143" s="82" t="e">
        <f t="shared" ca="1" si="4"/>
        <v>#NAME?</v>
      </c>
    </row>
    <row r="144" spans="2:8" ht="14.25">
      <c r="B144" t="str">
        <f>'ePO-Glossary'!B144</f>
        <v>Criterion</v>
      </c>
      <c r="C144">
        <f>ROW('ePO-Glossary'!B144)</f>
        <v>144</v>
      </c>
      <c r="D144" t="s">
        <v>1088</v>
      </c>
      <c r="E144">
        <v>491</v>
      </c>
      <c r="F144" t="s">
        <v>1088</v>
      </c>
      <c r="G144">
        <v>490</v>
      </c>
      <c r="H144" s="82" t="e">
        <f t="shared" ca="1" si="4"/>
        <v>#NAME?</v>
      </c>
    </row>
    <row r="145" spans="2:8" ht="14.25">
      <c r="B145" t="str">
        <f>'ePO-Glossary'!B145</f>
        <v>Criterion</v>
      </c>
      <c r="C145">
        <f>ROW('ePO-Glossary'!B145)</f>
        <v>145</v>
      </c>
      <c r="D145" t="s">
        <v>1092</v>
      </c>
      <c r="E145">
        <v>493</v>
      </c>
      <c r="F145" t="s">
        <v>1092</v>
      </c>
      <c r="G145">
        <v>492</v>
      </c>
      <c r="H145" s="82" t="e">
        <f t="shared" ca="1" si="4"/>
        <v>#NAME?</v>
      </c>
    </row>
    <row r="146" spans="2:8" ht="14.25">
      <c r="B146" t="str">
        <f>'ePO-Glossary'!B146</f>
        <v>Criterion Weight</v>
      </c>
      <c r="C146">
        <f>ROW('ePO-Glossary'!B146)</f>
        <v>146</v>
      </c>
      <c r="D146" t="s">
        <v>1097</v>
      </c>
      <c r="E146">
        <v>495</v>
      </c>
      <c r="F146" t="s">
        <v>1097</v>
      </c>
      <c r="G146">
        <v>494</v>
      </c>
      <c r="H146" s="82" t="e">
        <f t="shared" ca="1" si="4"/>
        <v>#NAME?</v>
      </c>
    </row>
    <row r="147" spans="2:8" ht="14.25">
      <c r="B147" t="str">
        <f>'ePO-Glossary'!B147</f>
        <v>Criterion Weight</v>
      </c>
      <c r="C147">
        <f>ROW('ePO-Glossary'!B147)</f>
        <v>147</v>
      </c>
      <c r="D147" t="s">
        <v>1103</v>
      </c>
      <c r="E147">
        <v>501</v>
      </c>
      <c r="F147" t="s">
        <v>1103</v>
      </c>
      <c r="G147">
        <v>496</v>
      </c>
      <c r="H147" s="82" t="e">
        <f t="shared" ca="1" si="4"/>
        <v>#NAME?</v>
      </c>
    </row>
    <row r="148" spans="2:8" ht="14.25">
      <c r="B148" t="str">
        <f>'ePO-Glossary'!B148</f>
        <v>Criterion Weight</v>
      </c>
      <c r="C148">
        <f>ROW('ePO-Glossary'!B148)</f>
        <v>148</v>
      </c>
      <c r="D148" t="s">
        <v>1115</v>
      </c>
      <c r="E148">
        <v>503</v>
      </c>
      <c r="F148" t="s">
        <v>1115</v>
      </c>
      <c r="G148">
        <v>502</v>
      </c>
      <c r="H148" s="82" t="e">
        <f t="shared" ca="1" si="4"/>
        <v>#NAME?</v>
      </c>
    </row>
    <row r="149" spans="2:8" ht="14.25">
      <c r="B149" t="str">
        <f>'ePO-Glossary'!B149</f>
        <v>Criterion Weight</v>
      </c>
      <c r="C149">
        <f>ROW('ePO-Glossary'!B149)</f>
        <v>149</v>
      </c>
      <c r="D149" t="s">
        <v>1120</v>
      </c>
      <c r="E149">
        <v>509</v>
      </c>
      <c r="F149" t="s">
        <v>1120</v>
      </c>
      <c r="G149">
        <v>504</v>
      </c>
      <c r="H149" s="82" t="e">
        <f t="shared" ca="1" si="4"/>
        <v>#NAME?</v>
      </c>
    </row>
    <row r="150" spans="2:8" ht="14.25">
      <c r="B150" t="str">
        <f>'ePO-Glossary'!B150</f>
        <v>Criterion Weight</v>
      </c>
      <c r="C150">
        <f>ROW('ePO-Glossary'!B150)</f>
        <v>150</v>
      </c>
      <c r="D150" t="s">
        <v>2258</v>
      </c>
      <c r="E150">
        <v>511</v>
      </c>
      <c r="F150" t="s">
        <v>2258</v>
      </c>
      <c r="G150">
        <v>510</v>
      </c>
      <c r="H150" s="82" t="e">
        <f t="shared" ca="1" si="4"/>
        <v>#NAME?</v>
      </c>
    </row>
    <row r="151" spans="2:8" ht="14.25">
      <c r="B151" t="str">
        <f>'ePO-Glossary'!B151</f>
        <v>Deadline And Description Review</v>
      </c>
      <c r="C151">
        <f>ROW('ePO-Glossary'!B151)</f>
        <v>151</v>
      </c>
      <c r="D151" t="s">
        <v>1131</v>
      </c>
      <c r="E151">
        <v>515</v>
      </c>
      <c r="F151" t="s">
        <v>1131</v>
      </c>
      <c r="G151">
        <v>512</v>
      </c>
      <c r="H151" s="82" t="e">
        <f t="shared" ca="1" si="4"/>
        <v>#NAME?</v>
      </c>
    </row>
    <row r="152" spans="2:8" ht="14.25">
      <c r="B152" t="str">
        <f>'ePO-Glossary'!B152</f>
        <v>Deadline And Description Review</v>
      </c>
      <c r="C152">
        <f>ROW('ePO-Glossary'!B152)</f>
        <v>152</v>
      </c>
      <c r="D152" t="s">
        <v>1139</v>
      </c>
      <c r="E152">
        <v>516</v>
      </c>
      <c r="F152" t="s">
        <v>1139</v>
      </c>
      <c r="G152">
        <v>516</v>
      </c>
      <c r="H152" s="82" t="e">
        <f t="shared" ca="1" si="4"/>
        <v>#NAME?</v>
      </c>
    </row>
    <row r="153" spans="2:8" ht="14.25">
      <c r="B153" t="str">
        <f>'ePO-Glossary'!B153</f>
        <v>Deadline And Description Review</v>
      </c>
      <c r="C153">
        <f>ROW('ePO-Glossary'!B153)</f>
        <v>153</v>
      </c>
      <c r="D153" t="s">
        <v>1143</v>
      </c>
      <c r="E153">
        <v>520</v>
      </c>
      <c r="F153" t="s">
        <v>1143</v>
      </c>
      <c r="G153">
        <v>517</v>
      </c>
      <c r="H153" s="82" t="e">
        <f t="shared" ca="1" si="4"/>
        <v>#NAME?</v>
      </c>
    </row>
    <row r="154" spans="2:8" ht="14.25">
      <c r="B154" t="str">
        <f>'ePO-Glossary'!B154</f>
        <v>Deadline And Description Review</v>
      </c>
      <c r="C154">
        <f>ROW('ePO-Glossary'!B154)</f>
        <v>154</v>
      </c>
      <c r="D154" t="s">
        <v>1152</v>
      </c>
      <c r="E154">
        <v>521</v>
      </c>
      <c r="F154" t="s">
        <v>1152</v>
      </c>
      <c r="G154">
        <v>521</v>
      </c>
      <c r="H154" s="82" t="e">
        <f t="shared" ca="1" si="4"/>
        <v>#NAME?</v>
      </c>
    </row>
    <row r="155" spans="2:8" ht="14.25">
      <c r="B155" t="str">
        <f>'ePO-Glossary'!B155</f>
        <v>Decision Binding Contracting</v>
      </c>
      <c r="C155">
        <f>ROW('ePO-Glossary'!B155)</f>
        <v>155</v>
      </c>
      <c r="D155" t="s">
        <v>1157</v>
      </c>
      <c r="E155">
        <v>523</v>
      </c>
      <c r="F155" t="s">
        <v>1157</v>
      </c>
      <c r="G155">
        <v>522</v>
      </c>
      <c r="H155" s="82" t="e">
        <f t="shared" ca="1" si="4"/>
        <v>#NAME?</v>
      </c>
    </row>
    <row r="156" spans="2:8" ht="14.25">
      <c r="B156" t="str">
        <f>'ePO-Glossary'!B156</f>
        <v>Decision Binding Contracting</v>
      </c>
      <c r="C156">
        <f>ROW('ePO-Glossary'!B156)</f>
        <v>156</v>
      </c>
      <c r="D156" t="s">
        <v>1163</v>
      </c>
      <c r="E156">
        <v>526</v>
      </c>
      <c r="F156" t="s">
        <v>1163</v>
      </c>
      <c r="G156">
        <v>524</v>
      </c>
      <c r="H156" s="82" t="e">
        <f t="shared" ca="1" si="4"/>
        <v>#NAME?</v>
      </c>
    </row>
    <row r="157" spans="2:8" ht="14.25">
      <c r="B157" t="str">
        <f>'ePO-Glossary'!B157</f>
        <v>Decision Binding Contracting</v>
      </c>
      <c r="C157">
        <f>ROW('ePO-Glossary'!B157)</f>
        <v>157</v>
      </c>
      <c r="D157" t="s">
        <v>1170</v>
      </c>
      <c r="E157">
        <v>529</v>
      </c>
      <c r="F157" t="s">
        <v>1170</v>
      </c>
      <c r="G157">
        <v>527</v>
      </c>
      <c r="H157" s="82" t="e">
        <f t="shared" ca="1" si="4"/>
        <v>#NAME?</v>
      </c>
    </row>
    <row r="158" spans="2:8" ht="14.25">
      <c r="B158" t="str">
        <f>'ePO-Glossary'!B158</f>
        <v>Decision Binding Contracting</v>
      </c>
      <c r="C158">
        <f>ROW('ePO-Glossary'!B158)</f>
        <v>158</v>
      </c>
      <c r="D158" t="s">
        <v>1176</v>
      </c>
      <c r="E158">
        <v>534</v>
      </c>
      <c r="F158" t="s">
        <v>1176</v>
      </c>
      <c r="G158">
        <v>530</v>
      </c>
      <c r="H158" s="82" t="e">
        <f t="shared" ca="1" si="4"/>
        <v>#NAME?</v>
      </c>
    </row>
    <row r="159" spans="2:8" ht="14.25">
      <c r="B159" t="str">
        <f>'ePO-Glossary'!B159</f>
        <v>Decision Binding Contracting</v>
      </c>
      <c r="C159">
        <f>ROW('ePO-Glossary'!B159)</f>
        <v>159</v>
      </c>
      <c r="D159" t="s">
        <v>1185</v>
      </c>
      <c r="E159">
        <v>535</v>
      </c>
      <c r="F159" t="s">
        <v>1185</v>
      </c>
      <c r="G159">
        <v>535</v>
      </c>
      <c r="H159" s="82" t="e">
        <f t="shared" ca="1" si="4"/>
        <v>#NAME?</v>
      </c>
    </row>
    <row r="160" spans="2:8" ht="14.25">
      <c r="B160" t="str">
        <f>'ePO-Glossary'!B160</f>
        <v>Delivery Country</v>
      </c>
      <c r="C160">
        <f>ROW('ePO-Glossary'!B160)</f>
        <v>160</v>
      </c>
      <c r="D160" t="s">
        <v>1189</v>
      </c>
      <c r="E160">
        <v>537</v>
      </c>
      <c r="F160" t="s">
        <v>1189</v>
      </c>
      <c r="G160">
        <v>536</v>
      </c>
      <c r="H160" s="82" t="e">
        <f t="shared" ca="1" si="4"/>
        <v>#NAME?</v>
      </c>
    </row>
    <row r="161" spans="2:8" ht="14.25">
      <c r="B161" t="str">
        <f>'ePO-Glossary'!B161</f>
        <v>Dispatch Date</v>
      </c>
      <c r="C161">
        <f>ROW('ePO-Glossary'!B161)</f>
        <v>161</v>
      </c>
      <c r="D161" t="s">
        <v>1194</v>
      </c>
      <c r="E161">
        <v>542</v>
      </c>
      <c r="F161" t="s">
        <v>1194</v>
      </c>
      <c r="G161">
        <v>538</v>
      </c>
      <c r="H161" s="82" t="e">
        <f t="shared" ca="1" si="4"/>
        <v>#NAME?</v>
      </c>
    </row>
    <row r="162" spans="2:8" ht="14.25">
      <c r="B162" t="str">
        <f>'ePO-Glossary'!B162</f>
        <v>Dispatch Date</v>
      </c>
      <c r="C162">
        <f>ROW('ePO-Glossary'!B162)</f>
        <v>162</v>
      </c>
      <c r="D162" t="s">
        <v>1201</v>
      </c>
      <c r="E162">
        <v>547</v>
      </c>
      <c r="F162" t="s">
        <v>1201</v>
      </c>
      <c r="G162">
        <v>543</v>
      </c>
      <c r="H162" s="82" t="e">
        <f t="shared" ca="1" si="4"/>
        <v>#NAME?</v>
      </c>
    </row>
    <row r="163" spans="2:8" ht="14.25">
      <c r="B163" t="str">
        <f>'ePO-Glossary'!B163</f>
        <v>Dispatch Date</v>
      </c>
      <c r="C163">
        <f>ROW('ePO-Glossary'!B163)</f>
        <v>163</v>
      </c>
      <c r="D163" t="s">
        <v>1209</v>
      </c>
      <c r="E163">
        <v>550</v>
      </c>
      <c r="F163" t="s">
        <v>1209</v>
      </c>
      <c r="G163">
        <v>548</v>
      </c>
      <c r="H163" s="82" t="e">
        <f t="shared" ca="1" si="4"/>
        <v>#NAME?</v>
      </c>
    </row>
    <row r="164" spans="2:8" ht="14.25">
      <c r="B164" t="str">
        <f>'ePO-Glossary'!B164</f>
        <v>Dispatch Date</v>
      </c>
      <c r="C164">
        <f>ROW('ePO-Glossary'!B164)</f>
        <v>164</v>
      </c>
      <c r="D164" t="s">
        <v>1214</v>
      </c>
      <c r="E164">
        <v>557</v>
      </c>
      <c r="F164" t="s">
        <v>1214</v>
      </c>
      <c r="G164">
        <v>551</v>
      </c>
      <c r="H164" s="82" t="e">
        <f t="shared" ca="1" si="4"/>
        <v>#NAME?</v>
      </c>
    </row>
    <row r="165" spans="2:8" ht="14.25">
      <c r="B165" t="str">
        <f>'ePO-Glossary'!B165</f>
        <v>Dispatch Date</v>
      </c>
      <c r="C165">
        <f>ROW('ePO-Glossary'!B165)</f>
        <v>165</v>
      </c>
      <c r="D165" t="s">
        <v>1227</v>
      </c>
      <c r="E165">
        <v>561</v>
      </c>
      <c r="F165" t="s">
        <v>1227</v>
      </c>
      <c r="G165">
        <v>558</v>
      </c>
      <c r="H165" s="82" t="e">
        <f t="shared" ca="1" si="4"/>
        <v>#NAME?</v>
      </c>
    </row>
    <row r="166" spans="2:8" ht="14.25">
      <c r="B166" t="str">
        <f>'ePO-Glossary'!B166</f>
        <v>Dispatch Date</v>
      </c>
      <c r="C166">
        <f>ROW('ePO-Glossary'!B166)</f>
        <v>166</v>
      </c>
      <c r="D166" t="s">
        <v>1235</v>
      </c>
      <c r="E166">
        <v>565</v>
      </c>
      <c r="F166" t="s">
        <v>1235</v>
      </c>
      <c r="G166">
        <v>562</v>
      </c>
      <c r="H166" s="82" t="e">
        <f t="shared" ca="1" si="4"/>
        <v>#NAME?</v>
      </c>
    </row>
    <row r="167" spans="2:8" ht="14.25">
      <c r="B167" t="str">
        <f>'ePO-Glossary'!B167</f>
        <v>Dispatch Date</v>
      </c>
      <c r="C167">
        <f>ROW('ePO-Glossary'!B167)</f>
        <v>167</v>
      </c>
      <c r="D167" t="s">
        <v>1244</v>
      </c>
      <c r="E167">
        <v>567</v>
      </c>
      <c r="F167" t="s">
        <v>1244</v>
      </c>
      <c r="G167">
        <v>566</v>
      </c>
      <c r="H167" s="82" t="e">
        <f t="shared" ca="1" si="4"/>
        <v>#NAME?</v>
      </c>
    </row>
    <row r="168" spans="2:8" ht="14.25">
      <c r="B168" t="str">
        <f>'ePO-Glossary'!B168</f>
        <v>Duration Or Date Start Date End</v>
      </c>
      <c r="C168">
        <f>ROW('ePO-Glossary'!B168)</f>
        <v>168</v>
      </c>
      <c r="D168" t="s">
        <v>1249</v>
      </c>
      <c r="E168">
        <v>569</v>
      </c>
      <c r="F168" t="s">
        <v>1249</v>
      </c>
      <c r="G168">
        <v>568</v>
      </c>
      <c r="H168" s="82" t="e">
        <f t="shared" ref="H168:H199" ca="1" si="5">concat(concat("https://docs.google.com/spreadsheets/d/1zw9aR8GDIDUiTDtSznMxDlZQEAGb8uNzib9KBZLf5yE/edit#gid=0&amp;range=A",G168),concat(":X",E168))</f>
        <v>#NAME?</v>
      </c>
    </row>
    <row r="169" spans="2:8" ht="14.25">
      <c r="B169" t="str">
        <f>'ePO-Glossary'!B169</f>
        <v>Duration Or Date Start Date End</v>
      </c>
      <c r="C169">
        <f>ROW('ePO-Glossary'!B169)</f>
        <v>169</v>
      </c>
      <c r="D169" t="s">
        <v>1254</v>
      </c>
      <c r="E169">
        <v>571</v>
      </c>
      <c r="F169" t="s">
        <v>1254</v>
      </c>
      <c r="G169">
        <v>570</v>
      </c>
      <c r="H169" s="82" t="e">
        <f t="shared" ca="1" si="5"/>
        <v>#NAME?</v>
      </c>
    </row>
    <row r="170" spans="2:8" ht="14.25">
      <c r="B170" t="str">
        <f>'ePO-Glossary'!B170</f>
        <v>Duration Or Date Start Date End</v>
      </c>
      <c r="C170">
        <f>ROW('ePO-Glossary'!B170)</f>
        <v>170</v>
      </c>
      <c r="D170" t="s">
        <v>1260</v>
      </c>
      <c r="E170">
        <v>572</v>
      </c>
      <c r="F170" t="s">
        <v>1260</v>
      </c>
      <c r="G170">
        <v>572</v>
      </c>
      <c r="H170" s="82" t="e">
        <f t="shared" ca="1" si="5"/>
        <v>#NAME?</v>
      </c>
    </row>
    <row r="171" spans="2:8" ht="14.25">
      <c r="B171" t="str">
        <f>'ePO-Glossary'!B171</f>
        <v>Duration Or Date Start Date End</v>
      </c>
      <c r="C171">
        <f>ROW('ePO-Glossary'!B171)</f>
        <v>171</v>
      </c>
      <c r="D171" t="s">
        <v>1264</v>
      </c>
      <c r="E171">
        <v>576</v>
      </c>
      <c r="F171" t="s">
        <v>1264</v>
      </c>
      <c r="G171">
        <v>573</v>
      </c>
      <c r="H171" s="82" t="e">
        <f t="shared" ca="1" si="5"/>
        <v>#NAME?</v>
      </c>
    </row>
    <row r="172" spans="2:8" ht="14.25">
      <c r="B172" t="str">
        <f>'ePO-Glossary'!B172</f>
        <v>Duration Or Date Start Date End</v>
      </c>
      <c r="C172">
        <f>ROW('ePO-Glossary'!B172)</f>
        <v>172</v>
      </c>
      <c r="D172" t="s">
        <v>1273</v>
      </c>
      <c r="E172">
        <v>579</v>
      </c>
      <c r="F172" t="s">
        <v>1273</v>
      </c>
      <c r="G172">
        <v>577</v>
      </c>
      <c r="H172" s="82" t="e">
        <f t="shared" ca="1" si="5"/>
        <v>#NAME?</v>
      </c>
    </row>
    <row r="173" spans="2:8" ht="14.25">
      <c r="B173" t="str">
        <f>'ePO-Glossary'!B173</f>
        <v>Duration Or Date Start Date End</v>
      </c>
      <c r="C173">
        <f>ROW('ePO-Glossary'!B173)</f>
        <v>173</v>
      </c>
      <c r="D173" t="s">
        <v>1282</v>
      </c>
      <c r="E173">
        <v>581</v>
      </c>
      <c r="F173" t="s">
        <v>1282</v>
      </c>
      <c r="G173">
        <v>580</v>
      </c>
      <c r="H173" s="82" t="e">
        <f t="shared" ca="1" si="5"/>
        <v>#NAME?</v>
      </c>
    </row>
    <row r="174" spans="2:8" ht="14.25">
      <c r="B174" t="str">
        <f>'ePO-Glossary'!B174</f>
        <v>Duration Or Date Start Date End</v>
      </c>
      <c r="C174">
        <f>ROW('ePO-Glossary'!B174)</f>
        <v>174</v>
      </c>
      <c r="D174" t="s">
        <v>1287</v>
      </c>
      <c r="E174">
        <v>582</v>
      </c>
      <c r="F174" t="s">
        <v>1287</v>
      </c>
      <c r="G174">
        <v>582</v>
      </c>
      <c r="H174" s="82" t="e">
        <f t="shared" ca="1" si="5"/>
        <v>#NAME?</v>
      </c>
    </row>
    <row r="175" spans="2:8" ht="14.25">
      <c r="B175" t="str">
        <f>'ePO-Glossary'!B175</f>
        <v>Dynamic Purchasing System (DPS)</v>
      </c>
      <c r="C175">
        <f>ROW('ePO-Glossary'!B175)</f>
        <v>175</v>
      </c>
      <c r="D175" t="s">
        <v>1291</v>
      </c>
      <c r="E175">
        <v>584</v>
      </c>
      <c r="F175" t="s">
        <v>1291</v>
      </c>
      <c r="G175">
        <v>583</v>
      </c>
      <c r="H175" s="82" t="e">
        <f t="shared" ca="1" si="5"/>
        <v>#NAME?</v>
      </c>
    </row>
    <row r="176" spans="2:8" ht="14.25">
      <c r="B176" t="str">
        <f>'ePO-Glossary'!B176</f>
        <v>Dynamic Purchasing System (DPS)</v>
      </c>
      <c r="C176">
        <f>ROW('ePO-Glossary'!B176)</f>
        <v>176</v>
      </c>
      <c r="D176" t="s">
        <v>1296</v>
      </c>
      <c r="E176">
        <v>587</v>
      </c>
      <c r="F176" t="s">
        <v>1296</v>
      </c>
      <c r="G176">
        <v>585</v>
      </c>
      <c r="H176" s="82" t="e">
        <f t="shared" ca="1" si="5"/>
        <v>#NAME?</v>
      </c>
    </row>
    <row r="177" spans="2:8" ht="14.25">
      <c r="B177" t="str">
        <f>'ePO-Glossary'!B177</f>
        <v>e-Auction</v>
      </c>
      <c r="C177">
        <f>ROW('ePO-Glossary'!B177)</f>
        <v>177</v>
      </c>
      <c r="D177" t="s">
        <v>1306</v>
      </c>
      <c r="E177">
        <v>600</v>
      </c>
      <c r="F177" t="s">
        <v>1306</v>
      </c>
      <c r="G177">
        <v>588</v>
      </c>
      <c r="H177" s="82" t="e">
        <f t="shared" ca="1" si="5"/>
        <v>#NAME?</v>
      </c>
    </row>
    <row r="178" spans="2:8" ht="14.25">
      <c r="B178" t="str">
        <f>'ePO-Glossary'!B178</f>
        <v>e-Auction</v>
      </c>
      <c r="C178">
        <f>ROW('ePO-Glossary'!B178)</f>
        <v>178</v>
      </c>
      <c r="D178" t="s">
        <v>1329</v>
      </c>
      <c r="E178">
        <v>605</v>
      </c>
      <c r="F178" t="s">
        <v>1329</v>
      </c>
      <c r="G178">
        <v>601</v>
      </c>
      <c r="H178" s="82" t="e">
        <f t="shared" ca="1" si="5"/>
        <v>#NAME?</v>
      </c>
    </row>
    <row r="179" spans="2:8" ht="14.25">
      <c r="B179" t="str">
        <f>'ePO-Glossary'!B179</f>
        <v>e-Auction</v>
      </c>
      <c r="C179">
        <f>ROW('ePO-Glossary'!B179)</f>
        <v>179</v>
      </c>
      <c r="D179" t="s">
        <v>1336</v>
      </c>
      <c r="E179">
        <v>606</v>
      </c>
      <c r="F179" t="s">
        <v>1336</v>
      </c>
      <c r="G179">
        <v>606</v>
      </c>
      <c r="H179" s="82" t="e">
        <f t="shared" ca="1" si="5"/>
        <v>#NAME?</v>
      </c>
    </row>
    <row r="180" spans="2:8" ht="14.25">
      <c r="B180" t="str">
        <f>'ePO-Glossary'!B180</f>
        <v>e-Auction</v>
      </c>
      <c r="C180">
        <f>ROW('ePO-Glossary'!B180)</f>
        <v>180</v>
      </c>
      <c r="D180" t="s">
        <v>1341</v>
      </c>
      <c r="E180">
        <v>608</v>
      </c>
      <c r="F180" t="s">
        <v>1341</v>
      </c>
      <c r="G180">
        <v>607</v>
      </c>
      <c r="H180" s="82" t="e">
        <f t="shared" ca="1" si="5"/>
        <v>#NAME?</v>
      </c>
    </row>
    <row r="181" spans="2:8" ht="14.25">
      <c r="B181" t="str">
        <f>'ePO-Glossary'!B181</f>
        <v>e-Auction</v>
      </c>
      <c r="C181">
        <f>ROW('ePO-Glossary'!B181)</f>
        <v>181</v>
      </c>
      <c r="D181" t="s">
        <v>1346</v>
      </c>
      <c r="E181">
        <v>612</v>
      </c>
      <c r="F181" t="s">
        <v>1346</v>
      </c>
      <c r="G181">
        <v>609</v>
      </c>
      <c r="H181" s="82" t="e">
        <f t="shared" ca="1" si="5"/>
        <v>#NAME?</v>
      </c>
    </row>
    <row r="182" spans="2:8" ht="14.25">
      <c r="B182" t="str">
        <f>'ePO-Glossary'!B182</f>
        <v>e-Auction Description</v>
      </c>
      <c r="C182">
        <f>ROW('ePO-Glossary'!B182)</f>
        <v>182</v>
      </c>
      <c r="D182" t="s">
        <v>1351</v>
      </c>
      <c r="E182">
        <v>617</v>
      </c>
      <c r="F182" t="s">
        <v>1351</v>
      </c>
      <c r="G182">
        <v>613</v>
      </c>
      <c r="H182" s="82" t="e">
        <f t="shared" ca="1" si="5"/>
        <v>#NAME?</v>
      </c>
    </row>
    <row r="183" spans="2:8" ht="14.25">
      <c r="B183" t="str">
        <f>'ePO-Glossary'!B183</f>
        <v>e-Auction Description</v>
      </c>
      <c r="C183">
        <f>ROW('ePO-Glossary'!B183)</f>
        <v>183</v>
      </c>
      <c r="D183" t="s">
        <v>1358</v>
      </c>
      <c r="E183">
        <v>619</v>
      </c>
      <c r="F183" t="s">
        <v>1358</v>
      </c>
      <c r="G183">
        <v>618</v>
      </c>
      <c r="H183" s="82" t="e">
        <f t="shared" ca="1" si="5"/>
        <v>#NAME?</v>
      </c>
    </row>
    <row r="184" spans="2:8" ht="14.25">
      <c r="B184" t="str">
        <f>'ePO-Glossary'!B184</f>
        <v>e-Auction Description</v>
      </c>
      <c r="C184">
        <f>ROW('ePO-Glossary'!B184)</f>
        <v>184</v>
      </c>
      <c r="D184" t="s">
        <v>1362</v>
      </c>
      <c r="E184">
        <v>621</v>
      </c>
      <c r="F184" t="s">
        <v>1362</v>
      </c>
      <c r="G184">
        <v>620</v>
      </c>
      <c r="H184" s="82" t="e">
        <f t="shared" ca="1" si="5"/>
        <v>#NAME?</v>
      </c>
    </row>
    <row r="185" spans="2:8" ht="14.25">
      <c r="B185" t="str">
        <f>'ePO-Glossary'!B185</f>
        <v>e-Auction Description</v>
      </c>
      <c r="C185">
        <f>ROW('ePO-Glossary'!B185)</f>
        <v>185</v>
      </c>
      <c r="D185" t="s">
        <v>1367</v>
      </c>
      <c r="E185">
        <v>623</v>
      </c>
      <c r="F185" t="s">
        <v>1367</v>
      </c>
      <c r="G185">
        <v>622</v>
      </c>
      <c r="H185" s="82" t="e">
        <f t="shared" ca="1" si="5"/>
        <v>#NAME?</v>
      </c>
    </row>
    <row r="186" spans="2:8" ht="14.25">
      <c r="B186" t="str">
        <f>'ePO-Glossary'!B186</f>
        <v>e-Auction Indicator</v>
      </c>
      <c r="C186">
        <f>ROW('ePO-Glossary'!B186)</f>
        <v>186</v>
      </c>
      <c r="D186" t="s">
        <v>1372</v>
      </c>
      <c r="E186">
        <v>625</v>
      </c>
      <c r="F186" t="s">
        <v>1372</v>
      </c>
      <c r="G186">
        <v>624</v>
      </c>
      <c r="H186" s="82" t="e">
        <f t="shared" ca="1" si="5"/>
        <v>#NAME?</v>
      </c>
    </row>
    <row r="187" spans="2:8" ht="14.25">
      <c r="B187" t="str">
        <f>'ePO-Glossary'!B187</f>
        <v>e-Auction Indicator</v>
      </c>
      <c r="C187">
        <f>ROW('ePO-Glossary'!B187)</f>
        <v>187</v>
      </c>
      <c r="D187" t="s">
        <v>1377</v>
      </c>
      <c r="E187">
        <v>628</v>
      </c>
      <c r="F187" t="s">
        <v>1377</v>
      </c>
      <c r="G187">
        <v>626</v>
      </c>
      <c r="H187" s="82" t="e">
        <f t="shared" ca="1" si="5"/>
        <v>#NAME?</v>
      </c>
    </row>
    <row r="188" spans="2:8" ht="14.25">
      <c r="B188" t="str">
        <f>'ePO-Glossary'!B188</f>
        <v>e-Auction Indicator</v>
      </c>
      <c r="C188">
        <f>ROW('ePO-Glossary'!B188)</f>
        <v>188</v>
      </c>
      <c r="D188" t="s">
        <v>1385</v>
      </c>
      <c r="E188">
        <v>629</v>
      </c>
      <c r="F188" t="s">
        <v>1385</v>
      </c>
      <c r="G188">
        <v>629</v>
      </c>
      <c r="H188" s="82" t="e">
        <f t="shared" ca="1" si="5"/>
        <v>#NAME?</v>
      </c>
    </row>
    <row r="189" spans="2:8" ht="14.25">
      <c r="B189" t="str">
        <f>'ePO-Glossary'!B189</f>
        <v>e-Auction Indicator</v>
      </c>
      <c r="C189">
        <f>ROW('ePO-Glossary'!B189)</f>
        <v>189</v>
      </c>
      <c r="D189" t="s">
        <v>1389</v>
      </c>
      <c r="E189">
        <v>634</v>
      </c>
      <c r="F189" t="s">
        <v>1389</v>
      </c>
      <c r="G189">
        <v>630</v>
      </c>
      <c r="H189" s="82" t="e">
        <f t="shared" ca="1" si="5"/>
        <v>#NAME?</v>
      </c>
    </row>
    <row r="190" spans="2:8" ht="14.25">
      <c r="B190" t="str">
        <f>'ePO-Glossary'!B190</f>
        <v>e-Auction URI</v>
      </c>
      <c r="C190">
        <f>ROW('ePO-Glossary'!B190)</f>
        <v>190</v>
      </c>
      <c r="D190" t="s">
        <v>1399</v>
      </c>
      <c r="E190">
        <v>644</v>
      </c>
      <c r="F190" t="s">
        <v>1399</v>
      </c>
      <c r="G190">
        <v>635</v>
      </c>
      <c r="H190" s="82" t="e">
        <f t="shared" ca="1" si="5"/>
        <v>#NAME?</v>
      </c>
    </row>
    <row r="191" spans="2:8" ht="14.25">
      <c r="B191" t="str">
        <f>'ePO-Glossary'!B191</f>
        <v>e-Auction URI</v>
      </c>
      <c r="C191">
        <f>ROW('ePO-Glossary'!B191)</f>
        <v>191</v>
      </c>
      <c r="D191" t="s">
        <v>1413</v>
      </c>
      <c r="E191">
        <v>647</v>
      </c>
      <c r="F191" t="s">
        <v>1413</v>
      </c>
      <c r="G191">
        <v>645</v>
      </c>
      <c r="H191" s="82" t="e">
        <f t="shared" ca="1" si="5"/>
        <v>#NAME?</v>
      </c>
    </row>
    <row r="192" spans="2:8" ht="14.25">
      <c r="B192" t="str">
        <f>'ePO-Glossary'!B192</f>
        <v>e-Auction URI</v>
      </c>
      <c r="C192">
        <f>ROW('ePO-Glossary'!B192)</f>
        <v>192</v>
      </c>
      <c r="D192" t="s">
        <v>1421</v>
      </c>
      <c r="E192">
        <v>651</v>
      </c>
      <c r="F192" t="s">
        <v>1421</v>
      </c>
      <c r="G192">
        <v>648</v>
      </c>
      <c r="H192" s="82" t="e">
        <f t="shared" ca="1" si="5"/>
        <v>#NAME?</v>
      </c>
    </row>
    <row r="193" spans="2:8" ht="14.25">
      <c r="B193" t="str">
        <f>'ePO-Glossary'!B193</f>
        <v>e-Auction URI</v>
      </c>
      <c r="C193">
        <f>ROW('ePO-Glossary'!B193)</f>
        <v>193</v>
      </c>
      <c r="D193" t="s">
        <v>1432</v>
      </c>
      <c r="E193">
        <v>657</v>
      </c>
      <c r="F193" t="s">
        <v>1432</v>
      </c>
      <c r="G193">
        <v>652</v>
      </c>
      <c r="H193" s="82" t="e">
        <f t="shared" ca="1" si="5"/>
        <v>#NAME?</v>
      </c>
    </row>
    <row r="194" spans="2:8" ht="14.25">
      <c r="B194" t="str">
        <f>'ePO-Glossary'!B194</f>
        <v>Economic And Financial Standing</v>
      </c>
      <c r="C194">
        <f>ROW('ePO-Glossary'!B194)</f>
        <v>194</v>
      </c>
      <c r="D194" t="s">
        <v>1443</v>
      </c>
      <c r="E194">
        <v>658</v>
      </c>
      <c r="F194" t="s">
        <v>1443</v>
      </c>
      <c r="G194">
        <v>658</v>
      </c>
      <c r="H194" s="82" t="e">
        <f t="shared" ca="1" si="5"/>
        <v>#NAME?</v>
      </c>
    </row>
    <row r="195" spans="2:8" ht="14.25">
      <c r="B195" t="str">
        <f>'ePO-Glossary'!B195</f>
        <v>Economic And Financial Standing</v>
      </c>
      <c r="C195">
        <f>ROW('ePO-Glossary'!B195)</f>
        <v>195</v>
      </c>
      <c r="D195" t="s">
        <v>1447</v>
      </c>
      <c r="E195">
        <v>661</v>
      </c>
      <c r="F195" t="s">
        <v>1447</v>
      </c>
      <c r="G195">
        <v>659</v>
      </c>
      <c r="H195" s="82" t="e">
        <f t="shared" ca="1" si="5"/>
        <v>#NAME?</v>
      </c>
    </row>
    <row r="196" spans="2:8" ht="14.25">
      <c r="B196" t="str">
        <f>'ePO-Glossary'!B196</f>
        <v>Economic And Financial Standing</v>
      </c>
      <c r="C196">
        <f>ROW('ePO-Glossary'!B196)</f>
        <v>196</v>
      </c>
    </row>
    <row r="197" spans="2:8" ht="14.25">
      <c r="B197" t="str">
        <f>'ePO-Glossary'!B197</f>
        <v>Economic And Financial Standing</v>
      </c>
      <c r="C197">
        <f>ROW('ePO-Glossary'!B197)</f>
        <v>197</v>
      </c>
    </row>
    <row r="198" spans="2:8" ht="14.25">
      <c r="B198" t="str">
        <f>'ePO-Glossary'!B198</f>
        <v>Economic And Financial Standing</v>
      </c>
      <c r="C198">
        <f>ROW('ePO-Glossary'!B198)</f>
        <v>198</v>
      </c>
    </row>
    <row r="199" spans="2:8" ht="14.25">
      <c r="B199" t="str">
        <f>'ePO-Glossary'!B199</f>
        <v>Economic And Financial Standing</v>
      </c>
      <c r="C199">
        <f>ROW('ePO-Glossary'!B199)</f>
        <v>199</v>
      </c>
    </row>
    <row r="200" spans="2:8" ht="14.25">
      <c r="B200" t="str">
        <f>'ePO-Glossary'!B200</f>
        <v>Economic And Financial Standing</v>
      </c>
      <c r="C200">
        <f>ROW('ePO-Glossary'!B200)</f>
        <v>200</v>
      </c>
    </row>
    <row r="201" spans="2:8" ht="14.25">
      <c r="B201" t="str">
        <f>'ePO-Glossary'!B203</f>
        <v>Economic Operator</v>
      </c>
      <c r="C201">
        <f>ROW('ePO-Glossary'!B203)</f>
        <v>203</v>
      </c>
    </row>
    <row r="202" spans="2:8" ht="14.25">
      <c r="B202" t="str">
        <f>'ePO-Glossary'!B201</f>
        <v>Economic Operator</v>
      </c>
      <c r="C202">
        <f>ROW('ePO-Glossary'!B201)</f>
        <v>201</v>
      </c>
    </row>
    <row r="203" spans="2:8" ht="14.25">
      <c r="B203" t="str">
        <f>'ePO-Glossary'!B202</f>
        <v>Economic Operator</v>
      </c>
      <c r="C203">
        <f>ROW('ePO-Glossary'!B202)</f>
        <v>202</v>
      </c>
    </row>
    <row r="204" spans="2:8" ht="14.25">
      <c r="B204" t="str">
        <f>'ePO-Glossary'!B204</f>
        <v>Economic Operator</v>
      </c>
      <c r="C204">
        <f>ROW('ePO-Glossary'!B204)</f>
        <v>204</v>
      </c>
    </row>
    <row r="205" spans="2:8" ht="14.25">
      <c r="B205" t="str">
        <f>'ePO-Glossary'!B205</f>
        <v>Economic Operator Short List</v>
      </c>
      <c r="C205">
        <f>ROW('ePO-Glossary'!B205)</f>
        <v>205</v>
      </c>
    </row>
    <row r="206" spans="2:8" ht="14.25">
      <c r="B206" t="str">
        <f>'ePO-Glossary'!B206</f>
        <v>Economic Operator Short List</v>
      </c>
      <c r="C206">
        <f>ROW('ePO-Glossary'!B206)</f>
        <v>206</v>
      </c>
    </row>
    <row r="207" spans="2:8" ht="14.25">
      <c r="B207" t="str">
        <f>'ePO-Glossary'!B207</f>
        <v>Economic Operator Short List</v>
      </c>
      <c r="C207">
        <f>ROW('ePO-Glossary'!B207)</f>
        <v>207</v>
      </c>
    </row>
    <row r="208" spans="2:8" ht="14.25">
      <c r="B208" t="str">
        <f>'ePO-Glossary'!B208</f>
        <v>Economic Operator Short List</v>
      </c>
      <c r="C208">
        <f>ROW('ePO-Glossary'!B208)</f>
        <v>208</v>
      </c>
    </row>
    <row r="209" spans="2:3" ht="14.25">
      <c r="B209" t="str">
        <f>'ePO-Glossary'!B209</f>
        <v>Economic Operator Short List</v>
      </c>
      <c r="C209">
        <f>ROW('ePO-Glossary'!B209)</f>
        <v>209</v>
      </c>
    </row>
    <row r="210" spans="2:3" ht="14.25"/>
    <row r="211" spans="2:3" ht="14.25">
      <c r="B211" t="str">
        <f>'ePO-Glossary'!B210</f>
        <v>e-Delivery Gateway</v>
      </c>
      <c r="C211">
        <f>ROW('ePO-Glossary'!B210)</f>
        <v>210</v>
      </c>
    </row>
    <row r="212" spans="2:3" ht="14.25">
      <c r="B212" t="str">
        <f>'ePO-Glossary'!B211</f>
        <v>Electronic Catalogue</v>
      </c>
      <c r="C212">
        <f>ROW('ePO-Glossary'!B211)</f>
        <v>211</v>
      </c>
    </row>
    <row r="213" spans="2:3" ht="14.25">
      <c r="B213" t="str">
        <f>'ePO-Glossary'!B212</f>
        <v>Electronic Catalogue</v>
      </c>
      <c r="C213">
        <f>ROW('ePO-Glossary'!B212)</f>
        <v>212</v>
      </c>
    </row>
    <row r="214" spans="2:3" ht="14.25">
      <c r="B214" t="str">
        <f>'ePO-Glossary'!B213</f>
        <v>Electronic Catalogue</v>
      </c>
      <c r="C214">
        <f>ROW('ePO-Glossary'!B213)</f>
        <v>213</v>
      </c>
    </row>
    <row r="215" spans="2:3" ht="14.25">
      <c r="B215" t="str">
        <f>'ePO-Glossary'!B214</f>
        <v>Electronic Catalogue</v>
      </c>
      <c r="C215">
        <f>ROW('ePO-Glossary'!B214)</f>
        <v>214</v>
      </c>
    </row>
    <row r="216" spans="2:3" ht="14.25">
      <c r="B216" t="str">
        <f>'ePO-Glossary'!B215</f>
        <v>Electronic Catalogue</v>
      </c>
      <c r="C216">
        <f>ROW('ePO-Glossary'!B215)</f>
        <v>215</v>
      </c>
    </row>
    <row r="217" spans="2:3" ht="14.25">
      <c r="B217" t="str">
        <f>'ePO-Glossary'!B217</f>
        <v>Electronic Catalogue Indicator</v>
      </c>
      <c r="C217">
        <f>ROW('ePO-Glossary'!B217)</f>
        <v>217</v>
      </c>
    </row>
    <row r="218" spans="2:3" ht="14.25">
      <c r="B218" t="str">
        <f>'ePO-Glossary'!B218</f>
        <v>Electronic Catalogue Indicator</v>
      </c>
      <c r="C218">
        <f>ROW('ePO-Glossary'!B218)</f>
        <v>218</v>
      </c>
    </row>
    <row r="219" spans="2:3" ht="14.25">
      <c r="B219" t="str">
        <f>'ePO-Glossary'!B219</f>
        <v>Electronic Catalogue Indicator</v>
      </c>
      <c r="C219">
        <f>ROW('ePO-Glossary'!B219)</f>
        <v>219</v>
      </c>
    </row>
    <row r="220" spans="2:3" ht="14.25">
      <c r="B220" t="str">
        <f>'ePO-Glossary'!B216</f>
        <v>Electronic Catalogue Indicator</v>
      </c>
      <c r="C220">
        <f>ROW('ePO-Glossary'!B216)</f>
        <v>216</v>
      </c>
    </row>
    <row r="221" spans="2:3" ht="14.25">
      <c r="B221" t="str">
        <f>'ePO-Glossary'!B220</f>
        <v>Electronic means</v>
      </c>
      <c r="C221">
        <f>ROW('ePO-Glossary'!B220)</f>
        <v>220</v>
      </c>
    </row>
    <row r="222" spans="2:3" ht="14.25">
      <c r="B222" t="str">
        <f>'ePO-Glossary'!B221</f>
        <v>Electronic means</v>
      </c>
      <c r="C222">
        <f>ROW('ePO-Glossary'!B221)</f>
        <v>221</v>
      </c>
    </row>
    <row r="223" spans="2:3" ht="14.25">
      <c r="B223" t="str">
        <f>'ePO-Glossary'!B222</f>
        <v>Electronic means</v>
      </c>
      <c r="C223">
        <f>ROW('ePO-Glossary'!B222)</f>
        <v>222</v>
      </c>
    </row>
    <row r="224" spans="2:3" ht="14.25">
      <c r="B224" t="str">
        <f>'ePO-Glossary'!B223</f>
        <v>Electronic means</v>
      </c>
      <c r="C224">
        <f>ROW('ePO-Glossary'!B223)</f>
        <v>223</v>
      </c>
    </row>
    <row r="225" spans="2:3" ht="14.25">
      <c r="B225" t="str">
        <f>'ePO-Glossary'!B224</f>
        <v>Electronic Ordering</v>
      </c>
      <c r="C225">
        <f>ROW('ePO-Glossary'!B224)</f>
        <v>224</v>
      </c>
    </row>
    <row r="226" spans="2:3" ht="14.25">
      <c r="B226" t="str">
        <f>'ePO-Glossary'!B225</f>
        <v>Electronic Ordering</v>
      </c>
      <c r="C226">
        <f>ROW('ePO-Glossary'!B225)</f>
        <v>225</v>
      </c>
    </row>
    <row r="227" spans="2:3" ht="14.25">
      <c r="B227" t="str">
        <f>'ePO-Glossary'!B226</f>
        <v>Electronic Payment</v>
      </c>
      <c r="C227">
        <f>ROW('ePO-Glossary'!B226)</f>
        <v>226</v>
      </c>
    </row>
    <row r="228" spans="2:3" ht="14.25">
      <c r="B228" t="str">
        <f>'ePO-Glossary'!B227</f>
        <v>Electronic Payment</v>
      </c>
      <c r="C228">
        <f>ROW('ePO-Glossary'!B227)</f>
        <v>227</v>
      </c>
    </row>
    <row r="229" spans="2:3" ht="14.25">
      <c r="B229" t="str">
        <f>'ePO-Glossary'!B228</f>
        <v>Electronic Submission</v>
      </c>
      <c r="C229">
        <f>ROW('ePO-Glossary'!B228)</f>
        <v>228</v>
      </c>
    </row>
    <row r="230" spans="2:3" ht="14.25">
      <c r="B230" t="str">
        <f>'ePO-Glossary'!B229</f>
        <v>Electronic Submission</v>
      </c>
      <c r="C230">
        <f>ROW('ePO-Glossary'!B229)</f>
        <v>229</v>
      </c>
    </row>
    <row r="231" spans="2:3" ht="14.25">
      <c r="B231" t="str">
        <f>'ePO-Glossary'!B230</f>
        <v>Electronic Submission</v>
      </c>
      <c r="C231">
        <f>ROW('ePO-Glossary'!B230)</f>
        <v>230</v>
      </c>
    </row>
    <row r="232" spans="2:3" ht="14.25">
      <c r="B232" t="str">
        <f>'ePO-Glossary'!B231</f>
        <v>Electronic Submission</v>
      </c>
      <c r="C232">
        <f>ROW('ePO-Glossary'!B231)</f>
        <v>231</v>
      </c>
    </row>
    <row r="233" spans="2:3" ht="14.25">
      <c r="B233" t="str">
        <f>'ePO-Glossary'!B232</f>
        <v>Email</v>
      </c>
      <c r="C233">
        <f>ROW('ePO-Glossary'!B232)</f>
        <v>232</v>
      </c>
    </row>
    <row r="234" spans="2:3" ht="14.25">
      <c r="B234" t="str">
        <f>'ePO-Glossary'!B233</f>
        <v>Email</v>
      </c>
      <c r="C234">
        <f>ROW('ePO-Glossary'!B233)</f>
        <v>233</v>
      </c>
    </row>
    <row r="235" spans="2:3" ht="14.25">
      <c r="B235" t="str">
        <f>'ePO-Glossary'!B234</f>
        <v>Employment Party</v>
      </c>
      <c r="C235">
        <f>ROW('ePO-Glossary'!B234)</f>
        <v>234</v>
      </c>
    </row>
    <row r="236" spans="2:3" ht="14.25">
      <c r="B236" t="str">
        <f>'ePO-Glossary'!B235</f>
        <v>Employment Party</v>
      </c>
      <c r="C236">
        <f>ROW('ePO-Glossary'!B235)</f>
        <v>235</v>
      </c>
    </row>
    <row r="237" spans="2:3" ht="14.25">
      <c r="B237" t="str">
        <f>'ePO-Glossary'!B236</f>
        <v>Employment Party Address URL General</v>
      </c>
      <c r="C237">
        <f>ROW('ePO-Glossary'!B236)</f>
        <v>236</v>
      </c>
    </row>
    <row r="238" spans="2:3" ht="14.25">
      <c r="B238" t="str">
        <f>'ePO-Glossary'!B237</f>
        <v>Employment Party Address URL General</v>
      </c>
      <c r="C238">
        <f>ROW('ePO-Glossary'!B237)</f>
        <v>237</v>
      </c>
    </row>
    <row r="239" spans="2:3" ht="14.25">
      <c r="B239" t="str">
        <f>'ePO-Glossary'!B238</f>
        <v>Employment Party Address URL General</v>
      </c>
      <c r="C239">
        <f>ROW('ePO-Glossary'!B238)</f>
        <v>238</v>
      </c>
    </row>
    <row r="240" spans="2:3" ht="14.25">
      <c r="B240" t="str">
        <f>'ePO-Glossary'!B239</f>
        <v>Employment Party Address URL General</v>
      </c>
      <c r="C240">
        <f>ROW('ePO-Glossary'!B239)</f>
        <v>239</v>
      </c>
    </row>
    <row r="241" spans="2:3" ht="14.25">
      <c r="B241" t="str">
        <f>'ePO-Glossary'!B240</f>
        <v>Environmental Party</v>
      </c>
      <c r="C241">
        <f>ROW('ePO-Glossary'!B240)</f>
        <v>240</v>
      </c>
    </row>
    <row r="242" spans="2:3" ht="14.25">
      <c r="B242" t="str">
        <f>'ePO-Glossary'!B241</f>
        <v>Environmental Party</v>
      </c>
      <c r="C242">
        <f>ROW('ePO-Glossary'!B241)</f>
        <v>241</v>
      </c>
    </row>
    <row r="243" spans="2:3" ht="14.25">
      <c r="B243" t="str">
        <f>'ePO-Glossary'!B242</f>
        <v>Environmental Party Address URL General</v>
      </c>
      <c r="C243">
        <f>ROW('ePO-Glossary'!B242)</f>
        <v>242</v>
      </c>
    </row>
    <row r="244" spans="2:3" ht="14.25">
      <c r="B244" t="str">
        <f>'ePO-Glossary'!B243</f>
        <v>Environmental Party Address URL General</v>
      </c>
      <c r="C244">
        <f>ROW('ePO-Glossary'!B243)</f>
        <v>243</v>
      </c>
    </row>
    <row r="245" spans="2:3" ht="14.25">
      <c r="B245" t="str">
        <f>'ePO-Glossary'!B244</f>
        <v>Environmental Party Address URL General</v>
      </c>
      <c r="C245">
        <f>ROW('ePO-Glossary'!B244)</f>
        <v>244</v>
      </c>
    </row>
    <row r="246" spans="2:3" ht="14.25">
      <c r="B246" t="str">
        <f>'ePO-Glossary'!B245</f>
        <v>Environmental Party Address URL General</v>
      </c>
      <c r="C246">
        <f>ROW('ePO-Glossary'!B245)</f>
        <v>245</v>
      </c>
    </row>
    <row r="247" spans="2:3" ht="14.25"/>
    <row r="248" spans="2:3" ht="14.25">
      <c r="B248" t="str">
        <f>'ePO-Glossary'!B246</f>
        <v>EPPI</v>
      </c>
      <c r="C248">
        <f>ROW('ePO-Glossary'!B246)</f>
        <v>246</v>
      </c>
    </row>
    <row r="249" spans="2:3" ht="14.25">
      <c r="B249" t="str">
        <f>'ePO-Glossary'!B247</f>
        <v>Estimated Magnitude</v>
      </c>
      <c r="C249">
        <f>ROW('ePO-Glossary'!B247)</f>
        <v>247</v>
      </c>
    </row>
    <row r="250" spans="2:3" ht="14.25">
      <c r="B250" t="str">
        <f>'ePO-Glossary'!B248</f>
        <v>Estimated Magnitude</v>
      </c>
      <c r="C250">
        <f>ROW('ePO-Glossary'!B248)</f>
        <v>248</v>
      </c>
    </row>
    <row r="251" spans="2:3" ht="14.25">
      <c r="B251" t="str">
        <f>'ePO-Glossary'!B249</f>
        <v>Estimated Magnitude</v>
      </c>
      <c r="C251">
        <f>ROW('ePO-Glossary'!B249)</f>
        <v>249</v>
      </c>
    </row>
    <row r="252" spans="2:3" ht="14.25">
      <c r="B252" t="str">
        <f>'ePO-Glossary'!B250</f>
        <v>Estimated Magnitude</v>
      </c>
      <c r="C252">
        <f>ROW('ePO-Glossary'!B250)</f>
        <v>250</v>
      </c>
    </row>
    <row r="253" spans="2:3" ht="14.25">
      <c r="B253" t="str">
        <f>'ePO-Glossary'!B251</f>
        <v>Estimated Total Magnitude</v>
      </c>
      <c r="C253">
        <f>ROW('ePO-Glossary'!B251)</f>
        <v>251</v>
      </c>
    </row>
    <row r="254" spans="2:3" ht="14.25">
      <c r="B254" t="str">
        <f>'ePO-Glossary'!B252</f>
        <v>Estimated Total Magnitude</v>
      </c>
      <c r="C254">
        <f>ROW('ePO-Glossary'!B252)</f>
        <v>252</v>
      </c>
    </row>
    <row r="255" spans="2:3" ht="14.25">
      <c r="B255" t="str">
        <f>'ePO-Glossary'!B253</f>
        <v>Estimated Total Magnitude</v>
      </c>
      <c r="C255">
        <f>ROW('ePO-Glossary'!B253)</f>
        <v>253</v>
      </c>
    </row>
    <row r="256" spans="2:3" ht="14.25">
      <c r="B256" t="str">
        <f>'ePO-Glossary'!B254</f>
        <v>Estimated Total Magnitude</v>
      </c>
      <c r="C256">
        <f>ROW('ePO-Glossary'!B254)</f>
        <v>254</v>
      </c>
    </row>
    <row r="257" spans="2:3" ht="14.25">
      <c r="B257" t="str">
        <f>'ePO-Glossary'!B255</f>
        <v>Estimated Total Magnitude</v>
      </c>
      <c r="C257">
        <f>ROW('ePO-Glossary'!B255)</f>
        <v>255</v>
      </c>
    </row>
    <row r="258" spans="2:3" ht="14.25">
      <c r="B258" t="str">
        <f>'ePO-Glossary'!B256</f>
        <v>Estimated Value</v>
      </c>
      <c r="C258">
        <f>ROW('ePO-Glossary'!B256)</f>
        <v>256</v>
      </c>
    </row>
    <row r="259" spans="2:3" ht="14.25">
      <c r="B259" t="str">
        <f>'ePO-Glossary'!B257</f>
        <v>Estimated Value</v>
      </c>
      <c r="C259">
        <f>ROW('ePO-Glossary'!B257)</f>
        <v>257</v>
      </c>
    </row>
    <row r="260" spans="2:3" ht="14.25">
      <c r="B260" t="str">
        <f>'ePO-Glossary'!B258</f>
        <v>EU Funds Indicator</v>
      </c>
      <c r="C260">
        <f>ROW('ePO-Glossary'!B258)</f>
        <v>258</v>
      </c>
    </row>
    <row r="261" spans="2:3" ht="14.25">
      <c r="B261" t="str">
        <f>'ePO-Glossary'!B259</f>
        <v>EU Funds Indicator</v>
      </c>
      <c r="C261">
        <f>ROW('ePO-Glossary'!B259)</f>
        <v>259</v>
      </c>
    </row>
    <row r="262" spans="2:3" ht="14.25">
      <c r="B262" t="str">
        <f>'ePO-Glossary'!B260</f>
        <v>EU Funds Indicator</v>
      </c>
      <c r="C262">
        <f>ROW('ePO-Glossary'!B260)</f>
        <v>260</v>
      </c>
    </row>
    <row r="263" spans="2:3" ht="14.25">
      <c r="B263" t="str">
        <f>'ePO-Glossary'!B261</f>
        <v>EU Funds Indicator</v>
      </c>
      <c r="C263">
        <f>ROW('ePO-Glossary'!B261)</f>
        <v>261</v>
      </c>
    </row>
    <row r="264" spans="2:3" ht="14.25">
      <c r="B264" t="str">
        <f>'ePO-Glossary'!B262</f>
        <v>EU Funds Indicator</v>
      </c>
      <c r="C264">
        <f>ROW('ePO-Glossary'!B262)</f>
        <v>262</v>
      </c>
    </row>
    <row r="265" spans="2:3" ht="14.25">
      <c r="B265" t="str">
        <f>'ePO-Glossary'!B263</f>
        <v>EU Funds Indicator</v>
      </c>
      <c r="C265">
        <f>ROW('ePO-Glossary'!B263)</f>
        <v>263</v>
      </c>
    </row>
    <row r="266" spans="2:3" ht="14.25">
      <c r="B266" t="str">
        <f>'ePO-Glossary'!B264</f>
        <v>EU Funds Indicator</v>
      </c>
      <c r="C266">
        <f>ROW('ePO-Glossary'!B264)</f>
        <v>264</v>
      </c>
    </row>
    <row r="267" spans="2:3" ht="14.25">
      <c r="B267" t="str">
        <f>'ePO-Glossary'!B265</f>
        <v>EU Funds Indicator</v>
      </c>
      <c r="C267">
        <f>ROW('ePO-Glossary'!B265)</f>
        <v>265</v>
      </c>
    </row>
    <row r="268" spans="2:3" ht="14.25">
      <c r="B268" t="str">
        <f>'ePO-Glossary'!B266</f>
        <v>EU Funds Indicator</v>
      </c>
      <c r="C268">
        <f>ROW('ePO-Glossary'!B266)</f>
        <v>266</v>
      </c>
    </row>
    <row r="269" spans="2:3" ht="14.25">
      <c r="B269" t="str">
        <f>'ePO-Glossary'!B267</f>
        <v>Evaluation Criterion</v>
      </c>
      <c r="C269">
        <f>ROW('ePO-Glossary'!B267)</f>
        <v>267</v>
      </c>
    </row>
    <row r="270" spans="2:3" ht="14.25">
      <c r="B270" t="str">
        <f>'ePO-Glossary'!B268</f>
        <v>Exclusion criterion</v>
      </c>
      <c r="C270">
        <f>ROW('ePO-Glossary'!B268)</f>
        <v>268</v>
      </c>
    </row>
    <row r="271" spans="2:3" ht="14.25">
      <c r="B271" t="str">
        <f>'ePO-Glossary'!B269</f>
        <v>Exclusion criterion</v>
      </c>
      <c r="C271">
        <f>ROW('ePO-Glossary'!B269)</f>
        <v>269</v>
      </c>
    </row>
    <row r="272" spans="2:3" ht="14.25">
      <c r="B272" t="str">
        <f>'ePO-Glossary'!B270</f>
        <v>Exclusion criterion</v>
      </c>
      <c r="C272">
        <f>ROW('ePO-Glossary'!B270)</f>
        <v>270</v>
      </c>
    </row>
    <row r="273" spans="2:3" ht="14.25">
      <c r="B273" t="str">
        <f>'ePO-Glossary'!B271</f>
        <v>Exclusion Tenders Abnormally Low</v>
      </c>
      <c r="C273">
        <f>ROW('ePO-Glossary'!B271)</f>
        <v>271</v>
      </c>
    </row>
    <row r="274" spans="2:3" ht="14.25">
      <c r="B274" t="str">
        <f>'ePO-Glossary'!B272</f>
        <v>Exclusion Tenders Abnormally Low</v>
      </c>
      <c r="C274">
        <f>ROW('ePO-Glossary'!B272)</f>
        <v>272</v>
      </c>
    </row>
    <row r="275" spans="2:3" ht="14.25">
      <c r="B275" t="str">
        <f>'ePO-Glossary'!B273</f>
        <v>Exclusion Tenders Abnormally Low</v>
      </c>
      <c r="C275">
        <f>ROW('ePO-Glossary'!B273)</f>
        <v>273</v>
      </c>
    </row>
    <row r="276" spans="2:3" ht="14.25">
      <c r="B276" t="str">
        <f>'ePO-Glossary'!B274</f>
        <v>Exclusion Tenders Abnormally Low</v>
      </c>
      <c r="C276">
        <f>ROW('ePO-Glossary'!B274)</f>
        <v>274</v>
      </c>
    </row>
    <row r="277" spans="2:3" ht="14.25">
      <c r="B277" t="str">
        <f>'ePO-Glossary'!B275</f>
        <v>Expected Number Of Participants</v>
      </c>
      <c r="C277">
        <f>ROW('ePO-Glossary'!B275)</f>
        <v>275</v>
      </c>
    </row>
    <row r="278" spans="2:3" ht="14.25">
      <c r="B278" t="str">
        <f>'ePO-Glossary'!B276</f>
        <v>Expected Number Of Participants</v>
      </c>
      <c r="C278">
        <f>ROW('ePO-Glossary'!B276)</f>
        <v>276</v>
      </c>
    </row>
    <row r="279" spans="2:3" ht="14.25">
      <c r="B279" t="str">
        <f>'ePO-Glossary'!B277</f>
        <v>Extension Duree Justification</v>
      </c>
      <c r="C279">
        <f>ROW('ePO-Glossary'!B277)</f>
        <v>277</v>
      </c>
    </row>
    <row r="280" spans="2:3" ht="14.25">
      <c r="B280" t="str">
        <f>'ePO-Glossary'!B278</f>
        <v>Extension Duree Justification</v>
      </c>
      <c r="C280">
        <f>ROW('ePO-Glossary'!B278)</f>
        <v>278</v>
      </c>
    </row>
    <row r="281" spans="2:3" ht="14.25">
      <c r="B281" t="str">
        <f>'ePO-Glossary'!B279</f>
        <v>FaxNumber</v>
      </c>
      <c r="C281">
        <f>ROW('ePO-Glossary'!B279)</f>
        <v>279</v>
      </c>
    </row>
    <row r="282" spans="2:3" ht="14.25">
      <c r="B282" t="str">
        <f>'ePO-Glossary'!B280</f>
        <v>FaxNumber</v>
      </c>
      <c r="C282">
        <f>ROW('ePO-Glossary'!B280)</f>
        <v>280</v>
      </c>
    </row>
    <row r="283" spans="2:3" ht="14.25">
      <c r="B283" t="str">
        <f>'ePO-Glossary'!B281</f>
        <v>Follow Up Contract</v>
      </c>
      <c r="C283">
        <f>ROW('ePO-Glossary'!B281)</f>
        <v>281</v>
      </c>
    </row>
    <row r="284" spans="2:3" ht="14.25">
      <c r="B284" t="str">
        <f>'ePO-Glossary'!B282</f>
        <v>Follow Up Contract</v>
      </c>
      <c r="C284">
        <f>ROW('ePO-Glossary'!B282)</f>
        <v>282</v>
      </c>
    </row>
    <row r="285" spans="2:3" ht="14.25">
      <c r="B285" t="str">
        <f>'ePO-Glossary'!B283</f>
        <v>Framework Agreement Type Code</v>
      </c>
      <c r="C285">
        <f>ROW('ePO-Glossary'!B283)</f>
        <v>283</v>
      </c>
    </row>
    <row r="286" spans="2:3" ht="14.25">
      <c r="B286" t="str">
        <f>'ePO-Glossary'!B284</f>
        <v>Framework Agreement Type Code</v>
      </c>
      <c r="C286">
        <f>ROW('ePO-Glossary'!B284)</f>
        <v>284</v>
      </c>
    </row>
    <row r="287" spans="2:3" ht="14.25">
      <c r="B287" t="str">
        <f>'ePO-Glossary'!B285</f>
        <v>Framework Agreement Type Code</v>
      </c>
      <c r="C287">
        <f>ROW('ePO-Glossary'!B285)</f>
        <v>285</v>
      </c>
    </row>
    <row r="288" spans="2:3" ht="14.25">
      <c r="B288" t="str">
        <f>'ePO-Glossary'!B286</f>
        <v>Framework Agreement Type Code</v>
      </c>
      <c r="C288">
        <f>ROW('ePO-Glossary'!B286)</f>
        <v>286</v>
      </c>
    </row>
    <row r="289" spans="2:3" ht="14.25">
      <c r="B289" t="str">
        <f>'ePO-Glossary'!B287</f>
        <v>Framework Agreement Type Code</v>
      </c>
      <c r="C289">
        <f>ROW('ePO-Glossary'!B287)</f>
        <v>287</v>
      </c>
    </row>
    <row r="290" spans="2:3" ht="14.25">
      <c r="B290" t="str">
        <f>'ePO-Glossary'!B288</f>
        <v>Framework Agreement Type Code</v>
      </c>
      <c r="C290">
        <f>ROW('ePO-Glossary'!B288)</f>
        <v>288</v>
      </c>
    </row>
    <row r="291" spans="2:3" ht="14.25">
      <c r="B291" t="str">
        <f>'ePO-Glossary'!B289</f>
        <v>Framework Agreement Type Code</v>
      </c>
      <c r="C291">
        <f>ROW('ePO-Glossary'!B289)</f>
        <v>289</v>
      </c>
    </row>
    <row r="292" spans="2:3" ht="14.25">
      <c r="B292" t="str">
        <f>'ePO-Glossary'!B290</f>
        <v>Framework Duration</v>
      </c>
      <c r="C292">
        <f>ROW('ePO-Glossary'!B290)</f>
        <v>290</v>
      </c>
    </row>
    <row r="293" spans="2:3" ht="14.25">
      <c r="B293" t="str">
        <f>'ePO-Glossary'!B291</f>
        <v>Framework Duration</v>
      </c>
      <c r="C293">
        <f>ROW('ePO-Glossary'!B291)</f>
        <v>291</v>
      </c>
    </row>
    <row r="294" spans="2:3" ht="14.25">
      <c r="B294" t="str">
        <f>'ePO-Glossary'!B292</f>
        <v>Framework Duration</v>
      </c>
      <c r="C294">
        <f>ROW('ePO-Glossary'!B292)</f>
        <v>292</v>
      </c>
    </row>
    <row r="295" spans="2:3" ht="14.25">
      <c r="B295" t="str">
        <f>'ePO-Glossary'!B293</f>
        <v>Framework Duration</v>
      </c>
      <c r="C295">
        <f>ROW('ePO-Glossary'!B293)</f>
        <v>293</v>
      </c>
    </row>
    <row r="296" spans="2:3" ht="14.25">
      <c r="B296" t="str">
        <f>'ePO-Glossary'!B294</f>
        <v>Framework Max Value All Lots</v>
      </c>
      <c r="C296">
        <f>ROW('ePO-Glossary'!B294)</f>
        <v>294</v>
      </c>
    </row>
    <row r="297" spans="2:3" ht="14.25">
      <c r="B297" t="str">
        <f>'ePO-Glossary'!B295</f>
        <v>Framework Max Value All Lots</v>
      </c>
      <c r="C297">
        <f>ROW('ePO-Glossary'!B295)</f>
        <v>295</v>
      </c>
    </row>
    <row r="298" spans="2:3" ht="14.25">
      <c r="B298" t="str">
        <f>'ePO-Glossary'!B296</f>
        <v>Framework Max Value Group Lots</v>
      </c>
      <c r="C298">
        <f>ROW('ePO-Glossary'!B296)</f>
        <v>296</v>
      </c>
    </row>
    <row r="299" spans="2:3" ht="14.25">
      <c r="B299" t="str">
        <f>'ePO-Glossary'!B297</f>
        <v>Framework Max Value Group Lots</v>
      </c>
      <c r="C299">
        <f>ROW('ePO-Glossary'!B297)</f>
        <v>297</v>
      </c>
    </row>
    <row r="300" spans="2:3" ht="14.25">
      <c r="B300" t="str">
        <f>'ePO-Glossary'!B298</f>
        <v>Free Acces</v>
      </c>
      <c r="C300">
        <f>ROW('ePO-Glossary'!B298)</f>
        <v>298</v>
      </c>
    </row>
    <row r="301" spans="2:3" ht="14.25">
      <c r="B301" t="str">
        <f>'ePO-Glossary'!B299</f>
        <v>Free Acces</v>
      </c>
      <c r="C301">
        <f>ROW('ePO-Glossary'!B299)</f>
        <v>299</v>
      </c>
    </row>
    <row r="302" spans="2:3" ht="14.25">
      <c r="B302" t="str">
        <f>'ePO-Glossary'!B300</f>
        <v>Free Acces</v>
      </c>
      <c r="C302">
        <f>ROW('ePO-Glossary'!B300)</f>
        <v>300</v>
      </c>
    </row>
    <row r="303" spans="2:3" ht="14.25">
      <c r="B303" t="str">
        <f>'ePO-Glossary'!B301</f>
        <v>Free Acces</v>
      </c>
      <c r="C303">
        <f>ROW('ePO-Glossary'!B301)</f>
        <v>301</v>
      </c>
    </row>
    <row r="304" spans="2:3" ht="14.25">
      <c r="B304" t="str">
        <f>'ePO-Glossary'!B302</f>
        <v>Free Acces</v>
      </c>
      <c r="C304">
        <f>ROW('ePO-Glossary'!B302)</f>
        <v>302</v>
      </c>
    </row>
    <row r="305" spans="2:3" ht="14.25">
      <c r="B305" t="str">
        <f>'ePO-Glossary'!B303</f>
        <v>Further Party</v>
      </c>
      <c r="C305">
        <f>ROW('ePO-Glossary'!B303)</f>
        <v>303</v>
      </c>
    </row>
    <row r="306" spans="2:3" ht="14.25">
      <c r="B306" t="str">
        <f>'ePO-Glossary'!B304</f>
        <v>GPA Usage</v>
      </c>
      <c r="C306">
        <f>ROW('ePO-Glossary'!B304)</f>
        <v>304</v>
      </c>
    </row>
    <row r="307" spans="2:3" ht="14.25">
      <c r="B307" t="str">
        <f>'ePO-Glossary'!B305</f>
        <v>GPA Usage</v>
      </c>
      <c r="C307">
        <f>ROW('ePO-Glossary'!B305)</f>
        <v>305</v>
      </c>
    </row>
    <row r="308" spans="2:3" ht="14.25">
      <c r="B308" t="str">
        <f>'ePO-Glossary'!B306</f>
        <v>GPA Usage</v>
      </c>
      <c r="C308">
        <f>ROW('ePO-Glossary'!B306)</f>
        <v>306</v>
      </c>
    </row>
    <row r="309" spans="2:3" ht="14.25">
      <c r="B309" t="str">
        <f>'ePO-Glossary'!B307</f>
        <v>GPA Usage</v>
      </c>
      <c r="C309">
        <f>ROW('ePO-Glossary'!B307)</f>
        <v>307</v>
      </c>
    </row>
    <row r="310" spans="2:3" ht="14.25">
      <c r="B310" t="str">
        <f>'ePO-Glossary'!B308</f>
        <v>Guarantee Required</v>
      </c>
      <c r="C310">
        <f>ROW('ePO-Glossary'!B308)</f>
        <v>308</v>
      </c>
    </row>
    <row r="311" spans="2:3" ht="14.25">
      <c r="B311" t="str">
        <f>'ePO-Glossary'!B309</f>
        <v>Guarantee Required</v>
      </c>
      <c r="C311">
        <f>ROW('ePO-Glossary'!B309)</f>
        <v>309</v>
      </c>
    </row>
    <row r="312" spans="2:3" ht="14.25">
      <c r="B312" t="str">
        <f>'ePO-Glossary'!B310</f>
        <v>Guarantee Required</v>
      </c>
      <c r="C312">
        <f>ROW('ePO-Glossary'!B310)</f>
        <v>310</v>
      </c>
    </row>
    <row r="313" spans="2:3" ht="14.25">
      <c r="B313" t="str">
        <f>'ePO-Glossary'!B311</f>
        <v>Guarantee Required</v>
      </c>
      <c r="C313">
        <f>ROW('ePO-Glossary'!B311)</f>
        <v>311</v>
      </c>
    </row>
    <row r="314" spans="2:3" ht="14.25">
      <c r="B314" t="str">
        <f>'ePO-Glossary'!B312</f>
        <v>Guarantee Required</v>
      </c>
      <c r="C314">
        <f>ROW('ePO-Glossary'!B312)</f>
        <v>312</v>
      </c>
    </row>
    <row r="315" spans="2:3" ht="14.25">
      <c r="B315" t="str">
        <f>'ePO-Glossary'!B313</f>
        <v>Guarantee Required</v>
      </c>
      <c r="C315">
        <f>ROW('ePO-Glossary'!B313)</f>
        <v>313</v>
      </c>
    </row>
    <row r="316" spans="2:3" ht="14.25">
      <c r="B316" t="str">
        <f>'ePO-Glossary'!B314</f>
        <v>Guarantee Required</v>
      </c>
      <c r="C316">
        <f>ROW('ePO-Glossary'!B314)</f>
        <v>314</v>
      </c>
    </row>
    <row r="317" spans="2:3" ht="14.25">
      <c r="B317" t="str">
        <f>'ePO-Glossary'!B315</f>
        <v>Internal Reference Number</v>
      </c>
      <c r="C317">
        <f>ROW('ePO-Glossary'!B315)</f>
        <v>315</v>
      </c>
    </row>
    <row r="318" spans="2:3" ht="14.25">
      <c r="B318" t="str">
        <f>'ePO-Glossary'!B316</f>
        <v>Internal Reference Number</v>
      </c>
      <c r="C318">
        <f>ROW('ePO-Glossary'!B316)</f>
        <v>316</v>
      </c>
    </row>
    <row r="319" spans="2:3" ht="14.25">
      <c r="B319" t="str">
        <f>'ePO-Glossary'!B317</f>
        <v>Internet Address</v>
      </c>
      <c r="C319">
        <f>ROW('ePO-Glossary'!B317)</f>
        <v>317</v>
      </c>
    </row>
    <row r="320" spans="2:3" ht="14.25">
      <c r="B320" t="str">
        <f>'ePO-Glossary'!B318</f>
        <v>Internet Address</v>
      </c>
      <c r="C320">
        <f>ROW('ePO-Glossary'!B318)</f>
        <v>318</v>
      </c>
    </row>
    <row r="321" spans="2:3" ht="14.25">
      <c r="B321" t="str">
        <f>'ePO-Glossary'!B319</f>
        <v>Invitations Dispatch Date</v>
      </c>
      <c r="C321">
        <f>ROW('ePO-Glossary'!B319)</f>
        <v>319</v>
      </c>
    </row>
    <row r="322" spans="2:3" ht="14.25">
      <c r="B322" t="str">
        <f>'ePO-Glossary'!B320</f>
        <v>Invitations Dispatch Date</v>
      </c>
      <c r="C322">
        <f>ROW('ePO-Glossary'!B320)</f>
        <v>320</v>
      </c>
    </row>
    <row r="323" spans="2:3" ht="14.25">
      <c r="B323" t="str">
        <f>'ePO-Glossary'!B321</f>
        <v>Invitations Dispatch Date</v>
      </c>
      <c r="C323">
        <f>ROW('ePO-Glossary'!B321)</f>
        <v>321</v>
      </c>
    </row>
    <row r="324" spans="2:3" ht="14.25">
      <c r="B324" t="str">
        <f>'ePO-Glossary'!B322</f>
        <v>Jury Member Name</v>
      </c>
      <c r="C324">
        <f>ROW('ePO-Glossary'!B322)</f>
        <v>322</v>
      </c>
    </row>
    <row r="325" spans="2:3" ht="14.25">
      <c r="B325" t="str">
        <f>'ePO-Glossary'!B323</f>
        <v>Jury Member Name</v>
      </c>
      <c r="C325">
        <f>ROW('ePO-Glossary'!B323)</f>
        <v>323</v>
      </c>
    </row>
    <row r="326" spans="2:3" ht="14.25">
      <c r="B326" t="str">
        <f>'ePO-Glossary'!B324</f>
        <v>Justification</v>
      </c>
      <c r="C326">
        <f>ROW('ePO-Glossary'!B324)</f>
        <v>324</v>
      </c>
    </row>
    <row r="327" spans="2:3" ht="14.25">
      <c r="B327" t="str">
        <f>'ePO-Glossary'!B325</f>
        <v>Justification</v>
      </c>
      <c r="C327">
        <f>ROW('ePO-Glossary'!B325)</f>
        <v>325</v>
      </c>
    </row>
    <row r="328" spans="2:3" ht="14.25">
      <c r="B328" t="str">
        <f>'ePO-Glossary'!B326</f>
        <v>Justification Code</v>
      </c>
      <c r="C328">
        <f>ROW('ePO-Glossary'!B326)</f>
        <v>326</v>
      </c>
    </row>
    <row r="329" spans="2:3" ht="14.25">
      <c r="B329" t="str">
        <f>'ePO-Glossary'!B327</f>
        <v>Justification Code</v>
      </c>
      <c r="C329">
        <f>ROW('ePO-Glossary'!B327)</f>
        <v>327</v>
      </c>
    </row>
    <row r="330" spans="2:3" ht="14.25">
      <c r="B330" t="str">
        <f>'ePO-Glossary'!B328</f>
        <v>Language</v>
      </c>
      <c r="C330">
        <f>ROW('ePO-Glossary'!B328)</f>
        <v>328</v>
      </c>
    </row>
    <row r="331" spans="2:3" ht="14.25">
      <c r="B331" t="str">
        <f>'ePO-Glossary'!B329</f>
        <v>Language</v>
      </c>
      <c r="C331">
        <f>ROW('ePO-Glossary'!B329)</f>
        <v>329</v>
      </c>
    </row>
    <row r="332" spans="2:3" ht="14.25">
      <c r="B332" t="str">
        <f>'ePO-Glossary'!B330</f>
        <v>Latest Security Clearance Date</v>
      </c>
      <c r="C332">
        <f>ROW('ePO-Glossary'!B330)</f>
        <v>330</v>
      </c>
    </row>
    <row r="333" spans="2:3" ht="14.25">
      <c r="B333" t="str">
        <f>'ePO-Glossary'!B331</f>
        <v>Latest Security Clearance Date</v>
      </c>
      <c r="C333">
        <f>ROW('ePO-Glossary'!B331)</f>
        <v>331</v>
      </c>
    </row>
    <row r="334" spans="2:3" ht="14.25">
      <c r="B334" t="str">
        <f>'ePO-Glossary'!B332</f>
        <v>Latest Security Clearance Date</v>
      </c>
      <c r="C334">
        <f>ROW('ePO-Glossary'!B332)</f>
        <v>332</v>
      </c>
    </row>
    <row r="335" spans="2:3" ht="14.25">
      <c r="B335" t="str">
        <f>'ePO-Glossary'!B333</f>
        <v>Legal Basis</v>
      </c>
      <c r="C335">
        <f>ROW('ePO-Glossary'!B333)</f>
        <v>333</v>
      </c>
    </row>
    <row r="336" spans="2:3" ht="14.25">
      <c r="B336" t="str">
        <f>'ePO-Glossary'!B334</f>
        <v>Legal Basis</v>
      </c>
      <c r="C336">
        <f>ROW('ePO-Glossary'!B334)</f>
        <v>334</v>
      </c>
    </row>
    <row r="337" spans="2:3" ht="14.25">
      <c r="B337" t="str">
        <f>'ePO-Glossary'!B335</f>
        <v>Legal Basis</v>
      </c>
      <c r="C337">
        <f>ROW('ePO-Glossary'!B335)</f>
        <v>335</v>
      </c>
    </row>
    <row r="338" spans="2:3" ht="14.25">
      <c r="B338" t="str">
        <f>'ePO-Glossary'!B336</f>
        <v>Legal Basis</v>
      </c>
      <c r="C338">
        <f>ROW('ePO-Glossary'!B336)</f>
        <v>336</v>
      </c>
    </row>
    <row r="339" spans="2:3" ht="14.25">
      <c r="B339" t="str">
        <f>'ePO-Glossary'!B337</f>
        <v>Legal Form</v>
      </c>
      <c r="C339">
        <f>ROW('ePO-Glossary'!B337)</f>
        <v>337</v>
      </c>
    </row>
    <row r="340" spans="2:3" ht="14.25">
      <c r="B340" t="str">
        <f>'ePO-Glossary'!B338</f>
        <v>Legal Form</v>
      </c>
      <c r="C340">
        <f>ROW('ePO-Glossary'!B338)</f>
        <v>338</v>
      </c>
    </row>
    <row r="341" spans="2:3" ht="14.25">
      <c r="B341" t="str">
        <f>'ePO-Glossary'!B339</f>
        <v>Legal Form</v>
      </c>
      <c r="C341">
        <f>ROW('ePO-Glossary'!B339)</f>
        <v>339</v>
      </c>
    </row>
    <row r="342" spans="2:3" ht="14.25">
      <c r="B342" t="str">
        <f>'ePO-Glossary'!B340</f>
        <v>Legal Form</v>
      </c>
      <c r="C342">
        <f>ROW('ePO-Glossary'!B340)</f>
        <v>340</v>
      </c>
    </row>
    <row r="343" spans="2:3" ht="14.25">
      <c r="B343" t="str">
        <f>'ePO-Glossary'!B341</f>
        <v>Legal Form</v>
      </c>
      <c r="C343">
        <f>ROW('ePO-Glossary'!B341)</f>
        <v>341</v>
      </c>
    </row>
    <row r="344" spans="2:3" ht="14.25">
      <c r="B344" t="str">
        <f>'ePO-Glossary'!B342</f>
        <v>Legal Form</v>
      </c>
      <c r="C344">
        <f>ROW('ePO-Glossary'!B342)</f>
        <v>342</v>
      </c>
    </row>
    <row r="345" spans="2:3" ht="14.25">
      <c r="B345" t="str">
        <f>'ePO-Glossary'!B343</f>
        <v>Legal Reference Law</v>
      </c>
      <c r="C345">
        <f>ROW('ePO-Glossary'!B343)</f>
        <v>343</v>
      </c>
    </row>
    <row r="346" spans="2:3" ht="14.25">
      <c r="B346" t="str">
        <f>'ePO-Glossary'!B344</f>
        <v>Location</v>
      </c>
      <c r="C346">
        <f>ROW('ePO-Glossary'!B344)</f>
        <v>344</v>
      </c>
    </row>
    <row r="347" spans="2:3" ht="14.25">
      <c r="B347" t="str">
        <f>'ePO-Glossary'!B345</f>
        <v>Location</v>
      </c>
      <c r="C347">
        <f>ROW('ePO-Glossary'!B345)</f>
        <v>345</v>
      </c>
    </row>
    <row r="348" spans="2:3" ht="14.25">
      <c r="B348" t="str">
        <f>'ePO-Glossary'!B346</f>
        <v>Location</v>
      </c>
      <c r="C348">
        <f>ROW('ePO-Glossary'!B346)</f>
        <v>346</v>
      </c>
    </row>
    <row r="349" spans="2:3" ht="14.25">
      <c r="B349" t="str">
        <f>'ePO-Glossary'!B347</f>
        <v>Location Description</v>
      </c>
      <c r="C349">
        <f>ROW('ePO-Glossary'!B347)</f>
        <v>347</v>
      </c>
    </row>
    <row r="350" spans="2:3" ht="14.25">
      <c r="B350" t="str">
        <f>'ePO-Glossary'!B348</f>
        <v>Location Description</v>
      </c>
      <c r="C350">
        <f>ROW('ePO-Glossary'!B348)</f>
        <v>348</v>
      </c>
    </row>
    <row r="351" spans="2:3" ht="14.25">
      <c r="B351" t="str">
        <f>'ePO-Glossary'!B349</f>
        <v>Location Description</v>
      </c>
      <c r="C351">
        <f>ROW('ePO-Glossary'!B349)</f>
        <v>349</v>
      </c>
    </row>
    <row r="352" spans="2:3" ht="14.25">
      <c r="B352" t="str">
        <f>'ePO-Glossary'!B350</f>
        <v>Location Description</v>
      </c>
      <c r="C352">
        <f>ROW('ePO-Glossary'!B350)</f>
        <v>350</v>
      </c>
    </row>
    <row r="353" spans="2:3" ht="14.25">
      <c r="B353" t="str">
        <f>'ePO-Glossary'!B351</f>
        <v>Location Description</v>
      </c>
      <c r="C353">
        <f>ROW('ePO-Glossary'!B351)</f>
        <v>351</v>
      </c>
    </row>
    <row r="354" spans="2:3" ht="14.25">
      <c r="B354" t="str">
        <f>'ePO-Glossary'!B352</f>
        <v>Lot</v>
      </c>
      <c r="C354">
        <f>ROW('ePO-Glossary'!B352)</f>
        <v>352</v>
      </c>
    </row>
    <row r="355" spans="2:3" ht="14.25">
      <c r="B355" t="str">
        <f>'ePO-Glossary'!B353</f>
        <v>Lot</v>
      </c>
      <c r="C355">
        <f>ROW('ePO-Glossary'!B353)</f>
        <v>353</v>
      </c>
    </row>
    <row r="356" spans="2:3" ht="14.25">
      <c r="B356" t="str">
        <f>'ePO-Glossary'!B354</f>
        <v>Lot</v>
      </c>
      <c r="C356">
        <f>ROW('ePO-Glossary'!B354)</f>
        <v>354</v>
      </c>
    </row>
    <row r="357" spans="2:3" ht="14.25">
      <c r="B357" t="str">
        <f>'ePO-Glossary'!B355</f>
        <v>Lot</v>
      </c>
      <c r="C357">
        <f>ROW('ePO-Glossary'!B355)</f>
        <v>355</v>
      </c>
    </row>
    <row r="358" spans="2:3" ht="14.25">
      <c r="B358" t="str">
        <f>'ePO-Glossary'!B356</f>
        <v>Lot</v>
      </c>
      <c r="C358">
        <f>ROW('ePO-Glossary'!B356)</f>
        <v>356</v>
      </c>
    </row>
    <row r="359" spans="2:3" ht="14.25">
      <c r="B359" t="str">
        <f>'ePO-Glossary'!B357</f>
        <v>Lot</v>
      </c>
      <c r="C359">
        <f>ROW('ePO-Glossary'!B357)</f>
        <v>357</v>
      </c>
    </row>
    <row r="360" spans="2:3" ht="14.25">
      <c r="B360" t="str">
        <f>'ePO-Glossary'!B358</f>
        <v>Lot</v>
      </c>
      <c r="C360">
        <f>ROW('ePO-Glossary'!B358)</f>
        <v>358</v>
      </c>
    </row>
    <row r="361" spans="2:3" ht="14.25">
      <c r="B361" t="str">
        <f>'ePO-Glossary'!B359</f>
        <v>Lot Identifier Reference</v>
      </c>
      <c r="C361">
        <f>ROW('ePO-Glossary'!B359)</f>
        <v>359</v>
      </c>
    </row>
    <row r="362" spans="2:3" ht="14.25">
      <c r="B362" t="str">
        <f>'ePO-Glossary'!B360</f>
        <v>Lot Identifier Reference</v>
      </c>
      <c r="C362">
        <f>ROW('ePO-Glossary'!B360)</f>
        <v>360</v>
      </c>
    </row>
    <row r="363" spans="2:3" ht="14.25">
      <c r="B363" t="str">
        <f>'ePO-Glossary'!B361</f>
        <v>Lot Identifier Reference</v>
      </c>
      <c r="C363">
        <f>ROW('ePO-Glossary'!B361)</f>
        <v>361</v>
      </c>
    </row>
    <row r="364" spans="2:3" ht="14.25">
      <c r="B364" t="str">
        <f>'ePO-Glossary'!B362</f>
        <v>Lot Identifier Reference</v>
      </c>
      <c r="C364">
        <f>ROW('ePO-Glossary'!B362)</f>
        <v>362</v>
      </c>
    </row>
    <row r="365" spans="2:3" ht="14.25">
      <c r="B365" t="str">
        <f>'ePO-Glossary'!B363</f>
        <v>Main Activity</v>
      </c>
      <c r="C365">
        <f>ROW('ePO-Glossary'!B363)</f>
        <v>363</v>
      </c>
    </row>
    <row r="366" spans="2:3" ht="14.25">
      <c r="B366" t="str">
        <f>'ePO-Glossary'!B364</f>
        <v>Main Activity</v>
      </c>
      <c r="C366">
        <f>ROW('ePO-Glossary'!B364)</f>
        <v>364</v>
      </c>
    </row>
    <row r="367" spans="2:3" ht="14.25">
      <c r="B367" t="str">
        <f>'ePO-Glossary'!B365</f>
        <v>Main Activity</v>
      </c>
      <c r="C367">
        <f>ROW('ePO-Glossary'!B365)</f>
        <v>365</v>
      </c>
    </row>
    <row r="368" spans="2:3" ht="14.25">
      <c r="B368" t="str">
        <f>'ePO-Glossary'!B366</f>
        <v>Main Activity</v>
      </c>
      <c r="C368">
        <f>ROW('ePO-Glossary'!B366)</f>
        <v>366</v>
      </c>
    </row>
    <row r="369" spans="2:3" ht="14.25">
      <c r="B369" t="str">
        <f>'ePO-Glossary'!B367</f>
        <v>Main Features Award</v>
      </c>
      <c r="C369">
        <f>ROW('ePO-Glossary'!B367)</f>
        <v>367</v>
      </c>
    </row>
    <row r="370" spans="2:3" ht="14.25">
      <c r="B370" t="str">
        <f>'ePO-Glossary'!B368</f>
        <v>Main Features Award</v>
      </c>
      <c r="C370">
        <f>ROW('ePO-Glossary'!B368)</f>
        <v>368</v>
      </c>
    </row>
    <row r="371" spans="2:3" ht="14.25">
      <c r="B371" t="str">
        <f>'ePO-Glossary'!B369</f>
        <v>Main Financial Conditions</v>
      </c>
      <c r="C371">
        <f>ROW('ePO-Glossary'!B369)</f>
        <v>369</v>
      </c>
    </row>
    <row r="372" spans="2:3" ht="14.25">
      <c r="B372" t="str">
        <f>'ePO-Glossary'!B370</f>
        <v>Main Financial Conditions</v>
      </c>
      <c r="C372">
        <f>ROW('ePO-Glossary'!B370)</f>
        <v>370</v>
      </c>
    </row>
    <row r="373" spans="2:3" ht="14.25">
      <c r="B373" t="str">
        <f>'ePO-Glossary'!B371</f>
        <v>Main Financial Conditions</v>
      </c>
      <c r="C373">
        <f>ROW('ePO-Glossary'!B371)</f>
        <v>371</v>
      </c>
    </row>
    <row r="374" spans="2:3" ht="14.25">
      <c r="B374" t="str">
        <f>'ePO-Glossary'!B372</f>
        <v>Main Financial Conditions</v>
      </c>
      <c r="C374">
        <f>ROW('ePO-Glossary'!B372)</f>
        <v>372</v>
      </c>
    </row>
    <row r="375" spans="2:3" ht="14.25">
      <c r="B375" t="str">
        <f>'ePO-Glossary'!B373</f>
        <v>Max Lots Allowed</v>
      </c>
      <c r="C375">
        <f>ROW('ePO-Glossary'!B373)</f>
        <v>373</v>
      </c>
    </row>
    <row r="376" spans="2:3" ht="14.25">
      <c r="B376" t="str">
        <f>'ePO-Glossary'!B374</f>
        <v>Max Lots Allowed</v>
      </c>
      <c r="C376">
        <f>ROW('ePO-Glossary'!B374)</f>
        <v>374</v>
      </c>
    </row>
    <row r="377" spans="2:3" ht="14.25">
      <c r="B377" t="str">
        <f>'ePO-Glossary'!B375</f>
        <v>Max Lots Allowed</v>
      </c>
      <c r="C377">
        <f>ROW('ePO-Glossary'!B375)</f>
        <v>375</v>
      </c>
    </row>
    <row r="378" spans="2:3" ht="14.25">
      <c r="B378" t="str">
        <f>'ePO-Glossary'!B376</f>
        <v>Max Lots Allowed</v>
      </c>
      <c r="C378">
        <f>ROW('ePO-Glossary'!B376)</f>
        <v>376</v>
      </c>
    </row>
    <row r="379" spans="2:3" ht="14.25">
      <c r="B379" t="str">
        <f>'ePO-Glossary'!B377</f>
        <v>Max Lots Awarded</v>
      </c>
      <c r="C379">
        <f>ROW('ePO-Glossary'!B377)</f>
        <v>377</v>
      </c>
    </row>
    <row r="380" spans="2:3" ht="14.25">
      <c r="B380" t="str">
        <f>'ePO-Glossary'!B378</f>
        <v>Max Lots Awarded</v>
      </c>
      <c r="C380">
        <f>ROW('ePO-Glossary'!B378)</f>
        <v>378</v>
      </c>
    </row>
    <row r="381" spans="2:3" ht="14.25">
      <c r="B381" t="str">
        <f>'ePO-Glossary'!B379</f>
        <v>Max Lots Awarded</v>
      </c>
      <c r="C381">
        <f>ROW('ePO-Glossary'!B379)</f>
        <v>379</v>
      </c>
    </row>
    <row r="382" spans="2:3" ht="14.25">
      <c r="B382" t="str">
        <f>'ePO-Glossary'!B380</f>
        <v>Max Lots Awarded</v>
      </c>
      <c r="C382">
        <f>ROW('ePO-Glossary'!B380)</f>
        <v>380</v>
      </c>
    </row>
    <row r="383" spans="2:3" ht="14.25">
      <c r="B383" t="str">
        <f>'ePO-Glossary'!B381</f>
        <v>Max Number Participants</v>
      </c>
      <c r="C383">
        <f>ROW('ePO-Glossary'!B381)</f>
        <v>381</v>
      </c>
    </row>
    <row r="384" spans="2:3" ht="14.25">
      <c r="B384" t="str">
        <f>'ePO-Glossary'!B382</f>
        <v>Max Number Participants</v>
      </c>
      <c r="C384">
        <f>ROW('ePO-Glossary'!B382)</f>
        <v>382</v>
      </c>
    </row>
    <row r="385" spans="2:3" ht="14.25">
      <c r="B385" t="str">
        <f>'ePO-Glossary'!B383</f>
        <v>Max Number Participants</v>
      </c>
      <c r="C385">
        <f>ROW('ePO-Glossary'!B383)</f>
        <v>383</v>
      </c>
    </row>
    <row r="386" spans="2:3" ht="14.25">
      <c r="B386" t="str">
        <f>'ePO-Glossary'!B384</f>
        <v>Max Total Value Framework</v>
      </c>
      <c r="C386">
        <f>ROW('ePO-Glossary'!B384)</f>
        <v>384</v>
      </c>
    </row>
    <row r="387" spans="2:3" ht="14.25">
      <c r="B387" t="str">
        <f>'ePO-Glossary'!B385</f>
        <v>Max Total Value Framework</v>
      </c>
      <c r="C387">
        <f>ROW('ePO-Glossary'!B385)</f>
        <v>385</v>
      </c>
    </row>
    <row r="388" spans="2:3" ht="14.25">
      <c r="B388" t="str">
        <f>'ePO-Glossary'!B386</f>
        <v>Max Total Value Framework</v>
      </c>
      <c r="C388">
        <f>ROW('ePO-Glossary'!B386)</f>
        <v>386</v>
      </c>
    </row>
    <row r="389" spans="2:3" ht="14.25">
      <c r="B389" t="str">
        <f>'ePO-Glossary'!B387</f>
        <v>Max Total Value Framework</v>
      </c>
      <c r="C389">
        <f>ROW('ePO-Glossary'!B387)</f>
        <v>387</v>
      </c>
    </row>
    <row r="390" spans="2:3" ht="14.25">
      <c r="B390" t="str">
        <f>'ePO-Glossary'!B388</f>
        <v>Maximum Number Of Candidates</v>
      </c>
      <c r="C390">
        <f>ROW('ePO-Glossary'!B388)</f>
        <v>388</v>
      </c>
    </row>
    <row r="391" spans="2:3" ht="14.25">
      <c r="B391" t="str">
        <f>'ePO-Glossary'!B389</f>
        <v>Maximum Number Of Candidates</v>
      </c>
      <c r="C391">
        <f>ROW('ePO-Glossary'!B389)</f>
        <v>389</v>
      </c>
    </row>
    <row r="392" spans="2:3" ht="14.25">
      <c r="B392" t="str">
        <f>'ePO-Glossary'!B390</f>
        <v>Maximum Number Of Candidates</v>
      </c>
      <c r="C392">
        <f>ROW('ePO-Glossary'!B390)</f>
        <v>390</v>
      </c>
    </row>
    <row r="393" spans="2:3" ht="14.25">
      <c r="B393" t="str">
        <f>'ePO-Glossary'!B391</f>
        <v>Maximum Number Of Candidates</v>
      </c>
      <c r="C393">
        <f>ROW('ePO-Glossary'!B391)</f>
        <v>391</v>
      </c>
    </row>
    <row r="394" spans="2:3" ht="14.25">
      <c r="B394" t="str">
        <f>'ePO-Glossary'!B392</f>
        <v>Maximum Number Of Candidates</v>
      </c>
      <c r="C394">
        <f>ROW('ePO-Glossary'!B392)</f>
        <v>392</v>
      </c>
    </row>
    <row r="395" spans="2:3" ht="14.25">
      <c r="B395" t="str">
        <f>'ePO-Glossary'!B393</f>
        <v>Mediation Body</v>
      </c>
      <c r="C395">
        <f>ROW('ePO-Glossary'!B393)</f>
        <v>393</v>
      </c>
    </row>
    <row r="396" spans="2:3" ht="14.25">
      <c r="B396" t="str">
        <f>'ePO-Glossary'!B394</f>
        <v>Mediation Body</v>
      </c>
      <c r="C396">
        <f>ROW('ePO-Glossary'!B394)</f>
        <v>394</v>
      </c>
    </row>
    <row r="397" spans="2:3" ht="14.25">
      <c r="B397" t="str">
        <f>'ePO-Glossary'!B395</f>
        <v>Micro, Small And Medium-Sized Enterprise (SME)</v>
      </c>
      <c r="C397">
        <f>ROW('ePO-Glossary'!B395)</f>
        <v>395</v>
      </c>
    </row>
    <row r="398" spans="2:3" ht="14.25">
      <c r="B398" t="str">
        <f>'ePO-Glossary'!B396</f>
        <v>Micro, Small And Medium-Sized Enterprise (SME)</v>
      </c>
      <c r="C398">
        <f>ROW('ePO-Glossary'!B396)</f>
        <v>396</v>
      </c>
    </row>
    <row r="399" spans="2:3" ht="14.25">
      <c r="B399" t="str">
        <f>'ePO-Glossary'!B397</f>
        <v>Micro, Small And Medium-Sized Enterprise (SME)</v>
      </c>
      <c r="C399">
        <f>ROW('ePO-Glossary'!B397)</f>
        <v>397</v>
      </c>
    </row>
    <row r="400" spans="2:3" ht="14.25">
      <c r="B400" t="str">
        <f>'ePO-Glossary'!B398</f>
        <v>Micro, Small And Medium-Sized Enterprise (SME)</v>
      </c>
      <c r="C400">
        <f>ROW('ePO-Glossary'!B398)</f>
        <v>398</v>
      </c>
    </row>
    <row r="401" spans="2:3" ht="14.25">
      <c r="B401" t="str">
        <f>'ePO-Glossary'!B399</f>
        <v>Micro, Small And Medium-Sized Enterprise (SME)</v>
      </c>
      <c r="C401">
        <f>ROW('ePO-Glossary'!B399)</f>
        <v>399</v>
      </c>
    </row>
    <row r="402" spans="2:3" ht="14.25">
      <c r="B402" t="str">
        <f>'ePO-Glossary'!B400</f>
        <v>Minimum Number Of Candidates</v>
      </c>
      <c r="C402">
        <f>ROW('ePO-Glossary'!B400)</f>
        <v>400</v>
      </c>
    </row>
    <row r="403" spans="2:3" ht="14.25">
      <c r="B403" t="str">
        <f>'ePO-Glossary'!B401</f>
        <v>Minimum Number Of Candidates</v>
      </c>
      <c r="C403">
        <f>ROW('ePO-Glossary'!B401)</f>
        <v>401</v>
      </c>
    </row>
    <row r="404" spans="2:3" ht="14.25">
      <c r="B404" t="str">
        <f>'ePO-Glossary'!B402</f>
        <v>Minimum Number Of Candidates</v>
      </c>
      <c r="C404">
        <f>ROW('ePO-Glossary'!B402)</f>
        <v>402</v>
      </c>
    </row>
    <row r="405" spans="2:3" ht="14.25">
      <c r="B405" t="str">
        <f>'ePO-Glossary'!B403</f>
        <v>Minimum Number Of Candidates</v>
      </c>
      <c r="C405">
        <f>ROW('ePO-Glossary'!B403)</f>
        <v>403</v>
      </c>
    </row>
    <row r="406" spans="2:3" ht="14.25">
      <c r="B406" t="str">
        <f>'ePO-Glossary'!B404</f>
        <v>Minimum Number Of Candidates</v>
      </c>
      <c r="C406">
        <f>ROW('ePO-Glossary'!B404)</f>
        <v>404</v>
      </c>
    </row>
    <row r="407" spans="2:3" ht="14.25">
      <c r="B407" t="str">
        <f>'ePO-Glossary'!B405</f>
        <v>Modification</v>
      </c>
      <c r="C407">
        <f>ROW('ePO-Glossary'!B405)</f>
        <v>405</v>
      </c>
    </row>
    <row r="408" spans="2:3" ht="14.25">
      <c r="B408" t="str">
        <f>'ePO-Glossary'!B406</f>
        <v>Modification</v>
      </c>
      <c r="C408">
        <f>ROW('ePO-Glossary'!B406)</f>
        <v>406</v>
      </c>
    </row>
    <row r="409" spans="2:3" ht="14.25">
      <c r="B409" t="str">
        <f>'ePO-Glossary'!B407</f>
        <v>Modification</v>
      </c>
      <c r="C409">
        <f>ROW('ePO-Glossary'!B407)</f>
        <v>407</v>
      </c>
    </row>
    <row r="410" spans="2:3" ht="14.25">
      <c r="B410" t="str">
        <f>'ePO-Glossary'!B408</f>
        <v>Modification</v>
      </c>
      <c r="C410">
        <f>ROW('ePO-Glossary'!B408)</f>
        <v>408</v>
      </c>
    </row>
    <row r="411" spans="2:3" ht="14.25">
      <c r="B411" t="str">
        <f>'ePO-Glossary'!B409</f>
        <v>Modification</v>
      </c>
      <c r="C411">
        <f>ROW('ePO-Glossary'!B409)</f>
        <v>409</v>
      </c>
    </row>
    <row r="412" spans="2:3" ht="14.25">
      <c r="B412" t="str">
        <f>'ePO-Glossary'!B410</f>
        <v>Modification</v>
      </c>
      <c r="C412">
        <f>ROW('ePO-Glossary'!B410)</f>
        <v>410</v>
      </c>
    </row>
    <row r="413" spans="2:3" ht="14.25">
      <c r="B413" t="str">
        <f>'ePO-Glossary'!B411</f>
        <v>Modification</v>
      </c>
      <c r="C413">
        <f>ROW('ePO-Glossary'!B411)</f>
        <v>411</v>
      </c>
    </row>
    <row r="414" spans="2:3" ht="14.25">
      <c r="B414" t="str">
        <f>'ePO-Glossary'!B412</f>
        <v>Name</v>
      </c>
      <c r="C414">
        <f>ROW('ePO-Glossary'!B412)</f>
        <v>412</v>
      </c>
    </row>
    <row r="415" spans="2:3" ht="14.25">
      <c r="B415" t="str">
        <f>'ePO-Glossary'!B413</f>
        <v>Name</v>
      </c>
      <c r="C415">
        <f>ROW('ePO-Glossary'!B413)</f>
        <v>413</v>
      </c>
    </row>
    <row r="416" spans="2:3" ht="14.25">
      <c r="B416" t="str">
        <f>'ePO-Glossary'!B414</f>
        <v>Name</v>
      </c>
      <c r="C416">
        <f>ROW('ePO-Glossary'!B414)</f>
        <v>414</v>
      </c>
    </row>
    <row r="417" spans="2:3" ht="14.25">
      <c r="B417" t="str">
        <f>'ePO-Glossary'!B415</f>
        <v>Name</v>
      </c>
      <c r="C417">
        <f>ROW('ePO-Glossary'!B415)</f>
        <v>415</v>
      </c>
    </row>
    <row r="418" spans="2:3" ht="14.25">
      <c r="B418" t="str">
        <f>'ePO-Glossary'!B416</f>
        <v>National Law URI</v>
      </c>
      <c r="C418">
        <f>ROW('ePO-Glossary'!B416)</f>
        <v>416</v>
      </c>
    </row>
    <row r="419" spans="2:3" ht="14.25">
      <c r="B419" t="str">
        <f>'ePO-Glossary'!B417</f>
        <v>National Law URI</v>
      </c>
      <c r="C419">
        <f>ROW('ePO-Glossary'!B417)</f>
        <v>417</v>
      </c>
    </row>
    <row r="420" spans="2:3" ht="14.25">
      <c r="B420" t="str">
        <f>'ePO-Glossary'!B418</f>
        <v>No Award Reason</v>
      </c>
      <c r="C420">
        <f>ROW('ePO-Glossary'!B418)</f>
        <v>418</v>
      </c>
    </row>
    <row r="421" spans="2:3" ht="14.25">
      <c r="B421" t="str">
        <f>'ePO-Glossary'!B419</f>
        <v>No Award Reason</v>
      </c>
      <c r="C421">
        <f>ROW('ePO-Glossary'!B419)</f>
        <v>419</v>
      </c>
    </row>
    <row r="422" spans="2:3" ht="14.25">
      <c r="B422" t="str">
        <f>'ePO-Glossary'!B420</f>
        <v>No Further Negociation Indicator</v>
      </c>
      <c r="C422">
        <f>ROW('ePO-Glossary'!B420)</f>
        <v>420</v>
      </c>
    </row>
    <row r="423" spans="2:3" ht="14.25">
      <c r="B423" t="str">
        <f>'ePO-Glossary'!B421</f>
        <v>No Further Negociation Indicator</v>
      </c>
      <c r="C423">
        <f>ROW('ePO-Glossary'!B421)</f>
        <v>421</v>
      </c>
    </row>
    <row r="424" spans="2:3" ht="14.25">
      <c r="B424" t="str">
        <f>'ePO-Glossary'!B422</f>
        <v>Number Award</v>
      </c>
      <c r="C424">
        <f>ROW('ePO-Glossary'!B422)</f>
        <v>422</v>
      </c>
    </row>
    <row r="425" spans="2:3" ht="14.25">
      <c r="B425" t="str">
        <f>'ePO-Glossary'!B423</f>
        <v>Number Award</v>
      </c>
      <c r="C425">
        <f>ROW('ePO-Glossary'!B423)</f>
        <v>423</v>
      </c>
    </row>
    <row r="426" spans="2:3" ht="14.25">
      <c r="B426" t="str">
        <f>'ePO-Glossary'!B424</f>
        <v>Number Requests Received</v>
      </c>
      <c r="C426">
        <f>ROW('ePO-Glossary'!B424)</f>
        <v>424</v>
      </c>
    </row>
    <row r="427" spans="2:3" ht="14.25">
      <c r="B427" t="str">
        <f>'ePO-Glossary'!B425</f>
        <v>Number Requests Received</v>
      </c>
      <c r="C427">
        <f>ROW('ePO-Glossary'!B425)</f>
        <v>425</v>
      </c>
    </row>
    <row r="428" spans="2:3" ht="14.25">
      <c r="B428" t="str">
        <f>'ePO-Glossary'!B426</f>
        <v>Number Tenders Other EU</v>
      </c>
      <c r="C428">
        <f>ROW('ePO-Glossary'!B426)</f>
        <v>426</v>
      </c>
    </row>
    <row r="429" spans="2:3" ht="14.25">
      <c r="B429" t="str">
        <f>'ePO-Glossary'!B427</f>
        <v>Number Tenders Other EU</v>
      </c>
      <c r="C429">
        <f>ROW('ePO-Glossary'!B427)</f>
        <v>427</v>
      </c>
    </row>
    <row r="430" spans="2:3" ht="14.25">
      <c r="B430" t="str">
        <f>'ePO-Glossary'!B428</f>
        <v>Number Tenders Other EU</v>
      </c>
      <c r="C430">
        <f>ROW('ePO-Glossary'!B428)</f>
        <v>428</v>
      </c>
    </row>
    <row r="431" spans="2:3" ht="14.25">
      <c r="B431" t="str">
        <f>'ePO-Glossary'!B429</f>
        <v>Number Tenders Received</v>
      </c>
      <c r="C431">
        <f>ROW('ePO-Glossary'!B429)</f>
        <v>429</v>
      </c>
    </row>
    <row r="432" spans="2:3" ht="14.25">
      <c r="B432" t="str">
        <f>'ePO-Glossary'!B430</f>
        <v>Number Tenders Received</v>
      </c>
      <c r="C432">
        <f>ROW('ePO-Glossary'!B430)</f>
        <v>430</v>
      </c>
    </row>
    <row r="433" spans="2:3" ht="14.25">
      <c r="B433" t="str">
        <f>'ePO-Glossary'!B431</f>
        <v>Number Tenders Received</v>
      </c>
      <c r="C433">
        <f>ROW('ePO-Glossary'!B431)</f>
        <v>431</v>
      </c>
    </row>
    <row r="434" spans="2:3" ht="14.25">
      <c r="B434" t="str">
        <f>'ePO-Glossary'!B432</f>
        <v>Number Tenders Received EMEANS</v>
      </c>
      <c r="C434">
        <f>ROW('ePO-Glossary'!B432)</f>
        <v>432</v>
      </c>
    </row>
    <row r="435" spans="2:3" ht="14.25">
      <c r="B435" t="str">
        <f>'ePO-Glossary'!B433</f>
        <v>Number Tenders Received EMEANS</v>
      </c>
      <c r="C435">
        <f>ROW('ePO-Glossary'!B433)</f>
        <v>433</v>
      </c>
    </row>
    <row r="436" spans="2:3" ht="14.25">
      <c r="B436" t="str">
        <f>'ePO-Glossary'!B434</f>
        <v>Number Tenders Received EMEANS</v>
      </c>
      <c r="C436">
        <f>ROW('ePO-Glossary'!B434)</f>
        <v>434</v>
      </c>
    </row>
    <row r="437" spans="2:3" ht="14.25">
      <c r="B437" t="str">
        <f>'ePO-Glossary'!B435</f>
        <v>Number Tenders SME</v>
      </c>
      <c r="C437">
        <f>ROW('ePO-Glossary'!B435)</f>
        <v>435</v>
      </c>
    </row>
    <row r="438" spans="2:3" ht="14.25">
      <c r="B438" t="str">
        <f>'ePO-Glossary'!B436</f>
        <v>Number Tenders SME</v>
      </c>
      <c r="C438">
        <f>ROW('ePO-Glossary'!B436)</f>
        <v>436</v>
      </c>
    </row>
    <row r="439" spans="2:3" ht="14.25">
      <c r="B439" t="str">
        <f>'ePO-Glossary'!B437</f>
        <v>Number Tenders SME</v>
      </c>
      <c r="C439">
        <f>ROW('ePO-Glossary'!B437)</f>
        <v>437</v>
      </c>
    </row>
    <row r="440" spans="2:3" ht="14.25">
      <c r="B440" t="str">
        <f>'ePO-Glossary'!B438</f>
        <v>Number Year Month</v>
      </c>
      <c r="C440">
        <f>ROW('ePO-Glossary'!B438)</f>
        <v>438</v>
      </c>
    </row>
    <row r="441" spans="2:3" ht="14.25">
      <c r="B441" t="str">
        <f>'ePO-Glossary'!B439</f>
        <v>NUTS Code</v>
      </c>
      <c r="C441">
        <f>ROW('ePO-Glossary'!B439)</f>
        <v>439</v>
      </c>
    </row>
    <row r="442" spans="2:3" ht="14.25">
      <c r="B442" t="str">
        <f>'ePO-Glossary'!B440</f>
        <v>NUTS Code</v>
      </c>
      <c r="C442">
        <f>ROW('ePO-Glossary'!B440)</f>
        <v>440</v>
      </c>
    </row>
    <row r="443" spans="2:3" ht="14.25">
      <c r="B443" t="str">
        <f>'ePO-Glossary'!B441</f>
        <v>NUTS Code</v>
      </c>
      <c r="C443">
        <f>ROW('ePO-Glossary'!B441)</f>
        <v>441</v>
      </c>
    </row>
    <row r="444" spans="2:3" ht="14.25">
      <c r="B444" t="str">
        <f>'ePO-Glossary'!B442</f>
        <v>NUTS Code</v>
      </c>
      <c r="C444">
        <f>ROW('ePO-Glossary'!B442)</f>
        <v>442</v>
      </c>
    </row>
    <row r="445" spans="2:3" ht="14.25">
      <c r="B445" t="str">
        <f>'ePO-Glossary'!B443</f>
        <v>NUTS Code</v>
      </c>
      <c r="C445">
        <f>ROW('ePO-Glossary'!B443)</f>
        <v>443</v>
      </c>
    </row>
    <row r="446" spans="2:3" ht="14.25">
      <c r="B446" t="str">
        <f>'ePO-Glossary'!B444</f>
        <v>NUTS Code</v>
      </c>
      <c r="C446">
        <f>ROW('ePO-Glossary'!B444)</f>
        <v>444</v>
      </c>
    </row>
    <row r="447" spans="2:3" ht="14.25">
      <c r="B447" t="str">
        <f>'ePO-Glossary'!B445</f>
        <v>Open Conditions Date</v>
      </c>
      <c r="C447">
        <f>ROW('ePO-Glossary'!B445)</f>
        <v>445</v>
      </c>
    </row>
    <row r="448" spans="2:3" ht="14.25">
      <c r="B448" t="str">
        <f>'ePO-Glossary'!B446</f>
        <v>Open Conditions Date</v>
      </c>
      <c r="C448">
        <f>ROW('ePO-Glossary'!B446)</f>
        <v>446</v>
      </c>
    </row>
    <row r="449" spans="2:3" ht="14.25">
      <c r="B449" t="str">
        <f>'ePO-Glossary'!B447</f>
        <v>Open Conditions Description</v>
      </c>
      <c r="C449">
        <f>ROW('ePO-Glossary'!B447)</f>
        <v>447</v>
      </c>
    </row>
    <row r="450" spans="2:3" ht="14.25">
      <c r="B450" t="str">
        <f>'ePO-Glossary'!B448</f>
        <v>Open Conditions Description</v>
      </c>
      <c r="C450">
        <f>ROW('ePO-Glossary'!B448)</f>
        <v>448</v>
      </c>
    </row>
    <row r="451" spans="2:3" ht="14.25">
      <c r="B451" t="str">
        <f>'ePO-Glossary'!B449</f>
        <v>Open Conditions Place</v>
      </c>
      <c r="C451">
        <f>ROW('ePO-Glossary'!B449)</f>
        <v>449</v>
      </c>
    </row>
    <row r="452" spans="2:3" ht="14.25">
      <c r="B452" t="str">
        <f>'ePO-Glossary'!B450</f>
        <v>Open Conditions Place</v>
      </c>
      <c r="C452">
        <f>ROW('ePO-Glossary'!B450)</f>
        <v>450</v>
      </c>
    </row>
    <row r="453" spans="2:3" ht="14.25">
      <c r="B453" t="str">
        <f>'ePO-Glossary'!B451</f>
        <v>Options</v>
      </c>
      <c r="C453">
        <f>ROW('ePO-Glossary'!B451)</f>
        <v>451</v>
      </c>
    </row>
    <row r="454" spans="2:3" ht="14.25">
      <c r="B454" t="str">
        <f>'ePO-Glossary'!B452</f>
        <v>Options</v>
      </c>
      <c r="C454">
        <f>ROW('ePO-Glossary'!B452)</f>
        <v>452</v>
      </c>
    </row>
    <row r="455" spans="2:3" ht="14.25">
      <c r="B455" t="str">
        <f>'ePO-Glossary'!B453</f>
        <v>Options</v>
      </c>
      <c r="C455">
        <f>ROW('ePO-Glossary'!B453)</f>
        <v>453</v>
      </c>
    </row>
    <row r="456" spans="2:3" ht="14.25">
      <c r="B456" t="str">
        <f>'ePO-Glossary'!B454</f>
        <v>Options</v>
      </c>
      <c r="C456">
        <f>ROW('ePO-Glossary'!B454)</f>
        <v>454</v>
      </c>
    </row>
    <row r="457" spans="2:3" ht="14.25">
      <c r="B457" t="str">
        <f>'ePO-Glossary'!B455</f>
        <v>Options</v>
      </c>
      <c r="C457">
        <f>ROW('ePO-Glossary'!B455)</f>
        <v>455</v>
      </c>
    </row>
    <row r="458" spans="2:3" ht="14.25">
      <c r="B458" t="str">
        <f>'ePO-Glossary'!B456</f>
        <v>Options</v>
      </c>
      <c r="C458">
        <f>ROW('ePO-Glossary'!B456)</f>
        <v>456</v>
      </c>
    </row>
    <row r="459" spans="2:3" ht="14.25">
      <c r="B459" t="str">
        <f>'ePO-Glossary'!B457</f>
        <v>Options</v>
      </c>
      <c r="C459">
        <f>ROW('ePO-Glossary'!B457)</f>
        <v>457</v>
      </c>
    </row>
    <row r="460" spans="2:3" ht="14.25">
      <c r="B460" t="str">
        <f>'ePO-Glossary'!B458</f>
        <v>Organisation Identifier</v>
      </c>
      <c r="C460">
        <f>ROW('ePO-Glossary'!B458)</f>
        <v>458</v>
      </c>
    </row>
    <row r="461" spans="2:3" ht="14.25">
      <c r="B461" t="str">
        <f>'ePO-Glossary'!B459</f>
        <v>Organisation Identifier</v>
      </c>
      <c r="C461">
        <f>ROW('ePO-Glossary'!B459)</f>
        <v>459</v>
      </c>
    </row>
    <row r="462" spans="2:3" ht="14.25">
      <c r="B462" t="str">
        <f>'ePO-Glossary'!B460</f>
        <v>Organisation Identifier</v>
      </c>
      <c r="C462">
        <f>ROW('ePO-Glossary'!B460)</f>
        <v>460</v>
      </c>
    </row>
    <row r="463" spans="2:3" ht="14.25">
      <c r="B463" t="str">
        <f>'ePO-Glossary'!B461</f>
        <v>Organisation Identifier</v>
      </c>
      <c r="C463">
        <f>ROW('ePO-Glossary'!B461)</f>
        <v>461</v>
      </c>
    </row>
    <row r="464" spans="2:3" ht="14.25">
      <c r="B464" t="str">
        <f>'ePO-Glossary'!B462</f>
        <v>Organisation Identifier</v>
      </c>
      <c r="C464">
        <f>ROW('ePO-Glossary'!B462)</f>
        <v>462</v>
      </c>
    </row>
    <row r="465" spans="2:3" ht="14.25">
      <c r="B465" t="str">
        <f>'ePO-Glossary'!B463</f>
        <v>Organisation Identifier</v>
      </c>
      <c r="C465">
        <f>ROW('ePO-Glossary'!B463)</f>
        <v>463</v>
      </c>
    </row>
    <row r="466" spans="2:3" ht="14.25">
      <c r="B466" t="str">
        <f>'ePO-Glossary'!B464</f>
        <v>Outsourced Procedure Indicator</v>
      </c>
      <c r="C466">
        <f>ROW('ePO-Glossary'!B464)</f>
        <v>464</v>
      </c>
    </row>
    <row r="467" spans="2:3" ht="14.25">
      <c r="B467" t="str">
        <f>'ePO-Glossary'!B465</f>
        <v>Outsourced Procedure Indicator</v>
      </c>
      <c r="C467">
        <f>ROW('ePO-Glossary'!B465)</f>
        <v>465</v>
      </c>
    </row>
    <row r="468" spans="2:3" ht="14.25">
      <c r="B468" t="str">
        <f>'ePO-Glossary'!B466</f>
        <v>Participant Pay</v>
      </c>
      <c r="C468">
        <f>ROW('ePO-Glossary'!B466)</f>
        <v>466</v>
      </c>
    </row>
    <row r="469" spans="2:3" ht="14.25">
      <c r="B469" t="str">
        <f>'ePO-Glossary'!B467</f>
        <v>Participant Pay</v>
      </c>
      <c r="C469">
        <f>ROW('ePO-Glossary'!B467)</f>
        <v>467</v>
      </c>
    </row>
    <row r="470" spans="2:3" ht="14.25">
      <c r="B470" t="str">
        <f>'ePO-Glossary'!B468</f>
        <v>Participant Pay</v>
      </c>
      <c r="C470">
        <f>ROW('ePO-Glossary'!B468)</f>
        <v>468</v>
      </c>
    </row>
    <row r="471" spans="2:3" ht="14.25">
      <c r="B471" t="str">
        <f>'ePO-Glossary'!B469</f>
        <v>Participant Pay</v>
      </c>
      <c r="C471">
        <f>ROW('ePO-Glossary'!B469)</f>
        <v>469</v>
      </c>
    </row>
    <row r="472" spans="2:3" ht="14.25">
      <c r="B472" t="str">
        <f>'ePO-Glossary'!B470</f>
        <v>Participants Name</v>
      </c>
      <c r="C472">
        <f>ROW('ePO-Glossary'!B470)</f>
        <v>470</v>
      </c>
    </row>
    <row r="473" spans="2:3" ht="14.25">
      <c r="B473" t="str">
        <f>'ePO-Glossary'!B471</f>
        <v>Participants Name</v>
      </c>
      <c r="C473">
        <f>ROW('ePO-Glossary'!B471)</f>
        <v>471</v>
      </c>
    </row>
    <row r="474" spans="2:3" ht="14.25">
      <c r="B474" t="str">
        <f>'ePO-Glossary'!B472</f>
        <v>Participants Name</v>
      </c>
      <c r="C474">
        <f>ROW('ePO-Glossary'!B472)</f>
        <v>472</v>
      </c>
    </row>
    <row r="475" spans="2:3" ht="14.25">
      <c r="B475" t="str">
        <f>'ePO-Glossary'!B473</f>
        <v>Participation Deadline</v>
      </c>
      <c r="C475">
        <f>ROW('ePO-Glossary'!B473)</f>
        <v>473</v>
      </c>
    </row>
    <row r="476" spans="2:3" ht="14.25">
      <c r="B476" t="str">
        <f>'ePO-Glossary'!B474</f>
        <v>Participation Deadline</v>
      </c>
      <c r="C476">
        <f>ROW('ePO-Glossary'!B474)</f>
        <v>474</v>
      </c>
    </row>
    <row r="477" spans="2:3" ht="14.25">
      <c r="B477" t="str">
        <f>'ePO-Glossary'!B475</f>
        <v>Participation Deadline</v>
      </c>
      <c r="C477">
        <f>ROW('ePO-Glossary'!B475)</f>
        <v>475</v>
      </c>
    </row>
    <row r="478" spans="2:3" ht="14.25">
      <c r="B478" t="str">
        <f>'ePO-Glossary'!B476</f>
        <v>Performance Conditions</v>
      </c>
      <c r="C478">
        <f>ROW('ePO-Glossary'!B476)</f>
        <v>476</v>
      </c>
    </row>
    <row r="479" spans="2:3" ht="14.25">
      <c r="B479" t="str">
        <f>'ePO-Glossary'!B477</f>
        <v>Performance Conditions</v>
      </c>
      <c r="C479">
        <f>ROW('ePO-Glossary'!B477)</f>
        <v>477</v>
      </c>
    </row>
    <row r="480" spans="2:3" ht="14.25">
      <c r="B480" t="str">
        <f>'ePO-Glossary'!B478</f>
        <v>Performance Conditions</v>
      </c>
      <c r="C480">
        <f>ROW('ePO-Glossary'!B478)</f>
        <v>478</v>
      </c>
    </row>
    <row r="481" spans="2:3" ht="14.25">
      <c r="B481" t="str">
        <f>'ePO-Glossary'!B479</f>
        <v>Performance Staff Qualification</v>
      </c>
      <c r="C481">
        <f>ROW('ePO-Glossary'!B479)</f>
        <v>479</v>
      </c>
    </row>
    <row r="482" spans="2:3" ht="14.25">
      <c r="B482" t="str">
        <f>'ePO-Glossary'!B480</f>
        <v>Performance Staff Qualification</v>
      </c>
      <c r="C482">
        <f>ROW('ePO-Glossary'!B480)</f>
        <v>480</v>
      </c>
    </row>
    <row r="483" spans="2:3" ht="14.25">
      <c r="B483" t="str">
        <f>'ePO-Glossary'!B481</f>
        <v>Personal Situation Exclusion Criterion</v>
      </c>
      <c r="C483">
        <f>ROW('ePO-Glossary'!B481)</f>
        <v>481</v>
      </c>
    </row>
    <row r="484" spans="2:3" ht="14.25">
      <c r="B484" t="str">
        <f>'ePO-Glossary'!B482</f>
        <v>Personal Situation Exclusion Criterion</v>
      </c>
      <c r="C484">
        <f>ROW('ePO-Glossary'!B482)</f>
        <v>482</v>
      </c>
    </row>
    <row r="485" spans="2:3" ht="14.25">
      <c r="B485" t="str">
        <f>'ePO-Glossary'!B483</f>
        <v>Personal Situation Exclusion Criterion</v>
      </c>
      <c r="C485">
        <f>ROW('ePO-Glossary'!B483)</f>
        <v>483</v>
      </c>
    </row>
    <row r="486" spans="2:3" ht="14.25">
      <c r="B486" t="str">
        <f>'ePO-Glossary'!B484</f>
        <v>Personal Situation Exclusion Criterion</v>
      </c>
      <c r="C486">
        <f>ROW('ePO-Glossary'!B484)</f>
        <v>484</v>
      </c>
    </row>
    <row r="487" spans="2:3" ht="14.25">
      <c r="B487" t="str">
        <f>'ePO-Glossary'!B485</f>
        <v>Phone</v>
      </c>
      <c r="C487">
        <f>ROW('ePO-Glossary'!B485)</f>
        <v>485</v>
      </c>
    </row>
    <row r="488" spans="2:3" ht="14.25">
      <c r="B488" t="str">
        <f>'ePO-Glossary'!B486</f>
        <v>Phone</v>
      </c>
      <c r="C488">
        <f>ROW('ePO-Glossary'!B486)</f>
        <v>486</v>
      </c>
    </row>
    <row r="489" spans="2:3" ht="14.25">
      <c r="B489" t="str">
        <f>'ePO-Glossary'!B487</f>
        <v>Postal Code</v>
      </c>
      <c r="C489">
        <f>ROW('ePO-Glossary'!B487)</f>
        <v>487</v>
      </c>
    </row>
    <row r="490" spans="2:3" ht="14.25">
      <c r="B490" t="str">
        <f>'ePO-Glossary'!B488</f>
        <v>Postal Code</v>
      </c>
      <c r="C490">
        <f>ROW('ePO-Glossary'!B488)</f>
        <v>488</v>
      </c>
    </row>
    <row r="491" spans="2:3" ht="14.25">
      <c r="B491" t="str">
        <f>'ePO-Glossary'!B489</f>
        <v>Preliminary Market Consultation</v>
      </c>
      <c r="C491">
        <f>ROW('ePO-Glossary'!B489)</f>
        <v>489</v>
      </c>
    </row>
    <row r="492" spans="2:3" ht="14.25">
      <c r="B492" t="str">
        <f>'ePO-Glossary'!B490</f>
        <v>Preliminary Market Consultation</v>
      </c>
      <c r="C492">
        <f>ROW('ePO-Glossary'!B490)</f>
        <v>490</v>
      </c>
    </row>
    <row r="493" spans="2:3" ht="14.25">
      <c r="B493" t="str">
        <f>'ePO-Glossary'!B491</f>
        <v>Prize Awarded</v>
      </c>
      <c r="C493">
        <f>ROW('ePO-Glossary'!B491)</f>
        <v>491</v>
      </c>
    </row>
    <row r="494" spans="2:3" ht="14.25">
      <c r="B494" t="str">
        <f>'ePO-Glossary'!B492</f>
        <v>Prize Awarded</v>
      </c>
      <c r="C494">
        <f>ROW('ePO-Glossary'!B492)</f>
        <v>492</v>
      </c>
    </row>
    <row r="495" spans="2:3" ht="14.25">
      <c r="B495" t="str">
        <f>'ePO-Glossary'!B493</f>
        <v>Prize Awarded</v>
      </c>
      <c r="C495">
        <f>ROW('ePO-Glossary'!B493)</f>
        <v>493</v>
      </c>
    </row>
    <row r="496" spans="2:3" ht="14.25">
      <c r="B496" t="str">
        <f>'ePO-Glossary'!B494</f>
        <v>Prize Awarded</v>
      </c>
      <c r="C496">
        <f>ROW('ePO-Glossary'!B494)</f>
        <v>494</v>
      </c>
    </row>
    <row r="497" spans="2:3" ht="14.25">
      <c r="B497" t="str">
        <f>'ePO-Glossary'!B495</f>
        <v>Prize Awarded</v>
      </c>
      <c r="C497">
        <f>ROW('ePO-Glossary'!B495)</f>
        <v>495</v>
      </c>
    </row>
    <row r="498" spans="2:3" ht="14.25">
      <c r="B498" t="str">
        <f>'ePO-Glossary'!B496</f>
        <v>Prize Awarded</v>
      </c>
      <c r="C498">
        <f>ROW('ePO-Glossary'!B496)</f>
        <v>496</v>
      </c>
    </row>
    <row r="499" spans="2:3" ht="14.25">
      <c r="B499" t="str">
        <f>'ePO-Glossary'!B497</f>
        <v>Prize Value</v>
      </c>
      <c r="C499">
        <f>ROW('ePO-Glossary'!B497)</f>
        <v>497</v>
      </c>
    </row>
    <row r="500" spans="2:3" ht="14.25">
      <c r="B500" t="str">
        <f>'ePO-Glossary'!B498</f>
        <v>Prize Value</v>
      </c>
      <c r="C500">
        <f>ROW('ePO-Glossary'!B498)</f>
        <v>498</v>
      </c>
    </row>
    <row r="501" spans="2:3" ht="14.25">
      <c r="B501" t="str">
        <f>'ePO-Glossary'!B499</f>
        <v>Procedure Type</v>
      </c>
      <c r="C501">
        <f>ROW('ePO-Glossary'!B499)</f>
        <v>499</v>
      </c>
    </row>
    <row r="502" spans="2:3" ht="14.25">
      <c r="B502" t="str">
        <f>'ePO-Glossary'!B500</f>
        <v>Procedure Type</v>
      </c>
      <c r="C502">
        <f>ROW('ePO-Glossary'!B500)</f>
        <v>500</v>
      </c>
    </row>
    <row r="503" spans="2:3" ht="14.25">
      <c r="B503" t="str">
        <f>'ePO-Glossary'!B501</f>
        <v>Procedure Type</v>
      </c>
      <c r="C503">
        <f>ROW('ePO-Glossary'!B501)</f>
        <v>501</v>
      </c>
    </row>
    <row r="504" spans="2:3" ht="14.25">
      <c r="B504" t="str">
        <f>'ePO-Glossary'!B502</f>
        <v>Procedure Type</v>
      </c>
      <c r="C504">
        <f>ROW('ePO-Glossary'!B502)</f>
        <v>502</v>
      </c>
    </row>
    <row r="505" spans="2:3" ht="14.25">
      <c r="B505" t="str">
        <f>'ePO-Glossary'!B503</f>
        <v>Procedure Type</v>
      </c>
      <c r="C505">
        <f>ROW('ePO-Glossary'!B503)</f>
        <v>503</v>
      </c>
    </row>
    <row r="506" spans="2:3" ht="14.25">
      <c r="B506" t="str">
        <f>'ePO-Glossary'!B504</f>
        <v>Procedure Type</v>
      </c>
      <c r="C506">
        <f>ROW('ePO-Glossary'!B504)</f>
        <v>504</v>
      </c>
    </row>
    <row r="507" spans="2:3" ht="14.25"/>
    <row r="508" spans="2:3" ht="14.25"/>
    <row r="509" spans="2:3" ht="14.25">
      <c r="B509" t="str">
        <f>'ePO-Glossary'!B505</f>
        <v>Procurement Description</v>
      </c>
      <c r="C509">
        <f>ROW('ePO-Glossary'!B505)</f>
        <v>505</v>
      </c>
    </row>
    <row r="510" spans="2:3" ht="14.25">
      <c r="B510" t="str">
        <f>'ePO-Glossary'!B506</f>
        <v>Procurement Description</v>
      </c>
      <c r="C510">
        <f>ROW('ePO-Glossary'!B506)</f>
        <v>506</v>
      </c>
    </row>
    <row r="511" spans="2:3" ht="14.25">
      <c r="B511" t="str">
        <f>'ePO-Glossary'!B507</f>
        <v>Procurement Description</v>
      </c>
      <c r="C511">
        <f>ROW('ePO-Glossary'!B507)</f>
        <v>507</v>
      </c>
    </row>
    <row r="512" spans="2:3" ht="14.25">
      <c r="B512" t="str">
        <f>'ePO-Glossary'!B508</f>
        <v>Procurement Description</v>
      </c>
      <c r="C512">
        <f>ROW('ePO-Glossary'!B508)</f>
        <v>508</v>
      </c>
    </row>
    <row r="513" spans="2:3" ht="14.25">
      <c r="B513" t="str">
        <f>'ePO-Glossary'!B509</f>
        <v>Procurement Document URL</v>
      </c>
      <c r="C513">
        <f>ROW('ePO-Glossary'!B509)</f>
        <v>509</v>
      </c>
    </row>
    <row r="514" spans="2:3" ht="14.25">
      <c r="B514" t="str">
        <f>'ePO-Glossary'!B510</f>
        <v>Procurement Law</v>
      </c>
      <c r="C514">
        <f>ROW('ePO-Glossary'!B510)</f>
        <v>510</v>
      </c>
    </row>
    <row r="515" spans="2:3" ht="14.25">
      <c r="B515" t="str">
        <f>'ePO-Glossary'!B511</f>
        <v>Procurement Law</v>
      </c>
      <c r="C515">
        <f>ROW('ePO-Glossary'!B511)</f>
        <v>511</v>
      </c>
    </row>
    <row r="516" spans="2:3" ht="14.25">
      <c r="B516" t="str">
        <f>'ePO-Glossary'!B512</f>
        <v>Procurement Law</v>
      </c>
      <c r="C516">
        <f>ROW('ePO-Glossary'!B512)</f>
        <v>512</v>
      </c>
    </row>
    <row r="517" spans="2:3" ht="14.25">
      <c r="B517" t="str">
        <f>'ePO-Glossary'!B513</f>
        <v>Procurement Law</v>
      </c>
      <c r="C517">
        <f>ROW('ePO-Glossary'!B513)</f>
        <v>513</v>
      </c>
    </row>
    <row r="518" spans="2:3" ht="14.25">
      <c r="B518" t="str">
        <f>'ePO-Glossary'!B514</f>
        <v>Procurement Objects</v>
      </c>
      <c r="C518">
        <f>ROW('ePO-Glossary'!B514)</f>
        <v>514</v>
      </c>
    </row>
    <row r="519" spans="2:3" ht="14.25">
      <c r="B519" t="str">
        <f>'ePO-Glossary'!B515</f>
        <v>Profession</v>
      </c>
      <c r="C519">
        <f>ROW('ePO-Glossary'!B515)</f>
        <v>515</v>
      </c>
    </row>
    <row r="520" spans="2:3" ht="14.25">
      <c r="B520" t="str">
        <f>'ePO-Glossary'!B516</f>
        <v>Profession</v>
      </c>
      <c r="C520">
        <f>ROW('ePO-Glossary'!B516)</f>
        <v>516</v>
      </c>
    </row>
    <row r="521" spans="2:3" ht="14.25">
      <c r="B521" t="str">
        <f>'ePO-Glossary'!B517</f>
        <v>Publication Date</v>
      </c>
      <c r="C521">
        <f>ROW('ePO-Glossary'!B517)</f>
        <v>517</v>
      </c>
    </row>
    <row r="522" spans="2:3" ht="14.25">
      <c r="B522" t="str">
        <f>'ePO-Glossary'!B518</f>
        <v>Publication Date</v>
      </c>
      <c r="C522">
        <f>ROW('ePO-Glossary'!B518)</f>
        <v>518</v>
      </c>
    </row>
    <row r="523" spans="2:3" ht="14.25">
      <c r="B523" t="str">
        <f>'ePO-Glossary'!B519</f>
        <v>Publication Date</v>
      </c>
      <c r="C523">
        <f>ROW('ePO-Glossary'!B519)</f>
        <v>519</v>
      </c>
    </row>
    <row r="524" spans="2:3" ht="14.25">
      <c r="B524" t="str">
        <f>'ePO-Glossary'!B520</f>
        <v>Quantity And Unit</v>
      </c>
      <c r="C524">
        <f>ROW('ePO-Glossary'!B520)</f>
        <v>520</v>
      </c>
    </row>
    <row r="525" spans="2:3" ht="14.25">
      <c r="B525" t="str">
        <f>'ePO-Glossary'!B521</f>
        <v>Quantity And Unit</v>
      </c>
      <c r="C525">
        <f>ROW('ePO-Glossary'!B521)</f>
        <v>521</v>
      </c>
    </row>
    <row r="526" spans="2:3" ht="14.25">
      <c r="B526" t="str">
        <f>'ePO-Glossary'!B522</f>
        <v>Quantity And Unit</v>
      </c>
      <c r="C526">
        <f>ROW('ePO-Glossary'!B522)</f>
        <v>522</v>
      </c>
    </row>
    <row r="527" spans="2:3" ht="14.25">
      <c r="B527" t="str">
        <f>'ePO-Glossary'!B523</f>
        <v>Reason For Non-Electronic Submission</v>
      </c>
      <c r="C527">
        <f>ROW('ePO-Glossary'!B523)</f>
        <v>523</v>
      </c>
    </row>
    <row r="528" spans="2:3" ht="14.25">
      <c r="B528" t="str">
        <f>'ePO-Glossary'!B524</f>
        <v>Reason For Non-Electronic Submission</v>
      </c>
      <c r="C528">
        <f>ROW('ePO-Glossary'!B524)</f>
        <v>524</v>
      </c>
    </row>
    <row r="529" spans="2:3" ht="14.25">
      <c r="B529" t="str">
        <f>'ePO-Glossary'!B525</f>
        <v>Reason For Non-Electronic Submission</v>
      </c>
      <c r="C529">
        <f>ROW('ePO-Glossary'!B525)</f>
        <v>525</v>
      </c>
    </row>
    <row r="530" spans="2:3" ht="14.25">
      <c r="B530" t="str">
        <f>'ePO-Glossary'!B526</f>
        <v>Reason For Non-Electronic Submission</v>
      </c>
      <c r="C530">
        <f>ROW('ePO-Glossary'!B526)</f>
        <v>526</v>
      </c>
    </row>
    <row r="531" spans="2:3" ht="14.25">
      <c r="B531" t="str">
        <f>'ePO-Glossary'!B527</f>
        <v>Reason For Non-Electronic Submission</v>
      </c>
      <c r="C531">
        <f>ROW('ePO-Glossary'!B527)</f>
        <v>527</v>
      </c>
    </row>
    <row r="532" spans="2:3" ht="14.25">
      <c r="B532" t="str">
        <f>'ePO-Glossary'!B528</f>
        <v>Receiver Party</v>
      </c>
      <c r="C532">
        <f>ROW('ePO-Glossary'!B528)</f>
        <v>528</v>
      </c>
    </row>
    <row r="533" spans="2:3" ht="14.25">
      <c r="B533" t="str">
        <f>'ePO-Glossary'!B529</f>
        <v>Recurrent Estimated Timing</v>
      </c>
      <c r="C533">
        <f>ROW('ePO-Glossary'!B529)</f>
        <v>529</v>
      </c>
    </row>
    <row r="534" spans="2:3" ht="14.25">
      <c r="B534" t="str">
        <f>'ePO-Glossary'!B530</f>
        <v>Recurrent Estimated Timing</v>
      </c>
      <c r="C534">
        <f>ROW('ePO-Glossary'!B530)</f>
        <v>530</v>
      </c>
    </row>
    <row r="535" spans="2:3" ht="14.25">
      <c r="B535" t="str">
        <f>'ePO-Glossary'!B531</f>
        <v>Recurrent Indicator</v>
      </c>
      <c r="C535">
        <f>ROW('ePO-Glossary'!B531)</f>
        <v>531</v>
      </c>
    </row>
    <row r="536" spans="2:3" ht="14.25">
      <c r="B536" t="str">
        <f>'ePO-Glossary'!B532</f>
        <v>Recurrent Indicator</v>
      </c>
      <c r="C536">
        <f>ROW('ePO-Glossary'!B532)</f>
        <v>532</v>
      </c>
    </row>
    <row r="537" spans="2:3" ht="14.25">
      <c r="B537" t="str">
        <f>'ePO-Glossary'!B533</f>
        <v>Recurrent Indicator</v>
      </c>
      <c r="C537">
        <f>ROW('ePO-Glossary'!B533)</f>
        <v>533</v>
      </c>
    </row>
    <row r="538" spans="2:3" ht="14.25">
      <c r="B538" t="str">
        <f>'ePO-Glossary'!B534</f>
        <v>Recurrent Indicator</v>
      </c>
      <c r="C538">
        <f>ROW('ePO-Glossary'!B534)</f>
        <v>534</v>
      </c>
    </row>
    <row r="539" spans="2:3" ht="14.25">
      <c r="B539" t="str">
        <f>'ePO-Glossary'!B535</f>
        <v>Recurrent Indicator</v>
      </c>
      <c r="C539">
        <f>ROW('ePO-Glossary'!B535)</f>
        <v>535</v>
      </c>
    </row>
    <row r="540" spans="2:3" ht="14.25">
      <c r="B540" t="str">
        <f>'ePO-Glossary'!B536</f>
        <v>Reduction Recourse Indicator</v>
      </c>
      <c r="C540">
        <f>ROW('ePO-Glossary'!B536)</f>
        <v>536</v>
      </c>
    </row>
    <row r="541" spans="2:3" ht="14.25">
      <c r="B541" t="str">
        <f>'ePO-Glossary'!B537</f>
        <v>Reduction Recourse Indicator</v>
      </c>
      <c r="C541">
        <f>ROW('ePO-Glossary'!B537)</f>
        <v>537</v>
      </c>
    </row>
    <row r="542" spans="2:3" ht="14.25">
      <c r="B542" t="str">
        <f>'ePO-Glossary'!B538</f>
        <v>Reduction Recourse Indicator</v>
      </c>
      <c r="C542">
        <f>ROW('ePO-Glossary'!B538)</f>
        <v>538</v>
      </c>
    </row>
    <row r="543" spans="2:3" ht="14.25">
      <c r="B543" t="str">
        <f>'ePO-Glossary'!B539</f>
        <v>Reduction Recourse Indicator</v>
      </c>
      <c r="C543">
        <f>ROW('ePO-Glossary'!B539)</f>
        <v>539</v>
      </c>
    </row>
    <row r="544" spans="2:3" ht="14.25">
      <c r="B544" t="str">
        <f>'ePO-Glossary'!B540</f>
        <v>Reduction Recourse Indicator</v>
      </c>
      <c r="C544">
        <f>ROW('ePO-Glossary'!B540)</f>
        <v>540</v>
      </c>
    </row>
    <row r="545" spans="2:3" ht="14.25">
      <c r="B545" t="str">
        <f>'ePO-Glossary'!B541</f>
        <v>Reference Publication</v>
      </c>
      <c r="C545">
        <f>ROW('ePO-Glossary'!B541)</f>
        <v>541</v>
      </c>
    </row>
    <row r="546" spans="2:3" ht="14.25">
      <c r="B546" t="str">
        <f>'ePO-Glossary'!B542</f>
        <v>Reference Publication</v>
      </c>
      <c r="C546">
        <f>ROW('ePO-Glossary'!B542)</f>
        <v>542</v>
      </c>
    </row>
    <row r="547" spans="2:3" ht="14.25">
      <c r="B547" t="str">
        <f>'ePO-Glossary'!B543</f>
        <v>Reference Publication</v>
      </c>
      <c r="C547">
        <f>ROW('ePO-Glossary'!B543)</f>
        <v>543</v>
      </c>
    </row>
    <row r="548" spans="2:3" ht="14.25">
      <c r="B548" t="str">
        <f>'ePO-Glossary'!B544</f>
        <v>Renewal</v>
      </c>
      <c r="C548">
        <f>ROW('ePO-Glossary'!B544)</f>
        <v>544</v>
      </c>
    </row>
    <row r="549" spans="2:3" ht="14.25">
      <c r="B549" t="str">
        <f>'ePO-Glossary'!B545</f>
        <v>Renewal</v>
      </c>
      <c r="C549">
        <f>ROW('ePO-Glossary'!B545)</f>
        <v>545</v>
      </c>
    </row>
    <row r="550" spans="2:3" ht="14.25">
      <c r="B550" t="str">
        <f>'ePO-Glossary'!B546</f>
        <v>Renewal</v>
      </c>
      <c r="C550">
        <f>ROW('ePO-Glossary'!B546)</f>
        <v>546</v>
      </c>
    </row>
    <row r="551" spans="2:3" ht="14.25">
      <c r="B551" t="str">
        <f>'ePO-Glossary'!B547</f>
        <v>Renewal</v>
      </c>
      <c r="C551">
        <f>ROW('ePO-Glossary'!B547)</f>
        <v>547</v>
      </c>
    </row>
    <row r="552" spans="2:3" ht="14.25">
      <c r="B552" t="str">
        <f>'ePO-Glossary'!B548</f>
        <v>Renewal</v>
      </c>
      <c r="C552">
        <f>ROW('ePO-Glossary'!B548)</f>
        <v>548</v>
      </c>
    </row>
    <row r="553" spans="2:3" ht="14.25">
      <c r="B553" t="str">
        <f>'ePO-Glossary'!B549</f>
        <v>Renewal</v>
      </c>
      <c r="C553">
        <f>ROW('ePO-Glossary'!B549)</f>
        <v>549</v>
      </c>
    </row>
    <row r="554" spans="2:3" ht="14.25">
      <c r="B554" t="str">
        <f>'ePO-Glossary'!B550</f>
        <v>Renewal</v>
      </c>
      <c r="C554">
        <f>ROW('ePO-Glossary'!B550)</f>
        <v>550</v>
      </c>
    </row>
    <row r="555" spans="2:3" ht="14.25">
      <c r="B555" t="str">
        <f>'ePO-Glossary'!B551</f>
        <v>Request Information Deadline</v>
      </c>
      <c r="C555">
        <f>ROW('ePO-Glossary'!B551)</f>
        <v>551</v>
      </c>
    </row>
    <row r="556" spans="2:3" ht="14.25">
      <c r="B556" t="str">
        <f>'ePO-Glossary'!B552</f>
        <v>Request Information Deadline</v>
      </c>
      <c r="C556">
        <f>ROW('ePO-Glossary'!B552)</f>
        <v>552</v>
      </c>
    </row>
    <row r="557" spans="2:3" ht="14.25">
      <c r="B557" t="str">
        <f>'ePO-Glossary'!B553</f>
        <v>Request Information Deadline</v>
      </c>
      <c r="C557">
        <f>ROW('ePO-Glossary'!B553)</f>
        <v>553</v>
      </c>
    </row>
    <row r="558" spans="2:3" ht="14.25">
      <c r="B558" t="str">
        <f>'ePO-Glossary'!B554</f>
        <v>Request Information Deadline</v>
      </c>
      <c r="C558">
        <f>ROW('ePO-Glossary'!B554)</f>
        <v>554</v>
      </c>
    </row>
    <row r="559" spans="2:3" ht="14.25">
      <c r="B559" t="str">
        <f>'ePO-Glossary'!B555</f>
        <v>Reserved Contract</v>
      </c>
      <c r="C559">
        <f>ROW('ePO-Glossary'!B555)</f>
        <v>555</v>
      </c>
    </row>
    <row r="560" spans="2:3" ht="14.25">
      <c r="B560" t="str">
        <f>'ePO-Glossary'!B556</f>
        <v>Reserved Contract</v>
      </c>
      <c r="C560">
        <f>ROW('ePO-Glossary'!B556)</f>
        <v>556</v>
      </c>
    </row>
    <row r="561" spans="2:3" ht="14.25">
      <c r="B561" t="str">
        <f>'ePO-Glossary'!B557</f>
        <v>Reserved Contract</v>
      </c>
      <c r="C561">
        <f>ROW('ePO-Glossary'!B557)</f>
        <v>557</v>
      </c>
    </row>
    <row r="562" spans="2:3" ht="14.25">
      <c r="B562" t="str">
        <f>'ePO-Glossary'!B558</f>
        <v>Reserved Contract</v>
      </c>
      <c r="C562">
        <f>ROW('ePO-Glossary'!B558)</f>
        <v>558</v>
      </c>
    </row>
    <row r="563" spans="2:3" ht="14.25">
      <c r="B563" t="str">
        <f>'ePO-Glossary'!B559</f>
        <v>Result</v>
      </c>
      <c r="C563">
        <f>ROW('ePO-Glossary'!B559)</f>
        <v>559</v>
      </c>
    </row>
    <row r="564" spans="2:3" ht="14.25">
      <c r="B564" t="str">
        <f>'ePO-Glossary'!B560</f>
        <v>Result</v>
      </c>
      <c r="C564">
        <f>ROW('ePO-Glossary'!B560)</f>
        <v>560</v>
      </c>
    </row>
    <row r="565" spans="2:3" ht="14.25">
      <c r="B565" t="str">
        <f>'ePO-Glossary'!B561</f>
        <v>Revenue Value</v>
      </c>
      <c r="C565">
        <f>ROW('ePO-Glossary'!B561)</f>
        <v>561</v>
      </c>
    </row>
    <row r="566" spans="2:3" ht="14.25">
      <c r="B566" t="str">
        <f>'ePO-Glossary'!B562</f>
        <v>Revenue Value</v>
      </c>
      <c r="C566">
        <f>ROW('ePO-Glossary'!B562)</f>
        <v>562</v>
      </c>
    </row>
    <row r="567" spans="2:3" ht="14.25">
      <c r="B567" t="str">
        <f>'ePO-Glossary'!B563</f>
        <v>Review Information Party</v>
      </c>
      <c r="C567">
        <f>ROW('ePO-Glossary'!B563)</f>
        <v>563</v>
      </c>
    </row>
    <row r="568" spans="2:3" ht="14.25">
      <c r="B568" t="str">
        <f>'ePO-Glossary'!B564</f>
        <v>Review Information Party</v>
      </c>
      <c r="C568">
        <f>ROW('ePO-Glossary'!B564)</f>
        <v>564</v>
      </c>
    </row>
    <row r="569" spans="2:3" ht="14.25">
      <c r="B569" t="str">
        <f>'ePO-Glossary'!B565</f>
        <v>Rules Criteria</v>
      </c>
      <c r="C569">
        <f>ROW('ePO-Glossary'!B565)</f>
        <v>565</v>
      </c>
    </row>
    <row r="570" spans="2:3" ht="14.25">
      <c r="B570" t="str">
        <f>'ePO-Glossary'!B566</f>
        <v>Social Specific Services Indicator</v>
      </c>
      <c r="C570">
        <f>ROW('ePO-Glossary'!B566)</f>
        <v>566</v>
      </c>
    </row>
    <row r="571" spans="2:3" ht="14.25">
      <c r="B571" t="str">
        <f>'ePO-Glossary'!B567</f>
        <v>Social Specific Services Indicator</v>
      </c>
      <c r="C571">
        <f>ROW('ePO-Glossary'!B567)</f>
        <v>567</v>
      </c>
    </row>
    <row r="572" spans="2:3" ht="14.25">
      <c r="B572" t="str">
        <f>'ePO-Glossary'!B568</f>
        <v>Social Specific Services Indicator</v>
      </c>
      <c r="C572">
        <f>ROW('ePO-Glossary'!B568)</f>
        <v>568</v>
      </c>
    </row>
    <row r="573" spans="2:3" ht="14.25">
      <c r="B573" t="str">
        <f>'ePO-Glossary'!B569</f>
        <v>Social Specific Services Indicator</v>
      </c>
      <c r="C573">
        <f>ROW('ePO-Glossary'!B569)</f>
        <v>569</v>
      </c>
    </row>
    <row r="574" spans="2:3" ht="14.25">
      <c r="B574" t="str">
        <f>'ePO-Glossary'!B570</f>
        <v>Strategic Procurement</v>
      </c>
      <c r="C574">
        <f>ROW('ePO-Glossary'!B570)</f>
        <v>570</v>
      </c>
    </row>
    <row r="575" spans="2:3" ht="14.25">
      <c r="B575" t="str">
        <f>'ePO-Glossary'!B571</f>
        <v>Strategic Procurement</v>
      </c>
      <c r="C575">
        <f>ROW('ePO-Glossary'!B571)</f>
        <v>571</v>
      </c>
    </row>
    <row r="576" spans="2:3" ht="14.25">
      <c r="B576" t="str">
        <f>'ePO-Glossary'!B572</f>
        <v>Strategic Procurement</v>
      </c>
      <c r="C576">
        <f>ROW('ePO-Glossary'!B572)</f>
        <v>572</v>
      </c>
    </row>
    <row r="577" spans="2:3" ht="14.25">
      <c r="B577" t="str">
        <f>'ePO-Glossary'!B573</f>
        <v>Street Address</v>
      </c>
      <c r="C577">
        <f>ROW('ePO-Glossary'!B573)</f>
        <v>573</v>
      </c>
    </row>
    <row r="578" spans="2:3" ht="14.25">
      <c r="B578" t="str">
        <f>'ePO-Glossary'!B574</f>
        <v>Street Address</v>
      </c>
      <c r="C578">
        <f>ROW('ePO-Glossary'!B574)</f>
        <v>574</v>
      </c>
    </row>
    <row r="579" spans="2:3" ht="14.25">
      <c r="B579" t="str">
        <f>'ePO-Glossary'!B575</f>
        <v>Street Number</v>
      </c>
      <c r="C579">
        <f>ROW('ePO-Glossary'!B575)</f>
        <v>575</v>
      </c>
    </row>
    <row r="580" spans="2:3" ht="14.25">
      <c r="B580" t="str">
        <f>'ePO-Glossary'!B576</f>
        <v>Subcontract</v>
      </c>
      <c r="C580">
        <f>ROW('ePO-Glossary'!B576)</f>
        <v>576</v>
      </c>
    </row>
    <row r="581" spans="2:3" ht="14.25">
      <c r="B581" t="str">
        <f>'ePO-Glossary'!B577</f>
        <v>Subcontract</v>
      </c>
      <c r="C581">
        <f>ROW('ePO-Glossary'!B577)</f>
        <v>577</v>
      </c>
    </row>
    <row r="582" spans="2:3" ht="14.25">
      <c r="B582" t="str">
        <f>'ePO-Glossary'!B578</f>
        <v>Subcontracting Code</v>
      </c>
      <c r="C582">
        <f>ROW('ePO-Glossary'!B578)</f>
        <v>578</v>
      </c>
    </row>
    <row r="583" spans="2:3" ht="14.25">
      <c r="B583" t="str">
        <f>'ePO-Glossary'!B579</f>
        <v>Subcontracting Code</v>
      </c>
      <c r="C583">
        <f>ROW('ePO-Glossary'!B579)</f>
        <v>579</v>
      </c>
    </row>
    <row r="584" spans="2:3" ht="14.25">
      <c r="B584" t="str">
        <f>'ePO-Glossary'!B580</f>
        <v>Subcontracting Code</v>
      </c>
      <c r="C584">
        <f>ROW('ePO-Glossary'!B580)</f>
        <v>580</v>
      </c>
    </row>
    <row r="585" spans="2:3" ht="14.25">
      <c r="B585" t="str">
        <f>'ePO-Glossary'!B582</f>
        <v>Subcontracting Part</v>
      </c>
      <c r="C585">
        <f>ROW('ePO-Glossary'!B582)</f>
        <v>582</v>
      </c>
    </row>
    <row r="586" spans="2:3" ht="14.25">
      <c r="B586" t="str">
        <f>'ePO-Glossary'!B581</f>
        <v>Subcontracting Part</v>
      </c>
      <c r="C586">
        <f>ROW('ePO-Glossary'!B581)</f>
        <v>581</v>
      </c>
    </row>
    <row r="587" spans="2:3" ht="14.25">
      <c r="B587" t="str">
        <f>'ePO-Glossary'!B583</f>
        <v>Subcontracting Part</v>
      </c>
      <c r="C587">
        <f>ROW('ePO-Glossary'!B583)</f>
        <v>583</v>
      </c>
    </row>
    <row r="588" spans="2:3" ht="14.25">
      <c r="B588" t="str">
        <f>'ePO-Glossary'!B584</f>
        <v>Subcontracting Part</v>
      </c>
      <c r="C588">
        <f>ROW('ePO-Glossary'!B584)</f>
        <v>584</v>
      </c>
    </row>
    <row r="589" spans="2:3" ht="14.25">
      <c r="B589" t="str">
        <f>'ePO-Glossary'!B585</f>
        <v>Subcontracting Part</v>
      </c>
      <c r="C589">
        <f>ROW('ePO-Glossary'!B585)</f>
        <v>585</v>
      </c>
    </row>
    <row r="590" spans="2:3" ht="14.25">
      <c r="B590" t="str">
        <f>'ePO-Glossary'!B586</f>
        <v>Subcontracting Part</v>
      </c>
      <c r="C590">
        <f>ROW('ePO-Glossary'!B586)</f>
        <v>586</v>
      </c>
    </row>
    <row r="591" spans="2:3" ht="14.25">
      <c r="B591" t="str">
        <f>'ePO-Glossary'!B587</f>
        <v>Subcontracting Part</v>
      </c>
      <c r="C591">
        <f>ROW('ePO-Glossary'!B587)</f>
        <v>587</v>
      </c>
    </row>
    <row r="592" spans="2:3" ht="14.25">
      <c r="B592" t="str">
        <f>'ePO-Glossary'!B588</f>
        <v>Subcontracting Part</v>
      </c>
      <c r="C592">
        <f>ROW('ePO-Glossary'!B588)</f>
        <v>588</v>
      </c>
    </row>
    <row r="593" spans="2:3" ht="14.25">
      <c r="B593" t="str">
        <f>'ePO-Glossary'!B589</f>
        <v>Subcontracting Part</v>
      </c>
      <c r="C593">
        <f>ROW('ePO-Glossary'!B589)</f>
        <v>589</v>
      </c>
    </row>
    <row r="594" spans="2:3" ht="14.25">
      <c r="B594" t="str">
        <f>'ePO-Glossary'!B590</f>
        <v>Subcontracting Part</v>
      </c>
      <c r="C594">
        <f>ROW('ePO-Glossary'!B590)</f>
        <v>590</v>
      </c>
    </row>
    <row r="595" spans="2:3" ht="14.25">
      <c r="B595" t="str">
        <f>'ePO-Glossary'!B591</f>
        <v>Subcontracting Part</v>
      </c>
      <c r="C595">
        <f>ROW('ePO-Glossary'!B591)</f>
        <v>591</v>
      </c>
    </row>
    <row r="596" spans="2:3" ht="14.25">
      <c r="B596" t="str">
        <f>'ePO-Glossary'!B592</f>
        <v>Subcontracting Part</v>
      </c>
      <c r="C596">
        <f>ROW('ePO-Glossary'!B592)</f>
        <v>592</v>
      </c>
    </row>
    <row r="597" spans="2:3" ht="14.25">
      <c r="B597" t="str">
        <f>'ePO-Glossary'!B593</f>
        <v>Subcontracting Part</v>
      </c>
      <c r="C597">
        <f>ROW('ePO-Glossary'!B593)</f>
        <v>593</v>
      </c>
    </row>
    <row r="598" spans="2:3" ht="14.25">
      <c r="B598" t="str">
        <f>'ePO-Glossary'!B594</f>
        <v>Suitability</v>
      </c>
      <c r="C598">
        <f>ROW('ePO-Glossary'!B594)</f>
        <v>594</v>
      </c>
    </row>
    <row r="599" spans="2:3" ht="14.25">
      <c r="B599" t="str">
        <f>'ePO-Glossary'!B595</f>
        <v>Suitability</v>
      </c>
      <c r="C599">
        <f>ROW('ePO-Glossary'!B595)</f>
        <v>595</v>
      </c>
    </row>
    <row r="600" spans="2:3" ht="14.25">
      <c r="B600" t="str">
        <f>'ePO-Glossary'!B596</f>
        <v>Suitability</v>
      </c>
      <c r="C600">
        <f>ROW('ePO-Glossary'!B596)</f>
        <v>596</v>
      </c>
    </row>
    <row r="601" spans="2:3" ht="14.25">
      <c r="B601" t="str">
        <f>'ePO-Glossary'!B597</f>
        <v>Suitability</v>
      </c>
      <c r="C601">
        <f>ROW('ePO-Glossary'!B597)</f>
        <v>597</v>
      </c>
    </row>
    <row r="602" spans="2:3" ht="14.25">
      <c r="B602" t="str">
        <f>'ePO-Glossary'!B598</f>
        <v>Suitability</v>
      </c>
      <c r="C602">
        <f>ROW('ePO-Glossary'!B598)</f>
        <v>598</v>
      </c>
    </row>
    <row r="603" spans="2:3" ht="14.25">
      <c r="B603" t="str">
        <f>'ePO-Glossary'!B599</f>
        <v>Supplier</v>
      </c>
      <c r="C603">
        <f>ROW('ePO-Glossary'!B599)</f>
        <v>599</v>
      </c>
    </row>
    <row r="604" spans="2:3" ht="14.25">
      <c r="B604" t="str">
        <f>'ePO-Glossary'!B600</f>
        <v>Tax Party</v>
      </c>
      <c r="C604">
        <f>ROW('ePO-Glossary'!B600)</f>
        <v>600</v>
      </c>
    </row>
    <row r="605" spans="2:3" ht="14.25">
      <c r="B605" t="str">
        <f>'ePO-Glossary'!B601</f>
        <v>Tax Party</v>
      </c>
      <c r="C605">
        <f>ROW('ePO-Glossary'!B601)</f>
        <v>601</v>
      </c>
    </row>
    <row r="606" spans="2:3" ht="14.25">
      <c r="B606" t="str">
        <f>'ePO-Glossary'!B602</f>
        <v>Tax Party Address URL General</v>
      </c>
      <c r="C606">
        <f>ROW('ePO-Glossary'!B602)</f>
        <v>602</v>
      </c>
    </row>
    <row r="607" spans="2:3" ht="14.25">
      <c r="B607" t="str">
        <f>'ePO-Glossary'!B603</f>
        <v>Tax Party Address URL General</v>
      </c>
      <c r="C607">
        <f>ROW('ePO-Glossary'!B603)</f>
        <v>603</v>
      </c>
    </row>
    <row r="608" spans="2:3" ht="14.25">
      <c r="B608" t="str">
        <f>'ePO-Glossary'!B604</f>
        <v>Tax Party Address URL General</v>
      </c>
      <c r="C608">
        <f>ROW('ePO-Glossary'!B604)</f>
        <v>604</v>
      </c>
    </row>
    <row r="609" spans="2:3" ht="14.25">
      <c r="B609" t="str">
        <f>'ePO-Glossary'!B605</f>
        <v>Tax Party Address URL General</v>
      </c>
      <c r="C609">
        <f>ROW('ePO-Glossary'!B605)</f>
        <v>605</v>
      </c>
    </row>
    <row r="610" spans="2:3" ht="14.25">
      <c r="B610" t="str">
        <f>'ePO-Glossary'!B606</f>
        <v>Technical And Professional Ability</v>
      </c>
      <c r="C610">
        <f>ROW('ePO-Glossary'!B606)</f>
        <v>606</v>
      </c>
    </row>
    <row r="611" spans="2:3" ht="14.25">
      <c r="B611" t="str">
        <f>'ePO-Glossary'!B607</f>
        <v>Technical And Professional Ability</v>
      </c>
      <c r="C611">
        <f>ROW('ePO-Glossary'!B607)</f>
        <v>607</v>
      </c>
    </row>
    <row r="612" spans="2:3" ht="14.25">
      <c r="B612" t="str">
        <f>'ePO-Glossary'!B608</f>
        <v>Technical And Professional Ability</v>
      </c>
      <c r="C612">
        <f>ROW('ePO-Glossary'!B608)</f>
        <v>608</v>
      </c>
    </row>
    <row r="613" spans="2:3" ht="14.25">
      <c r="B613" t="str">
        <f>'ePO-Glossary'!B609</f>
        <v>Technical And Professional Ability</v>
      </c>
      <c r="C613">
        <f>ROW('ePO-Glossary'!B609)</f>
        <v>609</v>
      </c>
    </row>
    <row r="614" spans="2:3" ht="14.25">
      <c r="B614" t="str">
        <f>'ePO-Glossary'!B610</f>
        <v>Technical And Professional Ability</v>
      </c>
      <c r="C614">
        <f>ROW('ePO-Glossary'!B610)</f>
        <v>610</v>
      </c>
    </row>
    <row r="615" spans="2:3" ht="14.25">
      <c r="B615" t="str">
        <f>'ePO-Glossary'!B611</f>
        <v>Technical Evaluation Criterion</v>
      </c>
      <c r="C615">
        <f>ROW('ePO-Glossary'!B611)</f>
        <v>611</v>
      </c>
    </row>
    <row r="616" spans="2:3" ht="14.25">
      <c r="B616" t="str">
        <f>'ePO-Glossary'!B612</f>
        <v>Technical Evaluation Criterion</v>
      </c>
      <c r="C616">
        <f>ROW('ePO-Glossary'!B612)</f>
        <v>612</v>
      </c>
    </row>
    <row r="617" spans="2:3" ht="14.25">
      <c r="B617" t="str">
        <f>'ePO-Glossary'!B613</f>
        <v>Tender Submission</v>
      </c>
      <c r="C617">
        <f>ROW('ePO-Glossary'!B613)</f>
        <v>613</v>
      </c>
    </row>
    <row r="618" spans="2:3" ht="14.25">
      <c r="B618" t="str">
        <f>'ePO-Glossary'!B614</f>
        <v>Tender Submission</v>
      </c>
      <c r="C618">
        <f>ROW('ePO-Glossary'!B614)</f>
        <v>614</v>
      </c>
    </row>
    <row r="619" spans="2:3" ht="14.25">
      <c r="B619" t="str">
        <f>'ePO-Glossary'!B615</f>
        <v>Tender Validity Deadline</v>
      </c>
      <c r="C619">
        <f>ROW('ePO-Glossary'!B615)</f>
        <v>615</v>
      </c>
    </row>
    <row r="620" spans="2:3" ht="14.25">
      <c r="B620" t="str">
        <f>'ePO-Glossary'!B616</f>
        <v>Tender Validity Deadline</v>
      </c>
      <c r="C620">
        <f>ROW('ePO-Glossary'!B616)</f>
        <v>616</v>
      </c>
    </row>
    <row r="621" spans="2:3" ht="14.25">
      <c r="B621" t="str">
        <f>'ePO-Glossary'!B617</f>
        <v>Tender Variants Awarded</v>
      </c>
      <c r="C621">
        <f>ROW('ePO-Glossary'!B617)</f>
        <v>617</v>
      </c>
    </row>
    <row r="622" spans="2:3" ht="14.25">
      <c r="B622" t="str">
        <f>'ePO-Glossary'!B618</f>
        <v>Tender Variants Awarded</v>
      </c>
      <c r="C622">
        <f>ROW('ePO-Glossary'!B618)</f>
        <v>618</v>
      </c>
    </row>
    <row r="623" spans="2:3" ht="14.25">
      <c r="B623" t="str">
        <f>'ePO-Glossary'!B619</f>
        <v>Tenderer</v>
      </c>
      <c r="C623">
        <f>ROW('ePO-Glossary'!B619)</f>
        <v>619</v>
      </c>
    </row>
    <row r="624" spans="2:3" ht="14.25">
      <c r="B624" t="str">
        <f>'ePO-Glossary'!B620</f>
        <v>Tenderer</v>
      </c>
      <c r="C624">
        <f>ROW('ePO-Glossary'!B620)</f>
        <v>620</v>
      </c>
    </row>
    <row r="625" spans="2:3" ht="14.25">
      <c r="B625" t="str">
        <f>'ePO-Glossary'!B621</f>
        <v>Tenderer</v>
      </c>
      <c r="C625">
        <f>ROW('ePO-Glossary'!B621)</f>
        <v>621</v>
      </c>
    </row>
    <row r="626" spans="2:3" ht="14.25">
      <c r="B626" t="str">
        <f>'ePO-Glossary'!B622</f>
        <v>Title</v>
      </c>
      <c r="C626">
        <f>ROW('ePO-Glossary'!B622)</f>
        <v>622</v>
      </c>
    </row>
    <row r="627" spans="2:3" ht="14.25">
      <c r="B627" t="str">
        <f>'ePO-Glossary'!B624</f>
        <v>Total Value</v>
      </c>
      <c r="C627">
        <f>ROW('ePO-Glossary'!B624)</f>
        <v>624</v>
      </c>
    </row>
    <row r="628" spans="2:3" ht="14.25">
      <c r="B628" t="str">
        <f>'ePO-Glossary'!B625</f>
        <v>Total Value</v>
      </c>
      <c r="C628">
        <f>ROW('ePO-Glossary'!B625)</f>
        <v>625</v>
      </c>
    </row>
    <row r="629" spans="2:3" ht="14.25">
      <c r="B629" t="str">
        <f>'ePO-Glossary'!B623</f>
        <v>Total Value</v>
      </c>
      <c r="C629">
        <f>ROW('ePO-Glossary'!B623)</f>
        <v>623</v>
      </c>
    </row>
    <row r="630" spans="2:3" ht="14.25">
      <c r="B630" t="str">
        <f>'ePO-Glossary'!B626</f>
        <v>Total Value</v>
      </c>
      <c r="C630">
        <f>ROW('ePO-Glossary'!B626)</f>
        <v>626</v>
      </c>
    </row>
    <row r="631" spans="2:3" ht="14.25">
      <c r="B631" t="str">
        <f>'ePO-Glossary'!B627</f>
        <v>Total Value</v>
      </c>
      <c r="C631">
        <f>ROW('ePO-Glossary'!B627)</f>
        <v>627</v>
      </c>
    </row>
    <row r="632" spans="2:3" ht="14.25">
      <c r="B632" t="str">
        <f>'ePO-Glossary'!B628</f>
        <v>Type Of Buyer</v>
      </c>
      <c r="C632">
        <f>ROW('ePO-Glossary'!B628)</f>
        <v>628</v>
      </c>
    </row>
    <row r="633" spans="2:3" ht="14.25">
      <c r="B633" t="str">
        <f>'ePO-Glossary'!B629</f>
        <v>Type Of Buyer</v>
      </c>
      <c r="C633">
        <f>ROW('ePO-Glossary'!B629)</f>
        <v>629</v>
      </c>
    </row>
    <row r="634" spans="2:3" ht="14.25">
      <c r="B634" t="str">
        <f>'ePO-Glossary'!B630</f>
        <v>Type Of Buyer</v>
      </c>
      <c r="C634">
        <f>ROW('ePO-Glossary'!B630)</f>
        <v>630</v>
      </c>
    </row>
    <row r="635" spans="2:3" ht="14.25">
      <c r="B635" t="str">
        <f>'ePO-Glossary'!B631</f>
        <v>Type Of Buyer</v>
      </c>
      <c r="C635">
        <f>ROW('ePO-Glossary'!B631)</f>
        <v>631</v>
      </c>
    </row>
    <row r="636" spans="2:3" ht="14.25">
      <c r="B636" t="str">
        <f>'ePO-Glossary'!B632</f>
        <v>Type Of Buyer</v>
      </c>
      <c r="C636">
        <f>ROW('ePO-Glossary'!B632)</f>
        <v>632</v>
      </c>
    </row>
    <row r="637" spans="2:3" ht="14.25">
      <c r="B637" t="str">
        <f>'ePO-Glossary'!B633</f>
        <v>Type Of Buyer</v>
      </c>
      <c r="C637">
        <f>ROW('ePO-Glossary'!B633)</f>
        <v>633</v>
      </c>
    </row>
    <row r="638" spans="2:3" ht="14.25">
      <c r="B638" t="str">
        <f>'ePO-Glossary'!B634</f>
        <v>Type Of Buyer</v>
      </c>
      <c r="C638">
        <f>ROW('ePO-Glossary'!B634)</f>
        <v>634</v>
      </c>
    </row>
    <row r="639" spans="2:3" ht="14.25">
      <c r="B639" t="str">
        <f>'ePO-Glossary'!B635</f>
        <v>Type Of Buyer</v>
      </c>
      <c r="C639">
        <f>ROW('ePO-Glossary'!B635)</f>
        <v>635</v>
      </c>
    </row>
    <row r="640" spans="2:3" ht="14.25">
      <c r="B640" t="str">
        <f>'ePO-Glossary'!B636</f>
        <v>Type Of Buyer</v>
      </c>
      <c r="C640">
        <f>ROW('ePO-Glossary'!B636)</f>
        <v>636</v>
      </c>
    </row>
    <row r="641" spans="2:3" ht="14.25">
      <c r="B641" t="str">
        <f>'ePO-Glossary'!B637</f>
        <v>Type Of Buyer</v>
      </c>
      <c r="C641">
        <f>ROW('ePO-Glossary'!B637)</f>
        <v>637</v>
      </c>
    </row>
    <row r="642" spans="2:3" ht="14.25">
      <c r="B642" t="str">
        <f>'ePO-Glossary'!B638</f>
        <v>Type Of Contract</v>
      </c>
      <c r="C642">
        <f>ROW('ePO-Glossary'!B638)</f>
        <v>638</v>
      </c>
    </row>
    <row r="643" spans="2:3" ht="14.25">
      <c r="B643" t="str">
        <f>'ePO-Glossary'!B639</f>
        <v>Type Of Contract</v>
      </c>
      <c r="C643">
        <f>ROW('ePO-Glossary'!B639)</f>
        <v>639</v>
      </c>
    </row>
    <row r="644" spans="2:3" ht="14.25">
      <c r="B644" t="str">
        <f>'ePO-Glossary'!B640</f>
        <v>Type Of Contract</v>
      </c>
      <c r="C644">
        <f>ROW('ePO-Glossary'!B640)</f>
        <v>640</v>
      </c>
    </row>
    <row r="645" spans="2:3" ht="14.25">
      <c r="B645" t="str">
        <f>'ePO-Glossary'!B641</f>
        <v>Usage ESPD Code</v>
      </c>
      <c r="C645">
        <f>ROW('ePO-Glossary'!B641)</f>
        <v>641</v>
      </c>
    </row>
    <row r="646" spans="2:3" ht="14.25">
      <c r="B646" t="str">
        <f>'ePO-Glossary'!B642</f>
        <v>Usage ESPD Code</v>
      </c>
      <c r="C646">
        <f>ROW('ePO-Glossary'!B642)</f>
        <v>642</v>
      </c>
    </row>
    <row r="647" spans="2:3" ht="14.25">
      <c r="B647" t="str">
        <f>'ePO-Glossary'!B643</f>
        <v>Usage ESPD Code</v>
      </c>
      <c r="C647">
        <f>ROW('ePO-Glossary'!B643)</f>
        <v>643</v>
      </c>
    </row>
    <row r="648" spans="2:3" ht="14.25">
      <c r="B648" t="str">
        <f>'ePO-Glossary'!B644</f>
        <v>Usage ESPD Code</v>
      </c>
      <c r="C648">
        <f>ROW('ePO-Glossary'!B644)</f>
        <v>644</v>
      </c>
    </row>
    <row r="649" spans="2:3" ht="14.25">
      <c r="B649" t="str">
        <f>'ePO-Glossary'!B645</f>
        <v>Variants Indicator</v>
      </c>
      <c r="C649">
        <f>ROW('ePO-Glossary'!B645)</f>
        <v>645</v>
      </c>
    </row>
    <row r="650" spans="2:3" ht="14.25">
      <c r="B650" t="str">
        <f>'ePO-Glossary'!B646</f>
        <v>Variants Indicator</v>
      </c>
      <c r="C650">
        <f>ROW('ePO-Glossary'!B646)</f>
        <v>646</v>
      </c>
    </row>
    <row r="651" spans="2:3" ht="14.25">
      <c r="B651" t="str">
        <f>'ePO-Glossary'!B647</f>
        <v>Variants Indicator</v>
      </c>
      <c r="C651">
        <f>ROW('ePO-Glossary'!B647)</f>
        <v>647</v>
      </c>
    </row>
    <row r="652" spans="2:3" ht="14.25">
      <c r="B652" t="str">
        <f>'ePO-Glossary'!B648</f>
        <v>Variants Indicator</v>
      </c>
      <c r="C652">
        <f>ROW('ePO-Glossary'!B648)</f>
        <v>648</v>
      </c>
    </row>
    <row r="653" spans="2:3" ht="14.25">
      <c r="B653" t="str">
        <f>'ePO-Glossary'!B649</f>
        <v>Variants Indicator</v>
      </c>
      <c r="C653">
        <f>ROW('ePO-Glossary'!B649)</f>
        <v>649</v>
      </c>
    </row>
    <row r="654" spans="2:3" ht="14.25">
      <c r="B654" t="str">
        <f>'ePO-Glossary'!B650</f>
        <v>Variants Indicator</v>
      </c>
      <c r="C654">
        <f>ROW('ePO-Glossary'!B650)</f>
        <v>650</v>
      </c>
    </row>
    <row r="655" spans="2:3" ht="14.25">
      <c r="B655" t="str">
        <f>'ePO-Glossary'!B651</f>
        <v>Winner</v>
      </c>
      <c r="C655">
        <f>ROW('ePO-Glossary'!B651)</f>
        <v>651</v>
      </c>
    </row>
    <row r="656" spans="2:3" ht="14.25">
      <c r="B656" t="str">
        <f>'ePO-Glossary'!B652</f>
        <v>Winner Rank</v>
      </c>
      <c r="C656">
        <f>ROW('ePO-Glossary'!B652)</f>
        <v>652</v>
      </c>
    </row>
    <row r="657" spans="2:3" ht="14.25">
      <c r="B657" t="str">
        <f>'ePO-Glossary'!B653</f>
        <v>Winner Rank</v>
      </c>
      <c r="C657">
        <f>ROW('ePO-Glossary'!B653)</f>
        <v>653</v>
      </c>
    </row>
    <row r="658" spans="2:3" ht="14.25">
      <c r="B658" t="str">
        <f>'ePO-Glossary'!B654</f>
        <v>Winner Rank</v>
      </c>
      <c r="C658">
        <f>ROW('ePO-Glossary'!B654)</f>
        <v>654</v>
      </c>
    </row>
    <row r="659" spans="2:3" ht="14.25">
      <c r="B659">
        <f>'ePO-Glossary'!B655</f>
        <v>0</v>
      </c>
    </row>
    <row r="660" spans="2:3" ht="14.25">
      <c r="B660">
        <f>'ePO-Glossary'!B656</f>
        <v>0</v>
      </c>
    </row>
    <row r="661" spans="2:3" ht="14.25">
      <c r="B661">
        <f>'ePO-Glossary'!B657</f>
        <v>0</v>
      </c>
    </row>
    <row r="662" spans="2:3" ht="14.25">
      <c r="B662">
        <f>'ePO-Glossary'!B658</f>
        <v>0</v>
      </c>
    </row>
    <row r="663" spans="2:3" ht="14.25">
      <c r="B663">
        <f>'ePO-Glossary'!B659</f>
        <v>0</v>
      </c>
    </row>
    <row r="664" spans="2:3" ht="14.25">
      <c r="B664">
        <f>'ePO-Glossary'!B660</f>
        <v>0</v>
      </c>
    </row>
    <row r="665" spans="2:3" ht="14.25">
      <c r="B665">
        <f>'ePO-Glossary'!B661</f>
        <v>0</v>
      </c>
    </row>
    <row r="666" spans="2:3" ht="14.25">
      <c r="B666">
        <f>'ePO-Glossary'!B662</f>
        <v>0</v>
      </c>
    </row>
    <row r="667" spans="2:3" ht="14.25">
      <c r="B667">
        <f>'ePO-Glossary'!B663</f>
        <v>0</v>
      </c>
    </row>
    <row r="668" spans="2:3" ht="14.25">
      <c r="B668">
        <f>'ePO-Glossary'!B664</f>
        <v>0</v>
      </c>
    </row>
    <row r="669" spans="2:3" ht="14.25">
      <c r="B669">
        <f>'ePO-Glossary'!B665</f>
        <v>0</v>
      </c>
    </row>
    <row r="670" spans="2:3" ht="14.25">
      <c r="B670">
        <f>'ePO-Glossary'!B666</f>
        <v>0</v>
      </c>
    </row>
    <row r="671" spans="2:3" ht="14.25">
      <c r="B671">
        <f>'ePO-Glossary'!B667</f>
        <v>0</v>
      </c>
    </row>
    <row r="672" spans="2:3" ht="14.25">
      <c r="B672">
        <f>'ePO-Glossary'!B668</f>
        <v>0</v>
      </c>
    </row>
    <row r="673" spans="2:2" ht="14.25">
      <c r="B673">
        <f>'ePO-Glossary'!B669</f>
        <v>0</v>
      </c>
    </row>
    <row r="674" spans="2:2" ht="14.25">
      <c r="B674">
        <f>'ePO-Glossary'!B670</f>
        <v>0</v>
      </c>
    </row>
    <row r="675" spans="2:2" ht="14.25">
      <c r="B675">
        <f>'ePO-Glossary'!B671</f>
        <v>0</v>
      </c>
    </row>
    <row r="676" spans="2:2" ht="14.25">
      <c r="B676">
        <f>'ePO-Glossary'!B672</f>
        <v>0</v>
      </c>
    </row>
    <row r="677" spans="2:2" ht="14.25">
      <c r="B677">
        <f>'ePO-Glossary'!B673</f>
        <v>0</v>
      </c>
    </row>
    <row r="678" spans="2:2" ht="14.25">
      <c r="B678">
        <f>'ePO-Glossary'!B674</f>
        <v>0</v>
      </c>
    </row>
    <row r="679" spans="2:2" ht="14.25">
      <c r="B679">
        <f>'ePO-Glossary'!B675</f>
        <v>0</v>
      </c>
    </row>
    <row r="680" spans="2:2" ht="14.25">
      <c r="B680">
        <f>'ePO-Glossary'!B676</f>
        <v>0</v>
      </c>
    </row>
    <row r="681" spans="2:2" ht="14.25">
      <c r="B681">
        <f>'ePO-Glossary'!B677</f>
        <v>0</v>
      </c>
    </row>
    <row r="682" spans="2:2" ht="14.25">
      <c r="B682">
        <f>'ePO-Glossary'!B678</f>
        <v>0</v>
      </c>
    </row>
    <row r="683" spans="2:2" ht="14.25">
      <c r="B683">
        <f>'ePO-Glossary'!B679</f>
        <v>0</v>
      </c>
    </row>
    <row r="684" spans="2:2" ht="14.25">
      <c r="B684">
        <f>'ePO-Glossary'!B680</f>
        <v>0</v>
      </c>
    </row>
    <row r="685" spans="2:2" ht="14.25">
      <c r="B685">
        <f>'ePO-Glossary'!B681</f>
        <v>0</v>
      </c>
    </row>
    <row r="686" spans="2:2" ht="14.25">
      <c r="B686">
        <f>'ePO-Glossary'!B682</f>
        <v>0</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Enric Staromiejski Torregrosa</cp:lastModifiedBy>
  <cp:revision>5</cp:revision>
  <dcterms:created xsi:type="dcterms:W3CDTF">2018-03-03T10:58:27Z</dcterms:created>
  <dcterms:modified xsi:type="dcterms:W3CDTF">2018-03-23T13:01:53Z</dcterms:modified>
</cp:coreProperties>
</file>